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drawings/drawing15.xml" ContentType="application/vnd.openxmlformats-officedocument.drawing+xml"/>
  <Override PartName="/xl/comments11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0" ContentType="application/binary"/>
  <Override PartName="/xl/commentsmeta3" ContentType="application/binary"/>
  <Override PartName="/xl/commentsmeta4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d18d13f89fb61f/Desktop/Diego/Sistema_Inventario_SE/Proyecto_Inventario/Docs/"/>
    </mc:Choice>
  </mc:AlternateContent>
  <xr:revisionPtr revIDLastSave="4" documentId="13_ncr:1_{401D212C-A38F-4902-83D5-CF1AF8C48821}" xr6:coauthVersionLast="47" xr6:coauthVersionMax="47" xr10:uidLastSave="{0E1A4C8F-B01B-42A4-88D4-A20C9445A9FE}"/>
  <bookViews>
    <workbookView xWindow="-108" yWindow="-108" windowWidth="23256" windowHeight="12456" xr2:uid="{00000000-000D-0000-FFFF-FFFF00000000}"/>
  </bookViews>
  <sheets>
    <sheet name="EQUIPO ENERO 2025" sheetId="1" r:id="rId1"/>
    <sheet name="EQUIPO FEBRERO 2025  1" sheetId="2" r:id="rId2"/>
    <sheet name="EQUIPO MARZO 2025  1" sheetId="3" r:id="rId3"/>
    <sheet name="EQUIPO ABRIL 2025  1" sheetId="4" r:id="rId4"/>
    <sheet name="EQUIPO MAYO 2025  1" sheetId="5" r:id="rId5"/>
    <sheet name="EQUIPO JUNIO 2025  1" sheetId="6" r:id="rId6"/>
    <sheet name="EQUIPO JULIO 2025  1" sheetId="7" r:id="rId7"/>
    <sheet name="EQUIPO AGOSTO 2025  1" sheetId="8" r:id="rId8"/>
    <sheet name="Hoja 1" sheetId="9" r:id="rId9"/>
    <sheet name="SERIES EQUIPO" sheetId="10" r:id="rId10"/>
    <sheet name="EQUIPO MARZO 2025" sheetId="11" state="hidden" r:id="rId11"/>
    <sheet name="EQUIPO ABRIL 2025" sheetId="12" state="hidden" r:id="rId12"/>
    <sheet name="EQUIPO MAYO 2025" sheetId="13" state="hidden" r:id="rId13"/>
    <sheet name="EQUIPO JUNIO 2025" sheetId="14" state="hidden" r:id="rId14"/>
    <sheet name="EQUIPO JULIO 2025" sheetId="15" state="hidden" r:id="rId15"/>
    <sheet name="EQUIPO JUNIO ALDO 2025 1" sheetId="16" state="hidden" r:id="rId16"/>
    <sheet name="REPUESTOS" sheetId="17" state="hidden" r:id="rId17"/>
    <sheet name="CONSUMIBLES" sheetId="18" state="hidden" r:id="rId18"/>
    <sheet name="SERIES MASAS" sheetId="19" state="hidden" r:id="rId19"/>
    <sheet name="KITS DESARMADOS" sheetId="20" state="hidden" r:id="rId20"/>
    <sheet name="EQUIPO EN DEMO" sheetId="21" state="hidden" r:id="rId21"/>
    <sheet name="INVENTARIO MUERTO" sheetId="22" r:id="rId22"/>
    <sheet name="INVENTARIO UNIFORMES" sheetId="23" state="hidden" r:id="rId23"/>
  </sheets>
  <definedNames>
    <definedName name="_xlnm._FilterDatabase" localSheetId="7" hidden="1">'EQUIPO AGOSTO 2025  1'!$AQ$1:$AQ$991</definedName>
    <definedName name="_xlnm._FilterDatabase" localSheetId="6" hidden="1">'EQUIPO JULIO 2025  1'!$AQ$1:$AQ$991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qbKVnLiGrRbBpCpN8szX9FIKT0BMkohvEKuwY49LX9I="/>
    </ext>
  </extLst>
</workbook>
</file>

<file path=xl/calcChain.xml><?xml version="1.0" encoding="utf-8"?>
<calcChain xmlns="http://schemas.openxmlformats.org/spreadsheetml/2006/main">
  <c r="P35" i="22" l="1"/>
  <c r="AJ35" i="22" s="1"/>
  <c r="Q35" i="22" s="1"/>
  <c r="AK35" i="22" s="1"/>
  <c r="R35" i="22" s="1"/>
  <c r="AL35" i="22" s="1"/>
  <c r="S35" i="22" s="1"/>
  <c r="AM35" i="22" s="1"/>
  <c r="T35" i="22" s="1"/>
  <c r="AN35" i="22" s="1"/>
  <c r="AP35" i="22" s="1"/>
  <c r="AR35" i="22" s="1"/>
  <c r="P34" i="22"/>
  <c r="AJ34" i="22" s="1"/>
  <c r="Q34" i="22" s="1"/>
  <c r="AK34" i="22" s="1"/>
  <c r="R34" i="22" s="1"/>
  <c r="AL34" i="22" s="1"/>
  <c r="S34" i="22" s="1"/>
  <c r="AM34" i="22" s="1"/>
  <c r="T34" i="22" s="1"/>
  <c r="AN34" i="22" s="1"/>
  <c r="AP34" i="22" s="1"/>
  <c r="AR34" i="22" s="1"/>
  <c r="P33" i="22"/>
  <c r="AJ33" i="22" s="1"/>
  <c r="Q33" i="22" s="1"/>
  <c r="AK33" i="22" s="1"/>
  <c r="R33" i="22" s="1"/>
  <c r="AL33" i="22" s="1"/>
  <c r="S33" i="22" s="1"/>
  <c r="AM33" i="22" s="1"/>
  <c r="T33" i="22" s="1"/>
  <c r="AN33" i="22" s="1"/>
  <c r="AP33" i="22" s="1"/>
  <c r="AR33" i="22" s="1"/>
  <c r="P32" i="22"/>
  <c r="AJ32" i="22" s="1"/>
  <c r="Q32" i="22" s="1"/>
  <c r="AK32" i="22" s="1"/>
  <c r="R32" i="22" s="1"/>
  <c r="AL32" i="22" s="1"/>
  <c r="S32" i="22" s="1"/>
  <c r="AM32" i="22" s="1"/>
  <c r="T32" i="22" s="1"/>
  <c r="AN32" i="22" s="1"/>
  <c r="AP32" i="22" s="1"/>
  <c r="AR32" i="22" s="1"/>
  <c r="P31" i="22"/>
  <c r="AJ31" i="22" s="1"/>
  <c r="Q31" i="22" s="1"/>
  <c r="AK31" i="22" s="1"/>
  <c r="R31" i="22" s="1"/>
  <c r="AL31" i="22" s="1"/>
  <c r="S31" i="22" s="1"/>
  <c r="AM31" i="22" s="1"/>
  <c r="T31" i="22" s="1"/>
  <c r="AN31" i="22" s="1"/>
  <c r="AP31" i="22" s="1"/>
  <c r="AR31" i="22" s="1"/>
  <c r="A31" i="22"/>
  <c r="A32" i="22" s="1"/>
  <c r="A33" i="22" s="1"/>
  <c r="P30" i="22"/>
  <c r="AJ30" i="22" s="1"/>
  <c r="Q30" i="22" s="1"/>
  <c r="AK30" i="22" s="1"/>
  <c r="R30" i="22" s="1"/>
  <c r="AL30" i="22" s="1"/>
  <c r="S30" i="22" s="1"/>
  <c r="AM30" i="22" s="1"/>
  <c r="T30" i="22" s="1"/>
  <c r="AN30" i="22" s="1"/>
  <c r="AP30" i="22" s="1"/>
  <c r="AR30" i="22" s="1"/>
  <c r="P29" i="22"/>
  <c r="AJ29" i="22" s="1"/>
  <c r="Q29" i="22" s="1"/>
  <c r="AK29" i="22" s="1"/>
  <c r="R29" i="22" s="1"/>
  <c r="AL29" i="22" s="1"/>
  <c r="S29" i="22" s="1"/>
  <c r="AM29" i="22" s="1"/>
  <c r="T29" i="22" s="1"/>
  <c r="AN29" i="22" s="1"/>
  <c r="AP29" i="22" s="1"/>
  <c r="AR29" i="22" s="1"/>
  <c r="P27" i="22"/>
  <c r="AJ27" i="22" s="1"/>
  <c r="Q27" i="22" s="1"/>
  <c r="AK27" i="22" s="1"/>
  <c r="R27" i="22" s="1"/>
  <c r="AL27" i="22" s="1"/>
  <c r="S27" i="22" s="1"/>
  <c r="AM27" i="22" s="1"/>
  <c r="T27" i="22" s="1"/>
  <c r="AN27" i="22" s="1"/>
  <c r="AP27" i="22" s="1"/>
  <c r="AR27" i="22" s="1"/>
  <c r="P26" i="22"/>
  <c r="AJ26" i="22" s="1"/>
  <c r="Q26" i="22" s="1"/>
  <c r="AK26" i="22" s="1"/>
  <c r="R26" i="22" s="1"/>
  <c r="AL26" i="22" s="1"/>
  <c r="S26" i="22" s="1"/>
  <c r="AM26" i="22" s="1"/>
  <c r="T26" i="22" s="1"/>
  <c r="AN26" i="22" s="1"/>
  <c r="AP26" i="22" s="1"/>
  <c r="AR26" i="22" s="1"/>
  <c r="P25" i="22"/>
  <c r="AJ25" i="22" s="1"/>
  <c r="Q25" i="22" s="1"/>
  <c r="AK25" i="22" s="1"/>
  <c r="R25" i="22" s="1"/>
  <c r="AL25" i="22" s="1"/>
  <c r="S25" i="22" s="1"/>
  <c r="AM25" i="22" s="1"/>
  <c r="T25" i="22" s="1"/>
  <c r="AN25" i="22" s="1"/>
  <c r="AP25" i="22" s="1"/>
  <c r="AR25" i="22" s="1"/>
  <c r="P24" i="22"/>
  <c r="AJ24" i="22" s="1"/>
  <c r="Q24" i="22" s="1"/>
  <c r="AK24" i="22" s="1"/>
  <c r="R24" i="22" s="1"/>
  <c r="AL24" i="22" s="1"/>
  <c r="S24" i="22" s="1"/>
  <c r="AM24" i="22" s="1"/>
  <c r="T24" i="22" s="1"/>
  <c r="AN24" i="22" s="1"/>
  <c r="AP24" i="22" s="1"/>
  <c r="AR24" i="22" s="1"/>
  <c r="P23" i="22"/>
  <c r="AJ23" i="22" s="1"/>
  <c r="Q23" i="22" s="1"/>
  <c r="AK23" i="22" s="1"/>
  <c r="R23" i="22" s="1"/>
  <c r="AL23" i="22" s="1"/>
  <c r="S23" i="22" s="1"/>
  <c r="AM23" i="22" s="1"/>
  <c r="T23" i="22" s="1"/>
  <c r="AN23" i="22" s="1"/>
  <c r="AP23" i="22" s="1"/>
  <c r="AR23" i="22" s="1"/>
  <c r="P22" i="22"/>
  <c r="AJ22" i="22" s="1"/>
  <c r="Q22" i="22" s="1"/>
  <c r="AK22" i="22" s="1"/>
  <c r="R22" i="22" s="1"/>
  <c r="AL22" i="22" s="1"/>
  <c r="S22" i="22" s="1"/>
  <c r="AM22" i="22" s="1"/>
  <c r="T22" i="22" s="1"/>
  <c r="AN22" i="22" s="1"/>
  <c r="AP22" i="22" s="1"/>
  <c r="AR22" i="22" s="1"/>
  <c r="A22" i="22"/>
  <c r="A23" i="22" s="1"/>
  <c r="A24" i="22" s="1"/>
  <c r="P21" i="22"/>
  <c r="AJ21" i="22" s="1"/>
  <c r="Q21" i="22" s="1"/>
  <c r="AK21" i="22" s="1"/>
  <c r="R21" i="22" s="1"/>
  <c r="AL21" i="22" s="1"/>
  <c r="S21" i="22" s="1"/>
  <c r="AM21" i="22" s="1"/>
  <c r="T21" i="22" s="1"/>
  <c r="AN21" i="22" s="1"/>
  <c r="AP21" i="22" s="1"/>
  <c r="AR21" i="22" s="1"/>
  <c r="P20" i="22"/>
  <c r="AJ20" i="22" s="1"/>
  <c r="Q20" i="22" s="1"/>
  <c r="AK20" i="22" s="1"/>
  <c r="R20" i="22" s="1"/>
  <c r="AL20" i="22" s="1"/>
  <c r="S20" i="22" s="1"/>
  <c r="AM20" i="22" s="1"/>
  <c r="T20" i="22" s="1"/>
  <c r="AN20" i="22" s="1"/>
  <c r="AP20" i="22" s="1"/>
  <c r="AR20" i="22" s="1"/>
  <c r="P19" i="22"/>
  <c r="AJ19" i="22" s="1"/>
  <c r="Q19" i="22" s="1"/>
  <c r="AK19" i="22" s="1"/>
  <c r="R19" i="22" s="1"/>
  <c r="AL19" i="22" s="1"/>
  <c r="S19" i="22" s="1"/>
  <c r="AM19" i="22" s="1"/>
  <c r="T19" i="22" s="1"/>
  <c r="AN19" i="22" s="1"/>
  <c r="AP19" i="22" s="1"/>
  <c r="AR19" i="22" s="1"/>
  <c r="P18" i="22"/>
  <c r="AJ18" i="22" s="1"/>
  <c r="Q18" i="22" s="1"/>
  <c r="AK18" i="22" s="1"/>
  <c r="R18" i="22" s="1"/>
  <c r="AL18" i="22" s="1"/>
  <c r="S18" i="22" s="1"/>
  <c r="AM18" i="22" s="1"/>
  <c r="T18" i="22" s="1"/>
  <c r="AN18" i="22" s="1"/>
  <c r="AP18" i="22" s="1"/>
  <c r="AR18" i="22" s="1"/>
  <c r="P17" i="22"/>
  <c r="AJ17" i="22" s="1"/>
  <c r="Q17" i="22" s="1"/>
  <c r="AK17" i="22" s="1"/>
  <c r="R17" i="22" s="1"/>
  <c r="AL17" i="22" s="1"/>
  <c r="S17" i="22" s="1"/>
  <c r="AM17" i="22" s="1"/>
  <c r="T17" i="22" s="1"/>
  <c r="AN17" i="22" s="1"/>
  <c r="AP17" i="22" s="1"/>
  <c r="AR17" i="22" s="1"/>
  <c r="P16" i="22"/>
  <c r="AJ16" i="22" s="1"/>
  <c r="Q16" i="22" s="1"/>
  <c r="AK16" i="22" s="1"/>
  <c r="R16" i="22" s="1"/>
  <c r="AL16" i="22" s="1"/>
  <c r="S16" i="22" s="1"/>
  <c r="AM16" i="22" s="1"/>
  <c r="T16" i="22" s="1"/>
  <c r="AN16" i="22" s="1"/>
  <c r="AP16" i="22" s="1"/>
  <c r="AR16" i="22" s="1"/>
  <c r="P15" i="22"/>
  <c r="AJ15" i="22" s="1"/>
  <c r="Q15" i="22" s="1"/>
  <c r="AK15" i="22" s="1"/>
  <c r="R15" i="22" s="1"/>
  <c r="AL15" i="22" s="1"/>
  <c r="S15" i="22" s="1"/>
  <c r="AM15" i="22" s="1"/>
  <c r="T15" i="22" s="1"/>
  <c r="AN15" i="22" s="1"/>
  <c r="AP15" i="22" s="1"/>
  <c r="AR15" i="22" s="1"/>
  <c r="P14" i="22"/>
  <c r="AJ14" i="22" s="1"/>
  <c r="Q14" i="22" s="1"/>
  <c r="AK14" i="22" s="1"/>
  <c r="R14" i="22" s="1"/>
  <c r="AL14" i="22" s="1"/>
  <c r="S14" i="22" s="1"/>
  <c r="AM14" i="22" s="1"/>
  <c r="T14" i="22" s="1"/>
  <c r="AN14" i="22" s="1"/>
  <c r="AP14" i="22" s="1"/>
  <c r="AR14" i="22" s="1"/>
  <c r="P13" i="22"/>
  <c r="AJ13" i="22" s="1"/>
  <c r="Q13" i="22" s="1"/>
  <c r="AK13" i="22" s="1"/>
  <c r="R13" i="22" s="1"/>
  <c r="AL13" i="22" s="1"/>
  <c r="S13" i="22" s="1"/>
  <c r="AM13" i="22" s="1"/>
  <c r="T13" i="22" s="1"/>
  <c r="AN13" i="22" s="1"/>
  <c r="AP13" i="22" s="1"/>
  <c r="AR13" i="22" s="1"/>
  <c r="P12" i="22"/>
  <c r="AJ12" i="22" s="1"/>
  <c r="Q12" i="22" s="1"/>
  <c r="AK12" i="22" s="1"/>
  <c r="R12" i="22" s="1"/>
  <c r="AL12" i="22" s="1"/>
  <c r="S12" i="22" s="1"/>
  <c r="AM12" i="22" s="1"/>
  <c r="T12" i="22" s="1"/>
  <c r="AN12" i="22" s="1"/>
  <c r="AP12" i="22" s="1"/>
  <c r="AR12" i="22" s="1"/>
  <c r="P11" i="22"/>
  <c r="AJ11" i="22" s="1"/>
  <c r="Q11" i="22" s="1"/>
  <c r="AK11" i="22" s="1"/>
  <c r="R11" i="22" s="1"/>
  <c r="AL11" i="22" s="1"/>
  <c r="S11" i="22" s="1"/>
  <c r="AM11" i="22" s="1"/>
  <c r="T11" i="22" s="1"/>
  <c r="AN11" i="22" s="1"/>
  <c r="AP11" i="22" s="1"/>
  <c r="AR11" i="22" s="1"/>
  <c r="P10" i="22"/>
  <c r="AJ10" i="22" s="1"/>
  <c r="Q10" i="22" s="1"/>
  <c r="AK10" i="22" s="1"/>
  <c r="R10" i="22" s="1"/>
  <c r="AL10" i="22" s="1"/>
  <c r="S10" i="22" s="1"/>
  <c r="AM10" i="22" s="1"/>
  <c r="T10" i="22" s="1"/>
  <c r="AN10" i="22" s="1"/>
  <c r="AP10" i="22" s="1"/>
  <c r="AR10" i="22" s="1"/>
  <c r="P9" i="22"/>
  <c r="AJ9" i="22" s="1"/>
  <c r="Q9" i="22" s="1"/>
  <c r="AK9" i="22" s="1"/>
  <c r="R9" i="22" s="1"/>
  <c r="AL9" i="22" s="1"/>
  <c r="S9" i="22" s="1"/>
  <c r="AM9" i="22" s="1"/>
  <c r="T9" i="22" s="1"/>
  <c r="AN9" i="22" s="1"/>
  <c r="AP9" i="22" s="1"/>
  <c r="AR9" i="22" s="1"/>
  <c r="P8" i="22"/>
  <c r="AJ8" i="22" s="1"/>
  <c r="Q8" i="22" s="1"/>
  <c r="AK8" i="22" s="1"/>
  <c r="R8" i="22" s="1"/>
  <c r="AL8" i="22" s="1"/>
  <c r="S8" i="22" s="1"/>
  <c r="AM8" i="22" s="1"/>
  <c r="T8" i="22" s="1"/>
  <c r="AN8" i="22" s="1"/>
  <c r="AP8" i="22" s="1"/>
  <c r="AR8" i="22" s="1"/>
  <c r="P6" i="22"/>
  <c r="AJ6" i="22" s="1"/>
  <c r="Q6" i="22" s="1"/>
  <c r="AK6" i="22" s="1"/>
  <c r="R6" i="22" s="1"/>
  <c r="AL6" i="22" s="1"/>
  <c r="S6" i="22" s="1"/>
  <c r="AM6" i="22" s="1"/>
  <c r="T6" i="22" s="1"/>
  <c r="AN6" i="22" s="1"/>
  <c r="AP6" i="22" s="1"/>
  <c r="AR6" i="22" s="1"/>
  <c r="P5" i="22"/>
  <c r="AJ5" i="22" s="1"/>
  <c r="Q5" i="22" s="1"/>
  <c r="AK5" i="22" s="1"/>
  <c r="R5" i="22" s="1"/>
  <c r="AL5" i="22" s="1"/>
  <c r="S5" i="22" s="1"/>
  <c r="AM5" i="22" s="1"/>
  <c r="T5" i="22" s="1"/>
  <c r="AN5" i="22" s="1"/>
  <c r="AP5" i="22" s="1"/>
  <c r="AR5" i="22" s="1"/>
  <c r="P4" i="22"/>
  <c r="AJ4" i="22" s="1"/>
  <c r="Q4" i="22" s="1"/>
  <c r="AK4" i="22" s="1"/>
  <c r="R4" i="22" s="1"/>
  <c r="AL4" i="22" s="1"/>
  <c r="S4" i="22" s="1"/>
  <c r="AM4" i="22" s="1"/>
  <c r="T4" i="22" s="1"/>
  <c r="AN4" i="22" s="1"/>
  <c r="AP4" i="22" s="1"/>
  <c r="AR4" i="22" s="1"/>
  <c r="P3" i="22"/>
  <c r="AJ3" i="22" s="1"/>
  <c r="Q3" i="22" s="1"/>
  <c r="AK3" i="22" s="1"/>
  <c r="R3" i="22" s="1"/>
  <c r="AL3" i="22" s="1"/>
  <c r="S3" i="22" s="1"/>
  <c r="AM3" i="22" s="1"/>
  <c r="T3" i="22" s="1"/>
  <c r="AN3" i="22" s="1"/>
  <c r="AP3" i="22" s="1"/>
  <c r="AR3" i="22" s="1"/>
  <c r="D40" i="18"/>
  <c r="X40" i="18" s="1"/>
  <c r="E40" i="18" s="1"/>
  <c r="Y40" i="18" s="1"/>
  <c r="F40" i="18" s="1"/>
  <c r="Z40" i="18" s="1"/>
  <c r="G40" i="18" s="1"/>
  <c r="AA40" i="18" s="1"/>
  <c r="H40" i="18" s="1"/>
  <c r="AB40" i="18" s="1"/>
  <c r="AC40" i="18" s="1"/>
  <c r="D39" i="18"/>
  <c r="X39" i="18" s="1"/>
  <c r="E39" i="18" s="1"/>
  <c r="Y39" i="18" s="1"/>
  <c r="F39" i="18" s="1"/>
  <c r="Z39" i="18" s="1"/>
  <c r="G39" i="18" s="1"/>
  <c r="AA39" i="18" s="1"/>
  <c r="H39" i="18" s="1"/>
  <c r="AB39" i="18" s="1"/>
  <c r="AC39" i="18" s="1"/>
  <c r="D38" i="18"/>
  <c r="X38" i="18" s="1"/>
  <c r="E38" i="18" s="1"/>
  <c r="Y38" i="18" s="1"/>
  <c r="F38" i="18" s="1"/>
  <c r="Z38" i="18" s="1"/>
  <c r="G38" i="18" s="1"/>
  <c r="AA38" i="18" s="1"/>
  <c r="H38" i="18" s="1"/>
  <c r="AB38" i="18" s="1"/>
  <c r="AC38" i="18" s="1"/>
  <c r="D37" i="18"/>
  <c r="X37" i="18" s="1"/>
  <c r="E37" i="18" s="1"/>
  <c r="Y37" i="18" s="1"/>
  <c r="F37" i="18" s="1"/>
  <c r="Z37" i="18" s="1"/>
  <c r="G37" i="18" s="1"/>
  <c r="AA37" i="18" s="1"/>
  <c r="H37" i="18" s="1"/>
  <c r="AB37" i="18" s="1"/>
  <c r="AC37" i="18" s="1"/>
  <c r="D36" i="18"/>
  <c r="X36" i="18" s="1"/>
  <c r="E36" i="18" s="1"/>
  <c r="Y36" i="18" s="1"/>
  <c r="F36" i="18" s="1"/>
  <c r="Z36" i="18" s="1"/>
  <c r="G36" i="18" s="1"/>
  <c r="AA36" i="18" s="1"/>
  <c r="H36" i="18" s="1"/>
  <c r="AB36" i="18" s="1"/>
  <c r="AC36" i="18" s="1"/>
  <c r="D35" i="18"/>
  <c r="X35" i="18" s="1"/>
  <c r="E35" i="18" s="1"/>
  <c r="Y35" i="18" s="1"/>
  <c r="F35" i="18" s="1"/>
  <c r="Z35" i="18" s="1"/>
  <c r="G35" i="18" s="1"/>
  <c r="AA35" i="18" s="1"/>
  <c r="H35" i="18" s="1"/>
  <c r="AB35" i="18" s="1"/>
  <c r="AC35" i="18" s="1"/>
  <c r="D34" i="18"/>
  <c r="X34" i="18" s="1"/>
  <c r="E34" i="18" s="1"/>
  <c r="Y34" i="18" s="1"/>
  <c r="F34" i="18" s="1"/>
  <c r="Z34" i="18" s="1"/>
  <c r="G34" i="18" s="1"/>
  <c r="AA34" i="18" s="1"/>
  <c r="H34" i="18" s="1"/>
  <c r="AB34" i="18" s="1"/>
  <c r="AC34" i="18" s="1"/>
  <c r="D33" i="18"/>
  <c r="X33" i="18" s="1"/>
  <c r="E33" i="18" s="1"/>
  <c r="Y33" i="18" s="1"/>
  <c r="F33" i="18" s="1"/>
  <c r="Z33" i="18" s="1"/>
  <c r="G33" i="18" s="1"/>
  <c r="AA33" i="18" s="1"/>
  <c r="H33" i="18" s="1"/>
  <c r="AB33" i="18" s="1"/>
  <c r="AC33" i="18" s="1"/>
  <c r="D32" i="18"/>
  <c r="X32" i="18" s="1"/>
  <c r="E32" i="18" s="1"/>
  <c r="Y32" i="18" s="1"/>
  <c r="F32" i="18" s="1"/>
  <c r="Z32" i="18" s="1"/>
  <c r="G32" i="18" s="1"/>
  <c r="AA32" i="18" s="1"/>
  <c r="H32" i="18" s="1"/>
  <c r="AB32" i="18" s="1"/>
  <c r="AC32" i="18" s="1"/>
  <c r="D31" i="18"/>
  <c r="X31" i="18" s="1"/>
  <c r="E31" i="18" s="1"/>
  <c r="Y31" i="18" s="1"/>
  <c r="F31" i="18" s="1"/>
  <c r="Z31" i="18" s="1"/>
  <c r="G31" i="18" s="1"/>
  <c r="AA31" i="18" s="1"/>
  <c r="H31" i="18" s="1"/>
  <c r="AB31" i="18" s="1"/>
  <c r="AC31" i="18" s="1"/>
  <c r="D30" i="18"/>
  <c r="X30" i="18" s="1"/>
  <c r="E30" i="18" s="1"/>
  <c r="Y30" i="18" s="1"/>
  <c r="F30" i="18" s="1"/>
  <c r="Z30" i="18" s="1"/>
  <c r="G30" i="18" s="1"/>
  <c r="AA30" i="18" s="1"/>
  <c r="H30" i="18" s="1"/>
  <c r="AB30" i="18" s="1"/>
  <c r="AC30" i="18" s="1"/>
  <c r="D29" i="18"/>
  <c r="X29" i="18" s="1"/>
  <c r="E29" i="18" s="1"/>
  <c r="Y29" i="18" s="1"/>
  <c r="F29" i="18" s="1"/>
  <c r="Z29" i="18" s="1"/>
  <c r="G29" i="18" s="1"/>
  <c r="AA29" i="18" s="1"/>
  <c r="H29" i="18" s="1"/>
  <c r="AB29" i="18" s="1"/>
  <c r="AC29" i="18" s="1"/>
  <c r="D28" i="18"/>
  <c r="X28" i="18" s="1"/>
  <c r="E28" i="18" s="1"/>
  <c r="Y28" i="18" s="1"/>
  <c r="F28" i="18" s="1"/>
  <c r="Z28" i="18" s="1"/>
  <c r="G28" i="18" s="1"/>
  <c r="AA28" i="18" s="1"/>
  <c r="H28" i="18" s="1"/>
  <c r="AB28" i="18" s="1"/>
  <c r="AC28" i="18" s="1"/>
  <c r="D27" i="18"/>
  <c r="X27" i="18" s="1"/>
  <c r="E27" i="18" s="1"/>
  <c r="Y27" i="18" s="1"/>
  <c r="F27" i="18" s="1"/>
  <c r="Z27" i="18" s="1"/>
  <c r="G27" i="18" s="1"/>
  <c r="AA27" i="18" s="1"/>
  <c r="H27" i="18" s="1"/>
  <c r="AB27" i="18" s="1"/>
  <c r="AC27" i="18" s="1"/>
  <c r="D26" i="18"/>
  <c r="X26" i="18" s="1"/>
  <c r="E26" i="18" s="1"/>
  <c r="Y26" i="18" s="1"/>
  <c r="F26" i="18" s="1"/>
  <c r="Z26" i="18" s="1"/>
  <c r="G26" i="18" s="1"/>
  <c r="AA26" i="18" s="1"/>
  <c r="H26" i="18" s="1"/>
  <c r="AB26" i="18" s="1"/>
  <c r="AC26" i="18" s="1"/>
  <c r="D25" i="18"/>
  <c r="X25" i="18" s="1"/>
  <c r="E25" i="18" s="1"/>
  <c r="Y25" i="18" s="1"/>
  <c r="F25" i="18" s="1"/>
  <c r="Z25" i="18" s="1"/>
  <c r="G25" i="18" s="1"/>
  <c r="AA25" i="18" s="1"/>
  <c r="H25" i="18" s="1"/>
  <c r="AB25" i="18" s="1"/>
  <c r="AC25" i="18" s="1"/>
  <c r="D24" i="18"/>
  <c r="X24" i="18" s="1"/>
  <c r="E24" i="18" s="1"/>
  <c r="Y24" i="18" s="1"/>
  <c r="F24" i="18" s="1"/>
  <c r="Z24" i="18" s="1"/>
  <c r="G24" i="18" s="1"/>
  <c r="AA24" i="18" s="1"/>
  <c r="H24" i="18" s="1"/>
  <c r="AB24" i="18" s="1"/>
  <c r="AC24" i="18" s="1"/>
  <c r="D23" i="18"/>
  <c r="X23" i="18" s="1"/>
  <c r="E23" i="18" s="1"/>
  <c r="Y23" i="18" s="1"/>
  <c r="F23" i="18" s="1"/>
  <c r="Z23" i="18" s="1"/>
  <c r="G23" i="18" s="1"/>
  <c r="AA23" i="18" s="1"/>
  <c r="H23" i="18" s="1"/>
  <c r="AB23" i="18" s="1"/>
  <c r="AC23" i="18" s="1"/>
  <c r="D22" i="18"/>
  <c r="X22" i="18" s="1"/>
  <c r="E22" i="18" s="1"/>
  <c r="Y22" i="18" s="1"/>
  <c r="F22" i="18" s="1"/>
  <c r="Z22" i="18" s="1"/>
  <c r="G22" i="18" s="1"/>
  <c r="AA22" i="18" s="1"/>
  <c r="H22" i="18" s="1"/>
  <c r="AB22" i="18" s="1"/>
  <c r="AC22" i="18" s="1"/>
  <c r="D21" i="18"/>
  <c r="X21" i="18" s="1"/>
  <c r="E21" i="18" s="1"/>
  <c r="Y21" i="18" s="1"/>
  <c r="F21" i="18" s="1"/>
  <c r="Z21" i="18" s="1"/>
  <c r="G21" i="18" s="1"/>
  <c r="AA21" i="18" s="1"/>
  <c r="H21" i="18" s="1"/>
  <c r="AB21" i="18" s="1"/>
  <c r="AC21" i="18" s="1"/>
  <c r="D20" i="18"/>
  <c r="X20" i="18" s="1"/>
  <c r="E20" i="18" s="1"/>
  <c r="Y20" i="18" s="1"/>
  <c r="F20" i="18" s="1"/>
  <c r="Z20" i="18" s="1"/>
  <c r="G20" i="18" s="1"/>
  <c r="AA20" i="18" s="1"/>
  <c r="H20" i="18" s="1"/>
  <c r="AB20" i="18" s="1"/>
  <c r="AC20" i="18" s="1"/>
  <c r="D19" i="18"/>
  <c r="X19" i="18" s="1"/>
  <c r="E19" i="18" s="1"/>
  <c r="Y19" i="18" s="1"/>
  <c r="F19" i="18" s="1"/>
  <c r="Z19" i="18" s="1"/>
  <c r="G19" i="18" s="1"/>
  <c r="AA19" i="18" s="1"/>
  <c r="H19" i="18" s="1"/>
  <c r="AB19" i="18" s="1"/>
  <c r="AC19" i="18" s="1"/>
  <c r="D18" i="18"/>
  <c r="X18" i="18" s="1"/>
  <c r="E18" i="18" s="1"/>
  <c r="Y18" i="18" s="1"/>
  <c r="F18" i="18" s="1"/>
  <c r="Z18" i="18" s="1"/>
  <c r="G18" i="18" s="1"/>
  <c r="AA18" i="18" s="1"/>
  <c r="H18" i="18" s="1"/>
  <c r="AB18" i="18" s="1"/>
  <c r="AC18" i="18" s="1"/>
  <c r="D17" i="18"/>
  <c r="X17" i="18" s="1"/>
  <c r="E17" i="18" s="1"/>
  <c r="Y17" i="18" s="1"/>
  <c r="F17" i="18" s="1"/>
  <c r="Z17" i="18" s="1"/>
  <c r="G17" i="18" s="1"/>
  <c r="AA17" i="18" s="1"/>
  <c r="H17" i="18" s="1"/>
  <c r="AB17" i="18" s="1"/>
  <c r="AC17" i="18" s="1"/>
  <c r="D16" i="18"/>
  <c r="X16" i="18" s="1"/>
  <c r="E16" i="18" s="1"/>
  <c r="Y16" i="18" s="1"/>
  <c r="F16" i="18" s="1"/>
  <c r="Z16" i="18" s="1"/>
  <c r="G16" i="18" s="1"/>
  <c r="AA16" i="18" s="1"/>
  <c r="H16" i="18" s="1"/>
  <c r="AB16" i="18" s="1"/>
  <c r="AC16" i="18" s="1"/>
  <c r="D15" i="18"/>
  <c r="X15" i="18" s="1"/>
  <c r="E15" i="18" s="1"/>
  <c r="Y15" i="18" s="1"/>
  <c r="F15" i="18" s="1"/>
  <c r="Z15" i="18" s="1"/>
  <c r="G15" i="18" s="1"/>
  <c r="AA15" i="18" s="1"/>
  <c r="H15" i="18" s="1"/>
  <c r="AB15" i="18" s="1"/>
  <c r="AC15" i="18" s="1"/>
  <c r="D14" i="18"/>
  <c r="X14" i="18" s="1"/>
  <c r="E14" i="18" s="1"/>
  <c r="Y14" i="18" s="1"/>
  <c r="F14" i="18" s="1"/>
  <c r="Z14" i="18" s="1"/>
  <c r="G14" i="18" s="1"/>
  <c r="AA14" i="18" s="1"/>
  <c r="H14" i="18" s="1"/>
  <c r="AB14" i="18" s="1"/>
  <c r="AC14" i="18" s="1"/>
  <c r="D13" i="18"/>
  <c r="X13" i="18" s="1"/>
  <c r="E13" i="18" s="1"/>
  <c r="Y13" i="18" s="1"/>
  <c r="F13" i="18" s="1"/>
  <c r="Z13" i="18" s="1"/>
  <c r="G13" i="18" s="1"/>
  <c r="AA13" i="18" s="1"/>
  <c r="H13" i="18" s="1"/>
  <c r="AB13" i="18" s="1"/>
  <c r="AC13" i="18" s="1"/>
  <c r="D12" i="18"/>
  <c r="X12" i="18" s="1"/>
  <c r="E12" i="18" s="1"/>
  <c r="Y12" i="18" s="1"/>
  <c r="F12" i="18" s="1"/>
  <c r="Z12" i="18" s="1"/>
  <c r="G12" i="18" s="1"/>
  <c r="AA12" i="18" s="1"/>
  <c r="H12" i="18" s="1"/>
  <c r="AB12" i="18" s="1"/>
  <c r="AC12" i="18" s="1"/>
  <c r="D11" i="18"/>
  <c r="X11" i="18" s="1"/>
  <c r="E11" i="18" s="1"/>
  <c r="Y11" i="18" s="1"/>
  <c r="F11" i="18" s="1"/>
  <c r="Z11" i="18" s="1"/>
  <c r="G11" i="18" s="1"/>
  <c r="AA11" i="18" s="1"/>
  <c r="H11" i="18" s="1"/>
  <c r="AB11" i="18" s="1"/>
  <c r="AC11" i="18" s="1"/>
  <c r="D10" i="18"/>
  <c r="X10" i="18" s="1"/>
  <c r="E10" i="18" s="1"/>
  <c r="Y10" i="18" s="1"/>
  <c r="F10" i="18" s="1"/>
  <c r="Z10" i="18" s="1"/>
  <c r="G10" i="18" s="1"/>
  <c r="AA10" i="18" s="1"/>
  <c r="H10" i="18" s="1"/>
  <c r="AB10" i="18" s="1"/>
  <c r="AC10" i="18" s="1"/>
  <c r="D9" i="18"/>
  <c r="X9" i="18" s="1"/>
  <c r="E9" i="18" s="1"/>
  <c r="Y9" i="18" s="1"/>
  <c r="F9" i="18" s="1"/>
  <c r="Z9" i="18" s="1"/>
  <c r="G9" i="18" s="1"/>
  <c r="AA9" i="18" s="1"/>
  <c r="H9" i="18" s="1"/>
  <c r="AB9" i="18" s="1"/>
  <c r="AC9" i="18" s="1"/>
  <c r="D8" i="18"/>
  <c r="X8" i="18" s="1"/>
  <c r="E8" i="18" s="1"/>
  <c r="Y8" i="18" s="1"/>
  <c r="F8" i="18" s="1"/>
  <c r="Z8" i="18" s="1"/>
  <c r="G8" i="18" s="1"/>
  <c r="AA8" i="18" s="1"/>
  <c r="H8" i="18" s="1"/>
  <c r="AB8" i="18" s="1"/>
  <c r="AC8" i="18" s="1"/>
  <c r="Y7" i="18"/>
  <c r="X7" i="18"/>
  <c r="F7" i="18"/>
  <c r="Z7" i="18" s="1"/>
  <c r="G7" i="18" s="1"/>
  <c r="AA7" i="18" s="1"/>
  <c r="H7" i="18" s="1"/>
  <c r="AB7" i="18" s="1"/>
  <c r="AC7" i="18" s="1"/>
  <c r="D6" i="18"/>
  <c r="X6" i="18" s="1"/>
  <c r="E6" i="18" s="1"/>
  <c r="Y6" i="18" s="1"/>
  <c r="F6" i="18" s="1"/>
  <c r="Z6" i="18" s="1"/>
  <c r="G6" i="18" s="1"/>
  <c r="AA6" i="18" s="1"/>
  <c r="H6" i="18" s="1"/>
  <c r="AB6" i="18" s="1"/>
  <c r="AC6" i="18" s="1"/>
  <c r="D5" i="18"/>
  <c r="X5" i="18" s="1"/>
  <c r="E5" i="18" s="1"/>
  <c r="Y5" i="18" s="1"/>
  <c r="F5" i="18" s="1"/>
  <c r="Z5" i="18" s="1"/>
  <c r="G5" i="18" s="1"/>
  <c r="AA5" i="18" s="1"/>
  <c r="H5" i="18" s="1"/>
  <c r="AB5" i="18" s="1"/>
  <c r="AC5" i="18" s="1"/>
  <c r="D4" i="18"/>
  <c r="X4" i="18" s="1"/>
  <c r="E4" i="18" s="1"/>
  <c r="Y4" i="18" s="1"/>
  <c r="F4" i="18" s="1"/>
  <c r="Z4" i="18" s="1"/>
  <c r="G4" i="18" s="1"/>
  <c r="AA4" i="18" s="1"/>
  <c r="H4" i="18" s="1"/>
  <c r="AB4" i="18" s="1"/>
  <c r="AC4" i="18" s="1"/>
  <c r="D3" i="18"/>
  <c r="X3" i="18" s="1"/>
  <c r="E3" i="18" s="1"/>
  <c r="Y3" i="18" s="1"/>
  <c r="F3" i="18" s="1"/>
  <c r="Z3" i="18" s="1"/>
  <c r="G3" i="18" s="1"/>
  <c r="AA3" i="18" s="1"/>
  <c r="H3" i="18" s="1"/>
  <c r="AB3" i="18" s="1"/>
  <c r="AC3" i="18" s="1"/>
  <c r="AN12" i="17"/>
  <c r="AP12" i="17" s="1"/>
  <c r="AR12" i="17" s="1"/>
  <c r="AM12" i="17"/>
  <c r="AL12" i="17"/>
  <c r="AK12" i="17"/>
  <c r="AJ12" i="17"/>
  <c r="P271" i="16"/>
  <c r="AJ271" i="16" s="1"/>
  <c r="Q271" i="16" s="1"/>
  <c r="AK271" i="16" s="1"/>
  <c r="R271" i="16" s="1"/>
  <c r="AL271" i="16" s="1"/>
  <c r="S271" i="16" s="1"/>
  <c r="AM271" i="16" s="1"/>
  <c r="T271" i="16" s="1"/>
  <c r="AN271" i="16" s="1"/>
  <c r="AQ271" i="16" s="1"/>
  <c r="P270" i="16"/>
  <c r="AJ270" i="16" s="1"/>
  <c r="Q270" i="16" s="1"/>
  <c r="AK270" i="16" s="1"/>
  <c r="R270" i="16" s="1"/>
  <c r="AL270" i="16" s="1"/>
  <c r="S270" i="16" s="1"/>
  <c r="AM270" i="16" s="1"/>
  <c r="T270" i="16" s="1"/>
  <c r="AN270" i="16" s="1"/>
  <c r="AQ270" i="16" s="1"/>
  <c r="P269" i="16"/>
  <c r="AJ269" i="16" s="1"/>
  <c r="Q269" i="16" s="1"/>
  <c r="AK269" i="16" s="1"/>
  <c r="R269" i="16" s="1"/>
  <c r="AL269" i="16" s="1"/>
  <c r="S269" i="16" s="1"/>
  <c r="AM269" i="16" s="1"/>
  <c r="T269" i="16" s="1"/>
  <c r="AN269" i="16" s="1"/>
  <c r="AQ269" i="16" s="1"/>
  <c r="P268" i="16"/>
  <c r="AJ268" i="16" s="1"/>
  <c r="Q268" i="16" s="1"/>
  <c r="AK268" i="16" s="1"/>
  <c r="R268" i="16" s="1"/>
  <c r="AL268" i="16" s="1"/>
  <c r="S268" i="16" s="1"/>
  <c r="AM268" i="16" s="1"/>
  <c r="T268" i="16" s="1"/>
  <c r="AN268" i="16" s="1"/>
  <c r="AQ268" i="16" s="1"/>
  <c r="P267" i="16"/>
  <c r="AJ267" i="16" s="1"/>
  <c r="Q267" i="16" s="1"/>
  <c r="AK267" i="16" s="1"/>
  <c r="R267" i="16" s="1"/>
  <c r="AL267" i="16" s="1"/>
  <c r="S267" i="16" s="1"/>
  <c r="AM267" i="16" s="1"/>
  <c r="T267" i="16" s="1"/>
  <c r="AN267" i="16" s="1"/>
  <c r="AQ267" i="16" s="1"/>
  <c r="P266" i="16"/>
  <c r="AJ266" i="16" s="1"/>
  <c r="Q266" i="16" s="1"/>
  <c r="AK266" i="16" s="1"/>
  <c r="R266" i="16" s="1"/>
  <c r="AL266" i="16" s="1"/>
  <c r="S266" i="16" s="1"/>
  <c r="AM266" i="16" s="1"/>
  <c r="T266" i="16" s="1"/>
  <c r="AN266" i="16" s="1"/>
  <c r="AQ266" i="16" s="1"/>
  <c r="P265" i="16"/>
  <c r="AJ265" i="16" s="1"/>
  <c r="Q265" i="16" s="1"/>
  <c r="AK265" i="16" s="1"/>
  <c r="R265" i="16" s="1"/>
  <c r="AL265" i="16" s="1"/>
  <c r="S265" i="16" s="1"/>
  <c r="AM265" i="16" s="1"/>
  <c r="T265" i="16" s="1"/>
  <c r="AN265" i="16" s="1"/>
  <c r="AQ265" i="16" s="1"/>
  <c r="P264" i="16"/>
  <c r="AJ264" i="16" s="1"/>
  <c r="Q264" i="16" s="1"/>
  <c r="AK264" i="16" s="1"/>
  <c r="R264" i="16" s="1"/>
  <c r="AL264" i="16" s="1"/>
  <c r="S264" i="16" s="1"/>
  <c r="AM264" i="16" s="1"/>
  <c r="T264" i="16" s="1"/>
  <c r="AN264" i="16" s="1"/>
  <c r="AQ264" i="16" s="1"/>
  <c r="P263" i="16"/>
  <c r="AJ263" i="16" s="1"/>
  <c r="Q263" i="16" s="1"/>
  <c r="AK263" i="16" s="1"/>
  <c r="R263" i="16" s="1"/>
  <c r="AL263" i="16" s="1"/>
  <c r="S263" i="16" s="1"/>
  <c r="AM263" i="16" s="1"/>
  <c r="T263" i="16" s="1"/>
  <c r="AN263" i="16" s="1"/>
  <c r="AQ263" i="16" s="1"/>
  <c r="P262" i="16"/>
  <c r="AJ262" i="16" s="1"/>
  <c r="Q262" i="16" s="1"/>
  <c r="AK262" i="16" s="1"/>
  <c r="R262" i="16" s="1"/>
  <c r="AL262" i="16" s="1"/>
  <c r="S262" i="16" s="1"/>
  <c r="AM262" i="16" s="1"/>
  <c r="T262" i="16" s="1"/>
  <c r="AN262" i="16" s="1"/>
  <c r="AQ262" i="16" s="1"/>
  <c r="P261" i="16"/>
  <c r="AJ261" i="16" s="1"/>
  <c r="Q261" i="16" s="1"/>
  <c r="AK261" i="16" s="1"/>
  <c r="R261" i="16" s="1"/>
  <c r="AL261" i="16" s="1"/>
  <c r="S261" i="16" s="1"/>
  <c r="AM261" i="16" s="1"/>
  <c r="T261" i="16" s="1"/>
  <c r="AN261" i="16" s="1"/>
  <c r="AQ261" i="16" s="1"/>
  <c r="P260" i="16"/>
  <c r="AJ260" i="16" s="1"/>
  <c r="Q260" i="16" s="1"/>
  <c r="AK260" i="16" s="1"/>
  <c r="R260" i="16" s="1"/>
  <c r="AL260" i="16" s="1"/>
  <c r="S260" i="16" s="1"/>
  <c r="AM260" i="16" s="1"/>
  <c r="T260" i="16" s="1"/>
  <c r="AN260" i="16" s="1"/>
  <c r="P259" i="16"/>
  <c r="AJ259" i="16" s="1"/>
  <c r="Q259" i="16" s="1"/>
  <c r="AK259" i="16" s="1"/>
  <c r="R259" i="16" s="1"/>
  <c r="AL259" i="16" s="1"/>
  <c r="S259" i="16" s="1"/>
  <c r="AM259" i="16" s="1"/>
  <c r="T259" i="16" s="1"/>
  <c r="AN259" i="16" s="1"/>
  <c r="AQ259" i="16" s="1"/>
  <c r="P258" i="16"/>
  <c r="AJ258" i="16" s="1"/>
  <c r="Q258" i="16" s="1"/>
  <c r="AK258" i="16" s="1"/>
  <c r="R258" i="16" s="1"/>
  <c r="AL258" i="16" s="1"/>
  <c r="S258" i="16" s="1"/>
  <c r="AM258" i="16" s="1"/>
  <c r="T258" i="16" s="1"/>
  <c r="AN258" i="16" s="1"/>
  <c r="AQ258" i="16" s="1"/>
  <c r="P257" i="16"/>
  <c r="AJ257" i="16" s="1"/>
  <c r="Q257" i="16" s="1"/>
  <c r="AK257" i="16" s="1"/>
  <c r="R257" i="16" s="1"/>
  <c r="AL257" i="16" s="1"/>
  <c r="S257" i="16" s="1"/>
  <c r="AM257" i="16" s="1"/>
  <c r="T257" i="16" s="1"/>
  <c r="AN257" i="16" s="1"/>
  <c r="AQ257" i="16" s="1"/>
  <c r="P256" i="16"/>
  <c r="AJ256" i="16" s="1"/>
  <c r="Q256" i="16" s="1"/>
  <c r="AK256" i="16" s="1"/>
  <c r="R256" i="16" s="1"/>
  <c r="AL256" i="16" s="1"/>
  <c r="S256" i="16" s="1"/>
  <c r="AM256" i="16" s="1"/>
  <c r="T256" i="16" s="1"/>
  <c r="AN256" i="16" s="1"/>
  <c r="AQ256" i="16" s="1"/>
  <c r="P255" i="16"/>
  <c r="AJ255" i="16" s="1"/>
  <c r="Q255" i="16" s="1"/>
  <c r="AK255" i="16" s="1"/>
  <c r="R255" i="16" s="1"/>
  <c r="AL255" i="16" s="1"/>
  <c r="S255" i="16" s="1"/>
  <c r="AM255" i="16" s="1"/>
  <c r="T255" i="16" s="1"/>
  <c r="AN255" i="16" s="1"/>
  <c r="AQ255" i="16" s="1"/>
  <c r="P254" i="16"/>
  <c r="AJ254" i="16" s="1"/>
  <c r="Q254" i="16" s="1"/>
  <c r="AK254" i="16" s="1"/>
  <c r="R254" i="16" s="1"/>
  <c r="AL254" i="16" s="1"/>
  <c r="S254" i="16" s="1"/>
  <c r="AM254" i="16" s="1"/>
  <c r="T254" i="16" s="1"/>
  <c r="AN254" i="16" s="1"/>
  <c r="AQ254" i="16" s="1"/>
  <c r="P253" i="16"/>
  <c r="AJ253" i="16" s="1"/>
  <c r="Q253" i="16" s="1"/>
  <c r="AK253" i="16" s="1"/>
  <c r="R253" i="16" s="1"/>
  <c r="AL253" i="16" s="1"/>
  <c r="S253" i="16" s="1"/>
  <c r="AM253" i="16" s="1"/>
  <c r="T253" i="16" s="1"/>
  <c r="AN253" i="16" s="1"/>
  <c r="AQ253" i="16" s="1"/>
  <c r="P252" i="16"/>
  <c r="AJ252" i="16" s="1"/>
  <c r="Q252" i="16" s="1"/>
  <c r="AK252" i="16" s="1"/>
  <c r="R252" i="16" s="1"/>
  <c r="AL252" i="16" s="1"/>
  <c r="S252" i="16" s="1"/>
  <c r="AM252" i="16" s="1"/>
  <c r="T252" i="16" s="1"/>
  <c r="AN252" i="16" s="1"/>
  <c r="P251" i="16"/>
  <c r="AJ251" i="16" s="1"/>
  <c r="Q251" i="16" s="1"/>
  <c r="AK251" i="16" s="1"/>
  <c r="R251" i="16" s="1"/>
  <c r="AL251" i="16" s="1"/>
  <c r="S251" i="16" s="1"/>
  <c r="AM251" i="16" s="1"/>
  <c r="T251" i="16" s="1"/>
  <c r="AN251" i="16" s="1"/>
  <c r="AQ251" i="16" s="1"/>
  <c r="P250" i="16"/>
  <c r="AJ250" i="16" s="1"/>
  <c r="Q250" i="16" s="1"/>
  <c r="AK250" i="16" s="1"/>
  <c r="R250" i="16" s="1"/>
  <c r="AL250" i="16" s="1"/>
  <c r="S250" i="16" s="1"/>
  <c r="AM250" i="16" s="1"/>
  <c r="T250" i="16" s="1"/>
  <c r="AN250" i="16" s="1"/>
  <c r="AQ250" i="16" s="1"/>
  <c r="P249" i="16"/>
  <c r="AJ249" i="16" s="1"/>
  <c r="Q249" i="16" s="1"/>
  <c r="AK249" i="16" s="1"/>
  <c r="R249" i="16" s="1"/>
  <c r="AL249" i="16" s="1"/>
  <c r="S249" i="16" s="1"/>
  <c r="AM249" i="16" s="1"/>
  <c r="T249" i="16" s="1"/>
  <c r="AN249" i="16" s="1"/>
  <c r="AQ249" i="16" s="1"/>
  <c r="P248" i="16"/>
  <c r="AJ248" i="16" s="1"/>
  <c r="Q248" i="16" s="1"/>
  <c r="AK248" i="16" s="1"/>
  <c r="R248" i="16" s="1"/>
  <c r="AL248" i="16" s="1"/>
  <c r="S248" i="16" s="1"/>
  <c r="AM248" i="16" s="1"/>
  <c r="T248" i="16" s="1"/>
  <c r="AN248" i="16" s="1"/>
  <c r="AQ248" i="16" s="1"/>
  <c r="P247" i="16"/>
  <c r="AJ247" i="16" s="1"/>
  <c r="Q247" i="16" s="1"/>
  <c r="AK247" i="16" s="1"/>
  <c r="R247" i="16" s="1"/>
  <c r="AL247" i="16" s="1"/>
  <c r="S247" i="16" s="1"/>
  <c r="AM247" i="16" s="1"/>
  <c r="T247" i="16" s="1"/>
  <c r="AN247" i="16" s="1"/>
  <c r="AQ247" i="16" s="1"/>
  <c r="P246" i="16"/>
  <c r="AJ246" i="16" s="1"/>
  <c r="Q246" i="16" s="1"/>
  <c r="AK246" i="16" s="1"/>
  <c r="R246" i="16" s="1"/>
  <c r="AL246" i="16" s="1"/>
  <c r="S246" i="16" s="1"/>
  <c r="AM246" i="16" s="1"/>
  <c r="T246" i="16" s="1"/>
  <c r="AN246" i="16" s="1"/>
  <c r="AQ246" i="16" s="1"/>
  <c r="P245" i="16"/>
  <c r="AJ245" i="16" s="1"/>
  <c r="Q245" i="16" s="1"/>
  <c r="AK245" i="16" s="1"/>
  <c r="R245" i="16" s="1"/>
  <c r="AL245" i="16" s="1"/>
  <c r="S245" i="16" s="1"/>
  <c r="AM245" i="16" s="1"/>
  <c r="T245" i="16" s="1"/>
  <c r="AN245" i="16" s="1"/>
  <c r="AQ245" i="16" s="1"/>
  <c r="P244" i="16"/>
  <c r="AJ244" i="16" s="1"/>
  <c r="Q244" i="16" s="1"/>
  <c r="AK244" i="16" s="1"/>
  <c r="R244" i="16" s="1"/>
  <c r="AL244" i="16" s="1"/>
  <c r="S244" i="16" s="1"/>
  <c r="AM244" i="16" s="1"/>
  <c r="T244" i="16" s="1"/>
  <c r="AN244" i="16" s="1"/>
  <c r="P243" i="16"/>
  <c r="AJ243" i="16" s="1"/>
  <c r="Q243" i="16" s="1"/>
  <c r="AK243" i="16" s="1"/>
  <c r="R243" i="16" s="1"/>
  <c r="AL243" i="16" s="1"/>
  <c r="S243" i="16" s="1"/>
  <c r="AM243" i="16" s="1"/>
  <c r="T243" i="16" s="1"/>
  <c r="AN243" i="16" s="1"/>
  <c r="AQ243" i="16" s="1"/>
  <c r="P242" i="16"/>
  <c r="AJ242" i="16" s="1"/>
  <c r="Q242" i="16" s="1"/>
  <c r="AK242" i="16" s="1"/>
  <c r="R242" i="16" s="1"/>
  <c r="AL242" i="16" s="1"/>
  <c r="S242" i="16" s="1"/>
  <c r="AM242" i="16" s="1"/>
  <c r="T242" i="16" s="1"/>
  <c r="AN242" i="16" s="1"/>
  <c r="AQ242" i="16" s="1"/>
  <c r="P241" i="16"/>
  <c r="AJ241" i="16" s="1"/>
  <c r="Q241" i="16" s="1"/>
  <c r="AK241" i="16" s="1"/>
  <c r="R241" i="16" s="1"/>
  <c r="AL241" i="16" s="1"/>
  <c r="S241" i="16" s="1"/>
  <c r="AM241" i="16" s="1"/>
  <c r="T241" i="16" s="1"/>
  <c r="AN241" i="16" s="1"/>
  <c r="AQ241" i="16" s="1"/>
  <c r="P240" i="16"/>
  <c r="AJ240" i="16" s="1"/>
  <c r="Q240" i="16" s="1"/>
  <c r="AK240" i="16" s="1"/>
  <c r="R240" i="16" s="1"/>
  <c r="AL240" i="16" s="1"/>
  <c r="S240" i="16" s="1"/>
  <c r="AM240" i="16" s="1"/>
  <c r="T240" i="16" s="1"/>
  <c r="AN240" i="16" s="1"/>
  <c r="AQ240" i="16" s="1"/>
  <c r="P239" i="16"/>
  <c r="AJ239" i="16" s="1"/>
  <c r="Q239" i="16" s="1"/>
  <c r="AK239" i="16" s="1"/>
  <c r="R239" i="16" s="1"/>
  <c r="AL239" i="16" s="1"/>
  <c r="S239" i="16" s="1"/>
  <c r="AM239" i="16" s="1"/>
  <c r="T239" i="16" s="1"/>
  <c r="AN239" i="16" s="1"/>
  <c r="AQ239" i="16" s="1"/>
  <c r="P238" i="16"/>
  <c r="AJ238" i="16" s="1"/>
  <c r="Q238" i="16" s="1"/>
  <c r="AK238" i="16" s="1"/>
  <c r="R238" i="16" s="1"/>
  <c r="AL238" i="16" s="1"/>
  <c r="S238" i="16" s="1"/>
  <c r="AM238" i="16" s="1"/>
  <c r="T238" i="16" s="1"/>
  <c r="AN238" i="16" s="1"/>
  <c r="AQ238" i="16" s="1"/>
  <c r="P237" i="16"/>
  <c r="AJ237" i="16" s="1"/>
  <c r="Q237" i="16" s="1"/>
  <c r="AK237" i="16" s="1"/>
  <c r="R237" i="16" s="1"/>
  <c r="AL237" i="16" s="1"/>
  <c r="S237" i="16" s="1"/>
  <c r="AM237" i="16" s="1"/>
  <c r="T237" i="16" s="1"/>
  <c r="AN237" i="16" s="1"/>
  <c r="AQ237" i="16" s="1"/>
  <c r="P236" i="16"/>
  <c r="AJ236" i="16" s="1"/>
  <c r="Q236" i="16" s="1"/>
  <c r="AK236" i="16" s="1"/>
  <c r="R236" i="16" s="1"/>
  <c r="AL236" i="16" s="1"/>
  <c r="S236" i="16" s="1"/>
  <c r="AM236" i="16" s="1"/>
  <c r="T236" i="16" s="1"/>
  <c r="AN236" i="16" s="1"/>
  <c r="AQ236" i="16" s="1"/>
  <c r="P235" i="16"/>
  <c r="AJ235" i="16" s="1"/>
  <c r="Q235" i="16" s="1"/>
  <c r="AK235" i="16" s="1"/>
  <c r="R235" i="16" s="1"/>
  <c r="AL235" i="16" s="1"/>
  <c r="S235" i="16" s="1"/>
  <c r="AM235" i="16" s="1"/>
  <c r="T235" i="16" s="1"/>
  <c r="AN235" i="16" s="1"/>
  <c r="AQ235" i="16" s="1"/>
  <c r="P234" i="16"/>
  <c r="AJ234" i="16" s="1"/>
  <c r="Q234" i="16" s="1"/>
  <c r="AK234" i="16" s="1"/>
  <c r="R234" i="16" s="1"/>
  <c r="AL234" i="16" s="1"/>
  <c r="S234" i="16" s="1"/>
  <c r="AM234" i="16" s="1"/>
  <c r="T234" i="16" s="1"/>
  <c r="AN234" i="16" s="1"/>
  <c r="AQ234" i="16" s="1"/>
  <c r="P233" i="16"/>
  <c r="AJ233" i="16" s="1"/>
  <c r="Q233" i="16" s="1"/>
  <c r="AK233" i="16" s="1"/>
  <c r="R233" i="16" s="1"/>
  <c r="AL233" i="16" s="1"/>
  <c r="S233" i="16" s="1"/>
  <c r="AM233" i="16" s="1"/>
  <c r="T233" i="16" s="1"/>
  <c r="AN233" i="16" s="1"/>
  <c r="AQ233" i="16" s="1"/>
  <c r="P232" i="16"/>
  <c r="AJ232" i="16" s="1"/>
  <c r="Q232" i="16" s="1"/>
  <c r="AK232" i="16" s="1"/>
  <c r="R232" i="16" s="1"/>
  <c r="AL232" i="16" s="1"/>
  <c r="S232" i="16" s="1"/>
  <c r="AM232" i="16" s="1"/>
  <c r="T232" i="16" s="1"/>
  <c r="AN232" i="16" s="1"/>
  <c r="AQ232" i="16" s="1"/>
  <c r="P231" i="16"/>
  <c r="AJ231" i="16" s="1"/>
  <c r="Q231" i="16" s="1"/>
  <c r="AK231" i="16" s="1"/>
  <c r="R231" i="16" s="1"/>
  <c r="AL231" i="16" s="1"/>
  <c r="S231" i="16" s="1"/>
  <c r="AM231" i="16" s="1"/>
  <c r="T231" i="16" s="1"/>
  <c r="AN231" i="16" s="1"/>
  <c r="AQ231" i="16" s="1"/>
  <c r="P230" i="16"/>
  <c r="AJ230" i="16" s="1"/>
  <c r="Q230" i="16" s="1"/>
  <c r="AK230" i="16" s="1"/>
  <c r="R230" i="16" s="1"/>
  <c r="AL230" i="16" s="1"/>
  <c r="S230" i="16" s="1"/>
  <c r="AM230" i="16" s="1"/>
  <c r="T230" i="16" s="1"/>
  <c r="AN230" i="16" s="1"/>
  <c r="P229" i="16"/>
  <c r="AJ229" i="16" s="1"/>
  <c r="Q229" i="16" s="1"/>
  <c r="AK229" i="16" s="1"/>
  <c r="R229" i="16" s="1"/>
  <c r="AL229" i="16" s="1"/>
  <c r="S229" i="16" s="1"/>
  <c r="AM229" i="16" s="1"/>
  <c r="T229" i="16" s="1"/>
  <c r="AN229" i="16" s="1"/>
  <c r="AQ229" i="16" s="1"/>
  <c r="P228" i="16"/>
  <c r="AJ228" i="16" s="1"/>
  <c r="Q228" i="16" s="1"/>
  <c r="AK228" i="16" s="1"/>
  <c r="R228" i="16" s="1"/>
  <c r="AL228" i="16" s="1"/>
  <c r="S228" i="16" s="1"/>
  <c r="AM228" i="16" s="1"/>
  <c r="T228" i="16" s="1"/>
  <c r="AN228" i="16" s="1"/>
  <c r="AQ228" i="16" s="1"/>
  <c r="P227" i="16"/>
  <c r="AJ227" i="16" s="1"/>
  <c r="Q227" i="16" s="1"/>
  <c r="AK227" i="16" s="1"/>
  <c r="R227" i="16" s="1"/>
  <c r="AL227" i="16" s="1"/>
  <c r="S227" i="16" s="1"/>
  <c r="AM227" i="16" s="1"/>
  <c r="T227" i="16" s="1"/>
  <c r="AN227" i="16" s="1"/>
  <c r="AQ227" i="16" s="1"/>
  <c r="P226" i="16"/>
  <c r="AJ226" i="16" s="1"/>
  <c r="Q226" i="16" s="1"/>
  <c r="AK226" i="16" s="1"/>
  <c r="R226" i="16" s="1"/>
  <c r="AL226" i="16" s="1"/>
  <c r="S226" i="16" s="1"/>
  <c r="AM226" i="16" s="1"/>
  <c r="T226" i="16" s="1"/>
  <c r="AN226" i="16" s="1"/>
  <c r="P225" i="16"/>
  <c r="AJ225" i="16" s="1"/>
  <c r="Q225" i="16" s="1"/>
  <c r="AK225" i="16" s="1"/>
  <c r="R225" i="16" s="1"/>
  <c r="AL225" i="16" s="1"/>
  <c r="S225" i="16" s="1"/>
  <c r="AM225" i="16" s="1"/>
  <c r="T225" i="16" s="1"/>
  <c r="AN225" i="16" s="1"/>
  <c r="P224" i="16"/>
  <c r="AJ224" i="16" s="1"/>
  <c r="Q224" i="16" s="1"/>
  <c r="AK224" i="16" s="1"/>
  <c r="R224" i="16" s="1"/>
  <c r="AL224" i="16" s="1"/>
  <c r="S224" i="16" s="1"/>
  <c r="AM224" i="16" s="1"/>
  <c r="T224" i="16" s="1"/>
  <c r="AN224" i="16" s="1"/>
  <c r="P223" i="16"/>
  <c r="AJ223" i="16" s="1"/>
  <c r="Q223" i="16" s="1"/>
  <c r="AK223" i="16" s="1"/>
  <c r="R223" i="16" s="1"/>
  <c r="AL223" i="16" s="1"/>
  <c r="S223" i="16" s="1"/>
  <c r="AM223" i="16" s="1"/>
  <c r="T223" i="16" s="1"/>
  <c r="AN223" i="16" s="1"/>
  <c r="AQ223" i="16" s="1"/>
  <c r="P222" i="16"/>
  <c r="AJ222" i="16" s="1"/>
  <c r="Q222" i="16" s="1"/>
  <c r="AK222" i="16" s="1"/>
  <c r="R222" i="16" s="1"/>
  <c r="AL222" i="16" s="1"/>
  <c r="S222" i="16" s="1"/>
  <c r="AM222" i="16" s="1"/>
  <c r="T222" i="16" s="1"/>
  <c r="AN222" i="16" s="1"/>
  <c r="P221" i="16"/>
  <c r="AJ221" i="16" s="1"/>
  <c r="Q221" i="16" s="1"/>
  <c r="AK221" i="16" s="1"/>
  <c r="R221" i="16" s="1"/>
  <c r="AL221" i="16" s="1"/>
  <c r="S221" i="16" s="1"/>
  <c r="AM221" i="16" s="1"/>
  <c r="T221" i="16" s="1"/>
  <c r="AN221" i="16" s="1"/>
  <c r="AQ221" i="16" s="1"/>
  <c r="P220" i="16"/>
  <c r="AJ220" i="16" s="1"/>
  <c r="Q220" i="16" s="1"/>
  <c r="AK220" i="16" s="1"/>
  <c r="R220" i="16" s="1"/>
  <c r="AL220" i="16" s="1"/>
  <c r="S220" i="16" s="1"/>
  <c r="AM220" i="16" s="1"/>
  <c r="T220" i="16" s="1"/>
  <c r="AN220" i="16" s="1"/>
  <c r="AQ220" i="16" s="1"/>
  <c r="P219" i="16"/>
  <c r="AJ219" i="16" s="1"/>
  <c r="Q219" i="16" s="1"/>
  <c r="AK219" i="16" s="1"/>
  <c r="R219" i="16" s="1"/>
  <c r="AL219" i="16" s="1"/>
  <c r="S219" i="16" s="1"/>
  <c r="AM219" i="16" s="1"/>
  <c r="T219" i="16" s="1"/>
  <c r="AN219" i="16" s="1"/>
  <c r="AQ219" i="16" s="1"/>
  <c r="AL218" i="16"/>
  <c r="AK218" i="16"/>
  <c r="AJ218" i="16"/>
  <c r="S218" i="16"/>
  <c r="AM218" i="16" s="1"/>
  <c r="T218" i="16" s="1"/>
  <c r="AN218" i="16" s="1"/>
  <c r="AQ218" i="16" s="1"/>
  <c r="P217" i="16"/>
  <c r="AJ217" i="16" s="1"/>
  <c r="Q217" i="16" s="1"/>
  <c r="AK217" i="16" s="1"/>
  <c r="R217" i="16" s="1"/>
  <c r="AL217" i="16" s="1"/>
  <c r="S217" i="16" s="1"/>
  <c r="AM217" i="16" s="1"/>
  <c r="T217" i="16" s="1"/>
  <c r="AN217" i="16" s="1"/>
  <c r="AQ217" i="16" s="1"/>
  <c r="P216" i="16"/>
  <c r="AJ216" i="16" s="1"/>
  <c r="Q216" i="16" s="1"/>
  <c r="AK216" i="16" s="1"/>
  <c r="R216" i="16" s="1"/>
  <c r="AL216" i="16" s="1"/>
  <c r="S216" i="16" s="1"/>
  <c r="AM216" i="16" s="1"/>
  <c r="T216" i="16" s="1"/>
  <c r="AN216" i="16" s="1"/>
  <c r="AQ216" i="16" s="1"/>
  <c r="P215" i="16"/>
  <c r="AJ215" i="16" s="1"/>
  <c r="Q215" i="16" s="1"/>
  <c r="AK215" i="16" s="1"/>
  <c r="R215" i="16" s="1"/>
  <c r="AL215" i="16" s="1"/>
  <c r="S215" i="16" s="1"/>
  <c r="AM215" i="16" s="1"/>
  <c r="T215" i="16" s="1"/>
  <c r="AN215" i="16" s="1"/>
  <c r="AQ215" i="16" s="1"/>
  <c r="P214" i="16"/>
  <c r="AJ214" i="16" s="1"/>
  <c r="Q214" i="16" s="1"/>
  <c r="AK214" i="16" s="1"/>
  <c r="R214" i="16" s="1"/>
  <c r="AL214" i="16" s="1"/>
  <c r="S214" i="16" s="1"/>
  <c r="AM214" i="16" s="1"/>
  <c r="T214" i="16" s="1"/>
  <c r="AN214" i="16" s="1"/>
  <c r="AQ214" i="16" s="1"/>
  <c r="P213" i="16"/>
  <c r="AJ213" i="16" s="1"/>
  <c r="Q213" i="16" s="1"/>
  <c r="AK213" i="16" s="1"/>
  <c r="R213" i="16" s="1"/>
  <c r="AL213" i="16" s="1"/>
  <c r="S213" i="16" s="1"/>
  <c r="AM213" i="16" s="1"/>
  <c r="T213" i="16" s="1"/>
  <c r="AN213" i="16" s="1"/>
  <c r="AQ213" i="16" s="1"/>
  <c r="P212" i="16"/>
  <c r="AJ212" i="16" s="1"/>
  <c r="Q212" i="16" s="1"/>
  <c r="AK212" i="16" s="1"/>
  <c r="R212" i="16" s="1"/>
  <c r="AL212" i="16" s="1"/>
  <c r="S212" i="16" s="1"/>
  <c r="AM212" i="16" s="1"/>
  <c r="T212" i="16" s="1"/>
  <c r="AN212" i="16" s="1"/>
  <c r="AQ212" i="16" s="1"/>
  <c r="P211" i="16"/>
  <c r="AJ211" i="16" s="1"/>
  <c r="Q211" i="16" s="1"/>
  <c r="AK211" i="16" s="1"/>
  <c r="R211" i="16" s="1"/>
  <c r="AL211" i="16" s="1"/>
  <c r="S211" i="16" s="1"/>
  <c r="AM211" i="16" s="1"/>
  <c r="T211" i="16" s="1"/>
  <c r="AN211" i="16" s="1"/>
  <c r="AQ211" i="16" s="1"/>
  <c r="P210" i="16"/>
  <c r="AJ210" i="16" s="1"/>
  <c r="Q210" i="16" s="1"/>
  <c r="AK210" i="16" s="1"/>
  <c r="R210" i="16" s="1"/>
  <c r="AL210" i="16" s="1"/>
  <c r="S210" i="16" s="1"/>
  <c r="AM210" i="16" s="1"/>
  <c r="T210" i="16" s="1"/>
  <c r="AN210" i="16" s="1"/>
  <c r="AQ210" i="16" s="1"/>
  <c r="P209" i="16"/>
  <c r="AJ209" i="16" s="1"/>
  <c r="Q209" i="16" s="1"/>
  <c r="AK209" i="16" s="1"/>
  <c r="R209" i="16" s="1"/>
  <c r="AL209" i="16" s="1"/>
  <c r="S209" i="16" s="1"/>
  <c r="AM209" i="16" s="1"/>
  <c r="T209" i="16" s="1"/>
  <c r="AN209" i="16" s="1"/>
  <c r="AQ209" i="16" s="1"/>
  <c r="P208" i="16"/>
  <c r="AJ208" i="16" s="1"/>
  <c r="Q208" i="16" s="1"/>
  <c r="AK208" i="16" s="1"/>
  <c r="R208" i="16" s="1"/>
  <c r="AL208" i="16" s="1"/>
  <c r="S208" i="16" s="1"/>
  <c r="AM208" i="16" s="1"/>
  <c r="T208" i="16" s="1"/>
  <c r="AN208" i="16" s="1"/>
  <c r="AQ208" i="16" s="1"/>
  <c r="P207" i="16"/>
  <c r="AJ207" i="16" s="1"/>
  <c r="Q207" i="16" s="1"/>
  <c r="AK207" i="16" s="1"/>
  <c r="R207" i="16" s="1"/>
  <c r="AL207" i="16" s="1"/>
  <c r="S207" i="16" s="1"/>
  <c r="AM207" i="16" s="1"/>
  <c r="T207" i="16" s="1"/>
  <c r="AN207" i="16" s="1"/>
  <c r="AQ207" i="16" s="1"/>
  <c r="P206" i="16"/>
  <c r="AJ206" i="16" s="1"/>
  <c r="Q206" i="16" s="1"/>
  <c r="AK206" i="16" s="1"/>
  <c r="R206" i="16" s="1"/>
  <c r="AL206" i="16" s="1"/>
  <c r="S206" i="16" s="1"/>
  <c r="AM206" i="16" s="1"/>
  <c r="T206" i="16" s="1"/>
  <c r="AN206" i="16" s="1"/>
  <c r="AQ206" i="16" s="1"/>
  <c r="P205" i="16"/>
  <c r="AJ205" i="16" s="1"/>
  <c r="Q205" i="16" s="1"/>
  <c r="AK205" i="16" s="1"/>
  <c r="R205" i="16" s="1"/>
  <c r="AL205" i="16" s="1"/>
  <c r="S205" i="16" s="1"/>
  <c r="AM205" i="16" s="1"/>
  <c r="T205" i="16" s="1"/>
  <c r="AN205" i="16" s="1"/>
  <c r="AQ205" i="16" s="1"/>
  <c r="P204" i="16"/>
  <c r="AJ204" i="16" s="1"/>
  <c r="Q204" i="16" s="1"/>
  <c r="AK204" i="16" s="1"/>
  <c r="R204" i="16" s="1"/>
  <c r="AL204" i="16" s="1"/>
  <c r="S204" i="16" s="1"/>
  <c r="AM204" i="16" s="1"/>
  <c r="T204" i="16" s="1"/>
  <c r="AN204" i="16" s="1"/>
  <c r="AQ204" i="16" s="1"/>
  <c r="P203" i="16"/>
  <c r="AJ203" i="16" s="1"/>
  <c r="Q203" i="16" s="1"/>
  <c r="AK203" i="16" s="1"/>
  <c r="R203" i="16" s="1"/>
  <c r="AL203" i="16" s="1"/>
  <c r="S203" i="16" s="1"/>
  <c r="AM203" i="16" s="1"/>
  <c r="T203" i="16" s="1"/>
  <c r="AN203" i="16" s="1"/>
  <c r="AQ203" i="16" s="1"/>
  <c r="P202" i="16"/>
  <c r="AJ202" i="16" s="1"/>
  <c r="Q202" i="16" s="1"/>
  <c r="AK202" i="16" s="1"/>
  <c r="R202" i="16" s="1"/>
  <c r="AL202" i="16" s="1"/>
  <c r="S202" i="16" s="1"/>
  <c r="AM202" i="16" s="1"/>
  <c r="T202" i="16" s="1"/>
  <c r="AN202" i="16" s="1"/>
  <c r="AQ202" i="16" s="1"/>
  <c r="P201" i="16"/>
  <c r="AJ201" i="16" s="1"/>
  <c r="Q201" i="16" s="1"/>
  <c r="AK201" i="16" s="1"/>
  <c r="R201" i="16" s="1"/>
  <c r="AL201" i="16" s="1"/>
  <c r="S201" i="16" s="1"/>
  <c r="AM201" i="16" s="1"/>
  <c r="T201" i="16" s="1"/>
  <c r="AN201" i="16" s="1"/>
  <c r="AQ201" i="16" s="1"/>
  <c r="P200" i="16"/>
  <c r="AJ200" i="16" s="1"/>
  <c r="Q200" i="16" s="1"/>
  <c r="AK200" i="16" s="1"/>
  <c r="R200" i="16" s="1"/>
  <c r="AL200" i="16" s="1"/>
  <c r="S200" i="16" s="1"/>
  <c r="AM200" i="16" s="1"/>
  <c r="T200" i="16" s="1"/>
  <c r="AN200" i="16" s="1"/>
  <c r="AQ200" i="16" s="1"/>
  <c r="P199" i="16"/>
  <c r="AJ199" i="16" s="1"/>
  <c r="Q199" i="16" s="1"/>
  <c r="AK199" i="16" s="1"/>
  <c r="R199" i="16" s="1"/>
  <c r="AL199" i="16" s="1"/>
  <c r="S199" i="16" s="1"/>
  <c r="AM199" i="16" s="1"/>
  <c r="T199" i="16" s="1"/>
  <c r="AN199" i="16" s="1"/>
  <c r="AQ199" i="16" s="1"/>
  <c r="P198" i="16"/>
  <c r="AJ198" i="16" s="1"/>
  <c r="Q198" i="16" s="1"/>
  <c r="AK198" i="16" s="1"/>
  <c r="R198" i="16" s="1"/>
  <c r="AL198" i="16" s="1"/>
  <c r="S198" i="16" s="1"/>
  <c r="AM198" i="16" s="1"/>
  <c r="T198" i="16" s="1"/>
  <c r="AN198" i="16" s="1"/>
  <c r="AQ198" i="16" s="1"/>
  <c r="P197" i="16"/>
  <c r="AJ197" i="16" s="1"/>
  <c r="Q197" i="16" s="1"/>
  <c r="AK197" i="16" s="1"/>
  <c r="R197" i="16" s="1"/>
  <c r="AL197" i="16" s="1"/>
  <c r="S197" i="16" s="1"/>
  <c r="AM197" i="16" s="1"/>
  <c r="T197" i="16" s="1"/>
  <c r="AN197" i="16" s="1"/>
  <c r="AQ197" i="16" s="1"/>
  <c r="P196" i="16"/>
  <c r="AJ196" i="16" s="1"/>
  <c r="Q196" i="16" s="1"/>
  <c r="AK196" i="16" s="1"/>
  <c r="R196" i="16" s="1"/>
  <c r="AL196" i="16" s="1"/>
  <c r="S196" i="16" s="1"/>
  <c r="AM196" i="16" s="1"/>
  <c r="T196" i="16" s="1"/>
  <c r="AN196" i="16" s="1"/>
  <c r="AQ196" i="16" s="1"/>
  <c r="P195" i="16"/>
  <c r="AJ195" i="16" s="1"/>
  <c r="Q195" i="16" s="1"/>
  <c r="AK195" i="16" s="1"/>
  <c r="R195" i="16" s="1"/>
  <c r="AL195" i="16" s="1"/>
  <c r="S195" i="16" s="1"/>
  <c r="AM195" i="16" s="1"/>
  <c r="T195" i="16" s="1"/>
  <c r="AN195" i="16" s="1"/>
  <c r="AQ195" i="16" s="1"/>
  <c r="P194" i="16"/>
  <c r="AJ194" i="16" s="1"/>
  <c r="Q194" i="16" s="1"/>
  <c r="AK194" i="16" s="1"/>
  <c r="R194" i="16" s="1"/>
  <c r="AL194" i="16" s="1"/>
  <c r="S194" i="16" s="1"/>
  <c r="AM194" i="16" s="1"/>
  <c r="T194" i="16" s="1"/>
  <c r="AN194" i="16" s="1"/>
  <c r="AQ194" i="16" s="1"/>
  <c r="P193" i="16"/>
  <c r="AJ193" i="16" s="1"/>
  <c r="Q193" i="16" s="1"/>
  <c r="AK193" i="16" s="1"/>
  <c r="R193" i="16" s="1"/>
  <c r="AL193" i="16" s="1"/>
  <c r="S193" i="16" s="1"/>
  <c r="AM193" i="16" s="1"/>
  <c r="T193" i="16" s="1"/>
  <c r="AN193" i="16" s="1"/>
  <c r="AQ193" i="16" s="1"/>
  <c r="P192" i="16"/>
  <c r="AJ192" i="16" s="1"/>
  <c r="Q192" i="16" s="1"/>
  <c r="AK192" i="16" s="1"/>
  <c r="R192" i="16" s="1"/>
  <c r="AL192" i="16" s="1"/>
  <c r="S192" i="16" s="1"/>
  <c r="AM192" i="16" s="1"/>
  <c r="T192" i="16" s="1"/>
  <c r="AN192" i="16" s="1"/>
  <c r="AQ192" i="16" s="1"/>
  <c r="P191" i="16"/>
  <c r="AJ191" i="16" s="1"/>
  <c r="Q191" i="16" s="1"/>
  <c r="AK191" i="16" s="1"/>
  <c r="R191" i="16" s="1"/>
  <c r="AL191" i="16" s="1"/>
  <c r="S191" i="16" s="1"/>
  <c r="AM191" i="16" s="1"/>
  <c r="T191" i="16" s="1"/>
  <c r="AN191" i="16" s="1"/>
  <c r="AQ191" i="16" s="1"/>
  <c r="P190" i="16"/>
  <c r="AJ190" i="16" s="1"/>
  <c r="Q190" i="16" s="1"/>
  <c r="AK190" i="16" s="1"/>
  <c r="R190" i="16" s="1"/>
  <c r="AL190" i="16" s="1"/>
  <c r="S190" i="16" s="1"/>
  <c r="AM190" i="16" s="1"/>
  <c r="T190" i="16" s="1"/>
  <c r="AN190" i="16" s="1"/>
  <c r="AQ190" i="16" s="1"/>
  <c r="P189" i="16"/>
  <c r="AJ189" i="16" s="1"/>
  <c r="Q189" i="16" s="1"/>
  <c r="AK189" i="16" s="1"/>
  <c r="R189" i="16" s="1"/>
  <c r="AL189" i="16" s="1"/>
  <c r="S189" i="16" s="1"/>
  <c r="AM189" i="16" s="1"/>
  <c r="T189" i="16" s="1"/>
  <c r="AN189" i="16" s="1"/>
  <c r="AQ189" i="16" s="1"/>
  <c r="P188" i="16"/>
  <c r="AJ188" i="16" s="1"/>
  <c r="Q188" i="16" s="1"/>
  <c r="AK188" i="16" s="1"/>
  <c r="R188" i="16" s="1"/>
  <c r="AL188" i="16" s="1"/>
  <c r="S188" i="16" s="1"/>
  <c r="AM188" i="16" s="1"/>
  <c r="T188" i="16" s="1"/>
  <c r="AN188" i="16" s="1"/>
  <c r="AQ188" i="16" s="1"/>
  <c r="P187" i="16"/>
  <c r="AJ187" i="16" s="1"/>
  <c r="Q187" i="16" s="1"/>
  <c r="AK187" i="16" s="1"/>
  <c r="R187" i="16" s="1"/>
  <c r="AL187" i="16" s="1"/>
  <c r="S187" i="16" s="1"/>
  <c r="AM187" i="16" s="1"/>
  <c r="T187" i="16" s="1"/>
  <c r="AN187" i="16" s="1"/>
  <c r="AQ187" i="16" s="1"/>
  <c r="P186" i="16"/>
  <c r="AJ186" i="16" s="1"/>
  <c r="Q186" i="16" s="1"/>
  <c r="AK186" i="16" s="1"/>
  <c r="R186" i="16" s="1"/>
  <c r="AL186" i="16" s="1"/>
  <c r="S186" i="16" s="1"/>
  <c r="AM186" i="16" s="1"/>
  <c r="T186" i="16" s="1"/>
  <c r="AN186" i="16" s="1"/>
  <c r="AQ186" i="16" s="1"/>
  <c r="P185" i="16"/>
  <c r="AJ185" i="16" s="1"/>
  <c r="Q185" i="16" s="1"/>
  <c r="AK185" i="16" s="1"/>
  <c r="R185" i="16" s="1"/>
  <c r="AL185" i="16" s="1"/>
  <c r="S185" i="16" s="1"/>
  <c r="AM185" i="16" s="1"/>
  <c r="T185" i="16" s="1"/>
  <c r="AN185" i="16" s="1"/>
  <c r="AQ185" i="16" s="1"/>
  <c r="P184" i="16"/>
  <c r="AJ184" i="16" s="1"/>
  <c r="Q184" i="16" s="1"/>
  <c r="AK184" i="16" s="1"/>
  <c r="R184" i="16" s="1"/>
  <c r="AL184" i="16" s="1"/>
  <c r="S184" i="16" s="1"/>
  <c r="AM184" i="16" s="1"/>
  <c r="T184" i="16" s="1"/>
  <c r="AN184" i="16" s="1"/>
  <c r="AQ184" i="16" s="1"/>
  <c r="P183" i="16"/>
  <c r="AJ183" i="16" s="1"/>
  <c r="Q183" i="16" s="1"/>
  <c r="AK183" i="16" s="1"/>
  <c r="R183" i="16" s="1"/>
  <c r="AL183" i="16" s="1"/>
  <c r="S183" i="16" s="1"/>
  <c r="AM183" i="16" s="1"/>
  <c r="T183" i="16" s="1"/>
  <c r="AN183" i="16" s="1"/>
  <c r="P182" i="16"/>
  <c r="AJ182" i="16" s="1"/>
  <c r="Q182" i="16" s="1"/>
  <c r="AK182" i="16" s="1"/>
  <c r="R182" i="16" s="1"/>
  <c r="AL182" i="16" s="1"/>
  <c r="S182" i="16" s="1"/>
  <c r="AM182" i="16" s="1"/>
  <c r="T182" i="16" s="1"/>
  <c r="AN182" i="16" s="1"/>
  <c r="AQ182" i="16" s="1"/>
  <c r="P181" i="16"/>
  <c r="AJ181" i="16" s="1"/>
  <c r="Q181" i="16" s="1"/>
  <c r="AK181" i="16" s="1"/>
  <c r="R181" i="16" s="1"/>
  <c r="AL181" i="16" s="1"/>
  <c r="S181" i="16" s="1"/>
  <c r="AM181" i="16" s="1"/>
  <c r="T181" i="16" s="1"/>
  <c r="AN181" i="16" s="1"/>
  <c r="AQ181" i="16" s="1"/>
  <c r="P180" i="16"/>
  <c r="AJ180" i="16" s="1"/>
  <c r="Q180" i="16" s="1"/>
  <c r="AK180" i="16" s="1"/>
  <c r="R180" i="16" s="1"/>
  <c r="AL180" i="16" s="1"/>
  <c r="S180" i="16" s="1"/>
  <c r="AM180" i="16" s="1"/>
  <c r="T180" i="16" s="1"/>
  <c r="AN180" i="16" s="1"/>
  <c r="AQ180" i="16" s="1"/>
  <c r="P179" i="16"/>
  <c r="AJ179" i="16" s="1"/>
  <c r="Q179" i="16" s="1"/>
  <c r="AK179" i="16" s="1"/>
  <c r="R179" i="16" s="1"/>
  <c r="AL179" i="16" s="1"/>
  <c r="S179" i="16" s="1"/>
  <c r="AM179" i="16" s="1"/>
  <c r="T179" i="16" s="1"/>
  <c r="AN179" i="16" s="1"/>
  <c r="AQ179" i="16" s="1"/>
  <c r="P178" i="16"/>
  <c r="AJ178" i="16" s="1"/>
  <c r="Q178" i="16" s="1"/>
  <c r="AK178" i="16" s="1"/>
  <c r="R178" i="16" s="1"/>
  <c r="AL178" i="16" s="1"/>
  <c r="S178" i="16" s="1"/>
  <c r="AM178" i="16" s="1"/>
  <c r="T178" i="16" s="1"/>
  <c r="AN178" i="16" s="1"/>
  <c r="AQ178" i="16" s="1"/>
  <c r="P177" i="16"/>
  <c r="AJ177" i="16" s="1"/>
  <c r="Q177" i="16" s="1"/>
  <c r="AK177" i="16" s="1"/>
  <c r="R177" i="16" s="1"/>
  <c r="AL177" i="16" s="1"/>
  <c r="S177" i="16" s="1"/>
  <c r="AM177" i="16" s="1"/>
  <c r="T177" i="16" s="1"/>
  <c r="AN177" i="16" s="1"/>
  <c r="P176" i="16"/>
  <c r="AJ176" i="16" s="1"/>
  <c r="Q176" i="16" s="1"/>
  <c r="AK176" i="16" s="1"/>
  <c r="R176" i="16" s="1"/>
  <c r="AL176" i="16" s="1"/>
  <c r="S176" i="16" s="1"/>
  <c r="AM176" i="16" s="1"/>
  <c r="T176" i="16" s="1"/>
  <c r="AN176" i="16" s="1"/>
  <c r="AQ176" i="16" s="1"/>
  <c r="P175" i="16"/>
  <c r="AJ175" i="16" s="1"/>
  <c r="Q175" i="16" s="1"/>
  <c r="AK175" i="16" s="1"/>
  <c r="R175" i="16" s="1"/>
  <c r="AL175" i="16" s="1"/>
  <c r="S175" i="16" s="1"/>
  <c r="AM175" i="16" s="1"/>
  <c r="T175" i="16" s="1"/>
  <c r="AN175" i="16" s="1"/>
  <c r="P174" i="16"/>
  <c r="AJ174" i="16" s="1"/>
  <c r="Q174" i="16" s="1"/>
  <c r="AK174" i="16" s="1"/>
  <c r="R174" i="16" s="1"/>
  <c r="AL174" i="16" s="1"/>
  <c r="S174" i="16" s="1"/>
  <c r="AM174" i="16" s="1"/>
  <c r="T174" i="16" s="1"/>
  <c r="AN174" i="16" s="1"/>
  <c r="AQ174" i="16" s="1"/>
  <c r="P173" i="16"/>
  <c r="AJ173" i="16" s="1"/>
  <c r="Q173" i="16" s="1"/>
  <c r="AK173" i="16" s="1"/>
  <c r="R173" i="16" s="1"/>
  <c r="AL173" i="16" s="1"/>
  <c r="S173" i="16" s="1"/>
  <c r="AM173" i="16" s="1"/>
  <c r="T173" i="16" s="1"/>
  <c r="AN173" i="16" s="1"/>
  <c r="AQ173" i="16" s="1"/>
  <c r="P172" i="16"/>
  <c r="AJ172" i="16" s="1"/>
  <c r="Q172" i="16" s="1"/>
  <c r="AK172" i="16" s="1"/>
  <c r="R172" i="16" s="1"/>
  <c r="AL172" i="16" s="1"/>
  <c r="S172" i="16" s="1"/>
  <c r="AM172" i="16" s="1"/>
  <c r="T172" i="16" s="1"/>
  <c r="AN172" i="16" s="1"/>
  <c r="AQ172" i="16" s="1"/>
  <c r="P171" i="16"/>
  <c r="AJ171" i="16" s="1"/>
  <c r="Q171" i="16" s="1"/>
  <c r="AK171" i="16" s="1"/>
  <c r="R171" i="16" s="1"/>
  <c r="AL171" i="16" s="1"/>
  <c r="S171" i="16" s="1"/>
  <c r="AM171" i="16" s="1"/>
  <c r="T171" i="16" s="1"/>
  <c r="AN171" i="16" s="1"/>
  <c r="AQ171" i="16" s="1"/>
  <c r="P170" i="16"/>
  <c r="AJ170" i="16" s="1"/>
  <c r="Q170" i="16" s="1"/>
  <c r="AK170" i="16" s="1"/>
  <c r="R170" i="16" s="1"/>
  <c r="AL170" i="16" s="1"/>
  <c r="S170" i="16" s="1"/>
  <c r="AM170" i="16" s="1"/>
  <c r="T170" i="16" s="1"/>
  <c r="AN170" i="16" s="1"/>
  <c r="AQ170" i="16" s="1"/>
  <c r="P169" i="16"/>
  <c r="AJ169" i="16" s="1"/>
  <c r="Q169" i="16" s="1"/>
  <c r="AK169" i="16" s="1"/>
  <c r="R169" i="16" s="1"/>
  <c r="AL169" i="16" s="1"/>
  <c r="S169" i="16" s="1"/>
  <c r="AM169" i="16" s="1"/>
  <c r="T169" i="16" s="1"/>
  <c r="AN169" i="16" s="1"/>
  <c r="AQ169" i="16" s="1"/>
  <c r="P168" i="16"/>
  <c r="AJ168" i="16" s="1"/>
  <c r="Q168" i="16" s="1"/>
  <c r="AK168" i="16" s="1"/>
  <c r="R168" i="16" s="1"/>
  <c r="AL168" i="16" s="1"/>
  <c r="S168" i="16" s="1"/>
  <c r="AM168" i="16" s="1"/>
  <c r="T168" i="16" s="1"/>
  <c r="AN168" i="16" s="1"/>
  <c r="AQ168" i="16" s="1"/>
  <c r="P167" i="16"/>
  <c r="AJ167" i="16" s="1"/>
  <c r="Q167" i="16" s="1"/>
  <c r="AK167" i="16" s="1"/>
  <c r="R167" i="16" s="1"/>
  <c r="AL167" i="16" s="1"/>
  <c r="S167" i="16" s="1"/>
  <c r="AM167" i="16" s="1"/>
  <c r="T167" i="16" s="1"/>
  <c r="AN167" i="16" s="1"/>
  <c r="P166" i="16"/>
  <c r="AJ166" i="16" s="1"/>
  <c r="Q166" i="16" s="1"/>
  <c r="AK166" i="16" s="1"/>
  <c r="R166" i="16" s="1"/>
  <c r="AL166" i="16" s="1"/>
  <c r="S166" i="16" s="1"/>
  <c r="AM166" i="16" s="1"/>
  <c r="T166" i="16" s="1"/>
  <c r="AN166" i="16" s="1"/>
  <c r="AQ166" i="16" s="1"/>
  <c r="P165" i="16"/>
  <c r="AJ165" i="16" s="1"/>
  <c r="Q165" i="16" s="1"/>
  <c r="AK165" i="16" s="1"/>
  <c r="R165" i="16" s="1"/>
  <c r="AL165" i="16" s="1"/>
  <c r="S165" i="16" s="1"/>
  <c r="AM165" i="16" s="1"/>
  <c r="T165" i="16" s="1"/>
  <c r="AN165" i="16" s="1"/>
  <c r="P164" i="16"/>
  <c r="AJ164" i="16" s="1"/>
  <c r="Q164" i="16" s="1"/>
  <c r="AK164" i="16" s="1"/>
  <c r="R164" i="16" s="1"/>
  <c r="AL164" i="16" s="1"/>
  <c r="S164" i="16" s="1"/>
  <c r="AM164" i="16" s="1"/>
  <c r="T164" i="16" s="1"/>
  <c r="AN164" i="16" s="1"/>
  <c r="P163" i="16"/>
  <c r="AJ163" i="16" s="1"/>
  <c r="Q163" i="16" s="1"/>
  <c r="AK163" i="16" s="1"/>
  <c r="R163" i="16" s="1"/>
  <c r="AL163" i="16" s="1"/>
  <c r="S163" i="16" s="1"/>
  <c r="AM163" i="16" s="1"/>
  <c r="T163" i="16" s="1"/>
  <c r="AN163" i="16" s="1"/>
  <c r="AQ163" i="16" s="1"/>
  <c r="P162" i="16"/>
  <c r="AJ162" i="16" s="1"/>
  <c r="Q162" i="16" s="1"/>
  <c r="AK162" i="16" s="1"/>
  <c r="R162" i="16" s="1"/>
  <c r="AL162" i="16" s="1"/>
  <c r="S162" i="16" s="1"/>
  <c r="AM162" i="16" s="1"/>
  <c r="T162" i="16" s="1"/>
  <c r="AN162" i="16" s="1"/>
  <c r="P161" i="16"/>
  <c r="AJ161" i="16" s="1"/>
  <c r="Q161" i="16" s="1"/>
  <c r="AK161" i="16" s="1"/>
  <c r="R161" i="16" s="1"/>
  <c r="AL161" i="16" s="1"/>
  <c r="S161" i="16" s="1"/>
  <c r="AM161" i="16" s="1"/>
  <c r="T161" i="16" s="1"/>
  <c r="AN161" i="16" s="1"/>
  <c r="P160" i="16"/>
  <c r="AJ160" i="16" s="1"/>
  <c r="Q160" i="16" s="1"/>
  <c r="AK160" i="16" s="1"/>
  <c r="R160" i="16" s="1"/>
  <c r="AL160" i="16" s="1"/>
  <c r="S160" i="16" s="1"/>
  <c r="AM160" i="16" s="1"/>
  <c r="T160" i="16" s="1"/>
  <c r="AN160" i="16" s="1"/>
  <c r="AQ160" i="16" s="1"/>
  <c r="P159" i="16"/>
  <c r="AJ159" i="16" s="1"/>
  <c r="Q159" i="16" s="1"/>
  <c r="AK159" i="16" s="1"/>
  <c r="R159" i="16" s="1"/>
  <c r="AL159" i="16" s="1"/>
  <c r="S159" i="16" s="1"/>
  <c r="AM159" i="16" s="1"/>
  <c r="T159" i="16" s="1"/>
  <c r="AN159" i="16" s="1"/>
  <c r="AQ159" i="16" s="1"/>
  <c r="P158" i="16"/>
  <c r="AJ158" i="16" s="1"/>
  <c r="Q158" i="16" s="1"/>
  <c r="AK158" i="16" s="1"/>
  <c r="R158" i="16" s="1"/>
  <c r="AL158" i="16" s="1"/>
  <c r="S158" i="16" s="1"/>
  <c r="AM158" i="16" s="1"/>
  <c r="T158" i="16" s="1"/>
  <c r="AN158" i="16" s="1"/>
  <c r="AQ158" i="16" s="1"/>
  <c r="P157" i="16"/>
  <c r="AJ157" i="16" s="1"/>
  <c r="Q157" i="16" s="1"/>
  <c r="AK157" i="16" s="1"/>
  <c r="R157" i="16" s="1"/>
  <c r="AL157" i="16" s="1"/>
  <c r="S157" i="16" s="1"/>
  <c r="AM157" i="16" s="1"/>
  <c r="T157" i="16" s="1"/>
  <c r="AN157" i="16" s="1"/>
  <c r="AQ157" i="16" s="1"/>
  <c r="P156" i="16"/>
  <c r="AJ156" i="16" s="1"/>
  <c r="Q156" i="16" s="1"/>
  <c r="AK156" i="16" s="1"/>
  <c r="R156" i="16" s="1"/>
  <c r="AL156" i="16" s="1"/>
  <c r="S156" i="16" s="1"/>
  <c r="AM156" i="16" s="1"/>
  <c r="T156" i="16" s="1"/>
  <c r="AN156" i="16" s="1"/>
  <c r="AQ156" i="16" s="1"/>
  <c r="P155" i="16"/>
  <c r="AJ155" i="16" s="1"/>
  <c r="Q155" i="16" s="1"/>
  <c r="AK155" i="16" s="1"/>
  <c r="R155" i="16" s="1"/>
  <c r="AL155" i="16" s="1"/>
  <c r="S155" i="16" s="1"/>
  <c r="AM155" i="16" s="1"/>
  <c r="T155" i="16" s="1"/>
  <c r="AN155" i="16" s="1"/>
  <c r="AQ155" i="16" s="1"/>
  <c r="P154" i="16"/>
  <c r="AJ154" i="16" s="1"/>
  <c r="Q154" i="16" s="1"/>
  <c r="AK154" i="16" s="1"/>
  <c r="R154" i="16" s="1"/>
  <c r="AL154" i="16" s="1"/>
  <c r="S154" i="16" s="1"/>
  <c r="AM154" i="16" s="1"/>
  <c r="T154" i="16" s="1"/>
  <c r="AN154" i="16" s="1"/>
  <c r="AQ154" i="16" s="1"/>
  <c r="P153" i="16"/>
  <c r="AJ153" i="16" s="1"/>
  <c r="Q153" i="16" s="1"/>
  <c r="AK153" i="16" s="1"/>
  <c r="R153" i="16" s="1"/>
  <c r="AL153" i="16" s="1"/>
  <c r="S153" i="16" s="1"/>
  <c r="AM153" i="16" s="1"/>
  <c r="T153" i="16" s="1"/>
  <c r="AN153" i="16" s="1"/>
  <c r="AQ153" i="16" s="1"/>
  <c r="P152" i="16"/>
  <c r="AJ152" i="16" s="1"/>
  <c r="Q152" i="16" s="1"/>
  <c r="AK152" i="16" s="1"/>
  <c r="R152" i="16" s="1"/>
  <c r="AL152" i="16" s="1"/>
  <c r="S152" i="16" s="1"/>
  <c r="AM152" i="16" s="1"/>
  <c r="T152" i="16" s="1"/>
  <c r="AN152" i="16" s="1"/>
  <c r="AQ152" i="16" s="1"/>
  <c r="P151" i="16"/>
  <c r="AJ151" i="16" s="1"/>
  <c r="Q151" i="16" s="1"/>
  <c r="AK151" i="16" s="1"/>
  <c r="R151" i="16" s="1"/>
  <c r="AL151" i="16" s="1"/>
  <c r="S151" i="16" s="1"/>
  <c r="AM151" i="16" s="1"/>
  <c r="T151" i="16" s="1"/>
  <c r="AN151" i="16" s="1"/>
  <c r="AQ151" i="16" s="1"/>
  <c r="P150" i="16"/>
  <c r="AJ150" i="16" s="1"/>
  <c r="Q150" i="16" s="1"/>
  <c r="AK150" i="16" s="1"/>
  <c r="R150" i="16" s="1"/>
  <c r="AL150" i="16" s="1"/>
  <c r="S150" i="16" s="1"/>
  <c r="AM150" i="16" s="1"/>
  <c r="T150" i="16" s="1"/>
  <c r="AN150" i="16" s="1"/>
  <c r="AQ150" i="16" s="1"/>
  <c r="AN149" i="16"/>
  <c r="AQ149" i="16" s="1"/>
  <c r="AM149" i="16"/>
  <c r="AL149" i="16"/>
  <c r="P149" i="16"/>
  <c r="AJ149" i="16" s="1"/>
  <c r="Q149" i="16" s="1"/>
  <c r="AK149" i="16" s="1"/>
  <c r="P148" i="16"/>
  <c r="AJ148" i="16" s="1"/>
  <c r="Q148" i="16" s="1"/>
  <c r="AK148" i="16" s="1"/>
  <c r="R148" i="16" s="1"/>
  <c r="AL148" i="16" s="1"/>
  <c r="S148" i="16" s="1"/>
  <c r="AM148" i="16" s="1"/>
  <c r="T148" i="16" s="1"/>
  <c r="AN148" i="16" s="1"/>
  <c r="AQ148" i="16" s="1"/>
  <c r="P147" i="16"/>
  <c r="AJ147" i="16" s="1"/>
  <c r="Q147" i="16" s="1"/>
  <c r="AK147" i="16" s="1"/>
  <c r="R147" i="16" s="1"/>
  <c r="AL147" i="16" s="1"/>
  <c r="S147" i="16" s="1"/>
  <c r="AM147" i="16" s="1"/>
  <c r="T147" i="16" s="1"/>
  <c r="AN147" i="16" s="1"/>
  <c r="AQ147" i="16" s="1"/>
  <c r="P146" i="16"/>
  <c r="AJ146" i="16" s="1"/>
  <c r="Q146" i="16" s="1"/>
  <c r="AK146" i="16" s="1"/>
  <c r="R146" i="16" s="1"/>
  <c r="AL146" i="16" s="1"/>
  <c r="S146" i="16" s="1"/>
  <c r="AM146" i="16" s="1"/>
  <c r="T146" i="16" s="1"/>
  <c r="AN146" i="16" s="1"/>
  <c r="P145" i="16"/>
  <c r="AJ145" i="16" s="1"/>
  <c r="Q145" i="16" s="1"/>
  <c r="AK145" i="16" s="1"/>
  <c r="R145" i="16" s="1"/>
  <c r="AL145" i="16" s="1"/>
  <c r="S145" i="16" s="1"/>
  <c r="AM145" i="16" s="1"/>
  <c r="T145" i="16" s="1"/>
  <c r="AN145" i="16" s="1"/>
  <c r="P144" i="16"/>
  <c r="AJ144" i="16" s="1"/>
  <c r="Q144" i="16" s="1"/>
  <c r="AK144" i="16" s="1"/>
  <c r="R144" i="16" s="1"/>
  <c r="AL144" i="16" s="1"/>
  <c r="S144" i="16" s="1"/>
  <c r="AM144" i="16" s="1"/>
  <c r="T144" i="16" s="1"/>
  <c r="AN144" i="16" s="1"/>
  <c r="P143" i="16"/>
  <c r="AJ143" i="16" s="1"/>
  <c r="Q143" i="16" s="1"/>
  <c r="AK143" i="16" s="1"/>
  <c r="R143" i="16" s="1"/>
  <c r="AL143" i="16" s="1"/>
  <c r="S143" i="16" s="1"/>
  <c r="AM143" i="16" s="1"/>
  <c r="T143" i="16" s="1"/>
  <c r="AN143" i="16" s="1"/>
  <c r="P142" i="16"/>
  <c r="AJ142" i="16" s="1"/>
  <c r="Q142" i="16" s="1"/>
  <c r="AK142" i="16" s="1"/>
  <c r="R142" i="16" s="1"/>
  <c r="AL142" i="16" s="1"/>
  <c r="S142" i="16" s="1"/>
  <c r="AM142" i="16" s="1"/>
  <c r="T142" i="16" s="1"/>
  <c r="AN142" i="16" s="1"/>
  <c r="AQ142" i="16" s="1"/>
  <c r="P141" i="16"/>
  <c r="AJ141" i="16" s="1"/>
  <c r="Q141" i="16" s="1"/>
  <c r="AK141" i="16" s="1"/>
  <c r="R141" i="16" s="1"/>
  <c r="AL141" i="16" s="1"/>
  <c r="S141" i="16" s="1"/>
  <c r="AM141" i="16" s="1"/>
  <c r="T141" i="16" s="1"/>
  <c r="AN141" i="16" s="1"/>
  <c r="AQ141" i="16" s="1"/>
  <c r="P140" i="16"/>
  <c r="AJ140" i="16" s="1"/>
  <c r="Q140" i="16" s="1"/>
  <c r="AK140" i="16" s="1"/>
  <c r="R140" i="16" s="1"/>
  <c r="AL140" i="16" s="1"/>
  <c r="S140" i="16" s="1"/>
  <c r="AM140" i="16" s="1"/>
  <c r="T140" i="16" s="1"/>
  <c r="AN140" i="16" s="1"/>
  <c r="AQ140" i="16" s="1"/>
  <c r="P139" i="16"/>
  <c r="AJ139" i="16" s="1"/>
  <c r="Q139" i="16" s="1"/>
  <c r="AK139" i="16" s="1"/>
  <c r="R139" i="16" s="1"/>
  <c r="AL139" i="16" s="1"/>
  <c r="S139" i="16" s="1"/>
  <c r="AM139" i="16" s="1"/>
  <c r="T139" i="16" s="1"/>
  <c r="AN139" i="16" s="1"/>
  <c r="AQ139" i="16" s="1"/>
  <c r="P138" i="16"/>
  <c r="AJ138" i="16" s="1"/>
  <c r="Q138" i="16" s="1"/>
  <c r="AK138" i="16" s="1"/>
  <c r="R138" i="16" s="1"/>
  <c r="AL138" i="16" s="1"/>
  <c r="S138" i="16" s="1"/>
  <c r="AM138" i="16" s="1"/>
  <c r="T138" i="16" s="1"/>
  <c r="AN138" i="16" s="1"/>
  <c r="AQ138" i="16" s="1"/>
  <c r="P137" i="16"/>
  <c r="AJ137" i="16" s="1"/>
  <c r="Q137" i="16" s="1"/>
  <c r="AK137" i="16" s="1"/>
  <c r="R137" i="16" s="1"/>
  <c r="AL137" i="16" s="1"/>
  <c r="S137" i="16" s="1"/>
  <c r="AM137" i="16" s="1"/>
  <c r="T137" i="16" s="1"/>
  <c r="AN137" i="16" s="1"/>
  <c r="AQ137" i="16" s="1"/>
  <c r="P136" i="16"/>
  <c r="AJ136" i="16" s="1"/>
  <c r="Q136" i="16" s="1"/>
  <c r="AK136" i="16" s="1"/>
  <c r="R136" i="16" s="1"/>
  <c r="AL136" i="16" s="1"/>
  <c r="S136" i="16" s="1"/>
  <c r="AM136" i="16" s="1"/>
  <c r="T136" i="16" s="1"/>
  <c r="AN136" i="16" s="1"/>
  <c r="AQ136" i="16" s="1"/>
  <c r="P135" i="16"/>
  <c r="AJ135" i="16" s="1"/>
  <c r="Q135" i="16" s="1"/>
  <c r="AK135" i="16" s="1"/>
  <c r="R135" i="16" s="1"/>
  <c r="AL135" i="16" s="1"/>
  <c r="S135" i="16" s="1"/>
  <c r="AM135" i="16" s="1"/>
  <c r="T135" i="16" s="1"/>
  <c r="AN135" i="16" s="1"/>
  <c r="AQ135" i="16" s="1"/>
  <c r="P134" i="16"/>
  <c r="AJ134" i="16" s="1"/>
  <c r="Q134" i="16" s="1"/>
  <c r="AK134" i="16" s="1"/>
  <c r="R134" i="16" s="1"/>
  <c r="AL134" i="16" s="1"/>
  <c r="S134" i="16" s="1"/>
  <c r="AM134" i="16" s="1"/>
  <c r="T134" i="16" s="1"/>
  <c r="AN134" i="16" s="1"/>
  <c r="AQ134" i="16" s="1"/>
  <c r="P133" i="16"/>
  <c r="AJ133" i="16" s="1"/>
  <c r="Q133" i="16" s="1"/>
  <c r="AK133" i="16" s="1"/>
  <c r="R133" i="16" s="1"/>
  <c r="AL133" i="16" s="1"/>
  <c r="S133" i="16" s="1"/>
  <c r="AM133" i="16" s="1"/>
  <c r="T133" i="16" s="1"/>
  <c r="AN133" i="16" s="1"/>
  <c r="P132" i="16"/>
  <c r="AJ132" i="16" s="1"/>
  <c r="Q132" i="16" s="1"/>
  <c r="AK132" i="16" s="1"/>
  <c r="R132" i="16" s="1"/>
  <c r="AL132" i="16" s="1"/>
  <c r="S132" i="16" s="1"/>
  <c r="AM132" i="16" s="1"/>
  <c r="T132" i="16" s="1"/>
  <c r="AN132" i="16" s="1"/>
  <c r="AQ132" i="16" s="1"/>
  <c r="P131" i="16"/>
  <c r="AJ131" i="16" s="1"/>
  <c r="Q131" i="16" s="1"/>
  <c r="AK131" i="16" s="1"/>
  <c r="R131" i="16" s="1"/>
  <c r="AL131" i="16" s="1"/>
  <c r="S131" i="16" s="1"/>
  <c r="AM131" i="16" s="1"/>
  <c r="T131" i="16" s="1"/>
  <c r="AN131" i="16" s="1"/>
  <c r="AQ131" i="16" s="1"/>
  <c r="P130" i="16"/>
  <c r="AJ130" i="16" s="1"/>
  <c r="Q130" i="16" s="1"/>
  <c r="AK130" i="16" s="1"/>
  <c r="R130" i="16" s="1"/>
  <c r="AL130" i="16" s="1"/>
  <c r="S130" i="16" s="1"/>
  <c r="AM130" i="16" s="1"/>
  <c r="T130" i="16" s="1"/>
  <c r="AN130" i="16" s="1"/>
  <c r="AQ130" i="16" s="1"/>
  <c r="P129" i="16"/>
  <c r="AJ129" i="16" s="1"/>
  <c r="Q129" i="16" s="1"/>
  <c r="AK129" i="16" s="1"/>
  <c r="R129" i="16" s="1"/>
  <c r="AL129" i="16" s="1"/>
  <c r="S129" i="16" s="1"/>
  <c r="AM129" i="16" s="1"/>
  <c r="T129" i="16" s="1"/>
  <c r="AN129" i="16" s="1"/>
  <c r="AQ129" i="16" s="1"/>
  <c r="P128" i="16"/>
  <c r="AJ128" i="16" s="1"/>
  <c r="Q128" i="16" s="1"/>
  <c r="AK128" i="16" s="1"/>
  <c r="R128" i="16" s="1"/>
  <c r="AL128" i="16" s="1"/>
  <c r="S128" i="16" s="1"/>
  <c r="AM128" i="16" s="1"/>
  <c r="T128" i="16" s="1"/>
  <c r="AN128" i="16" s="1"/>
  <c r="AQ128" i="16" s="1"/>
  <c r="P127" i="16"/>
  <c r="AJ127" i="16" s="1"/>
  <c r="Q127" i="16" s="1"/>
  <c r="AK127" i="16" s="1"/>
  <c r="R127" i="16" s="1"/>
  <c r="AL127" i="16" s="1"/>
  <c r="S127" i="16" s="1"/>
  <c r="AM127" i="16" s="1"/>
  <c r="T127" i="16" s="1"/>
  <c r="AN127" i="16" s="1"/>
  <c r="AQ127" i="16" s="1"/>
  <c r="P126" i="16"/>
  <c r="AJ126" i="16" s="1"/>
  <c r="Q126" i="16" s="1"/>
  <c r="AK126" i="16" s="1"/>
  <c r="R126" i="16" s="1"/>
  <c r="AL126" i="16" s="1"/>
  <c r="S126" i="16" s="1"/>
  <c r="AM126" i="16" s="1"/>
  <c r="T126" i="16" s="1"/>
  <c r="AN126" i="16" s="1"/>
  <c r="P125" i="16"/>
  <c r="AJ125" i="16" s="1"/>
  <c r="Q125" i="16" s="1"/>
  <c r="AK125" i="16" s="1"/>
  <c r="R125" i="16" s="1"/>
  <c r="AL125" i="16" s="1"/>
  <c r="S125" i="16" s="1"/>
  <c r="AM125" i="16" s="1"/>
  <c r="T125" i="16" s="1"/>
  <c r="AN125" i="16" s="1"/>
  <c r="AQ125" i="16" s="1"/>
  <c r="P124" i="16"/>
  <c r="AJ124" i="16" s="1"/>
  <c r="Q124" i="16" s="1"/>
  <c r="AK124" i="16" s="1"/>
  <c r="R124" i="16" s="1"/>
  <c r="AL124" i="16" s="1"/>
  <c r="S124" i="16" s="1"/>
  <c r="AM124" i="16" s="1"/>
  <c r="T124" i="16" s="1"/>
  <c r="AN124" i="16" s="1"/>
  <c r="AQ124" i="16" s="1"/>
  <c r="P123" i="16"/>
  <c r="AJ123" i="16" s="1"/>
  <c r="Q123" i="16" s="1"/>
  <c r="AK123" i="16" s="1"/>
  <c r="R123" i="16" s="1"/>
  <c r="AL123" i="16" s="1"/>
  <c r="S123" i="16" s="1"/>
  <c r="AM123" i="16" s="1"/>
  <c r="T123" i="16" s="1"/>
  <c r="AN123" i="16" s="1"/>
  <c r="AQ123" i="16" s="1"/>
  <c r="P122" i="16"/>
  <c r="AJ122" i="16" s="1"/>
  <c r="Q122" i="16" s="1"/>
  <c r="AK122" i="16" s="1"/>
  <c r="R122" i="16" s="1"/>
  <c r="AL122" i="16" s="1"/>
  <c r="S122" i="16" s="1"/>
  <c r="AM122" i="16" s="1"/>
  <c r="T122" i="16" s="1"/>
  <c r="AN122" i="16" s="1"/>
  <c r="AQ122" i="16" s="1"/>
  <c r="P121" i="16"/>
  <c r="AJ121" i="16" s="1"/>
  <c r="Q121" i="16" s="1"/>
  <c r="AK121" i="16" s="1"/>
  <c r="R121" i="16" s="1"/>
  <c r="AL121" i="16" s="1"/>
  <c r="S121" i="16" s="1"/>
  <c r="AM121" i="16" s="1"/>
  <c r="T121" i="16" s="1"/>
  <c r="AN121" i="16" s="1"/>
  <c r="AQ121" i="16" s="1"/>
  <c r="P120" i="16"/>
  <c r="AJ120" i="16" s="1"/>
  <c r="Q120" i="16" s="1"/>
  <c r="AK120" i="16" s="1"/>
  <c r="R120" i="16" s="1"/>
  <c r="AL120" i="16" s="1"/>
  <c r="S120" i="16" s="1"/>
  <c r="AM120" i="16" s="1"/>
  <c r="T120" i="16" s="1"/>
  <c r="AN120" i="16" s="1"/>
  <c r="AQ120" i="16" s="1"/>
  <c r="P119" i="16"/>
  <c r="AJ119" i="16" s="1"/>
  <c r="Q119" i="16" s="1"/>
  <c r="AK119" i="16" s="1"/>
  <c r="R119" i="16" s="1"/>
  <c r="AL119" i="16" s="1"/>
  <c r="S119" i="16" s="1"/>
  <c r="AM119" i="16" s="1"/>
  <c r="T119" i="16" s="1"/>
  <c r="AN119" i="16" s="1"/>
  <c r="AQ119" i="16" s="1"/>
  <c r="P118" i="16"/>
  <c r="AJ118" i="16" s="1"/>
  <c r="Q118" i="16" s="1"/>
  <c r="AK118" i="16" s="1"/>
  <c r="R118" i="16" s="1"/>
  <c r="AL118" i="16" s="1"/>
  <c r="S118" i="16" s="1"/>
  <c r="AM118" i="16" s="1"/>
  <c r="T118" i="16" s="1"/>
  <c r="AN118" i="16" s="1"/>
  <c r="AQ118" i="16" s="1"/>
  <c r="P117" i="16"/>
  <c r="AJ117" i="16" s="1"/>
  <c r="Q117" i="16" s="1"/>
  <c r="AK117" i="16" s="1"/>
  <c r="R117" i="16" s="1"/>
  <c r="AL117" i="16" s="1"/>
  <c r="S117" i="16" s="1"/>
  <c r="AM117" i="16" s="1"/>
  <c r="T117" i="16" s="1"/>
  <c r="AN117" i="16" s="1"/>
  <c r="AQ117" i="16" s="1"/>
  <c r="P116" i="16"/>
  <c r="AJ116" i="16" s="1"/>
  <c r="Q116" i="16" s="1"/>
  <c r="AK116" i="16" s="1"/>
  <c r="R116" i="16" s="1"/>
  <c r="AL116" i="16" s="1"/>
  <c r="S116" i="16" s="1"/>
  <c r="AM116" i="16" s="1"/>
  <c r="T116" i="16" s="1"/>
  <c r="AN116" i="16" s="1"/>
  <c r="AQ116" i="16" s="1"/>
  <c r="P115" i="16"/>
  <c r="AJ115" i="16" s="1"/>
  <c r="Q115" i="16" s="1"/>
  <c r="AK115" i="16" s="1"/>
  <c r="R115" i="16" s="1"/>
  <c r="AL115" i="16" s="1"/>
  <c r="S115" i="16" s="1"/>
  <c r="AM115" i="16" s="1"/>
  <c r="T115" i="16" s="1"/>
  <c r="AN115" i="16" s="1"/>
  <c r="AQ115" i="16" s="1"/>
  <c r="P114" i="16"/>
  <c r="AJ114" i="16" s="1"/>
  <c r="Q114" i="16" s="1"/>
  <c r="AK114" i="16" s="1"/>
  <c r="R114" i="16" s="1"/>
  <c r="AL114" i="16" s="1"/>
  <c r="S114" i="16" s="1"/>
  <c r="AM114" i="16" s="1"/>
  <c r="T114" i="16" s="1"/>
  <c r="AN114" i="16" s="1"/>
  <c r="P113" i="16"/>
  <c r="AJ113" i="16" s="1"/>
  <c r="Q113" i="16" s="1"/>
  <c r="AK113" i="16" s="1"/>
  <c r="R113" i="16" s="1"/>
  <c r="AL113" i="16" s="1"/>
  <c r="S113" i="16" s="1"/>
  <c r="AM113" i="16" s="1"/>
  <c r="T113" i="16" s="1"/>
  <c r="AN113" i="16" s="1"/>
  <c r="AQ113" i="16" s="1"/>
  <c r="P112" i="16"/>
  <c r="AJ112" i="16" s="1"/>
  <c r="Q112" i="16" s="1"/>
  <c r="AK112" i="16" s="1"/>
  <c r="R112" i="16" s="1"/>
  <c r="AL112" i="16" s="1"/>
  <c r="S112" i="16" s="1"/>
  <c r="AM112" i="16" s="1"/>
  <c r="T112" i="16" s="1"/>
  <c r="AN112" i="16" s="1"/>
  <c r="AQ112" i="16" s="1"/>
  <c r="P111" i="16"/>
  <c r="AJ111" i="16" s="1"/>
  <c r="Q111" i="16" s="1"/>
  <c r="AK111" i="16" s="1"/>
  <c r="R111" i="16" s="1"/>
  <c r="AL111" i="16" s="1"/>
  <c r="S111" i="16" s="1"/>
  <c r="AM111" i="16" s="1"/>
  <c r="T111" i="16" s="1"/>
  <c r="AN111" i="16" s="1"/>
  <c r="AQ111" i="16" s="1"/>
  <c r="P110" i="16"/>
  <c r="AJ110" i="16" s="1"/>
  <c r="Q110" i="16" s="1"/>
  <c r="AK110" i="16" s="1"/>
  <c r="R110" i="16" s="1"/>
  <c r="AL110" i="16" s="1"/>
  <c r="S110" i="16" s="1"/>
  <c r="AM110" i="16" s="1"/>
  <c r="T110" i="16" s="1"/>
  <c r="AN110" i="16" s="1"/>
  <c r="AQ110" i="16" s="1"/>
  <c r="P109" i="16"/>
  <c r="AJ109" i="16" s="1"/>
  <c r="Q109" i="16" s="1"/>
  <c r="AK109" i="16" s="1"/>
  <c r="R109" i="16" s="1"/>
  <c r="AL109" i="16" s="1"/>
  <c r="S109" i="16" s="1"/>
  <c r="AM109" i="16" s="1"/>
  <c r="T109" i="16" s="1"/>
  <c r="AN109" i="16" s="1"/>
  <c r="AQ109" i="16" s="1"/>
  <c r="P108" i="16"/>
  <c r="AJ108" i="16" s="1"/>
  <c r="Q108" i="16" s="1"/>
  <c r="AK108" i="16" s="1"/>
  <c r="R108" i="16" s="1"/>
  <c r="AL108" i="16" s="1"/>
  <c r="S108" i="16" s="1"/>
  <c r="AM108" i="16" s="1"/>
  <c r="T108" i="16" s="1"/>
  <c r="AN108" i="16" s="1"/>
  <c r="P107" i="16"/>
  <c r="AJ107" i="16" s="1"/>
  <c r="Q107" i="16" s="1"/>
  <c r="AK107" i="16" s="1"/>
  <c r="R107" i="16" s="1"/>
  <c r="AL107" i="16" s="1"/>
  <c r="S107" i="16" s="1"/>
  <c r="AM107" i="16" s="1"/>
  <c r="T107" i="16" s="1"/>
  <c r="AN107" i="16" s="1"/>
  <c r="AQ107" i="16" s="1"/>
  <c r="P106" i="16"/>
  <c r="AJ106" i="16" s="1"/>
  <c r="Q106" i="16" s="1"/>
  <c r="AK106" i="16" s="1"/>
  <c r="R106" i="16" s="1"/>
  <c r="AL106" i="16" s="1"/>
  <c r="S106" i="16" s="1"/>
  <c r="AM106" i="16" s="1"/>
  <c r="T106" i="16" s="1"/>
  <c r="AN106" i="16" s="1"/>
  <c r="AQ106" i="16" s="1"/>
  <c r="P105" i="16"/>
  <c r="AJ105" i="16" s="1"/>
  <c r="Q105" i="16" s="1"/>
  <c r="AK105" i="16" s="1"/>
  <c r="R105" i="16" s="1"/>
  <c r="AL105" i="16" s="1"/>
  <c r="S105" i="16" s="1"/>
  <c r="AM105" i="16" s="1"/>
  <c r="T105" i="16" s="1"/>
  <c r="AN105" i="16" s="1"/>
  <c r="AQ105" i="16" s="1"/>
  <c r="P104" i="16"/>
  <c r="AJ104" i="16" s="1"/>
  <c r="Q104" i="16" s="1"/>
  <c r="AK104" i="16" s="1"/>
  <c r="R104" i="16" s="1"/>
  <c r="AL104" i="16" s="1"/>
  <c r="S104" i="16" s="1"/>
  <c r="AM104" i="16" s="1"/>
  <c r="T104" i="16" s="1"/>
  <c r="AN104" i="16" s="1"/>
  <c r="AQ104" i="16" s="1"/>
  <c r="P103" i="16"/>
  <c r="AJ103" i="16" s="1"/>
  <c r="Q103" i="16" s="1"/>
  <c r="AK103" i="16" s="1"/>
  <c r="R103" i="16" s="1"/>
  <c r="AL103" i="16" s="1"/>
  <c r="S103" i="16" s="1"/>
  <c r="AM103" i="16" s="1"/>
  <c r="T103" i="16" s="1"/>
  <c r="AN103" i="16" s="1"/>
  <c r="AQ103" i="16" s="1"/>
  <c r="P102" i="16"/>
  <c r="AJ102" i="16" s="1"/>
  <c r="Q102" i="16" s="1"/>
  <c r="AK102" i="16" s="1"/>
  <c r="R102" i="16" s="1"/>
  <c r="AL102" i="16" s="1"/>
  <c r="S102" i="16" s="1"/>
  <c r="AM102" i="16" s="1"/>
  <c r="T102" i="16" s="1"/>
  <c r="AN102" i="16" s="1"/>
  <c r="AQ102" i="16" s="1"/>
  <c r="P101" i="16"/>
  <c r="AJ101" i="16" s="1"/>
  <c r="Q101" i="16" s="1"/>
  <c r="AK101" i="16" s="1"/>
  <c r="R101" i="16" s="1"/>
  <c r="AL101" i="16" s="1"/>
  <c r="S101" i="16" s="1"/>
  <c r="AM101" i="16" s="1"/>
  <c r="T101" i="16" s="1"/>
  <c r="AN101" i="16" s="1"/>
  <c r="AQ101" i="16" s="1"/>
  <c r="P100" i="16"/>
  <c r="AJ100" i="16" s="1"/>
  <c r="Q100" i="16" s="1"/>
  <c r="AK100" i="16" s="1"/>
  <c r="R100" i="16" s="1"/>
  <c r="AL100" i="16" s="1"/>
  <c r="S100" i="16" s="1"/>
  <c r="AM100" i="16" s="1"/>
  <c r="T100" i="16" s="1"/>
  <c r="AN100" i="16" s="1"/>
  <c r="AQ100" i="16" s="1"/>
  <c r="P99" i="16"/>
  <c r="AJ99" i="16" s="1"/>
  <c r="Q99" i="16" s="1"/>
  <c r="AK99" i="16" s="1"/>
  <c r="R99" i="16" s="1"/>
  <c r="AL99" i="16" s="1"/>
  <c r="S99" i="16" s="1"/>
  <c r="AM99" i="16" s="1"/>
  <c r="T99" i="16" s="1"/>
  <c r="AN99" i="16" s="1"/>
  <c r="AQ99" i="16" s="1"/>
  <c r="P98" i="16"/>
  <c r="AJ98" i="16" s="1"/>
  <c r="Q98" i="16" s="1"/>
  <c r="AK98" i="16" s="1"/>
  <c r="R98" i="16" s="1"/>
  <c r="AL98" i="16" s="1"/>
  <c r="S98" i="16" s="1"/>
  <c r="AM98" i="16" s="1"/>
  <c r="T98" i="16" s="1"/>
  <c r="AN98" i="16" s="1"/>
  <c r="AQ98" i="16" s="1"/>
  <c r="P97" i="16"/>
  <c r="AJ97" i="16" s="1"/>
  <c r="Q97" i="16" s="1"/>
  <c r="AK97" i="16" s="1"/>
  <c r="R97" i="16" s="1"/>
  <c r="AL97" i="16" s="1"/>
  <c r="S97" i="16" s="1"/>
  <c r="AM97" i="16" s="1"/>
  <c r="T97" i="16" s="1"/>
  <c r="AN97" i="16" s="1"/>
  <c r="AQ97" i="16" s="1"/>
  <c r="P96" i="16"/>
  <c r="AJ96" i="16" s="1"/>
  <c r="Q96" i="16" s="1"/>
  <c r="AK96" i="16" s="1"/>
  <c r="R96" i="16" s="1"/>
  <c r="AL96" i="16" s="1"/>
  <c r="S96" i="16" s="1"/>
  <c r="AM96" i="16" s="1"/>
  <c r="T96" i="16" s="1"/>
  <c r="AN96" i="16" s="1"/>
  <c r="AQ96" i="16" s="1"/>
  <c r="P95" i="16"/>
  <c r="AJ95" i="16" s="1"/>
  <c r="Q95" i="16" s="1"/>
  <c r="AK95" i="16" s="1"/>
  <c r="R95" i="16" s="1"/>
  <c r="AL95" i="16" s="1"/>
  <c r="S95" i="16" s="1"/>
  <c r="AM95" i="16" s="1"/>
  <c r="T95" i="16" s="1"/>
  <c r="AN95" i="16" s="1"/>
  <c r="AQ95" i="16" s="1"/>
  <c r="P94" i="16"/>
  <c r="AJ94" i="16" s="1"/>
  <c r="Q94" i="16" s="1"/>
  <c r="AK94" i="16" s="1"/>
  <c r="R94" i="16" s="1"/>
  <c r="AL94" i="16" s="1"/>
  <c r="S94" i="16" s="1"/>
  <c r="AM94" i="16" s="1"/>
  <c r="T94" i="16" s="1"/>
  <c r="AN94" i="16" s="1"/>
  <c r="AQ94" i="16" s="1"/>
  <c r="P93" i="16"/>
  <c r="AJ93" i="16" s="1"/>
  <c r="Q93" i="16" s="1"/>
  <c r="AK93" i="16" s="1"/>
  <c r="R93" i="16" s="1"/>
  <c r="AL93" i="16" s="1"/>
  <c r="S93" i="16" s="1"/>
  <c r="AM93" i="16" s="1"/>
  <c r="T93" i="16" s="1"/>
  <c r="AN93" i="16" s="1"/>
  <c r="AQ93" i="16" s="1"/>
  <c r="P92" i="16"/>
  <c r="AJ92" i="16" s="1"/>
  <c r="Q92" i="16" s="1"/>
  <c r="AK92" i="16" s="1"/>
  <c r="R92" i="16" s="1"/>
  <c r="AL92" i="16" s="1"/>
  <c r="S92" i="16" s="1"/>
  <c r="AM92" i="16" s="1"/>
  <c r="T92" i="16" s="1"/>
  <c r="AN92" i="16" s="1"/>
  <c r="AQ92" i="16" s="1"/>
  <c r="Q91" i="16"/>
  <c r="AK91" i="16" s="1"/>
  <c r="R91" i="16" s="1"/>
  <c r="AL91" i="16" s="1"/>
  <c r="S91" i="16" s="1"/>
  <c r="AM91" i="16" s="1"/>
  <c r="T91" i="16" s="1"/>
  <c r="AN91" i="16" s="1"/>
  <c r="AQ91" i="16" s="1"/>
  <c r="P91" i="16"/>
  <c r="P90" i="16"/>
  <c r="AJ90" i="16" s="1"/>
  <c r="Q90" i="16" s="1"/>
  <c r="AK90" i="16" s="1"/>
  <c r="R90" i="16" s="1"/>
  <c r="AL90" i="16" s="1"/>
  <c r="S90" i="16" s="1"/>
  <c r="AM90" i="16" s="1"/>
  <c r="T90" i="16" s="1"/>
  <c r="AN90" i="16" s="1"/>
  <c r="P89" i="16"/>
  <c r="AJ89" i="16" s="1"/>
  <c r="Q89" i="16" s="1"/>
  <c r="AK89" i="16" s="1"/>
  <c r="R89" i="16" s="1"/>
  <c r="AL89" i="16" s="1"/>
  <c r="S89" i="16" s="1"/>
  <c r="AM89" i="16" s="1"/>
  <c r="T89" i="16" s="1"/>
  <c r="AN89" i="16" s="1"/>
  <c r="AQ89" i="16" s="1"/>
  <c r="P88" i="16"/>
  <c r="AJ88" i="16" s="1"/>
  <c r="Q88" i="16" s="1"/>
  <c r="AK88" i="16" s="1"/>
  <c r="R88" i="16" s="1"/>
  <c r="AL88" i="16" s="1"/>
  <c r="S88" i="16" s="1"/>
  <c r="AM88" i="16" s="1"/>
  <c r="T88" i="16" s="1"/>
  <c r="AN88" i="16" s="1"/>
  <c r="AQ88" i="16" s="1"/>
  <c r="P87" i="16"/>
  <c r="AJ87" i="16" s="1"/>
  <c r="Q87" i="16" s="1"/>
  <c r="AK87" i="16" s="1"/>
  <c r="R87" i="16" s="1"/>
  <c r="AL87" i="16" s="1"/>
  <c r="S87" i="16" s="1"/>
  <c r="AM87" i="16" s="1"/>
  <c r="T87" i="16" s="1"/>
  <c r="AN87" i="16" s="1"/>
  <c r="AQ87" i="16" s="1"/>
  <c r="P86" i="16"/>
  <c r="AJ86" i="16" s="1"/>
  <c r="Q86" i="16" s="1"/>
  <c r="AK86" i="16" s="1"/>
  <c r="R86" i="16" s="1"/>
  <c r="AL86" i="16" s="1"/>
  <c r="S86" i="16" s="1"/>
  <c r="AM86" i="16" s="1"/>
  <c r="T86" i="16" s="1"/>
  <c r="AN86" i="16" s="1"/>
  <c r="AQ86" i="16" s="1"/>
  <c r="P85" i="16"/>
  <c r="AJ85" i="16" s="1"/>
  <c r="Q85" i="16" s="1"/>
  <c r="AK85" i="16" s="1"/>
  <c r="R85" i="16" s="1"/>
  <c r="AL85" i="16" s="1"/>
  <c r="S85" i="16" s="1"/>
  <c r="AM85" i="16" s="1"/>
  <c r="T85" i="16" s="1"/>
  <c r="AN85" i="16" s="1"/>
  <c r="AQ85" i="16" s="1"/>
  <c r="P84" i="16"/>
  <c r="AJ84" i="16" s="1"/>
  <c r="Q84" i="16" s="1"/>
  <c r="AK84" i="16" s="1"/>
  <c r="R84" i="16" s="1"/>
  <c r="AL84" i="16" s="1"/>
  <c r="S84" i="16" s="1"/>
  <c r="AM84" i="16" s="1"/>
  <c r="T84" i="16" s="1"/>
  <c r="AN84" i="16" s="1"/>
  <c r="AQ84" i="16" s="1"/>
  <c r="P83" i="16"/>
  <c r="AJ83" i="16" s="1"/>
  <c r="Q83" i="16" s="1"/>
  <c r="AK83" i="16" s="1"/>
  <c r="R83" i="16" s="1"/>
  <c r="AL83" i="16" s="1"/>
  <c r="S83" i="16" s="1"/>
  <c r="AM83" i="16" s="1"/>
  <c r="T83" i="16" s="1"/>
  <c r="AN83" i="16" s="1"/>
  <c r="AQ83" i="16" s="1"/>
  <c r="P82" i="16"/>
  <c r="AJ82" i="16" s="1"/>
  <c r="Q82" i="16" s="1"/>
  <c r="AK82" i="16" s="1"/>
  <c r="R82" i="16" s="1"/>
  <c r="AL82" i="16" s="1"/>
  <c r="S82" i="16" s="1"/>
  <c r="AM82" i="16" s="1"/>
  <c r="T82" i="16" s="1"/>
  <c r="AN82" i="16" s="1"/>
  <c r="AQ82" i="16" s="1"/>
  <c r="P81" i="16"/>
  <c r="AJ81" i="16" s="1"/>
  <c r="Q81" i="16" s="1"/>
  <c r="AK81" i="16" s="1"/>
  <c r="R81" i="16" s="1"/>
  <c r="AL81" i="16" s="1"/>
  <c r="S81" i="16" s="1"/>
  <c r="AM81" i="16" s="1"/>
  <c r="T81" i="16" s="1"/>
  <c r="AN81" i="16" s="1"/>
  <c r="AQ81" i="16" s="1"/>
  <c r="P80" i="16"/>
  <c r="AJ80" i="16" s="1"/>
  <c r="Q80" i="16" s="1"/>
  <c r="AK80" i="16" s="1"/>
  <c r="R80" i="16" s="1"/>
  <c r="AL80" i="16" s="1"/>
  <c r="S80" i="16" s="1"/>
  <c r="AM80" i="16" s="1"/>
  <c r="T80" i="16" s="1"/>
  <c r="AN80" i="16" s="1"/>
  <c r="AQ80" i="16" s="1"/>
  <c r="P79" i="16"/>
  <c r="AJ79" i="16" s="1"/>
  <c r="Q79" i="16" s="1"/>
  <c r="AK79" i="16" s="1"/>
  <c r="R79" i="16" s="1"/>
  <c r="AL79" i="16" s="1"/>
  <c r="S79" i="16" s="1"/>
  <c r="AM79" i="16" s="1"/>
  <c r="T79" i="16" s="1"/>
  <c r="AN79" i="16" s="1"/>
  <c r="AQ79" i="16" s="1"/>
  <c r="P78" i="16"/>
  <c r="AJ78" i="16" s="1"/>
  <c r="Q78" i="16" s="1"/>
  <c r="AK78" i="16" s="1"/>
  <c r="R78" i="16" s="1"/>
  <c r="AL78" i="16" s="1"/>
  <c r="S78" i="16" s="1"/>
  <c r="AM78" i="16" s="1"/>
  <c r="T78" i="16" s="1"/>
  <c r="AN78" i="16" s="1"/>
  <c r="AQ78" i="16" s="1"/>
  <c r="P77" i="16"/>
  <c r="AJ77" i="16" s="1"/>
  <c r="Q77" i="16" s="1"/>
  <c r="AK77" i="16" s="1"/>
  <c r="R77" i="16" s="1"/>
  <c r="AL77" i="16" s="1"/>
  <c r="S77" i="16" s="1"/>
  <c r="AM77" i="16" s="1"/>
  <c r="T77" i="16" s="1"/>
  <c r="AN77" i="16" s="1"/>
  <c r="AQ77" i="16" s="1"/>
  <c r="P76" i="16"/>
  <c r="AJ76" i="16" s="1"/>
  <c r="Q76" i="16" s="1"/>
  <c r="AK76" i="16" s="1"/>
  <c r="R76" i="16" s="1"/>
  <c r="AL76" i="16" s="1"/>
  <c r="S76" i="16" s="1"/>
  <c r="AM76" i="16" s="1"/>
  <c r="T76" i="16" s="1"/>
  <c r="AN76" i="16" s="1"/>
  <c r="P75" i="16"/>
  <c r="AJ75" i="16" s="1"/>
  <c r="Q75" i="16" s="1"/>
  <c r="AK75" i="16" s="1"/>
  <c r="R75" i="16" s="1"/>
  <c r="AL75" i="16" s="1"/>
  <c r="S75" i="16" s="1"/>
  <c r="AM75" i="16" s="1"/>
  <c r="T75" i="16" s="1"/>
  <c r="AN75" i="16" s="1"/>
  <c r="P74" i="16"/>
  <c r="AJ74" i="16" s="1"/>
  <c r="Q74" i="16" s="1"/>
  <c r="AK74" i="16" s="1"/>
  <c r="R74" i="16" s="1"/>
  <c r="AL74" i="16" s="1"/>
  <c r="S74" i="16" s="1"/>
  <c r="AM74" i="16" s="1"/>
  <c r="T74" i="16" s="1"/>
  <c r="AN74" i="16" s="1"/>
  <c r="P73" i="16"/>
  <c r="AJ73" i="16" s="1"/>
  <c r="Q73" i="16" s="1"/>
  <c r="AK73" i="16" s="1"/>
  <c r="R73" i="16" s="1"/>
  <c r="AL73" i="16" s="1"/>
  <c r="S73" i="16" s="1"/>
  <c r="AM73" i="16" s="1"/>
  <c r="T73" i="16" s="1"/>
  <c r="AN73" i="16" s="1"/>
  <c r="AQ73" i="16" s="1"/>
  <c r="P72" i="16"/>
  <c r="AJ72" i="16" s="1"/>
  <c r="Q72" i="16" s="1"/>
  <c r="AK72" i="16" s="1"/>
  <c r="R72" i="16" s="1"/>
  <c r="AL72" i="16" s="1"/>
  <c r="S72" i="16" s="1"/>
  <c r="AM72" i="16" s="1"/>
  <c r="T72" i="16" s="1"/>
  <c r="AN72" i="16" s="1"/>
  <c r="P71" i="16"/>
  <c r="AJ71" i="16" s="1"/>
  <c r="Q71" i="16" s="1"/>
  <c r="AK71" i="16" s="1"/>
  <c r="R71" i="16" s="1"/>
  <c r="AL71" i="16" s="1"/>
  <c r="S71" i="16" s="1"/>
  <c r="AM71" i="16" s="1"/>
  <c r="T71" i="16" s="1"/>
  <c r="AN71" i="16" s="1"/>
  <c r="S70" i="16"/>
  <c r="AM70" i="16" s="1"/>
  <c r="T70" i="16" s="1"/>
  <c r="AN70" i="16" s="1"/>
  <c r="AQ70" i="16" s="1"/>
  <c r="P70" i="16"/>
  <c r="AJ70" i="16" s="1"/>
  <c r="Q70" i="16" s="1"/>
  <c r="AK70" i="16" s="1"/>
  <c r="R70" i="16" s="1"/>
  <c r="P69" i="16"/>
  <c r="AJ69" i="16" s="1"/>
  <c r="Q69" i="16" s="1"/>
  <c r="AK69" i="16" s="1"/>
  <c r="R69" i="16" s="1"/>
  <c r="AL69" i="16" s="1"/>
  <c r="S69" i="16" s="1"/>
  <c r="AM69" i="16" s="1"/>
  <c r="T69" i="16" s="1"/>
  <c r="AN69" i="16" s="1"/>
  <c r="AQ69" i="16" s="1"/>
  <c r="P68" i="16"/>
  <c r="AJ68" i="16" s="1"/>
  <c r="Q68" i="16" s="1"/>
  <c r="AK68" i="16" s="1"/>
  <c r="R68" i="16" s="1"/>
  <c r="AL68" i="16" s="1"/>
  <c r="S68" i="16" s="1"/>
  <c r="AM68" i="16" s="1"/>
  <c r="T68" i="16" s="1"/>
  <c r="AN68" i="16" s="1"/>
  <c r="AQ68" i="16" s="1"/>
  <c r="P67" i="16"/>
  <c r="AJ67" i="16" s="1"/>
  <c r="Q67" i="16" s="1"/>
  <c r="AK67" i="16" s="1"/>
  <c r="R67" i="16" s="1"/>
  <c r="AL67" i="16" s="1"/>
  <c r="S67" i="16" s="1"/>
  <c r="AM67" i="16" s="1"/>
  <c r="T67" i="16" s="1"/>
  <c r="AN67" i="16" s="1"/>
  <c r="AQ67" i="16" s="1"/>
  <c r="P66" i="16"/>
  <c r="AJ66" i="16" s="1"/>
  <c r="Q66" i="16" s="1"/>
  <c r="AK66" i="16" s="1"/>
  <c r="R66" i="16" s="1"/>
  <c r="AL66" i="16" s="1"/>
  <c r="S66" i="16" s="1"/>
  <c r="AM66" i="16" s="1"/>
  <c r="T66" i="16" s="1"/>
  <c r="AN66" i="16" s="1"/>
  <c r="AQ66" i="16" s="1"/>
  <c r="P65" i="16"/>
  <c r="AJ65" i="16" s="1"/>
  <c r="Q65" i="16" s="1"/>
  <c r="AK65" i="16" s="1"/>
  <c r="R65" i="16" s="1"/>
  <c r="AL65" i="16" s="1"/>
  <c r="S65" i="16" s="1"/>
  <c r="AM65" i="16" s="1"/>
  <c r="T65" i="16" s="1"/>
  <c r="AN65" i="16" s="1"/>
  <c r="P64" i="16"/>
  <c r="AJ64" i="16" s="1"/>
  <c r="Q64" i="16" s="1"/>
  <c r="AK64" i="16" s="1"/>
  <c r="R64" i="16" s="1"/>
  <c r="AL64" i="16" s="1"/>
  <c r="S64" i="16" s="1"/>
  <c r="AM64" i="16" s="1"/>
  <c r="T64" i="16" s="1"/>
  <c r="AN64" i="16" s="1"/>
  <c r="AQ64" i="16" s="1"/>
  <c r="P63" i="16"/>
  <c r="AJ63" i="16" s="1"/>
  <c r="Q63" i="16" s="1"/>
  <c r="AK63" i="16" s="1"/>
  <c r="R63" i="16" s="1"/>
  <c r="AL63" i="16" s="1"/>
  <c r="S63" i="16" s="1"/>
  <c r="AM63" i="16" s="1"/>
  <c r="T63" i="16" s="1"/>
  <c r="AN63" i="16" s="1"/>
  <c r="P62" i="16"/>
  <c r="AJ62" i="16" s="1"/>
  <c r="Q62" i="16" s="1"/>
  <c r="AK62" i="16" s="1"/>
  <c r="R62" i="16" s="1"/>
  <c r="AL62" i="16" s="1"/>
  <c r="S62" i="16" s="1"/>
  <c r="AM62" i="16" s="1"/>
  <c r="T62" i="16" s="1"/>
  <c r="AN62" i="16" s="1"/>
  <c r="AQ62" i="16" s="1"/>
  <c r="P61" i="16"/>
  <c r="AJ61" i="16" s="1"/>
  <c r="Q61" i="16" s="1"/>
  <c r="AK61" i="16" s="1"/>
  <c r="R61" i="16" s="1"/>
  <c r="AL61" i="16" s="1"/>
  <c r="S61" i="16" s="1"/>
  <c r="AM61" i="16" s="1"/>
  <c r="T61" i="16" s="1"/>
  <c r="AN61" i="16" s="1"/>
  <c r="P60" i="16"/>
  <c r="AJ60" i="16" s="1"/>
  <c r="Q60" i="16" s="1"/>
  <c r="AK60" i="16" s="1"/>
  <c r="R60" i="16" s="1"/>
  <c r="AL60" i="16" s="1"/>
  <c r="S60" i="16" s="1"/>
  <c r="AM60" i="16" s="1"/>
  <c r="T60" i="16" s="1"/>
  <c r="AN60" i="16" s="1"/>
  <c r="P59" i="16"/>
  <c r="AJ59" i="16" s="1"/>
  <c r="Q59" i="16" s="1"/>
  <c r="AK59" i="16" s="1"/>
  <c r="R59" i="16" s="1"/>
  <c r="AL59" i="16" s="1"/>
  <c r="S59" i="16" s="1"/>
  <c r="AM59" i="16" s="1"/>
  <c r="T59" i="16" s="1"/>
  <c r="AN59" i="16" s="1"/>
  <c r="AQ59" i="16" s="1"/>
  <c r="P58" i="16"/>
  <c r="AJ58" i="16" s="1"/>
  <c r="Q58" i="16" s="1"/>
  <c r="AK58" i="16" s="1"/>
  <c r="R58" i="16" s="1"/>
  <c r="AL58" i="16" s="1"/>
  <c r="S58" i="16" s="1"/>
  <c r="AM58" i="16" s="1"/>
  <c r="T58" i="16" s="1"/>
  <c r="AN58" i="16" s="1"/>
  <c r="AQ58" i="16" s="1"/>
  <c r="P57" i="16"/>
  <c r="AJ57" i="16" s="1"/>
  <c r="Q57" i="16" s="1"/>
  <c r="AK57" i="16" s="1"/>
  <c r="R57" i="16" s="1"/>
  <c r="AL57" i="16" s="1"/>
  <c r="S57" i="16" s="1"/>
  <c r="AM57" i="16" s="1"/>
  <c r="T57" i="16" s="1"/>
  <c r="AN57" i="16" s="1"/>
  <c r="P56" i="16"/>
  <c r="AJ56" i="16" s="1"/>
  <c r="Q56" i="16" s="1"/>
  <c r="AK56" i="16" s="1"/>
  <c r="R56" i="16" s="1"/>
  <c r="AL56" i="16" s="1"/>
  <c r="S56" i="16" s="1"/>
  <c r="AM56" i="16" s="1"/>
  <c r="T56" i="16" s="1"/>
  <c r="AN56" i="16" s="1"/>
  <c r="AQ56" i="16" s="1"/>
  <c r="P55" i="16"/>
  <c r="AJ55" i="16" s="1"/>
  <c r="Q55" i="16" s="1"/>
  <c r="AK55" i="16" s="1"/>
  <c r="R55" i="16" s="1"/>
  <c r="AL55" i="16" s="1"/>
  <c r="S55" i="16" s="1"/>
  <c r="AM55" i="16" s="1"/>
  <c r="T55" i="16" s="1"/>
  <c r="AN55" i="16" s="1"/>
  <c r="AQ55" i="16" s="1"/>
  <c r="P54" i="16"/>
  <c r="AJ54" i="16" s="1"/>
  <c r="Q54" i="16" s="1"/>
  <c r="AK54" i="16" s="1"/>
  <c r="R54" i="16" s="1"/>
  <c r="AL54" i="16" s="1"/>
  <c r="S54" i="16" s="1"/>
  <c r="AM54" i="16" s="1"/>
  <c r="T54" i="16" s="1"/>
  <c r="AN54" i="16" s="1"/>
  <c r="P53" i="16"/>
  <c r="AJ53" i="16" s="1"/>
  <c r="Q53" i="16" s="1"/>
  <c r="AK53" i="16" s="1"/>
  <c r="R53" i="16" s="1"/>
  <c r="AL53" i="16" s="1"/>
  <c r="S53" i="16" s="1"/>
  <c r="AM53" i="16" s="1"/>
  <c r="T53" i="16" s="1"/>
  <c r="AN53" i="16" s="1"/>
  <c r="P52" i="16"/>
  <c r="AJ52" i="16" s="1"/>
  <c r="Q52" i="16" s="1"/>
  <c r="AK52" i="16" s="1"/>
  <c r="R52" i="16" s="1"/>
  <c r="AL52" i="16" s="1"/>
  <c r="S52" i="16" s="1"/>
  <c r="AM52" i="16" s="1"/>
  <c r="T52" i="16" s="1"/>
  <c r="AN52" i="16" s="1"/>
  <c r="P51" i="16"/>
  <c r="AJ51" i="16" s="1"/>
  <c r="Q51" i="16" s="1"/>
  <c r="AK51" i="16" s="1"/>
  <c r="R51" i="16" s="1"/>
  <c r="AL51" i="16" s="1"/>
  <c r="S51" i="16" s="1"/>
  <c r="AM51" i="16" s="1"/>
  <c r="T51" i="16" s="1"/>
  <c r="AN51" i="16" s="1"/>
  <c r="AQ51" i="16" s="1"/>
  <c r="P50" i="16"/>
  <c r="AJ50" i="16" s="1"/>
  <c r="Q50" i="16" s="1"/>
  <c r="AK50" i="16" s="1"/>
  <c r="R50" i="16" s="1"/>
  <c r="AL50" i="16" s="1"/>
  <c r="S50" i="16" s="1"/>
  <c r="AM50" i="16" s="1"/>
  <c r="T50" i="16" s="1"/>
  <c r="AN50" i="16" s="1"/>
  <c r="AQ50" i="16" s="1"/>
  <c r="P49" i="16"/>
  <c r="AJ49" i="16" s="1"/>
  <c r="Q49" i="16" s="1"/>
  <c r="AK49" i="16" s="1"/>
  <c r="R49" i="16" s="1"/>
  <c r="AL49" i="16" s="1"/>
  <c r="S49" i="16" s="1"/>
  <c r="AM49" i="16" s="1"/>
  <c r="T49" i="16" s="1"/>
  <c r="AN49" i="16" s="1"/>
  <c r="AQ49" i="16" s="1"/>
  <c r="P48" i="16"/>
  <c r="AJ48" i="16" s="1"/>
  <c r="Q48" i="16" s="1"/>
  <c r="AK48" i="16" s="1"/>
  <c r="R48" i="16" s="1"/>
  <c r="AL48" i="16" s="1"/>
  <c r="S48" i="16" s="1"/>
  <c r="AM48" i="16" s="1"/>
  <c r="T48" i="16" s="1"/>
  <c r="AN48" i="16" s="1"/>
  <c r="P47" i="16"/>
  <c r="AJ47" i="16" s="1"/>
  <c r="Q47" i="16" s="1"/>
  <c r="AK47" i="16" s="1"/>
  <c r="R47" i="16" s="1"/>
  <c r="AL47" i="16" s="1"/>
  <c r="S47" i="16" s="1"/>
  <c r="AM47" i="16" s="1"/>
  <c r="T47" i="16" s="1"/>
  <c r="AN47" i="16" s="1"/>
  <c r="AQ47" i="16" s="1"/>
  <c r="P46" i="16"/>
  <c r="AJ46" i="16" s="1"/>
  <c r="Q46" i="16" s="1"/>
  <c r="AK46" i="16" s="1"/>
  <c r="R46" i="16" s="1"/>
  <c r="AL46" i="16" s="1"/>
  <c r="S46" i="16" s="1"/>
  <c r="AM46" i="16" s="1"/>
  <c r="T46" i="16" s="1"/>
  <c r="AN46" i="16" s="1"/>
  <c r="AQ46" i="16" s="1"/>
  <c r="P45" i="16"/>
  <c r="AJ45" i="16" s="1"/>
  <c r="Q45" i="16" s="1"/>
  <c r="AK45" i="16" s="1"/>
  <c r="R45" i="16" s="1"/>
  <c r="AL45" i="16" s="1"/>
  <c r="S45" i="16" s="1"/>
  <c r="AM45" i="16" s="1"/>
  <c r="T45" i="16" s="1"/>
  <c r="AN45" i="16" s="1"/>
  <c r="AQ45" i="16" s="1"/>
  <c r="P44" i="16"/>
  <c r="AJ44" i="16" s="1"/>
  <c r="Q44" i="16" s="1"/>
  <c r="AK44" i="16" s="1"/>
  <c r="R44" i="16" s="1"/>
  <c r="AL44" i="16" s="1"/>
  <c r="S44" i="16" s="1"/>
  <c r="AM44" i="16" s="1"/>
  <c r="T44" i="16" s="1"/>
  <c r="AN44" i="16" s="1"/>
  <c r="AQ44" i="16" s="1"/>
  <c r="P43" i="16"/>
  <c r="AJ43" i="16" s="1"/>
  <c r="Q43" i="16" s="1"/>
  <c r="AK43" i="16" s="1"/>
  <c r="R43" i="16" s="1"/>
  <c r="AL43" i="16" s="1"/>
  <c r="S43" i="16" s="1"/>
  <c r="AM43" i="16" s="1"/>
  <c r="T43" i="16" s="1"/>
  <c r="AN43" i="16" s="1"/>
  <c r="AQ43" i="16" s="1"/>
  <c r="P42" i="16"/>
  <c r="AJ42" i="16" s="1"/>
  <c r="Q42" i="16" s="1"/>
  <c r="AK42" i="16" s="1"/>
  <c r="R42" i="16" s="1"/>
  <c r="AL42" i="16" s="1"/>
  <c r="S42" i="16" s="1"/>
  <c r="AM42" i="16" s="1"/>
  <c r="T42" i="16" s="1"/>
  <c r="AN42" i="16" s="1"/>
  <c r="P41" i="16"/>
  <c r="AJ41" i="16" s="1"/>
  <c r="Q41" i="16" s="1"/>
  <c r="AK41" i="16" s="1"/>
  <c r="R41" i="16" s="1"/>
  <c r="AL41" i="16" s="1"/>
  <c r="S41" i="16" s="1"/>
  <c r="AM41" i="16" s="1"/>
  <c r="T41" i="16" s="1"/>
  <c r="AN41" i="16" s="1"/>
  <c r="AQ41" i="16" s="1"/>
  <c r="P40" i="16"/>
  <c r="AJ40" i="16" s="1"/>
  <c r="Q40" i="16" s="1"/>
  <c r="AK40" i="16" s="1"/>
  <c r="R40" i="16" s="1"/>
  <c r="AL40" i="16" s="1"/>
  <c r="S40" i="16" s="1"/>
  <c r="AM40" i="16" s="1"/>
  <c r="T40" i="16" s="1"/>
  <c r="AN40" i="16" s="1"/>
  <c r="P39" i="16"/>
  <c r="AJ39" i="16" s="1"/>
  <c r="Q39" i="16" s="1"/>
  <c r="AK39" i="16" s="1"/>
  <c r="R39" i="16" s="1"/>
  <c r="AL39" i="16" s="1"/>
  <c r="S39" i="16" s="1"/>
  <c r="AM39" i="16" s="1"/>
  <c r="T39" i="16" s="1"/>
  <c r="AN39" i="16" s="1"/>
  <c r="AQ39" i="16" s="1"/>
  <c r="P38" i="16"/>
  <c r="AJ38" i="16" s="1"/>
  <c r="Q38" i="16" s="1"/>
  <c r="AK38" i="16" s="1"/>
  <c r="R38" i="16" s="1"/>
  <c r="AL38" i="16" s="1"/>
  <c r="S38" i="16" s="1"/>
  <c r="AM38" i="16" s="1"/>
  <c r="T38" i="16" s="1"/>
  <c r="AN38" i="16" s="1"/>
  <c r="AQ38" i="16" s="1"/>
  <c r="P37" i="16"/>
  <c r="AJ37" i="16" s="1"/>
  <c r="Q37" i="16" s="1"/>
  <c r="AK37" i="16" s="1"/>
  <c r="R37" i="16" s="1"/>
  <c r="AL37" i="16" s="1"/>
  <c r="S37" i="16" s="1"/>
  <c r="AM37" i="16" s="1"/>
  <c r="T37" i="16" s="1"/>
  <c r="AN37" i="16" s="1"/>
  <c r="P35" i="16"/>
  <c r="AJ35" i="16" s="1"/>
  <c r="Q35" i="16" s="1"/>
  <c r="AK35" i="16" s="1"/>
  <c r="R35" i="16" s="1"/>
  <c r="AL35" i="16" s="1"/>
  <c r="S35" i="16" s="1"/>
  <c r="AM35" i="16" s="1"/>
  <c r="T35" i="16" s="1"/>
  <c r="AN35" i="16" s="1"/>
  <c r="AQ35" i="16" s="1"/>
  <c r="P34" i="16"/>
  <c r="AJ34" i="16" s="1"/>
  <c r="Q34" i="16" s="1"/>
  <c r="AK34" i="16" s="1"/>
  <c r="R34" i="16" s="1"/>
  <c r="AL34" i="16" s="1"/>
  <c r="S34" i="16" s="1"/>
  <c r="AM34" i="16" s="1"/>
  <c r="T34" i="16" s="1"/>
  <c r="AN34" i="16" s="1"/>
  <c r="AQ34" i="16" s="1"/>
  <c r="P33" i="16"/>
  <c r="AJ33" i="16" s="1"/>
  <c r="Q33" i="16" s="1"/>
  <c r="AK33" i="16" s="1"/>
  <c r="R33" i="16" s="1"/>
  <c r="AL33" i="16" s="1"/>
  <c r="S33" i="16" s="1"/>
  <c r="AM33" i="16" s="1"/>
  <c r="T33" i="16" s="1"/>
  <c r="AN33" i="16" s="1"/>
  <c r="AQ33" i="16" s="1"/>
  <c r="P32" i="16"/>
  <c r="AJ32" i="16" s="1"/>
  <c r="Q32" i="16" s="1"/>
  <c r="AK32" i="16" s="1"/>
  <c r="R32" i="16" s="1"/>
  <c r="AL32" i="16" s="1"/>
  <c r="S32" i="16" s="1"/>
  <c r="AM32" i="16" s="1"/>
  <c r="T32" i="16" s="1"/>
  <c r="AN32" i="16" s="1"/>
  <c r="AQ32" i="16" s="1"/>
  <c r="P31" i="16"/>
  <c r="AJ31" i="16" s="1"/>
  <c r="Q31" i="16" s="1"/>
  <c r="AK31" i="16" s="1"/>
  <c r="R31" i="16" s="1"/>
  <c r="AL31" i="16" s="1"/>
  <c r="S31" i="16" s="1"/>
  <c r="AM31" i="16" s="1"/>
  <c r="T31" i="16" s="1"/>
  <c r="AN31" i="16" s="1"/>
  <c r="P30" i="16"/>
  <c r="AJ30" i="16" s="1"/>
  <c r="Q30" i="16" s="1"/>
  <c r="AK30" i="16" s="1"/>
  <c r="R30" i="16" s="1"/>
  <c r="AL30" i="16" s="1"/>
  <c r="S30" i="16" s="1"/>
  <c r="AM30" i="16" s="1"/>
  <c r="T30" i="16" s="1"/>
  <c r="AN30" i="16" s="1"/>
  <c r="AQ30" i="16" s="1"/>
  <c r="P29" i="16"/>
  <c r="AJ29" i="16" s="1"/>
  <c r="Q29" i="16" s="1"/>
  <c r="AK29" i="16" s="1"/>
  <c r="R29" i="16" s="1"/>
  <c r="AL29" i="16" s="1"/>
  <c r="S29" i="16" s="1"/>
  <c r="AM29" i="16" s="1"/>
  <c r="T29" i="16" s="1"/>
  <c r="AN29" i="16" s="1"/>
  <c r="AQ29" i="16" s="1"/>
  <c r="P28" i="16"/>
  <c r="AJ28" i="16" s="1"/>
  <c r="Q28" i="16" s="1"/>
  <c r="AK28" i="16" s="1"/>
  <c r="R28" i="16" s="1"/>
  <c r="AL28" i="16" s="1"/>
  <c r="S28" i="16" s="1"/>
  <c r="AM28" i="16" s="1"/>
  <c r="T28" i="16" s="1"/>
  <c r="AN28" i="16" s="1"/>
  <c r="AQ28" i="16" s="1"/>
  <c r="P27" i="16"/>
  <c r="AJ27" i="16" s="1"/>
  <c r="Q27" i="16" s="1"/>
  <c r="AK27" i="16" s="1"/>
  <c r="R27" i="16" s="1"/>
  <c r="AL27" i="16" s="1"/>
  <c r="S27" i="16" s="1"/>
  <c r="AM27" i="16" s="1"/>
  <c r="T27" i="16" s="1"/>
  <c r="AN27" i="16" s="1"/>
  <c r="AQ27" i="16" s="1"/>
  <c r="P26" i="16"/>
  <c r="AJ26" i="16" s="1"/>
  <c r="Q26" i="16" s="1"/>
  <c r="AK26" i="16" s="1"/>
  <c r="R26" i="16" s="1"/>
  <c r="AL26" i="16" s="1"/>
  <c r="S26" i="16" s="1"/>
  <c r="AM26" i="16" s="1"/>
  <c r="T26" i="16" s="1"/>
  <c r="AN26" i="16" s="1"/>
  <c r="P25" i="16"/>
  <c r="AJ25" i="16" s="1"/>
  <c r="Q25" i="16" s="1"/>
  <c r="AK25" i="16" s="1"/>
  <c r="R25" i="16" s="1"/>
  <c r="AL25" i="16" s="1"/>
  <c r="S25" i="16" s="1"/>
  <c r="AM25" i="16" s="1"/>
  <c r="T25" i="16" s="1"/>
  <c r="AN25" i="16" s="1"/>
  <c r="AQ25" i="16" s="1"/>
  <c r="P24" i="16"/>
  <c r="AJ24" i="16" s="1"/>
  <c r="Q24" i="16" s="1"/>
  <c r="AK24" i="16" s="1"/>
  <c r="R24" i="16" s="1"/>
  <c r="AL24" i="16" s="1"/>
  <c r="S24" i="16" s="1"/>
  <c r="AM24" i="16" s="1"/>
  <c r="T24" i="16" s="1"/>
  <c r="AN24" i="16" s="1"/>
  <c r="AQ24" i="16" s="1"/>
  <c r="P23" i="16"/>
  <c r="AJ23" i="16" s="1"/>
  <c r="Q23" i="16" s="1"/>
  <c r="AK23" i="16" s="1"/>
  <c r="R23" i="16" s="1"/>
  <c r="AL23" i="16" s="1"/>
  <c r="S23" i="16" s="1"/>
  <c r="AM23" i="16" s="1"/>
  <c r="T23" i="16" s="1"/>
  <c r="AN23" i="16" s="1"/>
  <c r="AQ23" i="16" s="1"/>
  <c r="P22" i="16"/>
  <c r="AJ22" i="16" s="1"/>
  <c r="Q22" i="16" s="1"/>
  <c r="AK22" i="16" s="1"/>
  <c r="R22" i="16" s="1"/>
  <c r="AL22" i="16" s="1"/>
  <c r="S22" i="16" s="1"/>
  <c r="AM22" i="16" s="1"/>
  <c r="T22" i="16" s="1"/>
  <c r="AN22" i="16" s="1"/>
  <c r="AQ22" i="16" s="1"/>
  <c r="P21" i="16"/>
  <c r="AJ21" i="16" s="1"/>
  <c r="Q21" i="16" s="1"/>
  <c r="AK21" i="16" s="1"/>
  <c r="R21" i="16" s="1"/>
  <c r="AL21" i="16" s="1"/>
  <c r="S21" i="16" s="1"/>
  <c r="AM21" i="16" s="1"/>
  <c r="T21" i="16" s="1"/>
  <c r="AN21" i="16" s="1"/>
  <c r="AQ21" i="16" s="1"/>
  <c r="P20" i="16"/>
  <c r="AJ20" i="16" s="1"/>
  <c r="Q20" i="16" s="1"/>
  <c r="AK20" i="16" s="1"/>
  <c r="R20" i="16" s="1"/>
  <c r="AL20" i="16" s="1"/>
  <c r="S20" i="16" s="1"/>
  <c r="AM20" i="16" s="1"/>
  <c r="T20" i="16" s="1"/>
  <c r="AN20" i="16" s="1"/>
  <c r="AQ20" i="16" s="1"/>
  <c r="P19" i="16"/>
  <c r="AJ19" i="16" s="1"/>
  <c r="Q19" i="16" s="1"/>
  <c r="AK19" i="16" s="1"/>
  <c r="R19" i="16" s="1"/>
  <c r="AL19" i="16" s="1"/>
  <c r="S19" i="16" s="1"/>
  <c r="AM19" i="16" s="1"/>
  <c r="T19" i="16" s="1"/>
  <c r="AN19" i="16" s="1"/>
  <c r="AQ19" i="16" s="1"/>
  <c r="P18" i="16"/>
  <c r="AJ18" i="16" s="1"/>
  <c r="Q18" i="16" s="1"/>
  <c r="AK18" i="16" s="1"/>
  <c r="R18" i="16" s="1"/>
  <c r="AL18" i="16" s="1"/>
  <c r="S18" i="16" s="1"/>
  <c r="AM18" i="16" s="1"/>
  <c r="T18" i="16" s="1"/>
  <c r="AN18" i="16" s="1"/>
  <c r="AQ18" i="16" s="1"/>
  <c r="P17" i="16"/>
  <c r="AJ17" i="16" s="1"/>
  <c r="Q17" i="16" s="1"/>
  <c r="AK17" i="16" s="1"/>
  <c r="R17" i="16" s="1"/>
  <c r="AL17" i="16" s="1"/>
  <c r="S17" i="16" s="1"/>
  <c r="AM17" i="16" s="1"/>
  <c r="T17" i="16" s="1"/>
  <c r="AN17" i="16" s="1"/>
  <c r="AQ17" i="16" s="1"/>
  <c r="P16" i="16"/>
  <c r="AJ16" i="16" s="1"/>
  <c r="Q16" i="16" s="1"/>
  <c r="AK16" i="16" s="1"/>
  <c r="R16" i="16" s="1"/>
  <c r="AL16" i="16" s="1"/>
  <c r="S16" i="16" s="1"/>
  <c r="AM16" i="16" s="1"/>
  <c r="T16" i="16" s="1"/>
  <c r="AN16" i="16" s="1"/>
  <c r="AQ16" i="16" s="1"/>
  <c r="P15" i="16"/>
  <c r="AJ15" i="16" s="1"/>
  <c r="Q15" i="16" s="1"/>
  <c r="AK15" i="16" s="1"/>
  <c r="R15" i="16" s="1"/>
  <c r="AL15" i="16" s="1"/>
  <c r="S15" i="16" s="1"/>
  <c r="AM15" i="16" s="1"/>
  <c r="T15" i="16" s="1"/>
  <c r="AN15" i="16" s="1"/>
  <c r="AQ15" i="16" s="1"/>
  <c r="P14" i="16"/>
  <c r="AJ14" i="16" s="1"/>
  <c r="Q14" i="16" s="1"/>
  <c r="AK14" i="16" s="1"/>
  <c r="R14" i="16" s="1"/>
  <c r="AL14" i="16" s="1"/>
  <c r="S14" i="16" s="1"/>
  <c r="AM14" i="16" s="1"/>
  <c r="T14" i="16" s="1"/>
  <c r="AN14" i="16" s="1"/>
  <c r="AQ14" i="16" s="1"/>
  <c r="P13" i="16"/>
  <c r="AJ13" i="16" s="1"/>
  <c r="Q13" i="16" s="1"/>
  <c r="AK13" i="16" s="1"/>
  <c r="R13" i="16" s="1"/>
  <c r="AL13" i="16" s="1"/>
  <c r="S13" i="16" s="1"/>
  <c r="AM13" i="16" s="1"/>
  <c r="T13" i="16" s="1"/>
  <c r="AN13" i="16" s="1"/>
  <c r="AQ13" i="16" s="1"/>
  <c r="P12" i="16"/>
  <c r="AJ12" i="16" s="1"/>
  <c r="Q12" i="16" s="1"/>
  <c r="AK12" i="16" s="1"/>
  <c r="R12" i="16" s="1"/>
  <c r="AL12" i="16" s="1"/>
  <c r="S12" i="16" s="1"/>
  <c r="AM12" i="16" s="1"/>
  <c r="T12" i="16" s="1"/>
  <c r="AN12" i="16" s="1"/>
  <c r="AQ12" i="16" s="1"/>
  <c r="P11" i="16"/>
  <c r="AJ11" i="16" s="1"/>
  <c r="Q11" i="16" s="1"/>
  <c r="AK11" i="16" s="1"/>
  <c r="R11" i="16" s="1"/>
  <c r="AL11" i="16" s="1"/>
  <c r="S11" i="16" s="1"/>
  <c r="AM11" i="16" s="1"/>
  <c r="T11" i="16" s="1"/>
  <c r="AN11" i="16" s="1"/>
  <c r="AQ11" i="16" s="1"/>
  <c r="P10" i="16"/>
  <c r="AJ10" i="16" s="1"/>
  <c r="Q10" i="16" s="1"/>
  <c r="AK10" i="16" s="1"/>
  <c r="R10" i="16" s="1"/>
  <c r="AL10" i="16" s="1"/>
  <c r="S10" i="16" s="1"/>
  <c r="AM10" i="16" s="1"/>
  <c r="T10" i="16" s="1"/>
  <c r="AN10" i="16" s="1"/>
  <c r="AQ10" i="16" s="1"/>
  <c r="P9" i="16"/>
  <c r="AJ9" i="16" s="1"/>
  <c r="Q9" i="16" s="1"/>
  <c r="AK9" i="16" s="1"/>
  <c r="R9" i="16" s="1"/>
  <c r="AL9" i="16" s="1"/>
  <c r="S9" i="16" s="1"/>
  <c r="AM9" i="16" s="1"/>
  <c r="T9" i="16" s="1"/>
  <c r="AN9" i="16" s="1"/>
  <c r="AQ9" i="16" s="1"/>
  <c r="P8" i="16"/>
  <c r="AJ8" i="16" s="1"/>
  <c r="Q8" i="16" s="1"/>
  <c r="AK8" i="16" s="1"/>
  <c r="R8" i="16" s="1"/>
  <c r="AL8" i="16" s="1"/>
  <c r="S8" i="16" s="1"/>
  <c r="AM8" i="16" s="1"/>
  <c r="T8" i="16" s="1"/>
  <c r="AN8" i="16" s="1"/>
  <c r="AQ8" i="16" s="1"/>
  <c r="P7" i="16"/>
  <c r="AJ7" i="16" s="1"/>
  <c r="Q7" i="16" s="1"/>
  <c r="AK7" i="16" s="1"/>
  <c r="R7" i="16" s="1"/>
  <c r="AL7" i="16" s="1"/>
  <c r="S7" i="16" s="1"/>
  <c r="AM7" i="16" s="1"/>
  <c r="T7" i="16" s="1"/>
  <c r="AN7" i="16" s="1"/>
  <c r="AQ7" i="16" s="1"/>
  <c r="P6" i="16"/>
  <c r="AJ6" i="16" s="1"/>
  <c r="Q6" i="16" s="1"/>
  <c r="AK6" i="16" s="1"/>
  <c r="R6" i="16" s="1"/>
  <c r="AL6" i="16" s="1"/>
  <c r="S6" i="16" s="1"/>
  <c r="AM6" i="16" s="1"/>
  <c r="T6" i="16" s="1"/>
  <c r="AN6" i="16" s="1"/>
  <c r="P271" i="15"/>
  <c r="AJ271" i="15" s="1"/>
  <c r="Q271" i="15" s="1"/>
  <c r="AK271" i="15" s="1"/>
  <c r="R271" i="15" s="1"/>
  <c r="AL271" i="15" s="1"/>
  <c r="S271" i="15" s="1"/>
  <c r="AM271" i="15" s="1"/>
  <c r="T271" i="15" s="1"/>
  <c r="AN271" i="15" s="1"/>
  <c r="AP271" i="15" s="1"/>
  <c r="P270" i="15"/>
  <c r="AJ270" i="15" s="1"/>
  <c r="Q270" i="15" s="1"/>
  <c r="AK270" i="15" s="1"/>
  <c r="R270" i="15" s="1"/>
  <c r="AL270" i="15" s="1"/>
  <c r="S270" i="15" s="1"/>
  <c r="AM270" i="15" s="1"/>
  <c r="T270" i="15" s="1"/>
  <c r="AN270" i="15" s="1"/>
  <c r="AP270" i="15" s="1"/>
  <c r="P269" i="15"/>
  <c r="AJ269" i="15" s="1"/>
  <c r="Q269" i="15" s="1"/>
  <c r="AK269" i="15" s="1"/>
  <c r="R269" i="15" s="1"/>
  <c r="AL269" i="15" s="1"/>
  <c r="S269" i="15" s="1"/>
  <c r="AM269" i="15" s="1"/>
  <c r="T269" i="15" s="1"/>
  <c r="AN269" i="15" s="1"/>
  <c r="AP269" i="15" s="1"/>
  <c r="P268" i="15"/>
  <c r="AJ268" i="15" s="1"/>
  <c r="Q268" i="15" s="1"/>
  <c r="AK268" i="15" s="1"/>
  <c r="R268" i="15" s="1"/>
  <c r="AL268" i="15" s="1"/>
  <c r="S268" i="15" s="1"/>
  <c r="AM268" i="15" s="1"/>
  <c r="T268" i="15" s="1"/>
  <c r="AN268" i="15" s="1"/>
  <c r="AP268" i="15" s="1"/>
  <c r="P267" i="15"/>
  <c r="AJ267" i="15" s="1"/>
  <c r="Q267" i="15" s="1"/>
  <c r="AK267" i="15" s="1"/>
  <c r="R267" i="15" s="1"/>
  <c r="AL267" i="15" s="1"/>
  <c r="S267" i="15" s="1"/>
  <c r="AM267" i="15" s="1"/>
  <c r="T267" i="15" s="1"/>
  <c r="AN267" i="15" s="1"/>
  <c r="AP267" i="15" s="1"/>
  <c r="P266" i="15"/>
  <c r="AJ266" i="15" s="1"/>
  <c r="Q266" i="15" s="1"/>
  <c r="AK266" i="15" s="1"/>
  <c r="R266" i="15" s="1"/>
  <c r="AL266" i="15" s="1"/>
  <c r="S266" i="15" s="1"/>
  <c r="AM266" i="15" s="1"/>
  <c r="T266" i="15" s="1"/>
  <c r="AN266" i="15" s="1"/>
  <c r="AP266" i="15" s="1"/>
  <c r="P265" i="15"/>
  <c r="AJ265" i="15" s="1"/>
  <c r="Q265" i="15" s="1"/>
  <c r="AK265" i="15" s="1"/>
  <c r="R265" i="15" s="1"/>
  <c r="AL265" i="15" s="1"/>
  <c r="S265" i="15" s="1"/>
  <c r="AM265" i="15" s="1"/>
  <c r="T265" i="15" s="1"/>
  <c r="AN265" i="15" s="1"/>
  <c r="AP265" i="15" s="1"/>
  <c r="P264" i="15"/>
  <c r="AJ264" i="15" s="1"/>
  <c r="Q264" i="15" s="1"/>
  <c r="AK264" i="15" s="1"/>
  <c r="R264" i="15" s="1"/>
  <c r="AL264" i="15" s="1"/>
  <c r="S264" i="15" s="1"/>
  <c r="AM264" i="15" s="1"/>
  <c r="T264" i="15" s="1"/>
  <c r="AN264" i="15" s="1"/>
  <c r="AP264" i="15" s="1"/>
  <c r="P263" i="15"/>
  <c r="AJ263" i="15" s="1"/>
  <c r="Q263" i="15" s="1"/>
  <c r="AK263" i="15" s="1"/>
  <c r="R263" i="15" s="1"/>
  <c r="AL263" i="15" s="1"/>
  <c r="S263" i="15" s="1"/>
  <c r="AM263" i="15" s="1"/>
  <c r="T263" i="15" s="1"/>
  <c r="AN263" i="15" s="1"/>
  <c r="AP263" i="15" s="1"/>
  <c r="P262" i="15"/>
  <c r="AJ262" i="15" s="1"/>
  <c r="Q262" i="15" s="1"/>
  <c r="AK262" i="15" s="1"/>
  <c r="R262" i="15" s="1"/>
  <c r="AL262" i="15" s="1"/>
  <c r="S262" i="15" s="1"/>
  <c r="AM262" i="15" s="1"/>
  <c r="T262" i="15" s="1"/>
  <c r="AN262" i="15" s="1"/>
  <c r="AP262" i="15" s="1"/>
  <c r="P261" i="15"/>
  <c r="AJ261" i="15" s="1"/>
  <c r="Q261" i="15" s="1"/>
  <c r="AK261" i="15" s="1"/>
  <c r="R261" i="15" s="1"/>
  <c r="AL261" i="15" s="1"/>
  <c r="S261" i="15" s="1"/>
  <c r="AM261" i="15" s="1"/>
  <c r="T261" i="15" s="1"/>
  <c r="AN261" i="15" s="1"/>
  <c r="AP261" i="15" s="1"/>
  <c r="P260" i="15"/>
  <c r="AJ260" i="15" s="1"/>
  <c r="Q260" i="15" s="1"/>
  <c r="AK260" i="15" s="1"/>
  <c r="R260" i="15" s="1"/>
  <c r="AL260" i="15" s="1"/>
  <c r="S260" i="15" s="1"/>
  <c r="AM260" i="15" s="1"/>
  <c r="T260" i="15" s="1"/>
  <c r="AN260" i="15" s="1"/>
  <c r="AP260" i="15" s="1"/>
  <c r="P259" i="15"/>
  <c r="AJ259" i="15" s="1"/>
  <c r="Q259" i="15" s="1"/>
  <c r="AK259" i="15" s="1"/>
  <c r="R259" i="15" s="1"/>
  <c r="AL259" i="15" s="1"/>
  <c r="S259" i="15" s="1"/>
  <c r="AM259" i="15" s="1"/>
  <c r="T259" i="15" s="1"/>
  <c r="AN259" i="15" s="1"/>
  <c r="AP259" i="15" s="1"/>
  <c r="P258" i="15"/>
  <c r="AJ258" i="15" s="1"/>
  <c r="Q258" i="15" s="1"/>
  <c r="AK258" i="15" s="1"/>
  <c r="R258" i="15" s="1"/>
  <c r="AL258" i="15" s="1"/>
  <c r="S258" i="15" s="1"/>
  <c r="AM258" i="15" s="1"/>
  <c r="T258" i="15" s="1"/>
  <c r="AN258" i="15" s="1"/>
  <c r="AP258" i="15" s="1"/>
  <c r="P257" i="15"/>
  <c r="AJ257" i="15" s="1"/>
  <c r="Q257" i="15" s="1"/>
  <c r="AK257" i="15" s="1"/>
  <c r="R257" i="15" s="1"/>
  <c r="AL257" i="15" s="1"/>
  <c r="S257" i="15" s="1"/>
  <c r="AM257" i="15" s="1"/>
  <c r="T257" i="15" s="1"/>
  <c r="AN257" i="15" s="1"/>
  <c r="AP257" i="15" s="1"/>
  <c r="P256" i="15"/>
  <c r="AJ256" i="15" s="1"/>
  <c r="Q256" i="15" s="1"/>
  <c r="AK256" i="15" s="1"/>
  <c r="R256" i="15" s="1"/>
  <c r="AL256" i="15" s="1"/>
  <c r="S256" i="15" s="1"/>
  <c r="AM256" i="15" s="1"/>
  <c r="T256" i="15" s="1"/>
  <c r="AN256" i="15" s="1"/>
  <c r="AP256" i="15" s="1"/>
  <c r="P255" i="15"/>
  <c r="AJ255" i="15" s="1"/>
  <c r="Q255" i="15" s="1"/>
  <c r="AK255" i="15" s="1"/>
  <c r="R255" i="15" s="1"/>
  <c r="AL255" i="15" s="1"/>
  <c r="S255" i="15" s="1"/>
  <c r="AM255" i="15" s="1"/>
  <c r="T255" i="15" s="1"/>
  <c r="AN255" i="15" s="1"/>
  <c r="AP255" i="15" s="1"/>
  <c r="P254" i="15"/>
  <c r="AJ254" i="15" s="1"/>
  <c r="Q254" i="15" s="1"/>
  <c r="AK254" i="15" s="1"/>
  <c r="R254" i="15" s="1"/>
  <c r="AL254" i="15" s="1"/>
  <c r="S254" i="15" s="1"/>
  <c r="AM254" i="15" s="1"/>
  <c r="T254" i="15" s="1"/>
  <c r="AN254" i="15" s="1"/>
  <c r="AP254" i="15" s="1"/>
  <c r="P253" i="15"/>
  <c r="AJ253" i="15" s="1"/>
  <c r="Q253" i="15" s="1"/>
  <c r="AK253" i="15" s="1"/>
  <c r="R253" i="15" s="1"/>
  <c r="AL253" i="15" s="1"/>
  <c r="S253" i="15" s="1"/>
  <c r="AM253" i="15" s="1"/>
  <c r="T253" i="15" s="1"/>
  <c r="AN253" i="15" s="1"/>
  <c r="AP253" i="15" s="1"/>
  <c r="P252" i="15"/>
  <c r="AJ252" i="15" s="1"/>
  <c r="Q252" i="15" s="1"/>
  <c r="AK252" i="15" s="1"/>
  <c r="R252" i="15" s="1"/>
  <c r="AL252" i="15" s="1"/>
  <c r="S252" i="15" s="1"/>
  <c r="AM252" i="15" s="1"/>
  <c r="T252" i="15" s="1"/>
  <c r="AN252" i="15" s="1"/>
  <c r="AP252" i="15" s="1"/>
  <c r="P251" i="15"/>
  <c r="AJ251" i="15" s="1"/>
  <c r="Q251" i="15" s="1"/>
  <c r="AK251" i="15" s="1"/>
  <c r="R251" i="15" s="1"/>
  <c r="AL251" i="15" s="1"/>
  <c r="S251" i="15" s="1"/>
  <c r="AM251" i="15" s="1"/>
  <c r="T251" i="15" s="1"/>
  <c r="AN251" i="15" s="1"/>
  <c r="AP251" i="15" s="1"/>
  <c r="P250" i="15"/>
  <c r="AJ250" i="15" s="1"/>
  <c r="Q250" i="15" s="1"/>
  <c r="AK250" i="15" s="1"/>
  <c r="R250" i="15" s="1"/>
  <c r="AL250" i="15" s="1"/>
  <c r="S250" i="15" s="1"/>
  <c r="AM250" i="15" s="1"/>
  <c r="T250" i="15" s="1"/>
  <c r="AN250" i="15" s="1"/>
  <c r="AP250" i="15" s="1"/>
  <c r="P249" i="15"/>
  <c r="AJ249" i="15" s="1"/>
  <c r="Q249" i="15" s="1"/>
  <c r="AK249" i="15" s="1"/>
  <c r="R249" i="15" s="1"/>
  <c r="AL249" i="15" s="1"/>
  <c r="S249" i="15" s="1"/>
  <c r="AM249" i="15" s="1"/>
  <c r="T249" i="15" s="1"/>
  <c r="AN249" i="15" s="1"/>
  <c r="AP249" i="15" s="1"/>
  <c r="P248" i="15"/>
  <c r="AJ248" i="15" s="1"/>
  <c r="Q248" i="15" s="1"/>
  <c r="AK248" i="15" s="1"/>
  <c r="R248" i="15" s="1"/>
  <c r="AL248" i="15" s="1"/>
  <c r="S248" i="15" s="1"/>
  <c r="AM248" i="15" s="1"/>
  <c r="T248" i="15" s="1"/>
  <c r="AN248" i="15" s="1"/>
  <c r="AP248" i="15" s="1"/>
  <c r="P247" i="15"/>
  <c r="AJ247" i="15" s="1"/>
  <c r="Q247" i="15" s="1"/>
  <c r="AK247" i="15" s="1"/>
  <c r="R247" i="15" s="1"/>
  <c r="AL247" i="15" s="1"/>
  <c r="S247" i="15" s="1"/>
  <c r="AM247" i="15" s="1"/>
  <c r="T247" i="15" s="1"/>
  <c r="AN247" i="15" s="1"/>
  <c r="AP247" i="15" s="1"/>
  <c r="P246" i="15"/>
  <c r="AJ246" i="15" s="1"/>
  <c r="Q246" i="15" s="1"/>
  <c r="AK246" i="15" s="1"/>
  <c r="R246" i="15" s="1"/>
  <c r="AL246" i="15" s="1"/>
  <c r="S246" i="15" s="1"/>
  <c r="AM246" i="15" s="1"/>
  <c r="T246" i="15" s="1"/>
  <c r="AN246" i="15" s="1"/>
  <c r="AP246" i="15" s="1"/>
  <c r="P245" i="15"/>
  <c r="AJ245" i="15" s="1"/>
  <c r="Q245" i="15" s="1"/>
  <c r="AK245" i="15" s="1"/>
  <c r="R245" i="15" s="1"/>
  <c r="AL245" i="15" s="1"/>
  <c r="S245" i="15" s="1"/>
  <c r="AM245" i="15" s="1"/>
  <c r="T245" i="15" s="1"/>
  <c r="AN245" i="15" s="1"/>
  <c r="AP245" i="15" s="1"/>
  <c r="P244" i="15"/>
  <c r="AJ244" i="15" s="1"/>
  <c r="Q244" i="15" s="1"/>
  <c r="AK244" i="15" s="1"/>
  <c r="R244" i="15" s="1"/>
  <c r="AL244" i="15" s="1"/>
  <c r="S244" i="15" s="1"/>
  <c r="AM244" i="15" s="1"/>
  <c r="T244" i="15" s="1"/>
  <c r="AN244" i="15" s="1"/>
  <c r="P243" i="15"/>
  <c r="AJ243" i="15" s="1"/>
  <c r="Q243" i="15" s="1"/>
  <c r="AK243" i="15" s="1"/>
  <c r="R243" i="15" s="1"/>
  <c r="AL243" i="15" s="1"/>
  <c r="S243" i="15" s="1"/>
  <c r="AM243" i="15" s="1"/>
  <c r="T243" i="15" s="1"/>
  <c r="AN243" i="15" s="1"/>
  <c r="AP243" i="15" s="1"/>
  <c r="P242" i="15"/>
  <c r="AJ242" i="15" s="1"/>
  <c r="Q242" i="15" s="1"/>
  <c r="AK242" i="15" s="1"/>
  <c r="R242" i="15" s="1"/>
  <c r="AL242" i="15" s="1"/>
  <c r="S242" i="15" s="1"/>
  <c r="AM242" i="15" s="1"/>
  <c r="T242" i="15" s="1"/>
  <c r="AN242" i="15" s="1"/>
  <c r="AP242" i="15" s="1"/>
  <c r="P241" i="15"/>
  <c r="AJ241" i="15" s="1"/>
  <c r="Q241" i="15" s="1"/>
  <c r="AK241" i="15" s="1"/>
  <c r="R241" i="15" s="1"/>
  <c r="AL241" i="15" s="1"/>
  <c r="S241" i="15" s="1"/>
  <c r="AM241" i="15" s="1"/>
  <c r="T241" i="15" s="1"/>
  <c r="AN241" i="15" s="1"/>
  <c r="AP241" i="15" s="1"/>
  <c r="P240" i="15"/>
  <c r="AJ240" i="15" s="1"/>
  <c r="Q240" i="15" s="1"/>
  <c r="AK240" i="15" s="1"/>
  <c r="R240" i="15" s="1"/>
  <c r="AL240" i="15" s="1"/>
  <c r="S240" i="15" s="1"/>
  <c r="AM240" i="15" s="1"/>
  <c r="T240" i="15" s="1"/>
  <c r="AN240" i="15" s="1"/>
  <c r="AP240" i="15" s="1"/>
  <c r="P239" i="15"/>
  <c r="AJ239" i="15" s="1"/>
  <c r="Q239" i="15" s="1"/>
  <c r="AK239" i="15" s="1"/>
  <c r="R239" i="15" s="1"/>
  <c r="AL239" i="15" s="1"/>
  <c r="S239" i="15" s="1"/>
  <c r="AM239" i="15" s="1"/>
  <c r="T239" i="15" s="1"/>
  <c r="AN239" i="15" s="1"/>
  <c r="AP239" i="15" s="1"/>
  <c r="P238" i="15"/>
  <c r="AJ238" i="15" s="1"/>
  <c r="Q238" i="15" s="1"/>
  <c r="AK238" i="15" s="1"/>
  <c r="R238" i="15" s="1"/>
  <c r="AL238" i="15" s="1"/>
  <c r="S238" i="15" s="1"/>
  <c r="AM238" i="15" s="1"/>
  <c r="T238" i="15" s="1"/>
  <c r="AN238" i="15" s="1"/>
  <c r="AP238" i="15" s="1"/>
  <c r="P237" i="15"/>
  <c r="AJ237" i="15" s="1"/>
  <c r="Q237" i="15" s="1"/>
  <c r="AK237" i="15" s="1"/>
  <c r="R237" i="15" s="1"/>
  <c r="AL237" i="15" s="1"/>
  <c r="S237" i="15" s="1"/>
  <c r="AM237" i="15" s="1"/>
  <c r="T237" i="15" s="1"/>
  <c r="AN237" i="15" s="1"/>
  <c r="AP237" i="15" s="1"/>
  <c r="P236" i="15"/>
  <c r="AJ236" i="15" s="1"/>
  <c r="Q236" i="15" s="1"/>
  <c r="AK236" i="15" s="1"/>
  <c r="R236" i="15" s="1"/>
  <c r="AL236" i="15" s="1"/>
  <c r="S236" i="15" s="1"/>
  <c r="AM236" i="15" s="1"/>
  <c r="T236" i="15" s="1"/>
  <c r="AN236" i="15" s="1"/>
  <c r="AP236" i="15" s="1"/>
  <c r="P235" i="15"/>
  <c r="AJ235" i="15" s="1"/>
  <c r="Q235" i="15" s="1"/>
  <c r="AK235" i="15" s="1"/>
  <c r="R235" i="15" s="1"/>
  <c r="AL235" i="15" s="1"/>
  <c r="S235" i="15" s="1"/>
  <c r="AM235" i="15" s="1"/>
  <c r="T235" i="15" s="1"/>
  <c r="AN235" i="15" s="1"/>
  <c r="AP235" i="15" s="1"/>
  <c r="P234" i="15"/>
  <c r="AJ234" i="15" s="1"/>
  <c r="Q234" i="15" s="1"/>
  <c r="AK234" i="15" s="1"/>
  <c r="R234" i="15" s="1"/>
  <c r="AL234" i="15" s="1"/>
  <c r="S234" i="15" s="1"/>
  <c r="AM234" i="15" s="1"/>
  <c r="T234" i="15" s="1"/>
  <c r="AN234" i="15" s="1"/>
  <c r="AP234" i="15" s="1"/>
  <c r="P233" i="15"/>
  <c r="AJ233" i="15" s="1"/>
  <c r="Q233" i="15" s="1"/>
  <c r="AK233" i="15" s="1"/>
  <c r="R233" i="15" s="1"/>
  <c r="AL233" i="15" s="1"/>
  <c r="S233" i="15" s="1"/>
  <c r="AM233" i="15" s="1"/>
  <c r="T233" i="15" s="1"/>
  <c r="AN233" i="15" s="1"/>
  <c r="AP233" i="15" s="1"/>
  <c r="P232" i="15"/>
  <c r="AJ232" i="15" s="1"/>
  <c r="Q232" i="15" s="1"/>
  <c r="AK232" i="15" s="1"/>
  <c r="R232" i="15" s="1"/>
  <c r="AL232" i="15" s="1"/>
  <c r="S232" i="15" s="1"/>
  <c r="AM232" i="15" s="1"/>
  <c r="T232" i="15" s="1"/>
  <c r="AN232" i="15" s="1"/>
  <c r="AP232" i="15" s="1"/>
  <c r="P231" i="15"/>
  <c r="AJ231" i="15" s="1"/>
  <c r="Q231" i="15" s="1"/>
  <c r="AK231" i="15" s="1"/>
  <c r="R231" i="15" s="1"/>
  <c r="AL231" i="15" s="1"/>
  <c r="S231" i="15" s="1"/>
  <c r="AM231" i="15" s="1"/>
  <c r="T231" i="15" s="1"/>
  <c r="AN231" i="15" s="1"/>
  <c r="AP231" i="15" s="1"/>
  <c r="P230" i="15"/>
  <c r="AJ230" i="15" s="1"/>
  <c r="Q230" i="15" s="1"/>
  <c r="AK230" i="15" s="1"/>
  <c r="R230" i="15" s="1"/>
  <c r="AL230" i="15" s="1"/>
  <c r="S230" i="15" s="1"/>
  <c r="AM230" i="15" s="1"/>
  <c r="T230" i="15" s="1"/>
  <c r="AN230" i="15" s="1"/>
  <c r="AP230" i="15" s="1"/>
  <c r="P229" i="15"/>
  <c r="AJ229" i="15" s="1"/>
  <c r="Q229" i="15" s="1"/>
  <c r="AK229" i="15" s="1"/>
  <c r="R229" i="15" s="1"/>
  <c r="AL229" i="15" s="1"/>
  <c r="S229" i="15" s="1"/>
  <c r="AM229" i="15" s="1"/>
  <c r="T229" i="15" s="1"/>
  <c r="AN229" i="15" s="1"/>
  <c r="AP229" i="15" s="1"/>
  <c r="P228" i="15"/>
  <c r="AJ228" i="15" s="1"/>
  <c r="Q228" i="15" s="1"/>
  <c r="AK228" i="15" s="1"/>
  <c r="R228" i="15" s="1"/>
  <c r="AL228" i="15" s="1"/>
  <c r="S228" i="15" s="1"/>
  <c r="AM228" i="15" s="1"/>
  <c r="T228" i="15" s="1"/>
  <c r="AN228" i="15" s="1"/>
  <c r="AP228" i="15" s="1"/>
  <c r="P227" i="15"/>
  <c r="AJ227" i="15" s="1"/>
  <c r="Q227" i="15" s="1"/>
  <c r="AK227" i="15" s="1"/>
  <c r="R227" i="15" s="1"/>
  <c r="AL227" i="15" s="1"/>
  <c r="S227" i="15" s="1"/>
  <c r="AM227" i="15" s="1"/>
  <c r="T227" i="15" s="1"/>
  <c r="AN227" i="15" s="1"/>
  <c r="AP227" i="15" s="1"/>
  <c r="P226" i="15"/>
  <c r="AJ226" i="15" s="1"/>
  <c r="Q226" i="15" s="1"/>
  <c r="AK226" i="15" s="1"/>
  <c r="R226" i="15" s="1"/>
  <c r="AL226" i="15" s="1"/>
  <c r="S226" i="15" s="1"/>
  <c r="AM226" i="15" s="1"/>
  <c r="T226" i="15" s="1"/>
  <c r="AN226" i="15" s="1"/>
  <c r="AP226" i="15" s="1"/>
  <c r="P225" i="15"/>
  <c r="AJ225" i="15" s="1"/>
  <c r="Q225" i="15" s="1"/>
  <c r="AK225" i="15" s="1"/>
  <c r="R225" i="15" s="1"/>
  <c r="AL225" i="15" s="1"/>
  <c r="S225" i="15" s="1"/>
  <c r="AM225" i="15" s="1"/>
  <c r="T225" i="15" s="1"/>
  <c r="AN225" i="15" s="1"/>
  <c r="AP225" i="15" s="1"/>
  <c r="P224" i="15"/>
  <c r="AJ224" i="15" s="1"/>
  <c r="Q224" i="15" s="1"/>
  <c r="AK224" i="15" s="1"/>
  <c r="R224" i="15" s="1"/>
  <c r="AL224" i="15" s="1"/>
  <c r="S224" i="15" s="1"/>
  <c r="AM224" i="15" s="1"/>
  <c r="T224" i="15" s="1"/>
  <c r="AN224" i="15" s="1"/>
  <c r="AP224" i="15" s="1"/>
  <c r="P223" i="15"/>
  <c r="AJ223" i="15" s="1"/>
  <c r="Q223" i="15" s="1"/>
  <c r="AK223" i="15" s="1"/>
  <c r="R223" i="15" s="1"/>
  <c r="AL223" i="15" s="1"/>
  <c r="S223" i="15" s="1"/>
  <c r="AM223" i="15" s="1"/>
  <c r="T223" i="15" s="1"/>
  <c r="AN223" i="15" s="1"/>
  <c r="AP223" i="15" s="1"/>
  <c r="P222" i="15"/>
  <c r="AJ222" i="15" s="1"/>
  <c r="Q222" i="15" s="1"/>
  <c r="AK222" i="15" s="1"/>
  <c r="R222" i="15" s="1"/>
  <c r="AL222" i="15" s="1"/>
  <c r="S222" i="15" s="1"/>
  <c r="AM222" i="15" s="1"/>
  <c r="T222" i="15" s="1"/>
  <c r="AN222" i="15" s="1"/>
  <c r="AP222" i="15" s="1"/>
  <c r="P221" i="15"/>
  <c r="AJ221" i="15" s="1"/>
  <c r="Q221" i="15" s="1"/>
  <c r="AK221" i="15" s="1"/>
  <c r="R221" i="15" s="1"/>
  <c r="AL221" i="15" s="1"/>
  <c r="S221" i="15" s="1"/>
  <c r="AM221" i="15" s="1"/>
  <c r="T221" i="15" s="1"/>
  <c r="AN221" i="15" s="1"/>
  <c r="AP221" i="15" s="1"/>
  <c r="P220" i="15"/>
  <c r="AJ220" i="15" s="1"/>
  <c r="Q220" i="15" s="1"/>
  <c r="AK220" i="15" s="1"/>
  <c r="R220" i="15" s="1"/>
  <c r="AL220" i="15" s="1"/>
  <c r="S220" i="15" s="1"/>
  <c r="AM220" i="15" s="1"/>
  <c r="T220" i="15" s="1"/>
  <c r="AN220" i="15" s="1"/>
  <c r="AP220" i="15" s="1"/>
  <c r="P219" i="15"/>
  <c r="AJ219" i="15" s="1"/>
  <c r="Q219" i="15" s="1"/>
  <c r="AK219" i="15" s="1"/>
  <c r="R219" i="15" s="1"/>
  <c r="AL219" i="15" s="1"/>
  <c r="S219" i="15" s="1"/>
  <c r="AM219" i="15" s="1"/>
  <c r="T219" i="15" s="1"/>
  <c r="AN219" i="15" s="1"/>
  <c r="AP219" i="15" s="1"/>
  <c r="AL218" i="15"/>
  <c r="AK218" i="15"/>
  <c r="AJ218" i="15"/>
  <c r="S218" i="15"/>
  <c r="AM218" i="15" s="1"/>
  <c r="T218" i="15" s="1"/>
  <c r="AN218" i="15" s="1"/>
  <c r="AP218" i="15" s="1"/>
  <c r="P217" i="15"/>
  <c r="AJ217" i="15" s="1"/>
  <c r="Q217" i="15" s="1"/>
  <c r="AK217" i="15" s="1"/>
  <c r="R217" i="15" s="1"/>
  <c r="AL217" i="15" s="1"/>
  <c r="S217" i="15" s="1"/>
  <c r="AM217" i="15" s="1"/>
  <c r="T217" i="15" s="1"/>
  <c r="AN217" i="15" s="1"/>
  <c r="AP217" i="15" s="1"/>
  <c r="P216" i="15"/>
  <c r="AJ216" i="15" s="1"/>
  <c r="Q216" i="15" s="1"/>
  <c r="AK216" i="15" s="1"/>
  <c r="R216" i="15" s="1"/>
  <c r="AL216" i="15" s="1"/>
  <c r="S216" i="15" s="1"/>
  <c r="AM216" i="15" s="1"/>
  <c r="T216" i="15" s="1"/>
  <c r="AN216" i="15" s="1"/>
  <c r="AP216" i="15" s="1"/>
  <c r="P215" i="15"/>
  <c r="AJ215" i="15" s="1"/>
  <c r="Q215" i="15" s="1"/>
  <c r="AK215" i="15" s="1"/>
  <c r="R215" i="15" s="1"/>
  <c r="AL215" i="15" s="1"/>
  <c r="S215" i="15" s="1"/>
  <c r="AM215" i="15" s="1"/>
  <c r="T215" i="15" s="1"/>
  <c r="AN215" i="15" s="1"/>
  <c r="AP215" i="15" s="1"/>
  <c r="P214" i="15"/>
  <c r="AJ214" i="15" s="1"/>
  <c r="Q214" i="15" s="1"/>
  <c r="AK214" i="15" s="1"/>
  <c r="R214" i="15" s="1"/>
  <c r="AL214" i="15" s="1"/>
  <c r="S214" i="15" s="1"/>
  <c r="AM214" i="15" s="1"/>
  <c r="T214" i="15" s="1"/>
  <c r="AN214" i="15" s="1"/>
  <c r="AP214" i="15" s="1"/>
  <c r="P213" i="15"/>
  <c r="AJ213" i="15" s="1"/>
  <c r="Q213" i="15" s="1"/>
  <c r="AK213" i="15" s="1"/>
  <c r="R213" i="15" s="1"/>
  <c r="AL213" i="15" s="1"/>
  <c r="S213" i="15" s="1"/>
  <c r="AM213" i="15" s="1"/>
  <c r="T213" i="15" s="1"/>
  <c r="AN213" i="15" s="1"/>
  <c r="AP213" i="15" s="1"/>
  <c r="P212" i="15"/>
  <c r="AJ212" i="15" s="1"/>
  <c r="Q212" i="15" s="1"/>
  <c r="AK212" i="15" s="1"/>
  <c r="R212" i="15" s="1"/>
  <c r="AL212" i="15" s="1"/>
  <c r="S212" i="15" s="1"/>
  <c r="AM212" i="15" s="1"/>
  <c r="T212" i="15" s="1"/>
  <c r="AN212" i="15" s="1"/>
  <c r="AP212" i="15" s="1"/>
  <c r="P211" i="15"/>
  <c r="AJ211" i="15" s="1"/>
  <c r="Q211" i="15" s="1"/>
  <c r="AK211" i="15" s="1"/>
  <c r="R211" i="15" s="1"/>
  <c r="AL211" i="15" s="1"/>
  <c r="S211" i="15" s="1"/>
  <c r="AM211" i="15" s="1"/>
  <c r="T211" i="15" s="1"/>
  <c r="AN211" i="15" s="1"/>
  <c r="AP211" i="15" s="1"/>
  <c r="P210" i="15"/>
  <c r="AJ210" i="15" s="1"/>
  <c r="Q210" i="15" s="1"/>
  <c r="AK210" i="15" s="1"/>
  <c r="R210" i="15" s="1"/>
  <c r="AL210" i="15" s="1"/>
  <c r="S210" i="15" s="1"/>
  <c r="AM210" i="15" s="1"/>
  <c r="T210" i="15" s="1"/>
  <c r="AN210" i="15" s="1"/>
  <c r="AP210" i="15" s="1"/>
  <c r="P209" i="15"/>
  <c r="AJ209" i="15" s="1"/>
  <c r="Q209" i="15" s="1"/>
  <c r="AK209" i="15" s="1"/>
  <c r="R209" i="15" s="1"/>
  <c r="AL209" i="15" s="1"/>
  <c r="S209" i="15" s="1"/>
  <c r="AM209" i="15" s="1"/>
  <c r="T209" i="15" s="1"/>
  <c r="AN209" i="15" s="1"/>
  <c r="AP209" i="15" s="1"/>
  <c r="P208" i="15"/>
  <c r="AJ208" i="15" s="1"/>
  <c r="Q208" i="15" s="1"/>
  <c r="AK208" i="15" s="1"/>
  <c r="R208" i="15" s="1"/>
  <c r="AL208" i="15" s="1"/>
  <c r="S208" i="15" s="1"/>
  <c r="AM208" i="15" s="1"/>
  <c r="T208" i="15" s="1"/>
  <c r="AN208" i="15" s="1"/>
  <c r="AP208" i="15" s="1"/>
  <c r="P207" i="15"/>
  <c r="AJ207" i="15" s="1"/>
  <c r="Q207" i="15" s="1"/>
  <c r="AK207" i="15" s="1"/>
  <c r="R207" i="15" s="1"/>
  <c r="AL207" i="15" s="1"/>
  <c r="S207" i="15" s="1"/>
  <c r="AM207" i="15" s="1"/>
  <c r="T207" i="15" s="1"/>
  <c r="AN207" i="15" s="1"/>
  <c r="AP207" i="15" s="1"/>
  <c r="P206" i="15"/>
  <c r="AJ206" i="15" s="1"/>
  <c r="Q206" i="15" s="1"/>
  <c r="AK206" i="15" s="1"/>
  <c r="R206" i="15" s="1"/>
  <c r="AL206" i="15" s="1"/>
  <c r="S206" i="15" s="1"/>
  <c r="AM206" i="15" s="1"/>
  <c r="T206" i="15" s="1"/>
  <c r="AN206" i="15" s="1"/>
  <c r="AP206" i="15" s="1"/>
  <c r="P205" i="15"/>
  <c r="AJ205" i="15" s="1"/>
  <c r="Q205" i="15" s="1"/>
  <c r="AK205" i="15" s="1"/>
  <c r="R205" i="15" s="1"/>
  <c r="AL205" i="15" s="1"/>
  <c r="S205" i="15" s="1"/>
  <c r="AM205" i="15" s="1"/>
  <c r="T205" i="15" s="1"/>
  <c r="AN205" i="15" s="1"/>
  <c r="AP205" i="15" s="1"/>
  <c r="P204" i="15"/>
  <c r="AJ204" i="15" s="1"/>
  <c r="Q204" i="15" s="1"/>
  <c r="AK204" i="15" s="1"/>
  <c r="R204" i="15" s="1"/>
  <c r="AL204" i="15" s="1"/>
  <c r="S204" i="15" s="1"/>
  <c r="AM204" i="15" s="1"/>
  <c r="T204" i="15" s="1"/>
  <c r="AN204" i="15" s="1"/>
  <c r="AP204" i="15" s="1"/>
  <c r="P203" i="15"/>
  <c r="AJ203" i="15" s="1"/>
  <c r="Q203" i="15" s="1"/>
  <c r="AK203" i="15" s="1"/>
  <c r="R203" i="15" s="1"/>
  <c r="AL203" i="15" s="1"/>
  <c r="S203" i="15" s="1"/>
  <c r="AM203" i="15" s="1"/>
  <c r="T203" i="15" s="1"/>
  <c r="AN203" i="15" s="1"/>
  <c r="AP203" i="15" s="1"/>
  <c r="P202" i="15"/>
  <c r="AJ202" i="15" s="1"/>
  <c r="Q202" i="15" s="1"/>
  <c r="AK202" i="15" s="1"/>
  <c r="R202" i="15" s="1"/>
  <c r="AL202" i="15" s="1"/>
  <c r="S202" i="15" s="1"/>
  <c r="AM202" i="15" s="1"/>
  <c r="T202" i="15" s="1"/>
  <c r="AN202" i="15" s="1"/>
  <c r="AP202" i="15" s="1"/>
  <c r="P201" i="15"/>
  <c r="AJ201" i="15" s="1"/>
  <c r="Q201" i="15" s="1"/>
  <c r="AK201" i="15" s="1"/>
  <c r="R201" i="15" s="1"/>
  <c r="AL201" i="15" s="1"/>
  <c r="S201" i="15" s="1"/>
  <c r="AM201" i="15" s="1"/>
  <c r="T201" i="15" s="1"/>
  <c r="AN201" i="15" s="1"/>
  <c r="AP201" i="15" s="1"/>
  <c r="P200" i="15"/>
  <c r="AJ200" i="15" s="1"/>
  <c r="Q200" i="15" s="1"/>
  <c r="AK200" i="15" s="1"/>
  <c r="R200" i="15" s="1"/>
  <c r="AL200" i="15" s="1"/>
  <c r="S200" i="15" s="1"/>
  <c r="AM200" i="15" s="1"/>
  <c r="T200" i="15" s="1"/>
  <c r="AN200" i="15" s="1"/>
  <c r="AP200" i="15" s="1"/>
  <c r="P199" i="15"/>
  <c r="AJ199" i="15" s="1"/>
  <c r="Q199" i="15" s="1"/>
  <c r="AK199" i="15" s="1"/>
  <c r="R199" i="15" s="1"/>
  <c r="AL199" i="15" s="1"/>
  <c r="S199" i="15" s="1"/>
  <c r="AM199" i="15" s="1"/>
  <c r="T199" i="15" s="1"/>
  <c r="AN199" i="15" s="1"/>
  <c r="AP199" i="15" s="1"/>
  <c r="P198" i="15"/>
  <c r="AJ198" i="15" s="1"/>
  <c r="Q198" i="15" s="1"/>
  <c r="AK198" i="15" s="1"/>
  <c r="R198" i="15" s="1"/>
  <c r="AL198" i="15" s="1"/>
  <c r="S198" i="15" s="1"/>
  <c r="AM198" i="15" s="1"/>
  <c r="T198" i="15" s="1"/>
  <c r="AN198" i="15" s="1"/>
  <c r="AP198" i="15" s="1"/>
  <c r="P197" i="15"/>
  <c r="AJ197" i="15" s="1"/>
  <c r="Q197" i="15" s="1"/>
  <c r="AK197" i="15" s="1"/>
  <c r="R197" i="15" s="1"/>
  <c r="AL197" i="15" s="1"/>
  <c r="S197" i="15" s="1"/>
  <c r="AM197" i="15" s="1"/>
  <c r="T197" i="15" s="1"/>
  <c r="AN197" i="15" s="1"/>
  <c r="AP197" i="15" s="1"/>
  <c r="P196" i="15"/>
  <c r="AJ196" i="15" s="1"/>
  <c r="Q196" i="15" s="1"/>
  <c r="AK196" i="15" s="1"/>
  <c r="R196" i="15" s="1"/>
  <c r="AL196" i="15" s="1"/>
  <c r="S196" i="15" s="1"/>
  <c r="AM196" i="15" s="1"/>
  <c r="T196" i="15" s="1"/>
  <c r="AN196" i="15" s="1"/>
  <c r="AP196" i="15" s="1"/>
  <c r="P195" i="15"/>
  <c r="AJ195" i="15" s="1"/>
  <c r="Q195" i="15" s="1"/>
  <c r="AK195" i="15" s="1"/>
  <c r="R195" i="15" s="1"/>
  <c r="AL195" i="15" s="1"/>
  <c r="S195" i="15" s="1"/>
  <c r="AM195" i="15" s="1"/>
  <c r="T195" i="15" s="1"/>
  <c r="AN195" i="15" s="1"/>
  <c r="AP195" i="15" s="1"/>
  <c r="P194" i="15"/>
  <c r="AJ194" i="15" s="1"/>
  <c r="Q194" i="15" s="1"/>
  <c r="AK194" i="15" s="1"/>
  <c r="R194" i="15" s="1"/>
  <c r="AL194" i="15" s="1"/>
  <c r="S194" i="15" s="1"/>
  <c r="AM194" i="15" s="1"/>
  <c r="T194" i="15" s="1"/>
  <c r="AN194" i="15" s="1"/>
  <c r="AP194" i="15" s="1"/>
  <c r="P193" i="15"/>
  <c r="AJ193" i="15" s="1"/>
  <c r="Q193" i="15" s="1"/>
  <c r="AK193" i="15" s="1"/>
  <c r="R193" i="15" s="1"/>
  <c r="AL193" i="15" s="1"/>
  <c r="S193" i="15" s="1"/>
  <c r="AM193" i="15" s="1"/>
  <c r="T193" i="15" s="1"/>
  <c r="AN193" i="15" s="1"/>
  <c r="AP193" i="15" s="1"/>
  <c r="P192" i="15"/>
  <c r="AJ192" i="15" s="1"/>
  <c r="Q192" i="15" s="1"/>
  <c r="AK192" i="15" s="1"/>
  <c r="R192" i="15" s="1"/>
  <c r="AL192" i="15" s="1"/>
  <c r="S192" i="15" s="1"/>
  <c r="AM192" i="15" s="1"/>
  <c r="T192" i="15" s="1"/>
  <c r="AN192" i="15" s="1"/>
  <c r="AP192" i="15" s="1"/>
  <c r="P191" i="15"/>
  <c r="AJ191" i="15" s="1"/>
  <c r="Q191" i="15" s="1"/>
  <c r="AK191" i="15" s="1"/>
  <c r="R191" i="15" s="1"/>
  <c r="AL191" i="15" s="1"/>
  <c r="S191" i="15" s="1"/>
  <c r="AM191" i="15" s="1"/>
  <c r="T191" i="15" s="1"/>
  <c r="AN191" i="15" s="1"/>
  <c r="AP191" i="15" s="1"/>
  <c r="P190" i="15"/>
  <c r="AJ190" i="15" s="1"/>
  <c r="Q190" i="15" s="1"/>
  <c r="AK190" i="15" s="1"/>
  <c r="R190" i="15" s="1"/>
  <c r="AL190" i="15" s="1"/>
  <c r="S190" i="15" s="1"/>
  <c r="AM190" i="15" s="1"/>
  <c r="T190" i="15" s="1"/>
  <c r="AN190" i="15" s="1"/>
  <c r="AP190" i="15" s="1"/>
  <c r="P189" i="15"/>
  <c r="AJ189" i="15" s="1"/>
  <c r="Q189" i="15" s="1"/>
  <c r="AK189" i="15" s="1"/>
  <c r="R189" i="15" s="1"/>
  <c r="AL189" i="15" s="1"/>
  <c r="S189" i="15" s="1"/>
  <c r="AM189" i="15" s="1"/>
  <c r="T189" i="15" s="1"/>
  <c r="AN189" i="15" s="1"/>
  <c r="AP189" i="15" s="1"/>
  <c r="P188" i="15"/>
  <c r="AJ188" i="15" s="1"/>
  <c r="Q188" i="15" s="1"/>
  <c r="AK188" i="15" s="1"/>
  <c r="R188" i="15" s="1"/>
  <c r="AL188" i="15" s="1"/>
  <c r="S188" i="15" s="1"/>
  <c r="AM188" i="15" s="1"/>
  <c r="T188" i="15" s="1"/>
  <c r="AN188" i="15" s="1"/>
  <c r="AP188" i="15" s="1"/>
  <c r="P187" i="15"/>
  <c r="AJ187" i="15" s="1"/>
  <c r="Q187" i="15" s="1"/>
  <c r="AK187" i="15" s="1"/>
  <c r="R187" i="15" s="1"/>
  <c r="AL187" i="15" s="1"/>
  <c r="S187" i="15" s="1"/>
  <c r="AM187" i="15" s="1"/>
  <c r="T187" i="15" s="1"/>
  <c r="AN187" i="15" s="1"/>
  <c r="AP187" i="15" s="1"/>
  <c r="P186" i="15"/>
  <c r="AJ186" i="15" s="1"/>
  <c r="Q186" i="15" s="1"/>
  <c r="AK186" i="15" s="1"/>
  <c r="R186" i="15" s="1"/>
  <c r="AL186" i="15" s="1"/>
  <c r="S186" i="15" s="1"/>
  <c r="AM186" i="15" s="1"/>
  <c r="T186" i="15" s="1"/>
  <c r="AN186" i="15" s="1"/>
  <c r="AP186" i="15" s="1"/>
  <c r="P185" i="15"/>
  <c r="AJ185" i="15" s="1"/>
  <c r="Q185" i="15" s="1"/>
  <c r="AK185" i="15" s="1"/>
  <c r="R185" i="15" s="1"/>
  <c r="AL185" i="15" s="1"/>
  <c r="S185" i="15" s="1"/>
  <c r="AM185" i="15" s="1"/>
  <c r="T185" i="15" s="1"/>
  <c r="AN185" i="15" s="1"/>
  <c r="AP185" i="15" s="1"/>
  <c r="P184" i="15"/>
  <c r="AJ184" i="15" s="1"/>
  <c r="Q184" i="15" s="1"/>
  <c r="AK184" i="15" s="1"/>
  <c r="R184" i="15" s="1"/>
  <c r="AL184" i="15" s="1"/>
  <c r="S184" i="15" s="1"/>
  <c r="AM184" i="15" s="1"/>
  <c r="T184" i="15" s="1"/>
  <c r="AN184" i="15" s="1"/>
  <c r="AP184" i="15" s="1"/>
  <c r="P183" i="15"/>
  <c r="AJ183" i="15" s="1"/>
  <c r="Q183" i="15" s="1"/>
  <c r="AK183" i="15" s="1"/>
  <c r="R183" i="15" s="1"/>
  <c r="AL183" i="15" s="1"/>
  <c r="S183" i="15" s="1"/>
  <c r="AM183" i="15" s="1"/>
  <c r="T183" i="15" s="1"/>
  <c r="AN183" i="15" s="1"/>
  <c r="AP183" i="15" s="1"/>
  <c r="P182" i="15"/>
  <c r="AJ182" i="15" s="1"/>
  <c r="Q182" i="15" s="1"/>
  <c r="AK182" i="15" s="1"/>
  <c r="R182" i="15" s="1"/>
  <c r="AL182" i="15" s="1"/>
  <c r="S182" i="15" s="1"/>
  <c r="AM182" i="15" s="1"/>
  <c r="T182" i="15" s="1"/>
  <c r="AN182" i="15" s="1"/>
  <c r="AP182" i="15" s="1"/>
  <c r="P181" i="15"/>
  <c r="AJ181" i="15" s="1"/>
  <c r="Q181" i="15" s="1"/>
  <c r="AK181" i="15" s="1"/>
  <c r="R181" i="15" s="1"/>
  <c r="AL181" i="15" s="1"/>
  <c r="S181" i="15" s="1"/>
  <c r="AM181" i="15" s="1"/>
  <c r="T181" i="15" s="1"/>
  <c r="AN181" i="15" s="1"/>
  <c r="AP181" i="15" s="1"/>
  <c r="P180" i="15"/>
  <c r="AJ180" i="15" s="1"/>
  <c r="Q180" i="15" s="1"/>
  <c r="AK180" i="15" s="1"/>
  <c r="R180" i="15" s="1"/>
  <c r="AL180" i="15" s="1"/>
  <c r="S180" i="15" s="1"/>
  <c r="AM180" i="15" s="1"/>
  <c r="T180" i="15" s="1"/>
  <c r="AN180" i="15" s="1"/>
  <c r="AP180" i="15" s="1"/>
  <c r="P179" i="15"/>
  <c r="AJ179" i="15" s="1"/>
  <c r="Q179" i="15" s="1"/>
  <c r="AK179" i="15" s="1"/>
  <c r="R179" i="15" s="1"/>
  <c r="AL179" i="15" s="1"/>
  <c r="S179" i="15" s="1"/>
  <c r="AM179" i="15" s="1"/>
  <c r="T179" i="15" s="1"/>
  <c r="AN179" i="15" s="1"/>
  <c r="AP179" i="15" s="1"/>
  <c r="P178" i="15"/>
  <c r="AJ178" i="15" s="1"/>
  <c r="Q178" i="15" s="1"/>
  <c r="AK178" i="15" s="1"/>
  <c r="R178" i="15" s="1"/>
  <c r="AL178" i="15" s="1"/>
  <c r="S178" i="15" s="1"/>
  <c r="AM178" i="15" s="1"/>
  <c r="T178" i="15" s="1"/>
  <c r="AN178" i="15" s="1"/>
  <c r="AP178" i="15" s="1"/>
  <c r="P177" i="15"/>
  <c r="AJ177" i="15" s="1"/>
  <c r="Q177" i="15" s="1"/>
  <c r="AK177" i="15" s="1"/>
  <c r="R177" i="15" s="1"/>
  <c r="AL177" i="15" s="1"/>
  <c r="S177" i="15" s="1"/>
  <c r="AM177" i="15" s="1"/>
  <c r="T177" i="15" s="1"/>
  <c r="AN177" i="15" s="1"/>
  <c r="AP177" i="15" s="1"/>
  <c r="P176" i="15"/>
  <c r="AJ176" i="15" s="1"/>
  <c r="Q176" i="15" s="1"/>
  <c r="AK176" i="15" s="1"/>
  <c r="R176" i="15" s="1"/>
  <c r="AL176" i="15" s="1"/>
  <c r="S176" i="15" s="1"/>
  <c r="AM176" i="15" s="1"/>
  <c r="T176" i="15" s="1"/>
  <c r="AN176" i="15" s="1"/>
  <c r="AP176" i="15" s="1"/>
  <c r="P175" i="15"/>
  <c r="AJ175" i="15" s="1"/>
  <c r="Q175" i="15" s="1"/>
  <c r="AK175" i="15" s="1"/>
  <c r="R175" i="15" s="1"/>
  <c r="AL175" i="15" s="1"/>
  <c r="S175" i="15" s="1"/>
  <c r="AM175" i="15" s="1"/>
  <c r="T175" i="15" s="1"/>
  <c r="AN175" i="15" s="1"/>
  <c r="AP175" i="15" s="1"/>
  <c r="P174" i="15"/>
  <c r="AJ174" i="15" s="1"/>
  <c r="Q174" i="15" s="1"/>
  <c r="AK174" i="15" s="1"/>
  <c r="R174" i="15" s="1"/>
  <c r="AL174" i="15" s="1"/>
  <c r="S174" i="15" s="1"/>
  <c r="AM174" i="15" s="1"/>
  <c r="T174" i="15" s="1"/>
  <c r="AN174" i="15" s="1"/>
  <c r="AP174" i="15" s="1"/>
  <c r="P173" i="15"/>
  <c r="AJ173" i="15" s="1"/>
  <c r="Q173" i="15" s="1"/>
  <c r="AK173" i="15" s="1"/>
  <c r="R173" i="15" s="1"/>
  <c r="AL173" i="15" s="1"/>
  <c r="S173" i="15" s="1"/>
  <c r="AM173" i="15" s="1"/>
  <c r="T173" i="15" s="1"/>
  <c r="AN173" i="15" s="1"/>
  <c r="AP173" i="15" s="1"/>
  <c r="P172" i="15"/>
  <c r="AJ172" i="15" s="1"/>
  <c r="Q172" i="15" s="1"/>
  <c r="AK172" i="15" s="1"/>
  <c r="R172" i="15" s="1"/>
  <c r="AL172" i="15" s="1"/>
  <c r="S172" i="15" s="1"/>
  <c r="AM172" i="15" s="1"/>
  <c r="T172" i="15" s="1"/>
  <c r="AN172" i="15" s="1"/>
  <c r="AP172" i="15" s="1"/>
  <c r="P171" i="15"/>
  <c r="AJ171" i="15" s="1"/>
  <c r="Q171" i="15" s="1"/>
  <c r="AK171" i="15" s="1"/>
  <c r="R171" i="15" s="1"/>
  <c r="AL171" i="15" s="1"/>
  <c r="S171" i="15" s="1"/>
  <c r="AM171" i="15" s="1"/>
  <c r="T171" i="15" s="1"/>
  <c r="AN171" i="15" s="1"/>
  <c r="AP171" i="15" s="1"/>
  <c r="P170" i="15"/>
  <c r="AJ170" i="15" s="1"/>
  <c r="Q170" i="15" s="1"/>
  <c r="AK170" i="15" s="1"/>
  <c r="R170" i="15" s="1"/>
  <c r="AL170" i="15" s="1"/>
  <c r="S170" i="15" s="1"/>
  <c r="AM170" i="15" s="1"/>
  <c r="T170" i="15" s="1"/>
  <c r="AN170" i="15" s="1"/>
  <c r="AP170" i="15" s="1"/>
  <c r="P169" i="15"/>
  <c r="AJ169" i="15" s="1"/>
  <c r="Q169" i="15" s="1"/>
  <c r="AK169" i="15" s="1"/>
  <c r="R169" i="15" s="1"/>
  <c r="AL169" i="15" s="1"/>
  <c r="S169" i="15" s="1"/>
  <c r="AM169" i="15" s="1"/>
  <c r="T169" i="15" s="1"/>
  <c r="AN169" i="15" s="1"/>
  <c r="AP169" i="15" s="1"/>
  <c r="P168" i="15"/>
  <c r="AJ168" i="15" s="1"/>
  <c r="Q168" i="15" s="1"/>
  <c r="AK168" i="15" s="1"/>
  <c r="R168" i="15" s="1"/>
  <c r="AL168" i="15" s="1"/>
  <c r="S168" i="15" s="1"/>
  <c r="AM168" i="15" s="1"/>
  <c r="T168" i="15" s="1"/>
  <c r="AN168" i="15" s="1"/>
  <c r="AP168" i="15" s="1"/>
  <c r="P167" i="15"/>
  <c r="AJ167" i="15" s="1"/>
  <c r="Q167" i="15" s="1"/>
  <c r="AK167" i="15" s="1"/>
  <c r="R167" i="15" s="1"/>
  <c r="AL167" i="15" s="1"/>
  <c r="S167" i="15" s="1"/>
  <c r="AM167" i="15" s="1"/>
  <c r="T167" i="15" s="1"/>
  <c r="AN167" i="15" s="1"/>
  <c r="AP167" i="15" s="1"/>
  <c r="P166" i="15"/>
  <c r="AJ166" i="15" s="1"/>
  <c r="Q166" i="15" s="1"/>
  <c r="AK166" i="15" s="1"/>
  <c r="R166" i="15" s="1"/>
  <c r="AL166" i="15" s="1"/>
  <c r="S166" i="15" s="1"/>
  <c r="AM166" i="15" s="1"/>
  <c r="T166" i="15" s="1"/>
  <c r="AN166" i="15" s="1"/>
  <c r="AP166" i="15" s="1"/>
  <c r="P165" i="15"/>
  <c r="AJ165" i="15" s="1"/>
  <c r="Q165" i="15" s="1"/>
  <c r="AK165" i="15" s="1"/>
  <c r="R165" i="15" s="1"/>
  <c r="AL165" i="15" s="1"/>
  <c r="S165" i="15" s="1"/>
  <c r="AM165" i="15" s="1"/>
  <c r="T165" i="15" s="1"/>
  <c r="AN165" i="15" s="1"/>
  <c r="AP165" i="15" s="1"/>
  <c r="P164" i="15"/>
  <c r="AJ164" i="15" s="1"/>
  <c r="Q164" i="15" s="1"/>
  <c r="AK164" i="15" s="1"/>
  <c r="R164" i="15" s="1"/>
  <c r="AL164" i="15" s="1"/>
  <c r="S164" i="15" s="1"/>
  <c r="AM164" i="15" s="1"/>
  <c r="T164" i="15" s="1"/>
  <c r="AN164" i="15" s="1"/>
  <c r="AP164" i="15" s="1"/>
  <c r="P163" i="15"/>
  <c r="AJ163" i="15" s="1"/>
  <c r="Q163" i="15" s="1"/>
  <c r="AK163" i="15" s="1"/>
  <c r="R163" i="15" s="1"/>
  <c r="AL163" i="15" s="1"/>
  <c r="S163" i="15" s="1"/>
  <c r="AM163" i="15" s="1"/>
  <c r="T163" i="15" s="1"/>
  <c r="AN163" i="15" s="1"/>
  <c r="AP163" i="15" s="1"/>
  <c r="P162" i="15"/>
  <c r="AJ162" i="15" s="1"/>
  <c r="Q162" i="15" s="1"/>
  <c r="AK162" i="15" s="1"/>
  <c r="R162" i="15" s="1"/>
  <c r="AL162" i="15" s="1"/>
  <c r="S162" i="15" s="1"/>
  <c r="AM162" i="15" s="1"/>
  <c r="T162" i="15" s="1"/>
  <c r="AN162" i="15" s="1"/>
  <c r="AP162" i="15" s="1"/>
  <c r="P161" i="15"/>
  <c r="AJ161" i="15" s="1"/>
  <c r="Q161" i="15" s="1"/>
  <c r="AK161" i="15" s="1"/>
  <c r="R161" i="15" s="1"/>
  <c r="AL161" i="15" s="1"/>
  <c r="S161" i="15" s="1"/>
  <c r="AM161" i="15" s="1"/>
  <c r="T161" i="15" s="1"/>
  <c r="AN161" i="15" s="1"/>
  <c r="AP161" i="15" s="1"/>
  <c r="P160" i="15"/>
  <c r="AJ160" i="15" s="1"/>
  <c r="Q160" i="15" s="1"/>
  <c r="AK160" i="15" s="1"/>
  <c r="R160" i="15" s="1"/>
  <c r="AL160" i="15" s="1"/>
  <c r="S160" i="15" s="1"/>
  <c r="AM160" i="15" s="1"/>
  <c r="T160" i="15" s="1"/>
  <c r="AN160" i="15" s="1"/>
  <c r="AP160" i="15" s="1"/>
  <c r="P159" i="15"/>
  <c r="AJ159" i="15" s="1"/>
  <c r="Q159" i="15" s="1"/>
  <c r="AK159" i="15" s="1"/>
  <c r="R159" i="15" s="1"/>
  <c r="AL159" i="15" s="1"/>
  <c r="S159" i="15" s="1"/>
  <c r="AM159" i="15" s="1"/>
  <c r="T159" i="15" s="1"/>
  <c r="AN159" i="15" s="1"/>
  <c r="AP159" i="15" s="1"/>
  <c r="P158" i="15"/>
  <c r="AJ158" i="15" s="1"/>
  <c r="Q158" i="15" s="1"/>
  <c r="AK158" i="15" s="1"/>
  <c r="R158" i="15" s="1"/>
  <c r="AL158" i="15" s="1"/>
  <c r="S158" i="15" s="1"/>
  <c r="AM158" i="15" s="1"/>
  <c r="T158" i="15" s="1"/>
  <c r="AN158" i="15" s="1"/>
  <c r="AP158" i="15" s="1"/>
  <c r="P157" i="15"/>
  <c r="AJ157" i="15" s="1"/>
  <c r="Q157" i="15" s="1"/>
  <c r="AK157" i="15" s="1"/>
  <c r="R157" i="15" s="1"/>
  <c r="AL157" i="15" s="1"/>
  <c r="S157" i="15" s="1"/>
  <c r="AM157" i="15" s="1"/>
  <c r="T157" i="15" s="1"/>
  <c r="AN157" i="15" s="1"/>
  <c r="AP157" i="15" s="1"/>
  <c r="P156" i="15"/>
  <c r="AJ156" i="15" s="1"/>
  <c r="Q156" i="15" s="1"/>
  <c r="AK156" i="15" s="1"/>
  <c r="R156" i="15" s="1"/>
  <c r="AL156" i="15" s="1"/>
  <c r="S156" i="15" s="1"/>
  <c r="AM156" i="15" s="1"/>
  <c r="T156" i="15" s="1"/>
  <c r="AN156" i="15" s="1"/>
  <c r="AP156" i="15" s="1"/>
  <c r="P155" i="15"/>
  <c r="AJ155" i="15" s="1"/>
  <c r="Q155" i="15" s="1"/>
  <c r="AK155" i="15" s="1"/>
  <c r="R155" i="15" s="1"/>
  <c r="AL155" i="15" s="1"/>
  <c r="S155" i="15" s="1"/>
  <c r="AM155" i="15" s="1"/>
  <c r="T155" i="15" s="1"/>
  <c r="AN155" i="15" s="1"/>
  <c r="AP155" i="15" s="1"/>
  <c r="P154" i="15"/>
  <c r="AJ154" i="15" s="1"/>
  <c r="Q154" i="15" s="1"/>
  <c r="AK154" i="15" s="1"/>
  <c r="R154" i="15" s="1"/>
  <c r="AL154" i="15" s="1"/>
  <c r="S154" i="15" s="1"/>
  <c r="AM154" i="15" s="1"/>
  <c r="T154" i="15" s="1"/>
  <c r="AN154" i="15" s="1"/>
  <c r="AP154" i="15" s="1"/>
  <c r="P153" i="15"/>
  <c r="AJ153" i="15" s="1"/>
  <c r="Q153" i="15" s="1"/>
  <c r="AK153" i="15" s="1"/>
  <c r="R153" i="15" s="1"/>
  <c r="AL153" i="15" s="1"/>
  <c r="S153" i="15" s="1"/>
  <c r="AM153" i="15" s="1"/>
  <c r="T153" i="15" s="1"/>
  <c r="AN153" i="15" s="1"/>
  <c r="AP153" i="15" s="1"/>
  <c r="P152" i="15"/>
  <c r="AJ152" i="15" s="1"/>
  <c r="Q152" i="15" s="1"/>
  <c r="AK152" i="15" s="1"/>
  <c r="R152" i="15" s="1"/>
  <c r="AL152" i="15" s="1"/>
  <c r="S152" i="15" s="1"/>
  <c r="AM152" i="15" s="1"/>
  <c r="T152" i="15" s="1"/>
  <c r="AN152" i="15" s="1"/>
  <c r="AP152" i="15" s="1"/>
  <c r="P151" i="15"/>
  <c r="AJ151" i="15" s="1"/>
  <c r="Q151" i="15" s="1"/>
  <c r="AK151" i="15" s="1"/>
  <c r="R151" i="15" s="1"/>
  <c r="AL151" i="15" s="1"/>
  <c r="S151" i="15" s="1"/>
  <c r="AM151" i="15" s="1"/>
  <c r="T151" i="15" s="1"/>
  <c r="AN151" i="15" s="1"/>
  <c r="AP151" i="15" s="1"/>
  <c r="P150" i="15"/>
  <c r="AJ150" i="15" s="1"/>
  <c r="Q150" i="15" s="1"/>
  <c r="AK150" i="15" s="1"/>
  <c r="R150" i="15" s="1"/>
  <c r="AL150" i="15" s="1"/>
  <c r="S150" i="15" s="1"/>
  <c r="AM150" i="15" s="1"/>
  <c r="T150" i="15" s="1"/>
  <c r="AN150" i="15" s="1"/>
  <c r="AP150" i="15" s="1"/>
  <c r="AN149" i="15"/>
  <c r="AP149" i="15" s="1"/>
  <c r="AM149" i="15"/>
  <c r="AL149" i="15"/>
  <c r="P149" i="15"/>
  <c r="AJ149" i="15" s="1"/>
  <c r="Q149" i="15" s="1"/>
  <c r="AK149" i="15" s="1"/>
  <c r="P148" i="15"/>
  <c r="AJ148" i="15" s="1"/>
  <c r="Q148" i="15" s="1"/>
  <c r="AK148" i="15" s="1"/>
  <c r="R148" i="15" s="1"/>
  <c r="AL148" i="15" s="1"/>
  <c r="S148" i="15" s="1"/>
  <c r="AM148" i="15" s="1"/>
  <c r="T148" i="15" s="1"/>
  <c r="AN148" i="15" s="1"/>
  <c r="AP148" i="15" s="1"/>
  <c r="P147" i="15"/>
  <c r="AJ147" i="15" s="1"/>
  <c r="Q147" i="15" s="1"/>
  <c r="AK147" i="15" s="1"/>
  <c r="R147" i="15" s="1"/>
  <c r="AL147" i="15" s="1"/>
  <c r="S147" i="15" s="1"/>
  <c r="AM147" i="15" s="1"/>
  <c r="T147" i="15" s="1"/>
  <c r="AN147" i="15" s="1"/>
  <c r="AP147" i="15" s="1"/>
  <c r="P146" i="15"/>
  <c r="AJ146" i="15" s="1"/>
  <c r="Q146" i="15" s="1"/>
  <c r="AK146" i="15" s="1"/>
  <c r="R146" i="15" s="1"/>
  <c r="AL146" i="15" s="1"/>
  <c r="S146" i="15" s="1"/>
  <c r="AM146" i="15" s="1"/>
  <c r="T146" i="15" s="1"/>
  <c r="AN146" i="15" s="1"/>
  <c r="P145" i="15"/>
  <c r="AJ145" i="15" s="1"/>
  <c r="Q145" i="15" s="1"/>
  <c r="AK145" i="15" s="1"/>
  <c r="R145" i="15" s="1"/>
  <c r="AL145" i="15" s="1"/>
  <c r="S145" i="15" s="1"/>
  <c r="AM145" i="15" s="1"/>
  <c r="T145" i="15" s="1"/>
  <c r="AN145" i="15" s="1"/>
  <c r="P144" i="15"/>
  <c r="AJ144" i="15" s="1"/>
  <c r="Q144" i="15" s="1"/>
  <c r="AK144" i="15" s="1"/>
  <c r="R144" i="15" s="1"/>
  <c r="AL144" i="15" s="1"/>
  <c r="S144" i="15" s="1"/>
  <c r="AM144" i="15" s="1"/>
  <c r="T144" i="15" s="1"/>
  <c r="AN144" i="15" s="1"/>
  <c r="P143" i="15"/>
  <c r="AJ143" i="15" s="1"/>
  <c r="Q143" i="15" s="1"/>
  <c r="AK143" i="15" s="1"/>
  <c r="R143" i="15" s="1"/>
  <c r="AL143" i="15" s="1"/>
  <c r="S143" i="15" s="1"/>
  <c r="AM143" i="15" s="1"/>
  <c r="T143" i="15" s="1"/>
  <c r="AN143" i="15" s="1"/>
  <c r="P142" i="15"/>
  <c r="AJ142" i="15" s="1"/>
  <c r="Q142" i="15" s="1"/>
  <c r="AK142" i="15" s="1"/>
  <c r="R142" i="15" s="1"/>
  <c r="AL142" i="15" s="1"/>
  <c r="S142" i="15" s="1"/>
  <c r="AM142" i="15" s="1"/>
  <c r="T142" i="15" s="1"/>
  <c r="AN142" i="15" s="1"/>
  <c r="AP142" i="15" s="1"/>
  <c r="P141" i="15"/>
  <c r="AJ141" i="15" s="1"/>
  <c r="Q141" i="15" s="1"/>
  <c r="AK141" i="15" s="1"/>
  <c r="R141" i="15" s="1"/>
  <c r="AL141" i="15" s="1"/>
  <c r="S141" i="15" s="1"/>
  <c r="AM141" i="15" s="1"/>
  <c r="T141" i="15" s="1"/>
  <c r="AN141" i="15" s="1"/>
  <c r="AP141" i="15" s="1"/>
  <c r="P140" i="15"/>
  <c r="AJ140" i="15" s="1"/>
  <c r="Q140" i="15" s="1"/>
  <c r="AK140" i="15" s="1"/>
  <c r="R140" i="15" s="1"/>
  <c r="AL140" i="15" s="1"/>
  <c r="S140" i="15" s="1"/>
  <c r="AM140" i="15" s="1"/>
  <c r="T140" i="15" s="1"/>
  <c r="AN140" i="15" s="1"/>
  <c r="AP140" i="15" s="1"/>
  <c r="P139" i="15"/>
  <c r="AJ139" i="15" s="1"/>
  <c r="Q139" i="15" s="1"/>
  <c r="AK139" i="15" s="1"/>
  <c r="R139" i="15" s="1"/>
  <c r="AL139" i="15" s="1"/>
  <c r="S139" i="15" s="1"/>
  <c r="AM139" i="15" s="1"/>
  <c r="T139" i="15" s="1"/>
  <c r="AN139" i="15" s="1"/>
  <c r="AP139" i="15" s="1"/>
  <c r="P138" i="15"/>
  <c r="AJ138" i="15" s="1"/>
  <c r="Q138" i="15" s="1"/>
  <c r="AK138" i="15" s="1"/>
  <c r="R138" i="15" s="1"/>
  <c r="AL138" i="15" s="1"/>
  <c r="S138" i="15" s="1"/>
  <c r="AM138" i="15" s="1"/>
  <c r="T138" i="15" s="1"/>
  <c r="AN138" i="15" s="1"/>
  <c r="AP138" i="15" s="1"/>
  <c r="P137" i="15"/>
  <c r="AJ137" i="15" s="1"/>
  <c r="Q137" i="15" s="1"/>
  <c r="AK137" i="15" s="1"/>
  <c r="R137" i="15" s="1"/>
  <c r="AL137" i="15" s="1"/>
  <c r="S137" i="15" s="1"/>
  <c r="AM137" i="15" s="1"/>
  <c r="T137" i="15" s="1"/>
  <c r="AN137" i="15" s="1"/>
  <c r="AP137" i="15" s="1"/>
  <c r="P136" i="15"/>
  <c r="AJ136" i="15" s="1"/>
  <c r="Q136" i="15" s="1"/>
  <c r="AK136" i="15" s="1"/>
  <c r="R136" i="15" s="1"/>
  <c r="AL136" i="15" s="1"/>
  <c r="S136" i="15" s="1"/>
  <c r="AM136" i="15" s="1"/>
  <c r="T136" i="15" s="1"/>
  <c r="AN136" i="15" s="1"/>
  <c r="AP136" i="15" s="1"/>
  <c r="P135" i="15"/>
  <c r="AJ135" i="15" s="1"/>
  <c r="Q135" i="15" s="1"/>
  <c r="AK135" i="15" s="1"/>
  <c r="R135" i="15" s="1"/>
  <c r="AL135" i="15" s="1"/>
  <c r="S135" i="15" s="1"/>
  <c r="AM135" i="15" s="1"/>
  <c r="T135" i="15" s="1"/>
  <c r="AN135" i="15" s="1"/>
  <c r="AP135" i="15" s="1"/>
  <c r="P134" i="15"/>
  <c r="AJ134" i="15" s="1"/>
  <c r="Q134" i="15" s="1"/>
  <c r="AK134" i="15" s="1"/>
  <c r="R134" i="15" s="1"/>
  <c r="AL134" i="15" s="1"/>
  <c r="S134" i="15" s="1"/>
  <c r="AM134" i="15" s="1"/>
  <c r="T134" i="15" s="1"/>
  <c r="AN134" i="15" s="1"/>
  <c r="AP134" i="15" s="1"/>
  <c r="P133" i="15"/>
  <c r="AJ133" i="15" s="1"/>
  <c r="Q133" i="15" s="1"/>
  <c r="AK133" i="15" s="1"/>
  <c r="R133" i="15" s="1"/>
  <c r="AL133" i="15" s="1"/>
  <c r="S133" i="15" s="1"/>
  <c r="AM133" i="15" s="1"/>
  <c r="T133" i="15" s="1"/>
  <c r="AN133" i="15" s="1"/>
  <c r="AP133" i="15" s="1"/>
  <c r="P132" i="15"/>
  <c r="AJ132" i="15" s="1"/>
  <c r="Q132" i="15" s="1"/>
  <c r="AK132" i="15" s="1"/>
  <c r="R132" i="15" s="1"/>
  <c r="AL132" i="15" s="1"/>
  <c r="S132" i="15" s="1"/>
  <c r="AM132" i="15" s="1"/>
  <c r="T132" i="15" s="1"/>
  <c r="AN132" i="15" s="1"/>
  <c r="AP132" i="15" s="1"/>
  <c r="P131" i="15"/>
  <c r="AJ131" i="15" s="1"/>
  <c r="Q131" i="15" s="1"/>
  <c r="AK131" i="15" s="1"/>
  <c r="R131" i="15" s="1"/>
  <c r="AL131" i="15" s="1"/>
  <c r="S131" i="15" s="1"/>
  <c r="AM131" i="15" s="1"/>
  <c r="T131" i="15" s="1"/>
  <c r="AN131" i="15" s="1"/>
  <c r="AP131" i="15" s="1"/>
  <c r="P130" i="15"/>
  <c r="AJ130" i="15" s="1"/>
  <c r="Q130" i="15" s="1"/>
  <c r="AK130" i="15" s="1"/>
  <c r="R130" i="15" s="1"/>
  <c r="AL130" i="15" s="1"/>
  <c r="S130" i="15" s="1"/>
  <c r="AM130" i="15" s="1"/>
  <c r="T130" i="15" s="1"/>
  <c r="AN130" i="15" s="1"/>
  <c r="AP130" i="15" s="1"/>
  <c r="P129" i="15"/>
  <c r="AJ129" i="15" s="1"/>
  <c r="Q129" i="15" s="1"/>
  <c r="AK129" i="15" s="1"/>
  <c r="R129" i="15" s="1"/>
  <c r="AL129" i="15" s="1"/>
  <c r="S129" i="15" s="1"/>
  <c r="AM129" i="15" s="1"/>
  <c r="T129" i="15" s="1"/>
  <c r="AN129" i="15" s="1"/>
  <c r="AP129" i="15" s="1"/>
  <c r="P128" i="15"/>
  <c r="AJ128" i="15" s="1"/>
  <c r="Q128" i="15" s="1"/>
  <c r="AK128" i="15" s="1"/>
  <c r="R128" i="15" s="1"/>
  <c r="AL128" i="15" s="1"/>
  <c r="S128" i="15" s="1"/>
  <c r="AM128" i="15" s="1"/>
  <c r="T128" i="15" s="1"/>
  <c r="AN128" i="15" s="1"/>
  <c r="AP128" i="15" s="1"/>
  <c r="P127" i="15"/>
  <c r="AJ127" i="15" s="1"/>
  <c r="Q127" i="15" s="1"/>
  <c r="AK127" i="15" s="1"/>
  <c r="R127" i="15" s="1"/>
  <c r="AL127" i="15" s="1"/>
  <c r="S127" i="15" s="1"/>
  <c r="AM127" i="15" s="1"/>
  <c r="T127" i="15" s="1"/>
  <c r="AN127" i="15" s="1"/>
  <c r="AP127" i="15" s="1"/>
  <c r="P126" i="15"/>
  <c r="AJ126" i="15" s="1"/>
  <c r="Q126" i="15" s="1"/>
  <c r="AK126" i="15" s="1"/>
  <c r="R126" i="15" s="1"/>
  <c r="AL126" i="15" s="1"/>
  <c r="S126" i="15" s="1"/>
  <c r="AM126" i="15" s="1"/>
  <c r="T126" i="15" s="1"/>
  <c r="AN126" i="15" s="1"/>
  <c r="AP126" i="15" s="1"/>
  <c r="P125" i="15"/>
  <c r="AJ125" i="15" s="1"/>
  <c r="Q125" i="15" s="1"/>
  <c r="AK125" i="15" s="1"/>
  <c r="R125" i="15" s="1"/>
  <c r="AL125" i="15" s="1"/>
  <c r="S125" i="15" s="1"/>
  <c r="AM125" i="15" s="1"/>
  <c r="T125" i="15" s="1"/>
  <c r="AN125" i="15" s="1"/>
  <c r="AP125" i="15" s="1"/>
  <c r="P124" i="15"/>
  <c r="AJ124" i="15" s="1"/>
  <c r="Q124" i="15" s="1"/>
  <c r="AK124" i="15" s="1"/>
  <c r="R124" i="15" s="1"/>
  <c r="AL124" i="15" s="1"/>
  <c r="S124" i="15" s="1"/>
  <c r="AM124" i="15" s="1"/>
  <c r="T124" i="15" s="1"/>
  <c r="AN124" i="15" s="1"/>
  <c r="AP124" i="15" s="1"/>
  <c r="P123" i="15"/>
  <c r="AJ123" i="15" s="1"/>
  <c r="Q123" i="15" s="1"/>
  <c r="AK123" i="15" s="1"/>
  <c r="R123" i="15" s="1"/>
  <c r="AL123" i="15" s="1"/>
  <c r="S123" i="15" s="1"/>
  <c r="AM123" i="15" s="1"/>
  <c r="T123" i="15" s="1"/>
  <c r="AN123" i="15" s="1"/>
  <c r="AP123" i="15" s="1"/>
  <c r="P122" i="15"/>
  <c r="AJ122" i="15" s="1"/>
  <c r="Q122" i="15" s="1"/>
  <c r="AK122" i="15" s="1"/>
  <c r="R122" i="15" s="1"/>
  <c r="AL122" i="15" s="1"/>
  <c r="S122" i="15" s="1"/>
  <c r="AM122" i="15" s="1"/>
  <c r="T122" i="15" s="1"/>
  <c r="AN122" i="15" s="1"/>
  <c r="AP122" i="15" s="1"/>
  <c r="P121" i="15"/>
  <c r="AJ121" i="15" s="1"/>
  <c r="Q121" i="15" s="1"/>
  <c r="AK121" i="15" s="1"/>
  <c r="R121" i="15" s="1"/>
  <c r="AL121" i="15" s="1"/>
  <c r="S121" i="15" s="1"/>
  <c r="AM121" i="15" s="1"/>
  <c r="T121" i="15" s="1"/>
  <c r="AN121" i="15" s="1"/>
  <c r="AP121" i="15" s="1"/>
  <c r="P120" i="15"/>
  <c r="AJ120" i="15" s="1"/>
  <c r="Q120" i="15" s="1"/>
  <c r="AK120" i="15" s="1"/>
  <c r="R120" i="15" s="1"/>
  <c r="AL120" i="15" s="1"/>
  <c r="S120" i="15" s="1"/>
  <c r="AM120" i="15" s="1"/>
  <c r="T120" i="15" s="1"/>
  <c r="AN120" i="15" s="1"/>
  <c r="AP120" i="15" s="1"/>
  <c r="P119" i="15"/>
  <c r="AJ119" i="15" s="1"/>
  <c r="Q119" i="15" s="1"/>
  <c r="AK119" i="15" s="1"/>
  <c r="R119" i="15" s="1"/>
  <c r="AL119" i="15" s="1"/>
  <c r="S119" i="15" s="1"/>
  <c r="AM119" i="15" s="1"/>
  <c r="T119" i="15" s="1"/>
  <c r="AN119" i="15" s="1"/>
  <c r="AP119" i="15" s="1"/>
  <c r="P118" i="15"/>
  <c r="AJ118" i="15" s="1"/>
  <c r="Q118" i="15" s="1"/>
  <c r="AK118" i="15" s="1"/>
  <c r="R118" i="15" s="1"/>
  <c r="AL118" i="15" s="1"/>
  <c r="S118" i="15" s="1"/>
  <c r="AM118" i="15" s="1"/>
  <c r="T118" i="15" s="1"/>
  <c r="AN118" i="15" s="1"/>
  <c r="AP118" i="15" s="1"/>
  <c r="P117" i="15"/>
  <c r="AJ117" i="15" s="1"/>
  <c r="Q117" i="15" s="1"/>
  <c r="AK117" i="15" s="1"/>
  <c r="R117" i="15" s="1"/>
  <c r="AL117" i="15" s="1"/>
  <c r="S117" i="15" s="1"/>
  <c r="AM117" i="15" s="1"/>
  <c r="T117" i="15" s="1"/>
  <c r="AN117" i="15" s="1"/>
  <c r="AP117" i="15" s="1"/>
  <c r="P116" i="15"/>
  <c r="AJ116" i="15" s="1"/>
  <c r="Q116" i="15" s="1"/>
  <c r="AK116" i="15" s="1"/>
  <c r="R116" i="15" s="1"/>
  <c r="AL116" i="15" s="1"/>
  <c r="S116" i="15" s="1"/>
  <c r="AM116" i="15" s="1"/>
  <c r="T116" i="15" s="1"/>
  <c r="AN116" i="15" s="1"/>
  <c r="AP116" i="15" s="1"/>
  <c r="P115" i="15"/>
  <c r="AJ115" i="15" s="1"/>
  <c r="Q115" i="15" s="1"/>
  <c r="AK115" i="15" s="1"/>
  <c r="R115" i="15" s="1"/>
  <c r="AL115" i="15" s="1"/>
  <c r="S115" i="15" s="1"/>
  <c r="AM115" i="15" s="1"/>
  <c r="T115" i="15" s="1"/>
  <c r="AN115" i="15" s="1"/>
  <c r="AP115" i="15" s="1"/>
  <c r="P114" i="15"/>
  <c r="AJ114" i="15" s="1"/>
  <c r="Q114" i="15" s="1"/>
  <c r="AK114" i="15" s="1"/>
  <c r="R114" i="15" s="1"/>
  <c r="AL114" i="15" s="1"/>
  <c r="S114" i="15" s="1"/>
  <c r="AM114" i="15" s="1"/>
  <c r="T114" i="15" s="1"/>
  <c r="AN114" i="15" s="1"/>
  <c r="AP114" i="15" s="1"/>
  <c r="P113" i="15"/>
  <c r="AJ113" i="15" s="1"/>
  <c r="Q113" i="15" s="1"/>
  <c r="AK113" i="15" s="1"/>
  <c r="R113" i="15" s="1"/>
  <c r="AL113" i="15" s="1"/>
  <c r="S113" i="15" s="1"/>
  <c r="AM113" i="15" s="1"/>
  <c r="T113" i="15" s="1"/>
  <c r="AN113" i="15" s="1"/>
  <c r="AP113" i="15" s="1"/>
  <c r="P112" i="15"/>
  <c r="AJ112" i="15" s="1"/>
  <c r="Q112" i="15" s="1"/>
  <c r="AK112" i="15" s="1"/>
  <c r="R112" i="15" s="1"/>
  <c r="AL112" i="15" s="1"/>
  <c r="S112" i="15" s="1"/>
  <c r="AM112" i="15" s="1"/>
  <c r="T112" i="15" s="1"/>
  <c r="AN112" i="15" s="1"/>
  <c r="AP112" i="15" s="1"/>
  <c r="P111" i="15"/>
  <c r="AJ111" i="15" s="1"/>
  <c r="Q111" i="15" s="1"/>
  <c r="AK111" i="15" s="1"/>
  <c r="R111" i="15" s="1"/>
  <c r="AL111" i="15" s="1"/>
  <c r="S111" i="15" s="1"/>
  <c r="AM111" i="15" s="1"/>
  <c r="T111" i="15" s="1"/>
  <c r="AN111" i="15" s="1"/>
  <c r="AP111" i="15" s="1"/>
  <c r="P110" i="15"/>
  <c r="AJ110" i="15" s="1"/>
  <c r="Q110" i="15" s="1"/>
  <c r="AK110" i="15" s="1"/>
  <c r="R110" i="15" s="1"/>
  <c r="AL110" i="15" s="1"/>
  <c r="S110" i="15" s="1"/>
  <c r="AM110" i="15" s="1"/>
  <c r="T110" i="15" s="1"/>
  <c r="AN110" i="15" s="1"/>
  <c r="AP110" i="15" s="1"/>
  <c r="P109" i="15"/>
  <c r="AJ109" i="15" s="1"/>
  <c r="Q109" i="15" s="1"/>
  <c r="AK109" i="15" s="1"/>
  <c r="R109" i="15" s="1"/>
  <c r="AL109" i="15" s="1"/>
  <c r="S109" i="15" s="1"/>
  <c r="AM109" i="15" s="1"/>
  <c r="T109" i="15" s="1"/>
  <c r="AN109" i="15" s="1"/>
  <c r="AP109" i="15" s="1"/>
  <c r="P108" i="15"/>
  <c r="AJ108" i="15" s="1"/>
  <c r="Q108" i="15" s="1"/>
  <c r="AK108" i="15" s="1"/>
  <c r="R108" i="15" s="1"/>
  <c r="AL108" i="15" s="1"/>
  <c r="S108" i="15" s="1"/>
  <c r="AM108" i="15" s="1"/>
  <c r="T108" i="15" s="1"/>
  <c r="AN108" i="15" s="1"/>
  <c r="AP108" i="15" s="1"/>
  <c r="P107" i="15"/>
  <c r="AJ107" i="15" s="1"/>
  <c r="Q107" i="15" s="1"/>
  <c r="AK107" i="15" s="1"/>
  <c r="R107" i="15" s="1"/>
  <c r="AL107" i="15" s="1"/>
  <c r="S107" i="15" s="1"/>
  <c r="AM107" i="15" s="1"/>
  <c r="T107" i="15" s="1"/>
  <c r="AN107" i="15" s="1"/>
  <c r="AP107" i="15" s="1"/>
  <c r="P106" i="15"/>
  <c r="AJ106" i="15" s="1"/>
  <c r="Q106" i="15" s="1"/>
  <c r="AK106" i="15" s="1"/>
  <c r="R106" i="15" s="1"/>
  <c r="AL106" i="15" s="1"/>
  <c r="S106" i="15" s="1"/>
  <c r="AM106" i="15" s="1"/>
  <c r="T106" i="15" s="1"/>
  <c r="AN106" i="15" s="1"/>
  <c r="AP106" i="15" s="1"/>
  <c r="P105" i="15"/>
  <c r="AJ105" i="15" s="1"/>
  <c r="Q105" i="15" s="1"/>
  <c r="AK105" i="15" s="1"/>
  <c r="R105" i="15" s="1"/>
  <c r="AL105" i="15" s="1"/>
  <c r="S105" i="15" s="1"/>
  <c r="AM105" i="15" s="1"/>
  <c r="T105" i="15" s="1"/>
  <c r="AN105" i="15" s="1"/>
  <c r="AP105" i="15" s="1"/>
  <c r="P104" i="15"/>
  <c r="AJ104" i="15" s="1"/>
  <c r="Q104" i="15" s="1"/>
  <c r="AK104" i="15" s="1"/>
  <c r="R104" i="15" s="1"/>
  <c r="AL104" i="15" s="1"/>
  <c r="S104" i="15" s="1"/>
  <c r="AM104" i="15" s="1"/>
  <c r="T104" i="15" s="1"/>
  <c r="AN104" i="15" s="1"/>
  <c r="AP104" i="15" s="1"/>
  <c r="P103" i="15"/>
  <c r="AJ103" i="15" s="1"/>
  <c r="Q103" i="15" s="1"/>
  <c r="AK103" i="15" s="1"/>
  <c r="R103" i="15" s="1"/>
  <c r="AL103" i="15" s="1"/>
  <c r="S103" i="15" s="1"/>
  <c r="AM103" i="15" s="1"/>
  <c r="T103" i="15" s="1"/>
  <c r="AN103" i="15" s="1"/>
  <c r="AP103" i="15" s="1"/>
  <c r="P102" i="15"/>
  <c r="AJ102" i="15" s="1"/>
  <c r="Q102" i="15" s="1"/>
  <c r="AK102" i="15" s="1"/>
  <c r="R102" i="15" s="1"/>
  <c r="AL102" i="15" s="1"/>
  <c r="S102" i="15" s="1"/>
  <c r="AM102" i="15" s="1"/>
  <c r="T102" i="15" s="1"/>
  <c r="AN102" i="15" s="1"/>
  <c r="AP102" i="15" s="1"/>
  <c r="P101" i="15"/>
  <c r="AJ101" i="15" s="1"/>
  <c r="Q101" i="15" s="1"/>
  <c r="AK101" i="15" s="1"/>
  <c r="R101" i="15" s="1"/>
  <c r="AL101" i="15" s="1"/>
  <c r="S101" i="15" s="1"/>
  <c r="AM101" i="15" s="1"/>
  <c r="T101" i="15" s="1"/>
  <c r="AN101" i="15" s="1"/>
  <c r="AP101" i="15" s="1"/>
  <c r="P100" i="15"/>
  <c r="AJ100" i="15" s="1"/>
  <c r="Q100" i="15" s="1"/>
  <c r="AK100" i="15" s="1"/>
  <c r="R100" i="15" s="1"/>
  <c r="AL100" i="15" s="1"/>
  <c r="S100" i="15" s="1"/>
  <c r="AM100" i="15" s="1"/>
  <c r="T100" i="15" s="1"/>
  <c r="AN100" i="15" s="1"/>
  <c r="AP100" i="15" s="1"/>
  <c r="P99" i="15"/>
  <c r="AJ99" i="15" s="1"/>
  <c r="Q99" i="15" s="1"/>
  <c r="AK99" i="15" s="1"/>
  <c r="R99" i="15" s="1"/>
  <c r="AL99" i="15" s="1"/>
  <c r="S99" i="15" s="1"/>
  <c r="AM99" i="15" s="1"/>
  <c r="T99" i="15" s="1"/>
  <c r="AN99" i="15" s="1"/>
  <c r="AP99" i="15" s="1"/>
  <c r="P98" i="15"/>
  <c r="AJ98" i="15" s="1"/>
  <c r="Q98" i="15" s="1"/>
  <c r="AK98" i="15" s="1"/>
  <c r="R98" i="15" s="1"/>
  <c r="AL98" i="15" s="1"/>
  <c r="S98" i="15" s="1"/>
  <c r="AM98" i="15" s="1"/>
  <c r="T98" i="15" s="1"/>
  <c r="AN98" i="15" s="1"/>
  <c r="AP98" i="15" s="1"/>
  <c r="P97" i="15"/>
  <c r="AJ97" i="15" s="1"/>
  <c r="Q97" i="15" s="1"/>
  <c r="AK97" i="15" s="1"/>
  <c r="R97" i="15" s="1"/>
  <c r="AL97" i="15" s="1"/>
  <c r="S97" i="15" s="1"/>
  <c r="AM97" i="15" s="1"/>
  <c r="T97" i="15" s="1"/>
  <c r="AN97" i="15" s="1"/>
  <c r="AP97" i="15" s="1"/>
  <c r="P96" i="15"/>
  <c r="AJ96" i="15" s="1"/>
  <c r="Q96" i="15" s="1"/>
  <c r="AK96" i="15" s="1"/>
  <c r="R96" i="15" s="1"/>
  <c r="AL96" i="15" s="1"/>
  <c r="S96" i="15" s="1"/>
  <c r="AM96" i="15" s="1"/>
  <c r="T96" i="15" s="1"/>
  <c r="AN96" i="15" s="1"/>
  <c r="AP96" i="15" s="1"/>
  <c r="P95" i="15"/>
  <c r="AJ95" i="15" s="1"/>
  <c r="Q95" i="15" s="1"/>
  <c r="AK95" i="15" s="1"/>
  <c r="R95" i="15" s="1"/>
  <c r="AL95" i="15" s="1"/>
  <c r="S95" i="15" s="1"/>
  <c r="AM95" i="15" s="1"/>
  <c r="T95" i="15" s="1"/>
  <c r="AN95" i="15" s="1"/>
  <c r="AP95" i="15" s="1"/>
  <c r="P94" i="15"/>
  <c r="AJ94" i="15" s="1"/>
  <c r="Q94" i="15" s="1"/>
  <c r="AK94" i="15" s="1"/>
  <c r="R94" i="15" s="1"/>
  <c r="AL94" i="15" s="1"/>
  <c r="S94" i="15" s="1"/>
  <c r="AM94" i="15" s="1"/>
  <c r="T94" i="15" s="1"/>
  <c r="AN94" i="15" s="1"/>
  <c r="AP94" i="15" s="1"/>
  <c r="P93" i="15"/>
  <c r="AJ93" i="15" s="1"/>
  <c r="Q93" i="15" s="1"/>
  <c r="AK93" i="15" s="1"/>
  <c r="R93" i="15" s="1"/>
  <c r="AL93" i="15" s="1"/>
  <c r="S93" i="15" s="1"/>
  <c r="AM93" i="15" s="1"/>
  <c r="T93" i="15" s="1"/>
  <c r="AN93" i="15" s="1"/>
  <c r="AP93" i="15" s="1"/>
  <c r="P92" i="15"/>
  <c r="AJ92" i="15" s="1"/>
  <c r="Q92" i="15" s="1"/>
  <c r="AK92" i="15" s="1"/>
  <c r="R92" i="15" s="1"/>
  <c r="AL92" i="15" s="1"/>
  <c r="S92" i="15" s="1"/>
  <c r="AM92" i="15" s="1"/>
  <c r="T92" i="15" s="1"/>
  <c r="AN92" i="15" s="1"/>
  <c r="AP92" i="15" s="1"/>
  <c r="P91" i="15"/>
  <c r="AJ91" i="15" s="1"/>
  <c r="Q91" i="15" s="1"/>
  <c r="AK91" i="15" s="1"/>
  <c r="R91" i="15" s="1"/>
  <c r="AL91" i="15" s="1"/>
  <c r="S91" i="15" s="1"/>
  <c r="AM91" i="15" s="1"/>
  <c r="T91" i="15" s="1"/>
  <c r="AN91" i="15" s="1"/>
  <c r="AP91" i="15" s="1"/>
  <c r="P90" i="15"/>
  <c r="AJ90" i="15" s="1"/>
  <c r="Q90" i="15" s="1"/>
  <c r="AK90" i="15" s="1"/>
  <c r="R90" i="15" s="1"/>
  <c r="AL90" i="15" s="1"/>
  <c r="S90" i="15" s="1"/>
  <c r="AM90" i="15" s="1"/>
  <c r="T90" i="15" s="1"/>
  <c r="AN90" i="15" s="1"/>
  <c r="AP90" i="15" s="1"/>
  <c r="P89" i="15"/>
  <c r="AJ89" i="15" s="1"/>
  <c r="Q89" i="15" s="1"/>
  <c r="AK89" i="15" s="1"/>
  <c r="R89" i="15" s="1"/>
  <c r="AL89" i="15" s="1"/>
  <c r="S89" i="15" s="1"/>
  <c r="AM89" i="15" s="1"/>
  <c r="T89" i="15" s="1"/>
  <c r="AN89" i="15" s="1"/>
  <c r="AP89" i="15" s="1"/>
  <c r="P88" i="15"/>
  <c r="AJ88" i="15" s="1"/>
  <c r="Q88" i="15" s="1"/>
  <c r="AK88" i="15" s="1"/>
  <c r="R88" i="15" s="1"/>
  <c r="AL88" i="15" s="1"/>
  <c r="S88" i="15" s="1"/>
  <c r="AM88" i="15" s="1"/>
  <c r="T88" i="15" s="1"/>
  <c r="AN88" i="15" s="1"/>
  <c r="AP88" i="15" s="1"/>
  <c r="P87" i="15"/>
  <c r="AJ87" i="15" s="1"/>
  <c r="Q87" i="15" s="1"/>
  <c r="AK87" i="15" s="1"/>
  <c r="R87" i="15" s="1"/>
  <c r="AL87" i="15" s="1"/>
  <c r="S87" i="15" s="1"/>
  <c r="AM87" i="15" s="1"/>
  <c r="T87" i="15" s="1"/>
  <c r="AN87" i="15" s="1"/>
  <c r="AP87" i="15" s="1"/>
  <c r="P86" i="15"/>
  <c r="AJ86" i="15" s="1"/>
  <c r="Q86" i="15" s="1"/>
  <c r="AK86" i="15" s="1"/>
  <c r="R86" i="15" s="1"/>
  <c r="AL86" i="15" s="1"/>
  <c r="S86" i="15" s="1"/>
  <c r="AM86" i="15" s="1"/>
  <c r="T86" i="15" s="1"/>
  <c r="AN86" i="15" s="1"/>
  <c r="AP86" i="15" s="1"/>
  <c r="P85" i="15"/>
  <c r="AJ85" i="15" s="1"/>
  <c r="Q85" i="15" s="1"/>
  <c r="AK85" i="15" s="1"/>
  <c r="R85" i="15" s="1"/>
  <c r="AL85" i="15" s="1"/>
  <c r="S85" i="15" s="1"/>
  <c r="AM85" i="15" s="1"/>
  <c r="T85" i="15" s="1"/>
  <c r="AN85" i="15" s="1"/>
  <c r="AP85" i="15" s="1"/>
  <c r="P84" i="15"/>
  <c r="AJ84" i="15" s="1"/>
  <c r="Q84" i="15" s="1"/>
  <c r="AK84" i="15" s="1"/>
  <c r="R84" i="15" s="1"/>
  <c r="AL84" i="15" s="1"/>
  <c r="S84" i="15" s="1"/>
  <c r="AM84" i="15" s="1"/>
  <c r="T84" i="15" s="1"/>
  <c r="AN84" i="15" s="1"/>
  <c r="AP84" i="15" s="1"/>
  <c r="P83" i="15"/>
  <c r="AJ83" i="15" s="1"/>
  <c r="Q83" i="15" s="1"/>
  <c r="AK83" i="15" s="1"/>
  <c r="R83" i="15" s="1"/>
  <c r="AL83" i="15" s="1"/>
  <c r="S83" i="15" s="1"/>
  <c r="AM83" i="15" s="1"/>
  <c r="T83" i="15" s="1"/>
  <c r="AN83" i="15" s="1"/>
  <c r="AP83" i="15" s="1"/>
  <c r="P82" i="15"/>
  <c r="AJ82" i="15" s="1"/>
  <c r="Q82" i="15" s="1"/>
  <c r="AK82" i="15" s="1"/>
  <c r="R82" i="15" s="1"/>
  <c r="AL82" i="15" s="1"/>
  <c r="S82" i="15" s="1"/>
  <c r="AM82" i="15" s="1"/>
  <c r="T82" i="15" s="1"/>
  <c r="AN82" i="15" s="1"/>
  <c r="AP82" i="15" s="1"/>
  <c r="P81" i="15"/>
  <c r="AJ81" i="15" s="1"/>
  <c r="Q81" i="15" s="1"/>
  <c r="AK81" i="15" s="1"/>
  <c r="R81" i="15" s="1"/>
  <c r="AL81" i="15" s="1"/>
  <c r="S81" i="15" s="1"/>
  <c r="AM81" i="15" s="1"/>
  <c r="T81" i="15" s="1"/>
  <c r="AN81" i="15" s="1"/>
  <c r="AP81" i="15" s="1"/>
  <c r="P80" i="15"/>
  <c r="AJ80" i="15" s="1"/>
  <c r="Q80" i="15" s="1"/>
  <c r="AK80" i="15" s="1"/>
  <c r="R80" i="15" s="1"/>
  <c r="AL80" i="15" s="1"/>
  <c r="S80" i="15" s="1"/>
  <c r="AM80" i="15" s="1"/>
  <c r="T80" i="15" s="1"/>
  <c r="AN80" i="15" s="1"/>
  <c r="AP80" i="15" s="1"/>
  <c r="P79" i="15"/>
  <c r="AJ79" i="15" s="1"/>
  <c r="Q79" i="15" s="1"/>
  <c r="AK79" i="15" s="1"/>
  <c r="R79" i="15" s="1"/>
  <c r="AL79" i="15" s="1"/>
  <c r="S79" i="15" s="1"/>
  <c r="AM79" i="15" s="1"/>
  <c r="T79" i="15" s="1"/>
  <c r="AN79" i="15" s="1"/>
  <c r="AP79" i="15" s="1"/>
  <c r="P78" i="15"/>
  <c r="AJ78" i="15" s="1"/>
  <c r="Q78" i="15" s="1"/>
  <c r="AK78" i="15" s="1"/>
  <c r="R78" i="15" s="1"/>
  <c r="AL78" i="15" s="1"/>
  <c r="S78" i="15" s="1"/>
  <c r="AM78" i="15" s="1"/>
  <c r="T78" i="15" s="1"/>
  <c r="AN78" i="15" s="1"/>
  <c r="AP78" i="15" s="1"/>
  <c r="P77" i="15"/>
  <c r="AJ77" i="15" s="1"/>
  <c r="Q77" i="15" s="1"/>
  <c r="AK77" i="15" s="1"/>
  <c r="R77" i="15" s="1"/>
  <c r="AL77" i="15" s="1"/>
  <c r="S77" i="15" s="1"/>
  <c r="AM77" i="15" s="1"/>
  <c r="T77" i="15" s="1"/>
  <c r="AN77" i="15" s="1"/>
  <c r="AP77" i="15" s="1"/>
  <c r="P76" i="15"/>
  <c r="AJ76" i="15" s="1"/>
  <c r="Q76" i="15" s="1"/>
  <c r="AK76" i="15" s="1"/>
  <c r="R76" i="15" s="1"/>
  <c r="AL76" i="15" s="1"/>
  <c r="S76" i="15" s="1"/>
  <c r="AM76" i="15" s="1"/>
  <c r="T76" i="15" s="1"/>
  <c r="AN76" i="15" s="1"/>
  <c r="AP76" i="15" s="1"/>
  <c r="P75" i="15"/>
  <c r="AJ75" i="15" s="1"/>
  <c r="Q75" i="15" s="1"/>
  <c r="AK75" i="15" s="1"/>
  <c r="R75" i="15" s="1"/>
  <c r="AL75" i="15" s="1"/>
  <c r="S75" i="15" s="1"/>
  <c r="AM75" i="15" s="1"/>
  <c r="T75" i="15" s="1"/>
  <c r="AN75" i="15" s="1"/>
  <c r="AP75" i="15" s="1"/>
  <c r="P74" i="15"/>
  <c r="AJ74" i="15" s="1"/>
  <c r="Q74" i="15" s="1"/>
  <c r="AK74" i="15" s="1"/>
  <c r="R74" i="15" s="1"/>
  <c r="AL74" i="15" s="1"/>
  <c r="S74" i="15" s="1"/>
  <c r="AM74" i="15" s="1"/>
  <c r="T74" i="15" s="1"/>
  <c r="AN74" i="15" s="1"/>
  <c r="AP74" i="15" s="1"/>
  <c r="P73" i="15"/>
  <c r="AJ73" i="15" s="1"/>
  <c r="Q73" i="15" s="1"/>
  <c r="AK73" i="15" s="1"/>
  <c r="R73" i="15" s="1"/>
  <c r="AL73" i="15" s="1"/>
  <c r="S73" i="15" s="1"/>
  <c r="AM73" i="15" s="1"/>
  <c r="T73" i="15" s="1"/>
  <c r="AN73" i="15" s="1"/>
  <c r="AP73" i="15" s="1"/>
  <c r="P72" i="15"/>
  <c r="AJ72" i="15" s="1"/>
  <c r="Q72" i="15" s="1"/>
  <c r="AK72" i="15" s="1"/>
  <c r="R72" i="15" s="1"/>
  <c r="AL72" i="15" s="1"/>
  <c r="S72" i="15" s="1"/>
  <c r="AM72" i="15" s="1"/>
  <c r="T72" i="15" s="1"/>
  <c r="AN72" i="15" s="1"/>
  <c r="AP72" i="15" s="1"/>
  <c r="P71" i="15"/>
  <c r="AJ71" i="15" s="1"/>
  <c r="Q71" i="15" s="1"/>
  <c r="AK71" i="15" s="1"/>
  <c r="R71" i="15" s="1"/>
  <c r="AL71" i="15" s="1"/>
  <c r="S71" i="15" s="1"/>
  <c r="AM71" i="15" s="1"/>
  <c r="T71" i="15" s="1"/>
  <c r="AN71" i="15" s="1"/>
  <c r="AP71" i="15" s="1"/>
  <c r="P70" i="15"/>
  <c r="AJ70" i="15" s="1"/>
  <c r="Q70" i="15" s="1"/>
  <c r="AK70" i="15" s="1"/>
  <c r="R70" i="15" s="1"/>
  <c r="AL70" i="15" s="1"/>
  <c r="S70" i="15" s="1"/>
  <c r="AM70" i="15" s="1"/>
  <c r="T70" i="15" s="1"/>
  <c r="AN70" i="15" s="1"/>
  <c r="AP70" i="15" s="1"/>
  <c r="S69" i="15"/>
  <c r="AM69" i="15" s="1"/>
  <c r="T69" i="15" s="1"/>
  <c r="AN69" i="15" s="1"/>
  <c r="AP69" i="15" s="1"/>
  <c r="P69" i="15"/>
  <c r="AJ69" i="15" s="1"/>
  <c r="Q69" i="15" s="1"/>
  <c r="AK69" i="15" s="1"/>
  <c r="R69" i="15" s="1"/>
  <c r="P68" i="15"/>
  <c r="AJ68" i="15" s="1"/>
  <c r="Q68" i="15" s="1"/>
  <c r="AK68" i="15" s="1"/>
  <c r="R68" i="15" s="1"/>
  <c r="AL68" i="15" s="1"/>
  <c r="S68" i="15" s="1"/>
  <c r="AM68" i="15" s="1"/>
  <c r="T68" i="15" s="1"/>
  <c r="AN68" i="15" s="1"/>
  <c r="AP68" i="15" s="1"/>
  <c r="P67" i="15"/>
  <c r="AJ67" i="15" s="1"/>
  <c r="Q67" i="15" s="1"/>
  <c r="AK67" i="15" s="1"/>
  <c r="R67" i="15" s="1"/>
  <c r="AL67" i="15" s="1"/>
  <c r="S67" i="15" s="1"/>
  <c r="AM67" i="15" s="1"/>
  <c r="T67" i="15" s="1"/>
  <c r="AN67" i="15" s="1"/>
  <c r="AP67" i="15" s="1"/>
  <c r="P66" i="15"/>
  <c r="AJ66" i="15" s="1"/>
  <c r="Q66" i="15" s="1"/>
  <c r="AK66" i="15" s="1"/>
  <c r="R66" i="15" s="1"/>
  <c r="AL66" i="15" s="1"/>
  <c r="S66" i="15" s="1"/>
  <c r="AM66" i="15" s="1"/>
  <c r="T66" i="15" s="1"/>
  <c r="AN66" i="15" s="1"/>
  <c r="AP66" i="15" s="1"/>
  <c r="P65" i="15"/>
  <c r="AJ65" i="15" s="1"/>
  <c r="Q65" i="15" s="1"/>
  <c r="AK65" i="15" s="1"/>
  <c r="R65" i="15" s="1"/>
  <c r="AL65" i="15" s="1"/>
  <c r="S65" i="15" s="1"/>
  <c r="AM65" i="15" s="1"/>
  <c r="T65" i="15" s="1"/>
  <c r="AN65" i="15" s="1"/>
  <c r="AP65" i="15" s="1"/>
  <c r="P64" i="15"/>
  <c r="AJ64" i="15" s="1"/>
  <c r="Q64" i="15" s="1"/>
  <c r="AK64" i="15" s="1"/>
  <c r="R64" i="15" s="1"/>
  <c r="AL64" i="15" s="1"/>
  <c r="S64" i="15" s="1"/>
  <c r="AM64" i="15" s="1"/>
  <c r="T64" i="15" s="1"/>
  <c r="AN64" i="15" s="1"/>
  <c r="AP64" i="15" s="1"/>
  <c r="P63" i="15"/>
  <c r="AJ63" i="15" s="1"/>
  <c r="Q63" i="15" s="1"/>
  <c r="AK63" i="15" s="1"/>
  <c r="R63" i="15" s="1"/>
  <c r="AL63" i="15" s="1"/>
  <c r="S63" i="15" s="1"/>
  <c r="AM63" i="15" s="1"/>
  <c r="T63" i="15" s="1"/>
  <c r="AN63" i="15" s="1"/>
  <c r="AP63" i="15" s="1"/>
  <c r="P62" i="15"/>
  <c r="AJ62" i="15" s="1"/>
  <c r="Q62" i="15" s="1"/>
  <c r="AK62" i="15" s="1"/>
  <c r="R62" i="15" s="1"/>
  <c r="AL62" i="15" s="1"/>
  <c r="S62" i="15" s="1"/>
  <c r="AM62" i="15" s="1"/>
  <c r="T62" i="15" s="1"/>
  <c r="AN62" i="15" s="1"/>
  <c r="AP62" i="15" s="1"/>
  <c r="P61" i="15"/>
  <c r="AJ61" i="15" s="1"/>
  <c r="Q61" i="15" s="1"/>
  <c r="AK61" i="15" s="1"/>
  <c r="R61" i="15" s="1"/>
  <c r="AL61" i="15" s="1"/>
  <c r="S61" i="15" s="1"/>
  <c r="AM61" i="15" s="1"/>
  <c r="T61" i="15" s="1"/>
  <c r="AN61" i="15" s="1"/>
  <c r="AP61" i="15" s="1"/>
  <c r="P60" i="15"/>
  <c r="AJ60" i="15" s="1"/>
  <c r="Q60" i="15" s="1"/>
  <c r="AK60" i="15" s="1"/>
  <c r="R60" i="15" s="1"/>
  <c r="AL60" i="15" s="1"/>
  <c r="S60" i="15" s="1"/>
  <c r="AM60" i="15" s="1"/>
  <c r="T60" i="15" s="1"/>
  <c r="AN60" i="15" s="1"/>
  <c r="P59" i="15"/>
  <c r="AJ59" i="15" s="1"/>
  <c r="Q59" i="15" s="1"/>
  <c r="AK59" i="15" s="1"/>
  <c r="R59" i="15" s="1"/>
  <c r="AL59" i="15" s="1"/>
  <c r="S59" i="15" s="1"/>
  <c r="AM59" i="15" s="1"/>
  <c r="T59" i="15" s="1"/>
  <c r="AN59" i="15" s="1"/>
  <c r="AP59" i="15" s="1"/>
  <c r="P58" i="15"/>
  <c r="AJ58" i="15" s="1"/>
  <c r="Q58" i="15" s="1"/>
  <c r="AK58" i="15" s="1"/>
  <c r="R58" i="15" s="1"/>
  <c r="AL58" i="15" s="1"/>
  <c r="S58" i="15" s="1"/>
  <c r="AM58" i="15" s="1"/>
  <c r="T58" i="15" s="1"/>
  <c r="AN58" i="15" s="1"/>
  <c r="AP58" i="15" s="1"/>
  <c r="P57" i="15"/>
  <c r="AJ57" i="15" s="1"/>
  <c r="Q57" i="15" s="1"/>
  <c r="AK57" i="15" s="1"/>
  <c r="R57" i="15" s="1"/>
  <c r="AL57" i="15" s="1"/>
  <c r="S57" i="15" s="1"/>
  <c r="AM57" i="15" s="1"/>
  <c r="T57" i="15" s="1"/>
  <c r="AN57" i="15" s="1"/>
  <c r="AP57" i="15" s="1"/>
  <c r="P56" i="15"/>
  <c r="AJ56" i="15" s="1"/>
  <c r="Q56" i="15" s="1"/>
  <c r="AK56" i="15" s="1"/>
  <c r="R56" i="15" s="1"/>
  <c r="AL56" i="15" s="1"/>
  <c r="S56" i="15" s="1"/>
  <c r="AM56" i="15" s="1"/>
  <c r="T56" i="15" s="1"/>
  <c r="AN56" i="15" s="1"/>
  <c r="AP56" i="15" s="1"/>
  <c r="P55" i="15"/>
  <c r="AJ55" i="15" s="1"/>
  <c r="Q55" i="15" s="1"/>
  <c r="AK55" i="15" s="1"/>
  <c r="R55" i="15" s="1"/>
  <c r="AL55" i="15" s="1"/>
  <c r="S55" i="15" s="1"/>
  <c r="AM55" i="15" s="1"/>
  <c r="T55" i="15" s="1"/>
  <c r="AN55" i="15" s="1"/>
  <c r="AP55" i="15" s="1"/>
  <c r="P54" i="15"/>
  <c r="AJ54" i="15" s="1"/>
  <c r="Q54" i="15" s="1"/>
  <c r="AK54" i="15" s="1"/>
  <c r="R54" i="15" s="1"/>
  <c r="AL54" i="15" s="1"/>
  <c r="S54" i="15" s="1"/>
  <c r="AM54" i="15" s="1"/>
  <c r="T54" i="15" s="1"/>
  <c r="AN54" i="15" s="1"/>
  <c r="AP54" i="15" s="1"/>
  <c r="P53" i="15"/>
  <c r="AJ53" i="15" s="1"/>
  <c r="Q53" i="15" s="1"/>
  <c r="AK53" i="15" s="1"/>
  <c r="R53" i="15" s="1"/>
  <c r="AL53" i="15" s="1"/>
  <c r="S53" i="15" s="1"/>
  <c r="AM53" i="15" s="1"/>
  <c r="T53" i="15" s="1"/>
  <c r="AN53" i="15" s="1"/>
  <c r="AP53" i="15" s="1"/>
  <c r="P52" i="15"/>
  <c r="AJ52" i="15" s="1"/>
  <c r="Q52" i="15" s="1"/>
  <c r="AK52" i="15" s="1"/>
  <c r="R52" i="15" s="1"/>
  <c r="AL52" i="15" s="1"/>
  <c r="S52" i="15" s="1"/>
  <c r="AM52" i="15" s="1"/>
  <c r="T52" i="15" s="1"/>
  <c r="AN52" i="15" s="1"/>
  <c r="AP52" i="15" s="1"/>
  <c r="P51" i="15"/>
  <c r="AJ51" i="15" s="1"/>
  <c r="Q51" i="15" s="1"/>
  <c r="AK51" i="15" s="1"/>
  <c r="R51" i="15" s="1"/>
  <c r="AL51" i="15" s="1"/>
  <c r="S51" i="15" s="1"/>
  <c r="AM51" i="15" s="1"/>
  <c r="T51" i="15" s="1"/>
  <c r="AN51" i="15" s="1"/>
  <c r="AP51" i="15" s="1"/>
  <c r="P50" i="15"/>
  <c r="AJ50" i="15" s="1"/>
  <c r="Q50" i="15" s="1"/>
  <c r="AK50" i="15" s="1"/>
  <c r="R50" i="15" s="1"/>
  <c r="AL50" i="15" s="1"/>
  <c r="S50" i="15" s="1"/>
  <c r="AM50" i="15" s="1"/>
  <c r="T50" i="15" s="1"/>
  <c r="AN50" i="15" s="1"/>
  <c r="AP50" i="15" s="1"/>
  <c r="P49" i="15"/>
  <c r="AJ49" i="15" s="1"/>
  <c r="Q49" i="15" s="1"/>
  <c r="AK49" i="15" s="1"/>
  <c r="R49" i="15" s="1"/>
  <c r="AL49" i="15" s="1"/>
  <c r="S49" i="15" s="1"/>
  <c r="AM49" i="15" s="1"/>
  <c r="T49" i="15" s="1"/>
  <c r="AN49" i="15" s="1"/>
  <c r="AP49" i="15" s="1"/>
  <c r="P48" i="15"/>
  <c r="AJ48" i="15" s="1"/>
  <c r="Q48" i="15" s="1"/>
  <c r="AK48" i="15" s="1"/>
  <c r="R48" i="15" s="1"/>
  <c r="AL48" i="15" s="1"/>
  <c r="S48" i="15" s="1"/>
  <c r="AM48" i="15" s="1"/>
  <c r="T48" i="15" s="1"/>
  <c r="AN48" i="15" s="1"/>
  <c r="AP48" i="15" s="1"/>
  <c r="P47" i="15"/>
  <c r="AJ47" i="15" s="1"/>
  <c r="Q47" i="15" s="1"/>
  <c r="AK47" i="15" s="1"/>
  <c r="R47" i="15" s="1"/>
  <c r="AL47" i="15" s="1"/>
  <c r="S47" i="15" s="1"/>
  <c r="AM47" i="15" s="1"/>
  <c r="T47" i="15" s="1"/>
  <c r="AN47" i="15" s="1"/>
  <c r="AP47" i="15" s="1"/>
  <c r="P46" i="15"/>
  <c r="AJ46" i="15" s="1"/>
  <c r="Q46" i="15" s="1"/>
  <c r="AK46" i="15" s="1"/>
  <c r="R46" i="15" s="1"/>
  <c r="AL46" i="15" s="1"/>
  <c r="S46" i="15" s="1"/>
  <c r="AM46" i="15" s="1"/>
  <c r="T46" i="15" s="1"/>
  <c r="AN46" i="15" s="1"/>
  <c r="AP46" i="15" s="1"/>
  <c r="P45" i="15"/>
  <c r="AJ45" i="15" s="1"/>
  <c r="Q45" i="15" s="1"/>
  <c r="AK45" i="15" s="1"/>
  <c r="R45" i="15" s="1"/>
  <c r="AL45" i="15" s="1"/>
  <c r="S45" i="15" s="1"/>
  <c r="AM45" i="15" s="1"/>
  <c r="T45" i="15" s="1"/>
  <c r="AN45" i="15" s="1"/>
  <c r="AP45" i="15" s="1"/>
  <c r="P44" i="15"/>
  <c r="AJ44" i="15" s="1"/>
  <c r="Q44" i="15" s="1"/>
  <c r="AK44" i="15" s="1"/>
  <c r="R44" i="15" s="1"/>
  <c r="AL44" i="15" s="1"/>
  <c r="S44" i="15" s="1"/>
  <c r="AM44" i="15" s="1"/>
  <c r="T44" i="15" s="1"/>
  <c r="AN44" i="15" s="1"/>
  <c r="AP44" i="15" s="1"/>
  <c r="P43" i="15"/>
  <c r="AJ43" i="15" s="1"/>
  <c r="Q43" i="15" s="1"/>
  <c r="AK43" i="15" s="1"/>
  <c r="R43" i="15" s="1"/>
  <c r="AL43" i="15" s="1"/>
  <c r="S43" i="15" s="1"/>
  <c r="AM43" i="15" s="1"/>
  <c r="T43" i="15" s="1"/>
  <c r="AN43" i="15" s="1"/>
  <c r="AP43" i="15" s="1"/>
  <c r="P42" i="15"/>
  <c r="AJ42" i="15" s="1"/>
  <c r="Q42" i="15" s="1"/>
  <c r="AK42" i="15" s="1"/>
  <c r="R42" i="15" s="1"/>
  <c r="AL42" i="15" s="1"/>
  <c r="S42" i="15" s="1"/>
  <c r="AM42" i="15" s="1"/>
  <c r="T42" i="15" s="1"/>
  <c r="AN42" i="15" s="1"/>
  <c r="AP42" i="15" s="1"/>
  <c r="P41" i="15"/>
  <c r="AJ41" i="15" s="1"/>
  <c r="Q41" i="15" s="1"/>
  <c r="AK41" i="15" s="1"/>
  <c r="R41" i="15" s="1"/>
  <c r="AL41" i="15" s="1"/>
  <c r="S41" i="15" s="1"/>
  <c r="AM41" i="15" s="1"/>
  <c r="T41" i="15" s="1"/>
  <c r="AN41" i="15" s="1"/>
  <c r="AP41" i="15" s="1"/>
  <c r="P40" i="15"/>
  <c r="AJ40" i="15" s="1"/>
  <c r="Q40" i="15" s="1"/>
  <c r="AK40" i="15" s="1"/>
  <c r="R40" i="15" s="1"/>
  <c r="AL40" i="15" s="1"/>
  <c r="S40" i="15" s="1"/>
  <c r="AM40" i="15" s="1"/>
  <c r="T40" i="15" s="1"/>
  <c r="AN40" i="15" s="1"/>
  <c r="AP40" i="15" s="1"/>
  <c r="P39" i="15"/>
  <c r="AJ39" i="15" s="1"/>
  <c r="Q39" i="15" s="1"/>
  <c r="AK39" i="15" s="1"/>
  <c r="R39" i="15" s="1"/>
  <c r="AL39" i="15" s="1"/>
  <c r="S39" i="15" s="1"/>
  <c r="AM39" i="15" s="1"/>
  <c r="T39" i="15" s="1"/>
  <c r="AN39" i="15" s="1"/>
  <c r="AP39" i="15" s="1"/>
  <c r="P38" i="15"/>
  <c r="AJ38" i="15" s="1"/>
  <c r="Q38" i="15" s="1"/>
  <c r="AK38" i="15" s="1"/>
  <c r="R38" i="15" s="1"/>
  <c r="AL38" i="15" s="1"/>
  <c r="S38" i="15" s="1"/>
  <c r="AM38" i="15" s="1"/>
  <c r="T38" i="15" s="1"/>
  <c r="AN38" i="15" s="1"/>
  <c r="AP38" i="15" s="1"/>
  <c r="P37" i="15"/>
  <c r="AJ37" i="15" s="1"/>
  <c r="Q37" i="15" s="1"/>
  <c r="AK37" i="15" s="1"/>
  <c r="R37" i="15" s="1"/>
  <c r="AL37" i="15" s="1"/>
  <c r="S37" i="15" s="1"/>
  <c r="AM37" i="15" s="1"/>
  <c r="T37" i="15" s="1"/>
  <c r="AN37" i="15" s="1"/>
  <c r="AP37" i="15" s="1"/>
  <c r="P36" i="15"/>
  <c r="AJ36" i="15" s="1"/>
  <c r="Q36" i="15" s="1"/>
  <c r="AK36" i="15" s="1"/>
  <c r="R36" i="15" s="1"/>
  <c r="AL36" i="15" s="1"/>
  <c r="S36" i="15" s="1"/>
  <c r="AM36" i="15" s="1"/>
  <c r="T36" i="15" s="1"/>
  <c r="AN36" i="15" s="1"/>
  <c r="AP36" i="15" s="1"/>
  <c r="P35" i="15"/>
  <c r="AJ35" i="15" s="1"/>
  <c r="Q35" i="15" s="1"/>
  <c r="AK35" i="15" s="1"/>
  <c r="R35" i="15" s="1"/>
  <c r="AL35" i="15" s="1"/>
  <c r="S35" i="15" s="1"/>
  <c r="AM35" i="15" s="1"/>
  <c r="T35" i="15" s="1"/>
  <c r="AN35" i="15" s="1"/>
  <c r="AP35" i="15" s="1"/>
  <c r="P34" i="15"/>
  <c r="AJ34" i="15" s="1"/>
  <c r="Q34" i="15" s="1"/>
  <c r="AK34" i="15" s="1"/>
  <c r="R34" i="15" s="1"/>
  <c r="AL34" i="15" s="1"/>
  <c r="S34" i="15" s="1"/>
  <c r="AM34" i="15" s="1"/>
  <c r="T34" i="15" s="1"/>
  <c r="AN34" i="15" s="1"/>
  <c r="AP34" i="15" s="1"/>
  <c r="P33" i="15"/>
  <c r="AJ33" i="15" s="1"/>
  <c r="Q33" i="15" s="1"/>
  <c r="AK33" i="15" s="1"/>
  <c r="R33" i="15" s="1"/>
  <c r="AL33" i="15" s="1"/>
  <c r="S33" i="15" s="1"/>
  <c r="AM33" i="15" s="1"/>
  <c r="T33" i="15" s="1"/>
  <c r="AN33" i="15" s="1"/>
  <c r="AP33" i="15" s="1"/>
  <c r="P32" i="15"/>
  <c r="AJ32" i="15" s="1"/>
  <c r="Q32" i="15" s="1"/>
  <c r="AK32" i="15" s="1"/>
  <c r="R32" i="15" s="1"/>
  <c r="AL32" i="15" s="1"/>
  <c r="S32" i="15" s="1"/>
  <c r="AM32" i="15" s="1"/>
  <c r="T32" i="15" s="1"/>
  <c r="AN32" i="15" s="1"/>
  <c r="AP32" i="15" s="1"/>
  <c r="P31" i="15"/>
  <c r="AJ31" i="15" s="1"/>
  <c r="Q31" i="15" s="1"/>
  <c r="AK31" i="15" s="1"/>
  <c r="R31" i="15" s="1"/>
  <c r="AL31" i="15" s="1"/>
  <c r="S31" i="15" s="1"/>
  <c r="AM31" i="15" s="1"/>
  <c r="T31" i="15" s="1"/>
  <c r="AN31" i="15" s="1"/>
  <c r="AP31" i="15" s="1"/>
  <c r="P30" i="15"/>
  <c r="AJ30" i="15" s="1"/>
  <c r="Q30" i="15" s="1"/>
  <c r="AK30" i="15" s="1"/>
  <c r="R30" i="15" s="1"/>
  <c r="AL30" i="15" s="1"/>
  <c r="S30" i="15" s="1"/>
  <c r="AM30" i="15" s="1"/>
  <c r="T30" i="15" s="1"/>
  <c r="AN30" i="15" s="1"/>
  <c r="AP30" i="15" s="1"/>
  <c r="P29" i="15"/>
  <c r="AJ29" i="15" s="1"/>
  <c r="Q29" i="15" s="1"/>
  <c r="AK29" i="15" s="1"/>
  <c r="R29" i="15" s="1"/>
  <c r="AL29" i="15" s="1"/>
  <c r="S29" i="15" s="1"/>
  <c r="AM29" i="15" s="1"/>
  <c r="T29" i="15" s="1"/>
  <c r="AN29" i="15" s="1"/>
  <c r="AP29" i="15" s="1"/>
  <c r="P28" i="15"/>
  <c r="AJ28" i="15" s="1"/>
  <c r="Q28" i="15" s="1"/>
  <c r="AK28" i="15" s="1"/>
  <c r="R28" i="15" s="1"/>
  <c r="AL28" i="15" s="1"/>
  <c r="S28" i="15" s="1"/>
  <c r="AM28" i="15" s="1"/>
  <c r="T28" i="15" s="1"/>
  <c r="AN28" i="15" s="1"/>
  <c r="AP28" i="15" s="1"/>
  <c r="P27" i="15"/>
  <c r="AJ27" i="15" s="1"/>
  <c r="Q27" i="15" s="1"/>
  <c r="AK27" i="15" s="1"/>
  <c r="R27" i="15" s="1"/>
  <c r="AL27" i="15" s="1"/>
  <c r="S27" i="15" s="1"/>
  <c r="AM27" i="15" s="1"/>
  <c r="T27" i="15" s="1"/>
  <c r="AN27" i="15" s="1"/>
  <c r="AP27" i="15" s="1"/>
  <c r="P26" i="15"/>
  <c r="AJ26" i="15" s="1"/>
  <c r="Q26" i="15" s="1"/>
  <c r="AK26" i="15" s="1"/>
  <c r="R26" i="15" s="1"/>
  <c r="AL26" i="15" s="1"/>
  <c r="S26" i="15" s="1"/>
  <c r="AM26" i="15" s="1"/>
  <c r="T26" i="15" s="1"/>
  <c r="AN26" i="15" s="1"/>
  <c r="AP26" i="15" s="1"/>
  <c r="P25" i="15"/>
  <c r="AJ25" i="15" s="1"/>
  <c r="Q25" i="15" s="1"/>
  <c r="AK25" i="15" s="1"/>
  <c r="R25" i="15" s="1"/>
  <c r="AL25" i="15" s="1"/>
  <c r="S25" i="15" s="1"/>
  <c r="AM25" i="15" s="1"/>
  <c r="T25" i="15" s="1"/>
  <c r="AN25" i="15" s="1"/>
  <c r="AP25" i="15" s="1"/>
  <c r="P24" i="15"/>
  <c r="AJ24" i="15" s="1"/>
  <c r="Q24" i="15" s="1"/>
  <c r="AK24" i="15" s="1"/>
  <c r="R24" i="15" s="1"/>
  <c r="AL24" i="15" s="1"/>
  <c r="S24" i="15" s="1"/>
  <c r="AM24" i="15" s="1"/>
  <c r="T24" i="15" s="1"/>
  <c r="AN24" i="15" s="1"/>
  <c r="AP24" i="15" s="1"/>
  <c r="P23" i="15"/>
  <c r="AJ23" i="15" s="1"/>
  <c r="Q23" i="15" s="1"/>
  <c r="AK23" i="15" s="1"/>
  <c r="R23" i="15" s="1"/>
  <c r="AL23" i="15" s="1"/>
  <c r="S23" i="15" s="1"/>
  <c r="AM23" i="15" s="1"/>
  <c r="T23" i="15" s="1"/>
  <c r="AN23" i="15" s="1"/>
  <c r="AP23" i="15" s="1"/>
  <c r="P22" i="15"/>
  <c r="AJ22" i="15" s="1"/>
  <c r="Q22" i="15" s="1"/>
  <c r="AK22" i="15" s="1"/>
  <c r="R22" i="15" s="1"/>
  <c r="AL22" i="15" s="1"/>
  <c r="S22" i="15" s="1"/>
  <c r="AM22" i="15" s="1"/>
  <c r="T22" i="15" s="1"/>
  <c r="AN22" i="15" s="1"/>
  <c r="AP22" i="15" s="1"/>
  <c r="P21" i="15"/>
  <c r="AJ21" i="15" s="1"/>
  <c r="Q21" i="15" s="1"/>
  <c r="AK21" i="15" s="1"/>
  <c r="R21" i="15" s="1"/>
  <c r="AL21" i="15" s="1"/>
  <c r="S21" i="15" s="1"/>
  <c r="AM21" i="15" s="1"/>
  <c r="T21" i="15" s="1"/>
  <c r="AN21" i="15" s="1"/>
  <c r="AP21" i="15" s="1"/>
  <c r="P20" i="15"/>
  <c r="AJ20" i="15" s="1"/>
  <c r="Q20" i="15" s="1"/>
  <c r="AK20" i="15" s="1"/>
  <c r="R20" i="15" s="1"/>
  <c r="AL20" i="15" s="1"/>
  <c r="S20" i="15" s="1"/>
  <c r="AM20" i="15" s="1"/>
  <c r="T20" i="15" s="1"/>
  <c r="AN20" i="15" s="1"/>
  <c r="AP20" i="15" s="1"/>
  <c r="P19" i="15"/>
  <c r="AJ19" i="15" s="1"/>
  <c r="Q19" i="15" s="1"/>
  <c r="AK19" i="15" s="1"/>
  <c r="R19" i="15" s="1"/>
  <c r="AL19" i="15" s="1"/>
  <c r="S19" i="15" s="1"/>
  <c r="AM19" i="15" s="1"/>
  <c r="T19" i="15" s="1"/>
  <c r="AN19" i="15" s="1"/>
  <c r="AP19" i="15" s="1"/>
  <c r="P18" i="15"/>
  <c r="AJ18" i="15" s="1"/>
  <c r="Q18" i="15" s="1"/>
  <c r="AK18" i="15" s="1"/>
  <c r="R18" i="15" s="1"/>
  <c r="AL18" i="15" s="1"/>
  <c r="S18" i="15" s="1"/>
  <c r="AM18" i="15" s="1"/>
  <c r="T18" i="15" s="1"/>
  <c r="AN18" i="15" s="1"/>
  <c r="AP18" i="15" s="1"/>
  <c r="P17" i="15"/>
  <c r="AJ17" i="15" s="1"/>
  <c r="Q17" i="15" s="1"/>
  <c r="AK17" i="15" s="1"/>
  <c r="R17" i="15" s="1"/>
  <c r="AL17" i="15" s="1"/>
  <c r="S17" i="15" s="1"/>
  <c r="AM17" i="15" s="1"/>
  <c r="T17" i="15" s="1"/>
  <c r="AN17" i="15" s="1"/>
  <c r="AP17" i="15" s="1"/>
  <c r="P16" i="15"/>
  <c r="AJ16" i="15" s="1"/>
  <c r="Q16" i="15" s="1"/>
  <c r="AK16" i="15" s="1"/>
  <c r="R16" i="15" s="1"/>
  <c r="AL16" i="15" s="1"/>
  <c r="S16" i="15" s="1"/>
  <c r="AM16" i="15" s="1"/>
  <c r="T16" i="15" s="1"/>
  <c r="AN16" i="15" s="1"/>
  <c r="AP16" i="15" s="1"/>
  <c r="P15" i="15"/>
  <c r="AJ15" i="15" s="1"/>
  <c r="Q15" i="15" s="1"/>
  <c r="AK15" i="15" s="1"/>
  <c r="R15" i="15" s="1"/>
  <c r="AL15" i="15" s="1"/>
  <c r="S15" i="15" s="1"/>
  <c r="AM15" i="15" s="1"/>
  <c r="T15" i="15" s="1"/>
  <c r="AN15" i="15" s="1"/>
  <c r="AP15" i="15" s="1"/>
  <c r="P14" i="15"/>
  <c r="AJ14" i="15" s="1"/>
  <c r="Q14" i="15" s="1"/>
  <c r="AK14" i="15" s="1"/>
  <c r="R14" i="15" s="1"/>
  <c r="AL14" i="15" s="1"/>
  <c r="S14" i="15" s="1"/>
  <c r="AM14" i="15" s="1"/>
  <c r="T14" i="15" s="1"/>
  <c r="AN14" i="15" s="1"/>
  <c r="AP14" i="15" s="1"/>
  <c r="P13" i="15"/>
  <c r="AJ13" i="15" s="1"/>
  <c r="Q13" i="15" s="1"/>
  <c r="AK13" i="15" s="1"/>
  <c r="R13" i="15" s="1"/>
  <c r="AL13" i="15" s="1"/>
  <c r="S13" i="15" s="1"/>
  <c r="AM13" i="15" s="1"/>
  <c r="T13" i="15" s="1"/>
  <c r="AN13" i="15" s="1"/>
  <c r="AP13" i="15" s="1"/>
  <c r="P12" i="15"/>
  <c r="AJ12" i="15" s="1"/>
  <c r="Q12" i="15" s="1"/>
  <c r="AK12" i="15" s="1"/>
  <c r="R12" i="15" s="1"/>
  <c r="AL12" i="15" s="1"/>
  <c r="S12" i="15" s="1"/>
  <c r="AM12" i="15" s="1"/>
  <c r="T12" i="15" s="1"/>
  <c r="AN12" i="15" s="1"/>
  <c r="AP12" i="15" s="1"/>
  <c r="P11" i="15"/>
  <c r="AJ11" i="15" s="1"/>
  <c r="Q11" i="15" s="1"/>
  <c r="AK11" i="15" s="1"/>
  <c r="R11" i="15" s="1"/>
  <c r="AL11" i="15" s="1"/>
  <c r="S11" i="15" s="1"/>
  <c r="AM11" i="15" s="1"/>
  <c r="T11" i="15" s="1"/>
  <c r="AN11" i="15" s="1"/>
  <c r="AP11" i="15" s="1"/>
  <c r="P10" i="15"/>
  <c r="AJ10" i="15" s="1"/>
  <c r="Q10" i="15" s="1"/>
  <c r="AK10" i="15" s="1"/>
  <c r="R10" i="15" s="1"/>
  <c r="AL10" i="15" s="1"/>
  <c r="S10" i="15" s="1"/>
  <c r="AM10" i="15" s="1"/>
  <c r="T10" i="15" s="1"/>
  <c r="AN10" i="15" s="1"/>
  <c r="AP10" i="15" s="1"/>
  <c r="P9" i="15"/>
  <c r="AJ9" i="15" s="1"/>
  <c r="Q9" i="15" s="1"/>
  <c r="AK9" i="15" s="1"/>
  <c r="R9" i="15" s="1"/>
  <c r="AL9" i="15" s="1"/>
  <c r="S9" i="15" s="1"/>
  <c r="AM9" i="15" s="1"/>
  <c r="T9" i="15" s="1"/>
  <c r="AN9" i="15" s="1"/>
  <c r="AP9" i="15" s="1"/>
  <c r="P8" i="15"/>
  <c r="AJ8" i="15" s="1"/>
  <c r="Q8" i="15" s="1"/>
  <c r="AK8" i="15" s="1"/>
  <c r="R8" i="15" s="1"/>
  <c r="AL8" i="15" s="1"/>
  <c r="S8" i="15" s="1"/>
  <c r="AM8" i="15" s="1"/>
  <c r="T8" i="15" s="1"/>
  <c r="AN8" i="15" s="1"/>
  <c r="AP8" i="15" s="1"/>
  <c r="P7" i="15"/>
  <c r="AJ7" i="15" s="1"/>
  <c r="Q7" i="15" s="1"/>
  <c r="AK7" i="15" s="1"/>
  <c r="R7" i="15" s="1"/>
  <c r="AL7" i="15" s="1"/>
  <c r="S7" i="15" s="1"/>
  <c r="AM7" i="15" s="1"/>
  <c r="T7" i="15" s="1"/>
  <c r="AN7" i="15" s="1"/>
  <c r="AP7" i="15" s="1"/>
  <c r="P6" i="15"/>
  <c r="AJ6" i="15" s="1"/>
  <c r="Q6" i="15" s="1"/>
  <c r="AK6" i="15" s="1"/>
  <c r="R6" i="15" s="1"/>
  <c r="AL6" i="15" s="1"/>
  <c r="S6" i="15" s="1"/>
  <c r="AM6" i="15" s="1"/>
  <c r="T6" i="15" s="1"/>
  <c r="AN6" i="15" s="1"/>
  <c r="AP6" i="15" s="1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J296" i="14"/>
  <c r="AJ295" i="14"/>
  <c r="AJ294" i="14"/>
  <c r="AJ293" i="14"/>
  <c r="AJ292" i="14"/>
  <c r="AJ291" i="14"/>
  <c r="AJ290" i="14"/>
  <c r="AJ289" i="14"/>
  <c r="AJ288" i="14"/>
  <c r="AJ287" i="14"/>
  <c r="P237" i="14"/>
  <c r="AK237" i="14" s="1"/>
  <c r="Q237" i="14" s="1"/>
  <c r="AL237" i="14" s="1"/>
  <c r="R237" i="14" s="1"/>
  <c r="AM237" i="14" s="1"/>
  <c r="S237" i="14" s="1"/>
  <c r="AN237" i="14" s="1"/>
  <c r="T237" i="14" s="1"/>
  <c r="AO237" i="14" s="1"/>
  <c r="AQ237" i="14" s="1"/>
  <c r="AM227" i="14"/>
  <c r="AL227" i="14"/>
  <c r="AK227" i="14"/>
  <c r="S227" i="14"/>
  <c r="AN227" i="14" s="1"/>
  <c r="T227" i="14" s="1"/>
  <c r="AO227" i="14" s="1"/>
  <c r="AQ227" i="14" s="1"/>
  <c r="P222" i="14"/>
  <c r="AK222" i="14" s="1"/>
  <c r="Q222" i="14" s="1"/>
  <c r="AL222" i="14" s="1"/>
  <c r="R222" i="14" s="1"/>
  <c r="AM222" i="14" s="1"/>
  <c r="S222" i="14" s="1"/>
  <c r="AN222" i="14" s="1"/>
  <c r="T222" i="14" s="1"/>
  <c r="AO222" i="14" s="1"/>
  <c r="AQ222" i="14" s="1"/>
  <c r="AO156" i="14"/>
  <c r="AQ156" i="14" s="1"/>
  <c r="AN156" i="14"/>
  <c r="AM156" i="14"/>
  <c r="S75" i="14"/>
  <c r="AN75" i="14" s="1"/>
  <c r="T75" i="14" s="1"/>
  <c r="AO75" i="14" s="1"/>
  <c r="AQ75" i="14" s="1"/>
  <c r="P64" i="14"/>
  <c r="AK64" i="14" s="1"/>
  <c r="Q64" i="14" s="1"/>
  <c r="AL64" i="14" s="1"/>
  <c r="R64" i="14" s="1"/>
  <c r="AM64" i="14" s="1"/>
  <c r="S64" i="14" s="1"/>
  <c r="AN64" i="14" s="1"/>
  <c r="T64" i="14" s="1"/>
  <c r="AO64" i="14" s="1"/>
  <c r="AQ64" i="14" s="1"/>
  <c r="P63" i="14"/>
  <c r="AK63" i="14" s="1"/>
  <c r="Q63" i="14" s="1"/>
  <c r="AL63" i="14" s="1"/>
  <c r="R63" i="14" s="1"/>
  <c r="AM63" i="14" s="1"/>
  <c r="S63" i="14" s="1"/>
  <c r="AN63" i="14" s="1"/>
  <c r="T63" i="14" s="1"/>
  <c r="AO63" i="14" s="1"/>
  <c r="AQ63" i="14" s="1"/>
  <c r="P27" i="14"/>
  <c r="AK27" i="14" s="1"/>
  <c r="Q27" i="14" s="1"/>
  <c r="AL27" i="14" s="1"/>
  <c r="R27" i="14" s="1"/>
  <c r="AM27" i="14" s="1"/>
  <c r="S27" i="14" s="1"/>
  <c r="AN27" i="14" s="1"/>
  <c r="T27" i="14" s="1"/>
  <c r="AO27" i="14" s="1"/>
  <c r="AQ27" i="14" s="1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2" i="14" s="1"/>
  <c r="A23" i="14" s="1"/>
  <c r="A24" i="14" s="1"/>
  <c r="A25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9" i="14" s="1"/>
  <c r="A220" i="14" s="1"/>
  <c r="A221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8" i="14" s="1"/>
  <c r="A239" i="14" s="1"/>
  <c r="A240" i="14" s="1"/>
  <c r="A241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J313" i="13"/>
  <c r="AJ312" i="13"/>
  <c r="AJ311" i="13"/>
  <c r="AJ310" i="13"/>
  <c r="AJ309" i="13"/>
  <c r="AJ308" i="13"/>
  <c r="AJ307" i="13"/>
  <c r="AJ306" i="13"/>
  <c r="AJ305" i="13"/>
  <c r="AJ304" i="13"/>
  <c r="AJ303" i="13"/>
  <c r="AJ302" i="13"/>
  <c r="AJ301" i="13"/>
  <c r="AJ300" i="13"/>
  <c r="AJ299" i="13"/>
  <c r="AJ298" i="13"/>
  <c r="AJ297" i="13"/>
  <c r="AJ296" i="13"/>
  <c r="AJ295" i="13"/>
  <c r="AJ294" i="13"/>
  <c r="AJ293" i="13"/>
  <c r="AJ292" i="13"/>
  <c r="AJ291" i="13"/>
  <c r="AJ290" i="13"/>
  <c r="AJ289" i="13"/>
  <c r="AJ288" i="13"/>
  <c r="AJ287" i="13"/>
  <c r="AJ286" i="13"/>
  <c r="AJ285" i="13"/>
  <c r="AJ284" i="13"/>
  <c r="AJ283" i="13"/>
  <c r="AJ282" i="13"/>
  <c r="AJ281" i="13"/>
  <c r="AJ280" i="13"/>
  <c r="AJ279" i="13"/>
  <c r="AJ278" i="13"/>
  <c r="AM221" i="13"/>
  <c r="AL221" i="13"/>
  <c r="AK221" i="13"/>
  <c r="S221" i="13"/>
  <c r="AN221" i="13" s="1"/>
  <c r="T221" i="13" s="1"/>
  <c r="AO221" i="13" s="1"/>
  <c r="AQ221" i="13" s="1"/>
  <c r="AO152" i="13"/>
  <c r="AQ152" i="13" s="1"/>
  <c r="AN152" i="13"/>
  <c r="AM152" i="13"/>
  <c r="S71" i="13"/>
  <c r="AN71" i="13" s="1"/>
  <c r="T71" i="13" s="1"/>
  <c r="AO71" i="13" s="1"/>
  <c r="AQ71" i="13" s="1"/>
  <c r="P60" i="13"/>
  <c r="AK60" i="13" s="1"/>
  <c r="Q60" i="13" s="1"/>
  <c r="AL60" i="13" s="1"/>
  <c r="R60" i="13" s="1"/>
  <c r="AM60" i="13" s="1"/>
  <c r="S60" i="13" s="1"/>
  <c r="AN60" i="13" s="1"/>
  <c r="T60" i="13" s="1"/>
  <c r="AO60" i="13" s="1"/>
  <c r="AQ60" i="13" s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J316" i="12"/>
  <c r="AJ315" i="12"/>
  <c r="AJ314" i="12"/>
  <c r="AJ313" i="12"/>
  <c r="AJ312" i="12"/>
  <c r="AJ311" i="12"/>
  <c r="AJ310" i="12"/>
  <c r="AJ309" i="12"/>
  <c r="AJ308" i="12"/>
  <c r="AJ307" i="12"/>
  <c r="AJ306" i="12"/>
  <c r="AJ305" i="12"/>
  <c r="AJ304" i="12"/>
  <c r="AJ303" i="12"/>
  <c r="AJ302" i="12"/>
  <c r="AJ301" i="12"/>
  <c r="AJ300" i="12"/>
  <c r="AJ299" i="12"/>
  <c r="AJ298" i="12"/>
  <c r="AJ297" i="12"/>
  <c r="AJ296" i="12"/>
  <c r="AJ295" i="12"/>
  <c r="AJ294" i="12"/>
  <c r="AJ293" i="12"/>
  <c r="AJ292" i="12"/>
  <c r="AJ291" i="12"/>
  <c r="AJ290" i="12"/>
  <c r="AJ289" i="12"/>
  <c r="AJ288" i="12"/>
  <c r="AJ287" i="12"/>
  <c r="AJ286" i="12"/>
  <c r="AJ285" i="12"/>
  <c r="AJ284" i="12"/>
  <c r="AJ283" i="12"/>
  <c r="AJ282" i="12"/>
  <c r="AJ281" i="12"/>
  <c r="AJ280" i="12"/>
  <c r="O280" i="12"/>
  <c r="AJ279" i="12"/>
  <c r="O279" i="12"/>
  <c r="AJ278" i="12"/>
  <c r="O278" i="12"/>
  <c r="AM221" i="12"/>
  <c r="AL221" i="12"/>
  <c r="AK221" i="12"/>
  <c r="S221" i="12"/>
  <c r="AN221" i="12" s="1"/>
  <c r="T221" i="12" s="1"/>
  <c r="AO221" i="12" s="1"/>
  <c r="AQ221" i="12" s="1"/>
  <c r="AO152" i="12"/>
  <c r="AQ152" i="12" s="1"/>
  <c r="AN152" i="12"/>
  <c r="AM152" i="12"/>
  <c r="S71" i="12"/>
  <c r="AN71" i="12" s="1"/>
  <c r="T71" i="12" s="1"/>
  <c r="AO71" i="12" s="1"/>
  <c r="AQ71" i="12" s="1"/>
  <c r="P21" i="12"/>
  <c r="AK21" i="12" s="1"/>
  <c r="Q21" i="12" s="1"/>
  <c r="AL21" i="12" s="1"/>
  <c r="R21" i="12" s="1"/>
  <c r="AM21" i="12" s="1"/>
  <c r="S21" i="12" s="1"/>
  <c r="AN21" i="12" s="1"/>
  <c r="T21" i="12" s="1"/>
  <c r="AO21" i="12" s="1"/>
  <c r="AQ21" i="12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Q281" i="11"/>
  <c r="AJ281" i="11"/>
  <c r="AQ280" i="11"/>
  <c r="AJ280" i="11"/>
  <c r="AQ279" i="11"/>
  <c r="AJ279" i="11"/>
  <c r="O279" i="11"/>
  <c r="AQ278" i="11"/>
  <c r="AJ278" i="11"/>
  <c r="O278" i="11"/>
  <c r="AQ277" i="11"/>
  <c r="AJ277" i="11"/>
  <c r="O277" i="11"/>
  <c r="AM220" i="11"/>
  <c r="AL220" i="11"/>
  <c r="AK220" i="11"/>
  <c r="S220" i="11"/>
  <c r="AN220" i="11" s="1"/>
  <c r="T220" i="11" s="1"/>
  <c r="AO220" i="11" s="1"/>
  <c r="AO151" i="11"/>
  <c r="AN151" i="11"/>
  <c r="AM151" i="11"/>
  <c r="S70" i="11"/>
  <c r="AN70" i="11" s="1"/>
  <c r="T70" i="11" s="1"/>
  <c r="AO70" i="11" s="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O294" i="7"/>
  <c r="P294" i="7" s="1"/>
  <c r="AK294" i="7" s="1"/>
  <c r="Q294" i="7" s="1"/>
  <c r="AL294" i="7" s="1"/>
  <c r="R294" i="7" s="1"/>
  <c r="AM294" i="7" s="1"/>
  <c r="S294" i="7" s="1"/>
  <c r="AN294" i="7" s="1"/>
  <c r="T294" i="7" s="1"/>
  <c r="AO294" i="7" s="1"/>
  <c r="AQ294" i="7" s="1"/>
  <c r="O294" i="8" s="1"/>
  <c r="P294" i="8" s="1"/>
  <c r="AK294" i="8" s="1"/>
  <c r="Q294" i="8" s="1"/>
  <c r="AL294" i="8" s="1"/>
  <c r="R294" i="8" s="1"/>
  <c r="AM294" i="8" s="1"/>
  <c r="S294" i="8" s="1"/>
  <c r="AN294" i="8" s="1"/>
  <c r="T294" i="8" s="1"/>
  <c r="AO294" i="8" s="1"/>
  <c r="AQ294" i="8" s="1"/>
  <c r="O293" i="7"/>
  <c r="P293" i="7" s="1"/>
  <c r="AK293" i="7" s="1"/>
  <c r="Q293" i="7" s="1"/>
  <c r="AL293" i="7" s="1"/>
  <c r="R293" i="7" s="1"/>
  <c r="AM293" i="7" s="1"/>
  <c r="S293" i="7" s="1"/>
  <c r="AN293" i="7" s="1"/>
  <c r="T293" i="7" s="1"/>
  <c r="AO293" i="7" s="1"/>
  <c r="AQ293" i="7" s="1"/>
  <c r="O293" i="8" s="1"/>
  <c r="P293" i="8" s="1"/>
  <c r="AK293" i="8" s="1"/>
  <c r="Q293" i="8" s="1"/>
  <c r="AL293" i="8" s="1"/>
  <c r="R293" i="8" s="1"/>
  <c r="AM293" i="8" s="1"/>
  <c r="S293" i="8" s="1"/>
  <c r="AN293" i="8" s="1"/>
  <c r="T293" i="8" s="1"/>
  <c r="AO293" i="8" s="1"/>
  <c r="AQ293" i="8" s="1"/>
  <c r="O292" i="7"/>
  <c r="P292" i="7" s="1"/>
  <c r="AK292" i="7" s="1"/>
  <c r="Q292" i="7" s="1"/>
  <c r="AL292" i="7" s="1"/>
  <c r="R292" i="7" s="1"/>
  <c r="AM292" i="7" s="1"/>
  <c r="S292" i="7" s="1"/>
  <c r="AN292" i="7" s="1"/>
  <c r="T292" i="7" s="1"/>
  <c r="AO292" i="7" s="1"/>
  <c r="AQ292" i="7" s="1"/>
  <c r="O292" i="8" s="1"/>
  <c r="P292" i="8" s="1"/>
  <c r="AK292" i="8" s="1"/>
  <c r="Q292" i="8" s="1"/>
  <c r="AL292" i="8" s="1"/>
  <c r="R292" i="8" s="1"/>
  <c r="AM292" i="8" s="1"/>
  <c r="S292" i="8" s="1"/>
  <c r="AN292" i="8" s="1"/>
  <c r="T292" i="8" s="1"/>
  <c r="AO292" i="8" s="1"/>
  <c r="AQ292" i="8" s="1"/>
  <c r="O291" i="7"/>
  <c r="P291" i="7" s="1"/>
  <c r="AK291" i="7" s="1"/>
  <c r="Q291" i="7" s="1"/>
  <c r="AL291" i="7" s="1"/>
  <c r="R291" i="7" s="1"/>
  <c r="AM291" i="7" s="1"/>
  <c r="S291" i="7" s="1"/>
  <c r="AN291" i="7" s="1"/>
  <c r="T291" i="7" s="1"/>
  <c r="AO291" i="7" s="1"/>
  <c r="AQ291" i="7" s="1"/>
  <c r="O291" i="8" s="1"/>
  <c r="P291" i="8" s="1"/>
  <c r="AK291" i="8" s="1"/>
  <c r="Q291" i="8" s="1"/>
  <c r="AL291" i="8" s="1"/>
  <c r="R291" i="8" s="1"/>
  <c r="AM291" i="8" s="1"/>
  <c r="S291" i="8" s="1"/>
  <c r="AN291" i="8" s="1"/>
  <c r="T291" i="8" s="1"/>
  <c r="AO291" i="8" s="1"/>
  <c r="AQ291" i="8" s="1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M6" i="7"/>
  <c r="AL6" i="7"/>
  <c r="AK6" i="7"/>
  <c r="S6" i="7"/>
  <c r="AN6" i="7" s="1"/>
  <c r="T6" i="7" s="1"/>
  <c r="AO6" i="7" s="1"/>
  <c r="AQ6" i="7" s="1"/>
  <c r="O290" i="6"/>
  <c r="P290" i="6" s="1"/>
  <c r="AK290" i="6" s="1"/>
  <c r="Q290" i="6" s="1"/>
  <c r="AL290" i="6" s="1"/>
  <c r="R290" i="6" s="1"/>
  <c r="AM290" i="6" s="1"/>
  <c r="S290" i="6" s="1"/>
  <c r="AN290" i="6" s="1"/>
  <c r="T290" i="6" s="1"/>
  <c r="AO290" i="6" s="1"/>
  <c r="AQ290" i="6" s="1"/>
  <c r="O290" i="7" s="1"/>
  <c r="P290" i="7" s="1"/>
  <c r="AK290" i="7" s="1"/>
  <c r="Q290" i="7" s="1"/>
  <c r="AL290" i="7" s="1"/>
  <c r="R290" i="7" s="1"/>
  <c r="AM290" i="7" s="1"/>
  <c r="S290" i="7" s="1"/>
  <c r="AN290" i="7" s="1"/>
  <c r="T290" i="7" s="1"/>
  <c r="AO290" i="7" s="1"/>
  <c r="AQ290" i="7" s="1"/>
  <c r="O290" i="8" s="1"/>
  <c r="P290" i="8" s="1"/>
  <c r="AK290" i="8" s="1"/>
  <c r="Q290" i="8" s="1"/>
  <c r="AL290" i="8" s="1"/>
  <c r="R290" i="8" s="1"/>
  <c r="AM290" i="8" s="1"/>
  <c r="S290" i="8" s="1"/>
  <c r="AN290" i="8" s="1"/>
  <c r="T290" i="8" s="1"/>
  <c r="AO290" i="8" s="1"/>
  <c r="AQ290" i="8" s="1"/>
  <c r="O289" i="6"/>
  <c r="P289" i="6" s="1"/>
  <c r="AK289" i="6" s="1"/>
  <c r="Q289" i="6" s="1"/>
  <c r="AL289" i="6" s="1"/>
  <c r="R289" i="6" s="1"/>
  <c r="AM289" i="6" s="1"/>
  <c r="S289" i="6" s="1"/>
  <c r="AN289" i="6" s="1"/>
  <c r="T289" i="6" s="1"/>
  <c r="AO289" i="6" s="1"/>
  <c r="AQ289" i="6" s="1"/>
  <c r="O289" i="7" s="1"/>
  <c r="P289" i="7" s="1"/>
  <c r="AK289" i="7" s="1"/>
  <c r="Q289" i="7" s="1"/>
  <c r="AL289" i="7" s="1"/>
  <c r="R289" i="7" s="1"/>
  <c r="AM289" i="7" s="1"/>
  <c r="S289" i="7" s="1"/>
  <c r="AN289" i="7" s="1"/>
  <c r="T289" i="7" s="1"/>
  <c r="AO289" i="7" s="1"/>
  <c r="AQ289" i="7" s="1"/>
  <c r="O289" i="8" s="1"/>
  <c r="P289" i="8" s="1"/>
  <c r="AK289" i="8" s="1"/>
  <c r="Q289" i="8" s="1"/>
  <c r="AL289" i="8" s="1"/>
  <c r="R289" i="8" s="1"/>
  <c r="AM289" i="8" s="1"/>
  <c r="S289" i="8" s="1"/>
  <c r="AN289" i="8" s="1"/>
  <c r="T289" i="8" s="1"/>
  <c r="AO289" i="8" s="1"/>
  <c r="AQ289" i="8" s="1"/>
  <c r="AN288" i="6"/>
  <c r="T288" i="6"/>
  <c r="AO288" i="6" s="1"/>
  <c r="AQ288" i="6" s="1"/>
  <c r="O288" i="7" s="1"/>
  <c r="P288" i="7" s="1"/>
  <c r="AK288" i="7" s="1"/>
  <c r="Q288" i="7" s="1"/>
  <c r="AL288" i="7" s="1"/>
  <c r="R288" i="7" s="1"/>
  <c r="AM288" i="7" s="1"/>
  <c r="S288" i="7" s="1"/>
  <c r="AN288" i="7" s="1"/>
  <c r="T288" i="7" s="1"/>
  <c r="AO288" i="7" s="1"/>
  <c r="AQ288" i="7" s="1"/>
  <c r="O288" i="8" s="1"/>
  <c r="P288" i="8" s="1"/>
  <c r="AK288" i="8" s="1"/>
  <c r="Q288" i="8" s="1"/>
  <c r="AL288" i="8" s="1"/>
  <c r="R288" i="8" s="1"/>
  <c r="AM288" i="8" s="1"/>
  <c r="S288" i="8" s="1"/>
  <c r="AN288" i="8" s="1"/>
  <c r="T288" i="8" s="1"/>
  <c r="AO288" i="8" s="1"/>
  <c r="AQ288" i="8" s="1"/>
  <c r="O288" i="6"/>
  <c r="P288" i="6" s="1"/>
  <c r="AK288" i="6" s="1"/>
  <c r="Q288" i="6" s="1"/>
  <c r="AL288" i="6" s="1"/>
  <c r="R288" i="6" s="1"/>
  <c r="AM288" i="6" s="1"/>
  <c r="AO287" i="6"/>
  <c r="AQ287" i="6" s="1"/>
  <c r="O287" i="7" s="1"/>
  <c r="P287" i="7" s="1"/>
  <c r="AK287" i="7" s="1"/>
  <c r="Q287" i="7" s="1"/>
  <c r="AL287" i="7" s="1"/>
  <c r="R287" i="7" s="1"/>
  <c r="AM287" i="7" s="1"/>
  <c r="S287" i="7" s="1"/>
  <c r="AN287" i="7" s="1"/>
  <c r="T287" i="7" s="1"/>
  <c r="AO287" i="7" s="1"/>
  <c r="AQ287" i="7" s="1"/>
  <c r="O287" i="8" s="1"/>
  <c r="P287" i="8" s="1"/>
  <c r="AK287" i="8" s="1"/>
  <c r="Q287" i="8" s="1"/>
  <c r="AL287" i="8" s="1"/>
  <c r="R287" i="8" s="1"/>
  <c r="AM287" i="8" s="1"/>
  <c r="S287" i="8" s="1"/>
  <c r="AN287" i="8" s="1"/>
  <c r="T287" i="8" s="1"/>
  <c r="AO287" i="8" s="1"/>
  <c r="AQ287" i="8" s="1"/>
  <c r="AN287" i="6"/>
  <c r="AM287" i="6"/>
  <c r="AL287" i="6"/>
  <c r="AK287" i="6"/>
  <c r="O287" i="6"/>
  <c r="AO286" i="6"/>
  <c r="AQ286" i="6" s="1"/>
  <c r="O286" i="7" s="1"/>
  <c r="P286" i="7" s="1"/>
  <c r="AK286" i="7" s="1"/>
  <c r="Q286" i="7" s="1"/>
  <c r="AL286" i="7" s="1"/>
  <c r="R286" i="7" s="1"/>
  <c r="AM286" i="7" s="1"/>
  <c r="S286" i="7" s="1"/>
  <c r="AN286" i="7" s="1"/>
  <c r="T286" i="7" s="1"/>
  <c r="AO286" i="7" s="1"/>
  <c r="AQ286" i="7" s="1"/>
  <c r="O286" i="8" s="1"/>
  <c r="P286" i="8" s="1"/>
  <c r="AK286" i="8" s="1"/>
  <c r="Q286" i="8" s="1"/>
  <c r="AL286" i="8" s="1"/>
  <c r="R286" i="8" s="1"/>
  <c r="AM286" i="8" s="1"/>
  <c r="S286" i="8" s="1"/>
  <c r="AN286" i="8" s="1"/>
  <c r="T286" i="8" s="1"/>
  <c r="AO286" i="8" s="1"/>
  <c r="AQ286" i="8" s="1"/>
  <c r="AN286" i="6"/>
  <c r="AM286" i="6"/>
  <c r="AL286" i="6"/>
  <c r="AK286" i="6"/>
  <c r="O286" i="6"/>
  <c r="O285" i="6"/>
  <c r="P285" i="6" s="1"/>
  <c r="AK285" i="6" s="1"/>
  <c r="Q285" i="6" s="1"/>
  <c r="AL285" i="6" s="1"/>
  <c r="R285" i="6" s="1"/>
  <c r="AM285" i="6" s="1"/>
  <c r="S285" i="6" s="1"/>
  <c r="AN285" i="6" s="1"/>
  <c r="T285" i="6" s="1"/>
  <c r="AO285" i="6" s="1"/>
  <c r="AQ285" i="6" s="1"/>
  <c r="O285" i="7" s="1"/>
  <c r="P285" i="7" s="1"/>
  <c r="AK285" i="7" s="1"/>
  <c r="Q285" i="7" s="1"/>
  <c r="AL285" i="7" s="1"/>
  <c r="R285" i="7" s="1"/>
  <c r="AM285" i="7" s="1"/>
  <c r="S285" i="7" s="1"/>
  <c r="AN285" i="7" s="1"/>
  <c r="T285" i="7" s="1"/>
  <c r="AO285" i="7" s="1"/>
  <c r="AQ285" i="7" s="1"/>
  <c r="O285" i="8" s="1"/>
  <c r="P285" i="8" s="1"/>
  <c r="AK285" i="8" s="1"/>
  <c r="Q285" i="8" s="1"/>
  <c r="AL285" i="8" s="1"/>
  <c r="R285" i="8" s="1"/>
  <c r="AM285" i="8" s="1"/>
  <c r="S285" i="8" s="1"/>
  <c r="AN285" i="8" s="1"/>
  <c r="T285" i="8" s="1"/>
  <c r="AO285" i="8" s="1"/>
  <c r="AQ285" i="8" s="1"/>
  <c r="AO284" i="6"/>
  <c r="AQ284" i="6" s="1"/>
  <c r="O284" i="7" s="1"/>
  <c r="P284" i="7" s="1"/>
  <c r="AK284" i="7" s="1"/>
  <c r="Q284" i="7" s="1"/>
  <c r="AL284" i="7" s="1"/>
  <c r="R284" i="7" s="1"/>
  <c r="AM284" i="7" s="1"/>
  <c r="S284" i="7" s="1"/>
  <c r="AN284" i="7" s="1"/>
  <c r="T284" i="7" s="1"/>
  <c r="AO284" i="7" s="1"/>
  <c r="AQ284" i="7" s="1"/>
  <c r="O284" i="8" s="1"/>
  <c r="P284" i="8" s="1"/>
  <c r="AK284" i="8" s="1"/>
  <c r="Q284" i="8" s="1"/>
  <c r="AL284" i="8" s="1"/>
  <c r="R284" i="8" s="1"/>
  <c r="AM284" i="8" s="1"/>
  <c r="S284" i="8" s="1"/>
  <c r="AN284" i="8" s="1"/>
  <c r="T284" i="8" s="1"/>
  <c r="AO284" i="8" s="1"/>
  <c r="AQ284" i="8" s="1"/>
  <c r="AN284" i="6"/>
  <c r="AM284" i="6"/>
  <c r="AL284" i="6"/>
  <c r="AK284" i="6"/>
  <c r="O284" i="6"/>
  <c r="AK283" i="6"/>
  <c r="Q283" i="6"/>
  <c r="AL283" i="6" s="1"/>
  <c r="R283" i="6" s="1"/>
  <c r="AM283" i="6" s="1"/>
  <c r="S283" i="6" s="1"/>
  <c r="AN283" i="6" s="1"/>
  <c r="T283" i="6" s="1"/>
  <c r="AO283" i="6" s="1"/>
  <c r="AQ283" i="6" s="1"/>
  <c r="O283" i="7" s="1"/>
  <c r="P283" i="7" s="1"/>
  <c r="AK283" i="7" s="1"/>
  <c r="Q283" i="7" s="1"/>
  <c r="AL283" i="7" s="1"/>
  <c r="R283" i="7" s="1"/>
  <c r="AM283" i="7" s="1"/>
  <c r="S283" i="7" s="1"/>
  <c r="AN283" i="7" s="1"/>
  <c r="T283" i="7" s="1"/>
  <c r="AO283" i="7" s="1"/>
  <c r="AQ283" i="7" s="1"/>
  <c r="O283" i="8" s="1"/>
  <c r="P283" i="8" s="1"/>
  <c r="AK283" i="8" s="1"/>
  <c r="Q283" i="8" s="1"/>
  <c r="AL283" i="8" s="1"/>
  <c r="R283" i="8" s="1"/>
  <c r="AM283" i="8" s="1"/>
  <c r="S283" i="8" s="1"/>
  <c r="AN283" i="8" s="1"/>
  <c r="T283" i="8" s="1"/>
  <c r="AO283" i="8" s="1"/>
  <c r="AQ283" i="8" s="1"/>
  <c r="O283" i="6"/>
  <c r="AO278" i="6"/>
  <c r="AQ278" i="6" s="1"/>
  <c r="O278" i="7" s="1"/>
  <c r="P278" i="7" s="1"/>
  <c r="AK278" i="7" s="1"/>
  <c r="Q278" i="7" s="1"/>
  <c r="AL278" i="7" s="1"/>
  <c r="R278" i="7" s="1"/>
  <c r="AM278" i="7" s="1"/>
  <c r="S278" i="7" s="1"/>
  <c r="AN278" i="7" s="1"/>
  <c r="T278" i="7" s="1"/>
  <c r="AO278" i="7" s="1"/>
  <c r="AQ278" i="7" s="1"/>
  <c r="O278" i="8" s="1"/>
  <c r="P278" i="8" s="1"/>
  <c r="AK278" i="8" s="1"/>
  <c r="Q278" i="8" s="1"/>
  <c r="AL278" i="8" s="1"/>
  <c r="R278" i="8" s="1"/>
  <c r="AM278" i="8" s="1"/>
  <c r="S278" i="8" s="1"/>
  <c r="AN278" i="8" s="1"/>
  <c r="T278" i="8" s="1"/>
  <c r="AO278" i="8" s="1"/>
  <c r="AQ278" i="8" s="1"/>
  <c r="AN278" i="6"/>
  <c r="AM278" i="6"/>
  <c r="AL278" i="6"/>
  <c r="AK278" i="6"/>
  <c r="AO277" i="6"/>
  <c r="AQ277" i="6" s="1"/>
  <c r="O277" i="7" s="1"/>
  <c r="P277" i="7" s="1"/>
  <c r="AK277" i="7" s="1"/>
  <c r="Q277" i="7" s="1"/>
  <c r="AL277" i="7" s="1"/>
  <c r="R277" i="7" s="1"/>
  <c r="AM277" i="7" s="1"/>
  <c r="S277" i="7" s="1"/>
  <c r="AN277" i="7" s="1"/>
  <c r="T277" i="7" s="1"/>
  <c r="AO277" i="7" s="1"/>
  <c r="AQ277" i="7" s="1"/>
  <c r="O277" i="8" s="1"/>
  <c r="P277" i="8" s="1"/>
  <c r="AK277" i="8" s="1"/>
  <c r="Q277" i="8" s="1"/>
  <c r="AL277" i="8" s="1"/>
  <c r="R277" i="8" s="1"/>
  <c r="AM277" i="8" s="1"/>
  <c r="S277" i="8" s="1"/>
  <c r="AN277" i="8" s="1"/>
  <c r="T277" i="8" s="1"/>
  <c r="AO277" i="8" s="1"/>
  <c r="AQ277" i="8" s="1"/>
  <c r="AN277" i="6"/>
  <c r="AM277" i="6"/>
  <c r="AL277" i="6"/>
  <c r="AK277" i="6"/>
  <c r="AM220" i="6"/>
  <c r="AL220" i="6"/>
  <c r="AK220" i="6"/>
  <c r="S220" i="6"/>
  <c r="AN220" i="6" s="1"/>
  <c r="T220" i="6" s="1"/>
  <c r="AO220" i="6" s="1"/>
  <c r="AQ220" i="6" s="1"/>
  <c r="O220" i="7" s="1"/>
  <c r="P220" i="7" s="1"/>
  <c r="AK220" i="7" s="1"/>
  <c r="Q220" i="7" s="1"/>
  <c r="AL220" i="7" s="1"/>
  <c r="R220" i="7" s="1"/>
  <c r="AM220" i="7" s="1"/>
  <c r="S220" i="7" s="1"/>
  <c r="AN220" i="7" s="1"/>
  <c r="T220" i="7" s="1"/>
  <c r="AO220" i="7" s="1"/>
  <c r="AQ220" i="7" s="1"/>
  <c r="O220" i="8" s="1"/>
  <c r="P220" i="8" s="1"/>
  <c r="AK220" i="8" s="1"/>
  <c r="Q220" i="8" s="1"/>
  <c r="AL220" i="8" s="1"/>
  <c r="R220" i="8" s="1"/>
  <c r="AM220" i="8" s="1"/>
  <c r="S220" i="8" s="1"/>
  <c r="AN220" i="8" s="1"/>
  <c r="T220" i="8" s="1"/>
  <c r="AO220" i="8" s="1"/>
  <c r="AQ220" i="8" s="1"/>
  <c r="AO151" i="6"/>
  <c r="AQ151" i="6" s="1"/>
  <c r="O151" i="7" s="1"/>
  <c r="P151" i="7" s="1"/>
  <c r="AK151" i="7" s="1"/>
  <c r="Q151" i="7" s="1"/>
  <c r="AL151" i="7" s="1"/>
  <c r="R151" i="7" s="1"/>
  <c r="AM151" i="7" s="1"/>
  <c r="S151" i="7" s="1"/>
  <c r="AN151" i="7" s="1"/>
  <c r="T151" i="7" s="1"/>
  <c r="AO151" i="7" s="1"/>
  <c r="AQ151" i="7" s="1"/>
  <c r="O151" i="8" s="1"/>
  <c r="P151" i="8" s="1"/>
  <c r="AK151" i="8" s="1"/>
  <c r="Q151" i="8" s="1"/>
  <c r="AL151" i="8" s="1"/>
  <c r="R151" i="8" s="1"/>
  <c r="AM151" i="8" s="1"/>
  <c r="S151" i="8" s="1"/>
  <c r="AN151" i="8" s="1"/>
  <c r="T151" i="8" s="1"/>
  <c r="AO151" i="8" s="1"/>
  <c r="AQ151" i="8" s="1"/>
  <c r="AN151" i="6"/>
  <c r="AM151" i="6"/>
  <c r="S70" i="6"/>
  <c r="AN70" i="6" s="1"/>
  <c r="T70" i="6" s="1"/>
  <c r="AO70" i="6" s="1"/>
  <c r="AQ70" i="6" s="1"/>
  <c r="O70" i="7" s="1"/>
  <c r="P70" i="7" s="1"/>
  <c r="AK70" i="7" s="1"/>
  <c r="Q70" i="7" s="1"/>
  <c r="AL70" i="7" s="1"/>
  <c r="R70" i="7" s="1"/>
  <c r="AM70" i="7" s="1"/>
  <c r="S70" i="7" s="1"/>
  <c r="AN70" i="7" s="1"/>
  <c r="T70" i="7" s="1"/>
  <c r="AO70" i="7" s="1"/>
  <c r="AQ70" i="7" s="1"/>
  <c r="O70" i="8" s="1"/>
  <c r="P70" i="8" s="1"/>
  <c r="AK70" i="8" s="1"/>
  <c r="Q70" i="8" s="1"/>
  <c r="AL70" i="8" s="1"/>
  <c r="R70" i="8" s="1"/>
  <c r="AM70" i="8" s="1"/>
  <c r="S70" i="8" s="1"/>
  <c r="AN70" i="8" s="1"/>
  <c r="T70" i="8" s="1"/>
  <c r="AO70" i="8" s="1"/>
  <c r="AQ70" i="8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O282" i="5"/>
  <c r="P282" i="5" s="1"/>
  <c r="AK282" i="5" s="1"/>
  <c r="Q282" i="5" s="1"/>
  <c r="AL282" i="5" s="1"/>
  <c r="R282" i="5" s="1"/>
  <c r="AM282" i="5" s="1"/>
  <c r="S282" i="5" s="1"/>
  <c r="AN282" i="5" s="1"/>
  <c r="T282" i="5" s="1"/>
  <c r="AO282" i="5" s="1"/>
  <c r="AQ282" i="5" s="1"/>
  <c r="O282" i="6" s="1"/>
  <c r="P282" i="6" s="1"/>
  <c r="AK282" i="6" s="1"/>
  <c r="Q282" i="6" s="1"/>
  <c r="AL282" i="6" s="1"/>
  <c r="R282" i="6" s="1"/>
  <c r="AM282" i="6" s="1"/>
  <c r="S282" i="6" s="1"/>
  <c r="AN282" i="6" s="1"/>
  <c r="T282" i="6" s="1"/>
  <c r="AO282" i="6" s="1"/>
  <c r="AQ282" i="6" s="1"/>
  <c r="O282" i="7" s="1"/>
  <c r="P282" i="7" s="1"/>
  <c r="AK282" i="7" s="1"/>
  <c r="Q282" i="7" s="1"/>
  <c r="AL282" i="7" s="1"/>
  <c r="R282" i="7" s="1"/>
  <c r="AM282" i="7" s="1"/>
  <c r="S282" i="7" s="1"/>
  <c r="AN282" i="7" s="1"/>
  <c r="T282" i="7" s="1"/>
  <c r="AO282" i="7" s="1"/>
  <c r="AQ282" i="7" s="1"/>
  <c r="O282" i="8" s="1"/>
  <c r="P282" i="8" s="1"/>
  <c r="AK282" i="8" s="1"/>
  <c r="Q282" i="8" s="1"/>
  <c r="AL282" i="8" s="1"/>
  <c r="R282" i="8" s="1"/>
  <c r="AM282" i="8" s="1"/>
  <c r="S282" i="8" s="1"/>
  <c r="AN282" i="8" s="1"/>
  <c r="T282" i="8" s="1"/>
  <c r="AO282" i="8" s="1"/>
  <c r="AQ282" i="8" s="1"/>
  <c r="O281" i="5"/>
  <c r="P281" i="5" s="1"/>
  <c r="AK281" i="5" s="1"/>
  <c r="Q281" i="5" s="1"/>
  <c r="AL281" i="5" s="1"/>
  <c r="R281" i="5" s="1"/>
  <c r="AM281" i="5" s="1"/>
  <c r="S281" i="5" s="1"/>
  <c r="AN281" i="5" s="1"/>
  <c r="T281" i="5" s="1"/>
  <c r="AO281" i="5" s="1"/>
  <c r="AQ281" i="5" s="1"/>
  <c r="O281" i="6" s="1"/>
  <c r="P281" i="6" s="1"/>
  <c r="AK281" i="6" s="1"/>
  <c r="Q281" i="6" s="1"/>
  <c r="AL281" i="6" s="1"/>
  <c r="R281" i="6" s="1"/>
  <c r="AM281" i="6" s="1"/>
  <c r="S281" i="6" s="1"/>
  <c r="AN281" i="6" s="1"/>
  <c r="T281" i="6" s="1"/>
  <c r="AO281" i="6" s="1"/>
  <c r="AQ281" i="6" s="1"/>
  <c r="O281" i="7" s="1"/>
  <c r="P281" i="7" s="1"/>
  <c r="AK281" i="7" s="1"/>
  <c r="Q281" i="7" s="1"/>
  <c r="AL281" i="7" s="1"/>
  <c r="R281" i="7" s="1"/>
  <c r="AM281" i="7" s="1"/>
  <c r="S281" i="7" s="1"/>
  <c r="AN281" i="7" s="1"/>
  <c r="T281" i="7" s="1"/>
  <c r="AO281" i="7" s="1"/>
  <c r="AQ281" i="7" s="1"/>
  <c r="O281" i="8" s="1"/>
  <c r="P281" i="8" s="1"/>
  <c r="AK281" i="8" s="1"/>
  <c r="Q281" i="8" s="1"/>
  <c r="AL281" i="8" s="1"/>
  <c r="R281" i="8" s="1"/>
  <c r="AM281" i="8" s="1"/>
  <c r="S281" i="8" s="1"/>
  <c r="AN281" i="8" s="1"/>
  <c r="T281" i="8" s="1"/>
  <c r="AO281" i="8" s="1"/>
  <c r="AQ281" i="8" s="1"/>
  <c r="O280" i="5"/>
  <c r="P280" i="5" s="1"/>
  <c r="AK280" i="5" s="1"/>
  <c r="Q280" i="5" s="1"/>
  <c r="AL280" i="5" s="1"/>
  <c r="R280" i="5" s="1"/>
  <c r="AM280" i="5" s="1"/>
  <c r="S280" i="5" s="1"/>
  <c r="AN280" i="5" s="1"/>
  <c r="T280" i="5" s="1"/>
  <c r="AO280" i="5" s="1"/>
  <c r="AQ280" i="5" s="1"/>
  <c r="O280" i="6" s="1"/>
  <c r="P280" i="6" s="1"/>
  <c r="AK280" i="6" s="1"/>
  <c r="Q280" i="6" s="1"/>
  <c r="AL280" i="6" s="1"/>
  <c r="R280" i="6" s="1"/>
  <c r="AM280" i="6" s="1"/>
  <c r="S280" i="6" s="1"/>
  <c r="AN280" i="6" s="1"/>
  <c r="T280" i="6" s="1"/>
  <c r="AO280" i="6" s="1"/>
  <c r="AQ280" i="6" s="1"/>
  <c r="O280" i="7" s="1"/>
  <c r="P280" i="7" s="1"/>
  <c r="AK280" i="7" s="1"/>
  <c r="Q280" i="7" s="1"/>
  <c r="AL280" i="7" s="1"/>
  <c r="R280" i="7" s="1"/>
  <c r="AM280" i="7" s="1"/>
  <c r="S280" i="7" s="1"/>
  <c r="AN280" i="7" s="1"/>
  <c r="T280" i="7" s="1"/>
  <c r="AO280" i="7" s="1"/>
  <c r="AQ280" i="7" s="1"/>
  <c r="O280" i="8" s="1"/>
  <c r="P280" i="8" s="1"/>
  <c r="AK280" i="8" s="1"/>
  <c r="Q280" i="8" s="1"/>
  <c r="AL280" i="8" s="1"/>
  <c r="R280" i="8" s="1"/>
  <c r="AM280" i="8" s="1"/>
  <c r="S280" i="8" s="1"/>
  <c r="AN280" i="8" s="1"/>
  <c r="T280" i="8" s="1"/>
  <c r="AO280" i="8" s="1"/>
  <c r="AQ280" i="8" s="1"/>
  <c r="O279" i="5"/>
  <c r="P279" i="5" s="1"/>
  <c r="AK279" i="5" s="1"/>
  <c r="Q279" i="5" s="1"/>
  <c r="AL279" i="5" s="1"/>
  <c r="R279" i="5" s="1"/>
  <c r="AM279" i="5" s="1"/>
  <c r="S279" i="5" s="1"/>
  <c r="AN279" i="5" s="1"/>
  <c r="T279" i="5" s="1"/>
  <c r="AO279" i="5" s="1"/>
  <c r="AQ279" i="5" s="1"/>
  <c r="O279" i="6" s="1"/>
  <c r="P279" i="6" s="1"/>
  <c r="AK279" i="6" s="1"/>
  <c r="Q279" i="6" s="1"/>
  <c r="AL279" i="6" s="1"/>
  <c r="R279" i="6" s="1"/>
  <c r="AM279" i="6" s="1"/>
  <c r="S279" i="6" s="1"/>
  <c r="AN279" i="6" s="1"/>
  <c r="T279" i="6" s="1"/>
  <c r="AO279" i="6" s="1"/>
  <c r="AQ279" i="6" s="1"/>
  <c r="O279" i="7" s="1"/>
  <c r="P279" i="7" s="1"/>
  <c r="AK279" i="7" s="1"/>
  <c r="Q279" i="7" s="1"/>
  <c r="AL279" i="7" s="1"/>
  <c r="R279" i="7" s="1"/>
  <c r="AM279" i="7" s="1"/>
  <c r="S279" i="7" s="1"/>
  <c r="AN279" i="7" s="1"/>
  <c r="T279" i="7" s="1"/>
  <c r="AO279" i="7" s="1"/>
  <c r="AQ279" i="7" s="1"/>
  <c r="O279" i="8" s="1"/>
  <c r="P279" i="8" s="1"/>
  <c r="AK279" i="8" s="1"/>
  <c r="Q279" i="8" s="1"/>
  <c r="AL279" i="8" s="1"/>
  <c r="R279" i="8" s="1"/>
  <c r="AM279" i="8" s="1"/>
  <c r="S279" i="8" s="1"/>
  <c r="AN279" i="8" s="1"/>
  <c r="T279" i="8" s="1"/>
  <c r="AO279" i="8" s="1"/>
  <c r="AQ279" i="8" s="1"/>
  <c r="O278" i="5"/>
  <c r="P278" i="5" s="1"/>
  <c r="AK278" i="5" s="1"/>
  <c r="Q278" i="5" s="1"/>
  <c r="AL278" i="5" s="1"/>
  <c r="R278" i="5" s="1"/>
  <c r="AM278" i="5" s="1"/>
  <c r="S278" i="5" s="1"/>
  <c r="AN278" i="5" s="1"/>
  <c r="T278" i="5" s="1"/>
  <c r="AO278" i="5" s="1"/>
  <c r="AQ278" i="5" s="1"/>
  <c r="O278" i="6" s="1"/>
  <c r="S70" i="5"/>
  <c r="AN70" i="5" s="1"/>
  <c r="T70" i="5" s="1"/>
  <c r="AO70" i="5" s="1"/>
  <c r="AQ70" i="5" s="1"/>
  <c r="O70" i="6" s="1"/>
  <c r="P70" i="6" s="1"/>
  <c r="AK70" i="6" s="1"/>
  <c r="Q70" i="6" s="1"/>
  <c r="AL70" i="6" s="1"/>
  <c r="R70" i="6" s="1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J315" i="4"/>
  <c r="AJ314" i="4"/>
  <c r="AJ313" i="4"/>
  <c r="AJ312" i="4"/>
  <c r="AJ311" i="4"/>
  <c r="AJ310" i="4"/>
  <c r="AJ309" i="4"/>
  <c r="AJ308" i="4"/>
  <c r="AJ307" i="4"/>
  <c r="AJ306" i="4"/>
  <c r="AJ305" i="4"/>
  <c r="AJ304" i="4"/>
  <c r="AJ303" i="4"/>
  <c r="AJ302" i="4"/>
  <c r="AJ301" i="4"/>
  <c r="AJ300" i="4"/>
  <c r="AJ299" i="4"/>
  <c r="AJ298" i="4"/>
  <c r="AJ297" i="4"/>
  <c r="AJ296" i="4"/>
  <c r="AJ295" i="4"/>
  <c r="AJ294" i="4"/>
  <c r="AJ293" i="4"/>
  <c r="AJ292" i="4"/>
  <c r="AJ291" i="4"/>
  <c r="AJ290" i="4"/>
  <c r="AJ289" i="4"/>
  <c r="AJ288" i="4"/>
  <c r="AJ287" i="4"/>
  <c r="AJ286" i="4"/>
  <c r="AJ285" i="4"/>
  <c r="AJ284" i="4"/>
  <c r="AJ283" i="4"/>
  <c r="AJ282" i="4"/>
  <c r="AJ281" i="4"/>
  <c r="AJ280" i="4"/>
  <c r="AJ279" i="4"/>
  <c r="AJ278" i="4"/>
  <c r="O277" i="4"/>
  <c r="P277" i="4" s="1"/>
  <c r="AK277" i="4" s="1"/>
  <c r="Q277" i="4" s="1"/>
  <c r="AL277" i="4" s="1"/>
  <c r="R277" i="4" s="1"/>
  <c r="AM277" i="4" s="1"/>
  <c r="S277" i="4" s="1"/>
  <c r="AN277" i="4" s="1"/>
  <c r="T277" i="4" s="1"/>
  <c r="AO277" i="4" s="1"/>
  <c r="AQ277" i="4" s="1"/>
  <c r="O277" i="5" s="1"/>
  <c r="P277" i="5" s="1"/>
  <c r="AK277" i="5" s="1"/>
  <c r="Q277" i="5" s="1"/>
  <c r="AL277" i="5" s="1"/>
  <c r="R277" i="5" s="1"/>
  <c r="AM277" i="5" s="1"/>
  <c r="S277" i="5" s="1"/>
  <c r="AN277" i="5" s="1"/>
  <c r="T277" i="5" s="1"/>
  <c r="AO277" i="5" s="1"/>
  <c r="AQ277" i="5" s="1"/>
  <c r="O277" i="6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M220" i="3"/>
  <c r="AL220" i="3"/>
  <c r="AK220" i="3"/>
  <c r="S220" i="3"/>
  <c r="AN220" i="3" s="1"/>
  <c r="T220" i="3" s="1"/>
  <c r="AO220" i="3" s="1"/>
  <c r="AQ220" i="3" s="1"/>
  <c r="O220" i="4" s="1"/>
  <c r="P220" i="4" s="1"/>
  <c r="AK220" i="4" s="1"/>
  <c r="Q220" i="4" s="1"/>
  <c r="AL220" i="4" s="1"/>
  <c r="R220" i="4" s="1"/>
  <c r="AM220" i="4" s="1"/>
  <c r="S220" i="4" s="1"/>
  <c r="AN220" i="4" s="1"/>
  <c r="T220" i="4" s="1"/>
  <c r="AO220" i="4" s="1"/>
  <c r="AQ220" i="4" s="1"/>
  <c r="O220" i="5" s="1"/>
  <c r="P220" i="5" s="1"/>
  <c r="AK220" i="5" s="1"/>
  <c r="Q220" i="5" s="1"/>
  <c r="AL220" i="5" s="1"/>
  <c r="R220" i="5" s="1"/>
  <c r="AM220" i="5" s="1"/>
  <c r="S220" i="5" s="1"/>
  <c r="AN220" i="5" s="1"/>
  <c r="T220" i="5" s="1"/>
  <c r="AO220" i="5" s="1"/>
  <c r="AQ220" i="5" s="1"/>
  <c r="O220" i="6" s="1"/>
  <c r="AO151" i="3"/>
  <c r="AQ151" i="3" s="1"/>
  <c r="O151" i="4" s="1"/>
  <c r="P151" i="4" s="1"/>
  <c r="AK151" i="4" s="1"/>
  <c r="Q151" i="4" s="1"/>
  <c r="AL151" i="4" s="1"/>
  <c r="R151" i="4" s="1"/>
  <c r="AM151" i="4" s="1"/>
  <c r="S151" i="4" s="1"/>
  <c r="AN151" i="4" s="1"/>
  <c r="T151" i="4" s="1"/>
  <c r="AO151" i="4" s="1"/>
  <c r="AQ151" i="4" s="1"/>
  <c r="O151" i="5" s="1"/>
  <c r="P151" i="5" s="1"/>
  <c r="AK151" i="5" s="1"/>
  <c r="Q151" i="5" s="1"/>
  <c r="AL151" i="5" s="1"/>
  <c r="R151" i="5" s="1"/>
  <c r="AM151" i="5" s="1"/>
  <c r="S151" i="5" s="1"/>
  <c r="AN151" i="5" s="1"/>
  <c r="T151" i="5" s="1"/>
  <c r="AO151" i="5" s="1"/>
  <c r="AQ151" i="5" s="1"/>
  <c r="O151" i="6" s="1"/>
  <c r="P151" i="6" s="1"/>
  <c r="AK151" i="6" s="1"/>
  <c r="Q151" i="6" s="1"/>
  <c r="AL151" i="6" s="1"/>
  <c r="AN151" i="3"/>
  <c r="AM151" i="3"/>
  <c r="S70" i="3"/>
  <c r="AN70" i="3" s="1"/>
  <c r="T70" i="3" s="1"/>
  <c r="AO70" i="3" s="1"/>
  <c r="AQ70" i="3" s="1"/>
  <c r="O70" i="4" s="1"/>
  <c r="P70" i="4" s="1"/>
  <c r="AK70" i="4" s="1"/>
  <c r="Q70" i="4" s="1"/>
  <c r="AL70" i="4" s="1"/>
  <c r="R70" i="4" s="1"/>
  <c r="AM70" i="4" s="1"/>
  <c r="S70" i="4" s="1"/>
  <c r="AN70" i="4" s="1"/>
  <c r="T70" i="4" s="1"/>
  <c r="AO70" i="4" s="1"/>
  <c r="AQ70" i="4" s="1"/>
  <c r="O70" i="5" s="1"/>
  <c r="P70" i="5" s="1"/>
  <c r="AK70" i="5" s="1"/>
  <c r="Q70" i="5" s="1"/>
  <c r="AL70" i="5" s="1"/>
  <c r="R70" i="5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M220" i="2"/>
  <c r="S220" i="2" s="1"/>
  <c r="AN220" i="2" s="1"/>
  <c r="T220" i="2" s="1"/>
  <c r="AO220" i="2" s="1"/>
  <c r="AQ220" i="2" s="1"/>
  <c r="AL220" i="2"/>
  <c r="AK220" i="2"/>
  <c r="AO151" i="2"/>
  <c r="AQ151" i="2" s="1"/>
  <c r="AN151" i="2"/>
  <c r="AM151" i="2"/>
  <c r="S70" i="2"/>
  <c r="AN70" i="2" s="1"/>
  <c r="T70" i="2" s="1"/>
  <c r="AO70" i="2" s="1"/>
  <c r="AQ70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P276" i="1"/>
  <c r="AJ276" i="1" s="1"/>
  <c r="Q276" i="1" s="1"/>
  <c r="AK276" i="1" s="1"/>
  <c r="R276" i="1" s="1"/>
  <c r="AL276" i="1" s="1"/>
  <c r="S276" i="1" s="1"/>
  <c r="AM276" i="1" s="1"/>
  <c r="T276" i="1" s="1"/>
  <c r="AN276" i="1" s="1"/>
  <c r="AP276" i="1" s="1"/>
  <c r="P275" i="1"/>
  <c r="AJ275" i="1" s="1"/>
  <c r="Q275" i="1" s="1"/>
  <c r="AK275" i="1" s="1"/>
  <c r="R275" i="1" s="1"/>
  <c r="AL275" i="1" s="1"/>
  <c r="S275" i="1" s="1"/>
  <c r="AM275" i="1" s="1"/>
  <c r="T275" i="1" s="1"/>
  <c r="AN275" i="1" s="1"/>
  <c r="AP275" i="1" s="1"/>
  <c r="P274" i="1"/>
  <c r="AJ274" i="1" s="1"/>
  <c r="Q274" i="1" s="1"/>
  <c r="AK274" i="1" s="1"/>
  <c r="R274" i="1" s="1"/>
  <c r="AL274" i="1" s="1"/>
  <c r="S274" i="1" s="1"/>
  <c r="AM274" i="1" s="1"/>
  <c r="T274" i="1" s="1"/>
  <c r="AN274" i="1" s="1"/>
  <c r="AP274" i="1" s="1"/>
  <c r="P273" i="1"/>
  <c r="AJ273" i="1" s="1"/>
  <c r="Q273" i="1" s="1"/>
  <c r="AK273" i="1" s="1"/>
  <c r="R273" i="1" s="1"/>
  <c r="AL273" i="1" s="1"/>
  <c r="S273" i="1" s="1"/>
  <c r="AM273" i="1" s="1"/>
  <c r="T273" i="1" s="1"/>
  <c r="AN273" i="1" s="1"/>
  <c r="AP273" i="1" s="1"/>
  <c r="P272" i="1"/>
  <c r="AJ272" i="1" s="1"/>
  <c r="Q272" i="1" s="1"/>
  <c r="AK272" i="1" s="1"/>
  <c r="R272" i="1" s="1"/>
  <c r="AL272" i="1" s="1"/>
  <c r="S272" i="1" s="1"/>
  <c r="AM272" i="1" s="1"/>
  <c r="T272" i="1" s="1"/>
  <c r="AN272" i="1" s="1"/>
  <c r="AP272" i="1" s="1"/>
  <c r="P271" i="1"/>
  <c r="AJ271" i="1" s="1"/>
  <c r="Q271" i="1" s="1"/>
  <c r="AK271" i="1" s="1"/>
  <c r="R271" i="1" s="1"/>
  <c r="AL271" i="1" s="1"/>
  <c r="S271" i="1" s="1"/>
  <c r="AM271" i="1" s="1"/>
  <c r="T271" i="1" s="1"/>
  <c r="AN271" i="1" s="1"/>
  <c r="AP271" i="1" s="1"/>
  <c r="P270" i="1"/>
  <c r="AJ270" i="1" s="1"/>
  <c r="Q270" i="1" s="1"/>
  <c r="AK270" i="1" s="1"/>
  <c r="R270" i="1" s="1"/>
  <c r="AL270" i="1" s="1"/>
  <c r="S270" i="1" s="1"/>
  <c r="AM270" i="1" s="1"/>
  <c r="T270" i="1" s="1"/>
  <c r="AN270" i="1" s="1"/>
  <c r="AP270" i="1" s="1"/>
  <c r="P269" i="1"/>
  <c r="AJ269" i="1" s="1"/>
  <c r="Q269" i="1" s="1"/>
  <c r="AK269" i="1" s="1"/>
  <c r="R269" i="1" s="1"/>
  <c r="AL269" i="1" s="1"/>
  <c r="S269" i="1" s="1"/>
  <c r="AM269" i="1" s="1"/>
  <c r="T269" i="1" s="1"/>
  <c r="AN269" i="1" s="1"/>
  <c r="AP269" i="1" s="1"/>
  <c r="P268" i="1"/>
  <c r="AJ268" i="1" s="1"/>
  <c r="Q268" i="1" s="1"/>
  <c r="AK268" i="1" s="1"/>
  <c r="R268" i="1" s="1"/>
  <c r="AL268" i="1" s="1"/>
  <c r="S268" i="1" s="1"/>
  <c r="AM268" i="1" s="1"/>
  <c r="T268" i="1" s="1"/>
  <c r="AN268" i="1" s="1"/>
  <c r="AP268" i="1" s="1"/>
  <c r="P267" i="1"/>
  <c r="AJ267" i="1" s="1"/>
  <c r="Q267" i="1" s="1"/>
  <c r="AK267" i="1" s="1"/>
  <c r="R267" i="1" s="1"/>
  <c r="AL267" i="1" s="1"/>
  <c r="S267" i="1" s="1"/>
  <c r="AM267" i="1" s="1"/>
  <c r="T267" i="1" s="1"/>
  <c r="AN267" i="1" s="1"/>
  <c r="AP267" i="1" s="1"/>
  <c r="P266" i="1"/>
  <c r="AJ266" i="1" s="1"/>
  <c r="Q266" i="1" s="1"/>
  <c r="AK266" i="1" s="1"/>
  <c r="R266" i="1" s="1"/>
  <c r="AL266" i="1" s="1"/>
  <c r="S266" i="1" s="1"/>
  <c r="AM266" i="1" s="1"/>
  <c r="T266" i="1" s="1"/>
  <c r="AN266" i="1" s="1"/>
  <c r="AP266" i="1" s="1"/>
  <c r="P265" i="1"/>
  <c r="AJ265" i="1" s="1"/>
  <c r="Q265" i="1" s="1"/>
  <c r="AK265" i="1" s="1"/>
  <c r="R265" i="1" s="1"/>
  <c r="AL265" i="1" s="1"/>
  <c r="S265" i="1" s="1"/>
  <c r="AM265" i="1" s="1"/>
  <c r="T265" i="1" s="1"/>
  <c r="AN265" i="1" s="1"/>
  <c r="AP265" i="1" s="1"/>
  <c r="P264" i="1"/>
  <c r="AJ264" i="1" s="1"/>
  <c r="Q264" i="1" s="1"/>
  <c r="AK264" i="1" s="1"/>
  <c r="R264" i="1" s="1"/>
  <c r="AL264" i="1" s="1"/>
  <c r="S264" i="1" s="1"/>
  <c r="AM264" i="1" s="1"/>
  <c r="T264" i="1" s="1"/>
  <c r="AN264" i="1" s="1"/>
  <c r="AP264" i="1" s="1"/>
  <c r="P263" i="1"/>
  <c r="AJ263" i="1" s="1"/>
  <c r="Q263" i="1" s="1"/>
  <c r="AK263" i="1" s="1"/>
  <c r="R263" i="1" s="1"/>
  <c r="AL263" i="1" s="1"/>
  <c r="S263" i="1" s="1"/>
  <c r="AM263" i="1" s="1"/>
  <c r="T263" i="1" s="1"/>
  <c r="AN263" i="1" s="1"/>
  <c r="AP263" i="1" s="1"/>
  <c r="P262" i="1"/>
  <c r="AJ262" i="1" s="1"/>
  <c r="Q262" i="1" s="1"/>
  <c r="AK262" i="1" s="1"/>
  <c r="R262" i="1" s="1"/>
  <c r="AL262" i="1" s="1"/>
  <c r="S262" i="1" s="1"/>
  <c r="AM262" i="1" s="1"/>
  <c r="T262" i="1" s="1"/>
  <c r="AN262" i="1" s="1"/>
  <c r="AP262" i="1" s="1"/>
  <c r="P261" i="1"/>
  <c r="AJ261" i="1" s="1"/>
  <c r="Q261" i="1" s="1"/>
  <c r="AK261" i="1" s="1"/>
  <c r="R261" i="1" s="1"/>
  <c r="AL261" i="1" s="1"/>
  <c r="S261" i="1" s="1"/>
  <c r="AM261" i="1" s="1"/>
  <c r="T261" i="1" s="1"/>
  <c r="AN261" i="1" s="1"/>
  <c r="AP261" i="1" s="1"/>
  <c r="P260" i="1"/>
  <c r="AJ260" i="1" s="1"/>
  <c r="Q260" i="1" s="1"/>
  <c r="AK260" i="1" s="1"/>
  <c r="R260" i="1" s="1"/>
  <c r="AL260" i="1" s="1"/>
  <c r="S260" i="1" s="1"/>
  <c r="AM260" i="1" s="1"/>
  <c r="T260" i="1" s="1"/>
  <c r="AN260" i="1" s="1"/>
  <c r="AP260" i="1" s="1"/>
  <c r="P259" i="1"/>
  <c r="AJ259" i="1" s="1"/>
  <c r="Q259" i="1" s="1"/>
  <c r="AK259" i="1" s="1"/>
  <c r="R259" i="1" s="1"/>
  <c r="AL259" i="1" s="1"/>
  <c r="S259" i="1" s="1"/>
  <c r="AM259" i="1" s="1"/>
  <c r="T259" i="1" s="1"/>
  <c r="AN259" i="1" s="1"/>
  <c r="AP259" i="1" s="1"/>
  <c r="P258" i="1"/>
  <c r="AJ258" i="1" s="1"/>
  <c r="Q258" i="1" s="1"/>
  <c r="AK258" i="1" s="1"/>
  <c r="R258" i="1" s="1"/>
  <c r="AL258" i="1" s="1"/>
  <c r="S258" i="1" s="1"/>
  <c r="AM258" i="1" s="1"/>
  <c r="T258" i="1" s="1"/>
  <c r="AN258" i="1" s="1"/>
  <c r="AP258" i="1" s="1"/>
  <c r="P257" i="1"/>
  <c r="AJ257" i="1" s="1"/>
  <c r="Q257" i="1" s="1"/>
  <c r="AK257" i="1" s="1"/>
  <c r="R257" i="1" s="1"/>
  <c r="AL257" i="1" s="1"/>
  <c r="S257" i="1" s="1"/>
  <c r="AM257" i="1" s="1"/>
  <c r="T257" i="1" s="1"/>
  <c r="AN257" i="1" s="1"/>
  <c r="AP257" i="1" s="1"/>
  <c r="P256" i="1"/>
  <c r="AJ256" i="1" s="1"/>
  <c r="Q256" i="1" s="1"/>
  <c r="AK256" i="1" s="1"/>
  <c r="R256" i="1" s="1"/>
  <c r="AL256" i="1" s="1"/>
  <c r="S256" i="1" s="1"/>
  <c r="AM256" i="1" s="1"/>
  <c r="T256" i="1" s="1"/>
  <c r="AN256" i="1" s="1"/>
  <c r="AP256" i="1" s="1"/>
  <c r="P255" i="1"/>
  <c r="AJ255" i="1" s="1"/>
  <c r="Q255" i="1" s="1"/>
  <c r="AK255" i="1" s="1"/>
  <c r="R255" i="1" s="1"/>
  <c r="AL255" i="1" s="1"/>
  <c r="S255" i="1" s="1"/>
  <c r="AM255" i="1" s="1"/>
  <c r="T255" i="1" s="1"/>
  <c r="AN255" i="1" s="1"/>
  <c r="AP255" i="1" s="1"/>
  <c r="P254" i="1"/>
  <c r="AJ254" i="1" s="1"/>
  <c r="Q254" i="1" s="1"/>
  <c r="AK254" i="1" s="1"/>
  <c r="R254" i="1" s="1"/>
  <c r="AL254" i="1" s="1"/>
  <c r="S254" i="1" s="1"/>
  <c r="AM254" i="1" s="1"/>
  <c r="T254" i="1" s="1"/>
  <c r="AN254" i="1" s="1"/>
  <c r="AP254" i="1" s="1"/>
  <c r="P253" i="1"/>
  <c r="AJ253" i="1" s="1"/>
  <c r="Q253" i="1" s="1"/>
  <c r="AK253" i="1" s="1"/>
  <c r="R253" i="1" s="1"/>
  <c r="AL253" i="1" s="1"/>
  <c r="S253" i="1" s="1"/>
  <c r="AM253" i="1" s="1"/>
  <c r="T253" i="1" s="1"/>
  <c r="AN253" i="1" s="1"/>
  <c r="AP253" i="1" s="1"/>
  <c r="P252" i="1"/>
  <c r="AJ252" i="1" s="1"/>
  <c r="Q252" i="1" s="1"/>
  <c r="AK252" i="1" s="1"/>
  <c r="R252" i="1" s="1"/>
  <c r="AL252" i="1" s="1"/>
  <c r="S252" i="1" s="1"/>
  <c r="AM252" i="1" s="1"/>
  <c r="T252" i="1" s="1"/>
  <c r="AN252" i="1" s="1"/>
  <c r="AP252" i="1" s="1"/>
  <c r="P251" i="1"/>
  <c r="AJ251" i="1" s="1"/>
  <c r="Q251" i="1" s="1"/>
  <c r="AK251" i="1" s="1"/>
  <c r="R251" i="1" s="1"/>
  <c r="AL251" i="1" s="1"/>
  <c r="S251" i="1" s="1"/>
  <c r="AM251" i="1" s="1"/>
  <c r="T251" i="1" s="1"/>
  <c r="AN251" i="1" s="1"/>
  <c r="AP251" i="1" s="1"/>
  <c r="P250" i="1"/>
  <c r="AJ250" i="1" s="1"/>
  <c r="Q250" i="1" s="1"/>
  <c r="AK250" i="1" s="1"/>
  <c r="R250" i="1" s="1"/>
  <c r="AL250" i="1" s="1"/>
  <c r="S250" i="1" s="1"/>
  <c r="AM250" i="1" s="1"/>
  <c r="T250" i="1" s="1"/>
  <c r="AN250" i="1" s="1"/>
  <c r="AP250" i="1" s="1"/>
  <c r="P249" i="1"/>
  <c r="AJ249" i="1" s="1"/>
  <c r="Q249" i="1" s="1"/>
  <c r="AK249" i="1" s="1"/>
  <c r="R249" i="1" s="1"/>
  <c r="AL249" i="1" s="1"/>
  <c r="S249" i="1" s="1"/>
  <c r="AM249" i="1" s="1"/>
  <c r="T249" i="1" s="1"/>
  <c r="AN249" i="1" s="1"/>
  <c r="AP249" i="1" s="1"/>
  <c r="AP248" i="1"/>
  <c r="O248" i="2" s="1"/>
  <c r="P248" i="2" s="1"/>
  <c r="AK248" i="2" s="1"/>
  <c r="Q248" i="2" s="1"/>
  <c r="AL248" i="2" s="1"/>
  <c r="R248" i="2" s="1"/>
  <c r="AM248" i="2" s="1"/>
  <c r="S248" i="2" s="1"/>
  <c r="AN248" i="2" s="1"/>
  <c r="T248" i="2" s="1"/>
  <c r="AO248" i="2" s="1"/>
  <c r="AQ248" i="2" s="1"/>
  <c r="P247" i="1"/>
  <c r="AJ247" i="1" s="1"/>
  <c r="Q247" i="1" s="1"/>
  <c r="AK247" i="1" s="1"/>
  <c r="R247" i="1" s="1"/>
  <c r="AL247" i="1" s="1"/>
  <c r="S247" i="1" s="1"/>
  <c r="AM247" i="1" s="1"/>
  <c r="T247" i="1" s="1"/>
  <c r="AN247" i="1" s="1"/>
  <c r="AP247" i="1" s="1"/>
  <c r="P246" i="1"/>
  <c r="AJ246" i="1" s="1"/>
  <c r="Q246" i="1" s="1"/>
  <c r="AK246" i="1" s="1"/>
  <c r="R246" i="1" s="1"/>
  <c r="AL246" i="1" s="1"/>
  <c r="S246" i="1" s="1"/>
  <c r="AM246" i="1" s="1"/>
  <c r="T246" i="1" s="1"/>
  <c r="AN246" i="1" s="1"/>
  <c r="AP246" i="1" s="1"/>
  <c r="P245" i="1"/>
  <c r="AJ245" i="1" s="1"/>
  <c r="Q245" i="1" s="1"/>
  <c r="AK245" i="1" s="1"/>
  <c r="R245" i="1" s="1"/>
  <c r="AL245" i="1" s="1"/>
  <c r="S245" i="1" s="1"/>
  <c r="AM245" i="1" s="1"/>
  <c r="T245" i="1" s="1"/>
  <c r="AN245" i="1" s="1"/>
  <c r="AP245" i="1" s="1"/>
  <c r="P244" i="1"/>
  <c r="AJ244" i="1" s="1"/>
  <c r="Q244" i="1" s="1"/>
  <c r="AK244" i="1" s="1"/>
  <c r="R244" i="1" s="1"/>
  <c r="AL244" i="1" s="1"/>
  <c r="S244" i="1" s="1"/>
  <c r="AM244" i="1" s="1"/>
  <c r="T244" i="1" s="1"/>
  <c r="AN244" i="1" s="1"/>
  <c r="AP244" i="1" s="1"/>
  <c r="AP243" i="1"/>
  <c r="O243" i="2" s="1"/>
  <c r="P243" i="2" s="1"/>
  <c r="AK243" i="2" s="1"/>
  <c r="Q243" i="2" s="1"/>
  <c r="AL243" i="2" s="1"/>
  <c r="R243" i="2" s="1"/>
  <c r="AM243" i="2" s="1"/>
  <c r="S243" i="2" s="1"/>
  <c r="AN243" i="2" s="1"/>
  <c r="T243" i="2" s="1"/>
  <c r="AO243" i="2" s="1"/>
  <c r="AQ243" i="2" s="1"/>
  <c r="P242" i="1"/>
  <c r="AJ242" i="1" s="1"/>
  <c r="Q242" i="1" s="1"/>
  <c r="AK242" i="1" s="1"/>
  <c r="R242" i="1" s="1"/>
  <c r="AL242" i="1" s="1"/>
  <c r="S242" i="1" s="1"/>
  <c r="AM242" i="1" s="1"/>
  <c r="T242" i="1" s="1"/>
  <c r="AN242" i="1" s="1"/>
  <c r="AP242" i="1" s="1"/>
  <c r="P241" i="1"/>
  <c r="AJ241" i="1" s="1"/>
  <c r="Q241" i="1" s="1"/>
  <c r="AK241" i="1" s="1"/>
  <c r="R241" i="1" s="1"/>
  <c r="AL241" i="1" s="1"/>
  <c r="S241" i="1" s="1"/>
  <c r="AM241" i="1" s="1"/>
  <c r="T241" i="1" s="1"/>
  <c r="AN241" i="1" s="1"/>
  <c r="AP241" i="1" s="1"/>
  <c r="P240" i="1"/>
  <c r="AJ240" i="1" s="1"/>
  <c r="Q240" i="1" s="1"/>
  <c r="AK240" i="1" s="1"/>
  <c r="R240" i="1" s="1"/>
  <c r="AL240" i="1" s="1"/>
  <c r="S240" i="1" s="1"/>
  <c r="AM240" i="1" s="1"/>
  <c r="T240" i="1" s="1"/>
  <c r="AN240" i="1" s="1"/>
  <c r="AP240" i="1" s="1"/>
  <c r="P239" i="1"/>
  <c r="AJ239" i="1" s="1"/>
  <c r="Q239" i="1" s="1"/>
  <c r="AK239" i="1" s="1"/>
  <c r="R239" i="1" s="1"/>
  <c r="AL239" i="1" s="1"/>
  <c r="S239" i="1" s="1"/>
  <c r="AM239" i="1" s="1"/>
  <c r="T239" i="1" s="1"/>
  <c r="AN239" i="1" s="1"/>
  <c r="AP239" i="1" s="1"/>
  <c r="P238" i="1"/>
  <c r="AJ238" i="1" s="1"/>
  <c r="Q238" i="1" s="1"/>
  <c r="AK238" i="1" s="1"/>
  <c r="R238" i="1" s="1"/>
  <c r="AL238" i="1" s="1"/>
  <c r="S238" i="1" s="1"/>
  <c r="AM238" i="1" s="1"/>
  <c r="T238" i="1" s="1"/>
  <c r="AN238" i="1" s="1"/>
  <c r="AP238" i="1" s="1"/>
  <c r="P237" i="1"/>
  <c r="AJ237" i="1" s="1"/>
  <c r="Q237" i="1" s="1"/>
  <c r="AK237" i="1" s="1"/>
  <c r="R237" i="1" s="1"/>
  <c r="AL237" i="1" s="1"/>
  <c r="S237" i="1" s="1"/>
  <c r="AM237" i="1" s="1"/>
  <c r="T237" i="1" s="1"/>
  <c r="AN237" i="1" s="1"/>
  <c r="AP237" i="1" s="1"/>
  <c r="P236" i="1"/>
  <c r="AJ236" i="1" s="1"/>
  <c r="Q236" i="1" s="1"/>
  <c r="AK236" i="1" s="1"/>
  <c r="R236" i="1" s="1"/>
  <c r="AL236" i="1" s="1"/>
  <c r="S236" i="1" s="1"/>
  <c r="AM236" i="1" s="1"/>
  <c r="T236" i="1" s="1"/>
  <c r="AN236" i="1" s="1"/>
  <c r="AP236" i="1" s="1"/>
  <c r="P235" i="1"/>
  <c r="AJ235" i="1" s="1"/>
  <c r="Q235" i="1" s="1"/>
  <c r="AK235" i="1" s="1"/>
  <c r="R235" i="1" s="1"/>
  <c r="AL235" i="1" s="1"/>
  <c r="S235" i="1" s="1"/>
  <c r="AM235" i="1" s="1"/>
  <c r="T235" i="1" s="1"/>
  <c r="AN235" i="1" s="1"/>
  <c r="AP235" i="1" s="1"/>
  <c r="P234" i="1"/>
  <c r="AJ234" i="1" s="1"/>
  <c r="Q234" i="1" s="1"/>
  <c r="AK234" i="1" s="1"/>
  <c r="R234" i="1" s="1"/>
  <c r="AL234" i="1" s="1"/>
  <c r="S234" i="1" s="1"/>
  <c r="AM234" i="1" s="1"/>
  <c r="T234" i="1" s="1"/>
  <c r="AN234" i="1" s="1"/>
  <c r="AP234" i="1" s="1"/>
  <c r="P233" i="1"/>
  <c r="AJ233" i="1" s="1"/>
  <c r="Q233" i="1" s="1"/>
  <c r="AK233" i="1" s="1"/>
  <c r="R233" i="1" s="1"/>
  <c r="AL233" i="1" s="1"/>
  <c r="S233" i="1" s="1"/>
  <c r="AM233" i="1" s="1"/>
  <c r="T233" i="1" s="1"/>
  <c r="AN233" i="1" s="1"/>
  <c r="AP233" i="1" s="1"/>
  <c r="P232" i="1"/>
  <c r="AJ232" i="1" s="1"/>
  <c r="Q232" i="1" s="1"/>
  <c r="AK232" i="1" s="1"/>
  <c r="R232" i="1" s="1"/>
  <c r="AL232" i="1" s="1"/>
  <c r="S232" i="1" s="1"/>
  <c r="AM232" i="1" s="1"/>
  <c r="T232" i="1" s="1"/>
  <c r="AN232" i="1" s="1"/>
  <c r="AP232" i="1" s="1"/>
  <c r="P231" i="1"/>
  <c r="AJ231" i="1" s="1"/>
  <c r="Q231" i="1" s="1"/>
  <c r="AK231" i="1" s="1"/>
  <c r="R231" i="1" s="1"/>
  <c r="AL231" i="1" s="1"/>
  <c r="S231" i="1" s="1"/>
  <c r="AM231" i="1" s="1"/>
  <c r="T231" i="1" s="1"/>
  <c r="AN231" i="1" s="1"/>
  <c r="AP231" i="1" s="1"/>
  <c r="P230" i="1"/>
  <c r="AJ230" i="1" s="1"/>
  <c r="Q230" i="1" s="1"/>
  <c r="AK230" i="1" s="1"/>
  <c r="R230" i="1" s="1"/>
  <c r="AL230" i="1" s="1"/>
  <c r="S230" i="1" s="1"/>
  <c r="AM230" i="1" s="1"/>
  <c r="T230" i="1" s="1"/>
  <c r="AN230" i="1" s="1"/>
  <c r="AP230" i="1" s="1"/>
  <c r="P229" i="1"/>
  <c r="AJ229" i="1" s="1"/>
  <c r="Q229" i="1" s="1"/>
  <c r="AK229" i="1" s="1"/>
  <c r="R229" i="1" s="1"/>
  <c r="AL229" i="1" s="1"/>
  <c r="S229" i="1" s="1"/>
  <c r="AM229" i="1" s="1"/>
  <c r="T229" i="1" s="1"/>
  <c r="AN229" i="1" s="1"/>
  <c r="AP229" i="1" s="1"/>
  <c r="P228" i="1"/>
  <c r="AJ228" i="1" s="1"/>
  <c r="Q228" i="1" s="1"/>
  <c r="AK228" i="1" s="1"/>
  <c r="R228" i="1" s="1"/>
  <c r="AL228" i="1" s="1"/>
  <c r="S228" i="1" s="1"/>
  <c r="AM228" i="1" s="1"/>
  <c r="T228" i="1" s="1"/>
  <c r="AN228" i="1" s="1"/>
  <c r="AP228" i="1" s="1"/>
  <c r="P227" i="1"/>
  <c r="AJ227" i="1" s="1"/>
  <c r="Q227" i="1" s="1"/>
  <c r="AK227" i="1" s="1"/>
  <c r="R227" i="1" s="1"/>
  <c r="AL227" i="1" s="1"/>
  <c r="S227" i="1" s="1"/>
  <c r="AM227" i="1" s="1"/>
  <c r="T227" i="1" s="1"/>
  <c r="AN227" i="1" s="1"/>
  <c r="AP227" i="1" s="1"/>
  <c r="AP226" i="1"/>
  <c r="O226" i="2" s="1"/>
  <c r="P226" i="2" s="1"/>
  <c r="AK226" i="2" s="1"/>
  <c r="Q226" i="2" s="1"/>
  <c r="AL226" i="2" s="1"/>
  <c r="R226" i="2" s="1"/>
  <c r="AM226" i="2" s="1"/>
  <c r="S226" i="2" s="1"/>
  <c r="AN226" i="2" s="1"/>
  <c r="T226" i="2" s="1"/>
  <c r="AO226" i="2" s="1"/>
  <c r="AQ226" i="2" s="1"/>
  <c r="P225" i="1"/>
  <c r="AJ225" i="1" s="1"/>
  <c r="Q225" i="1" s="1"/>
  <c r="AK225" i="1" s="1"/>
  <c r="R225" i="1" s="1"/>
  <c r="AL225" i="1" s="1"/>
  <c r="S225" i="1" s="1"/>
  <c r="AM225" i="1" s="1"/>
  <c r="T225" i="1" s="1"/>
  <c r="AN225" i="1" s="1"/>
  <c r="AP225" i="1" s="1"/>
  <c r="P224" i="1"/>
  <c r="AJ224" i="1" s="1"/>
  <c r="Q224" i="1" s="1"/>
  <c r="AK224" i="1" s="1"/>
  <c r="R224" i="1" s="1"/>
  <c r="AL224" i="1" s="1"/>
  <c r="S224" i="1" s="1"/>
  <c r="AM224" i="1" s="1"/>
  <c r="T224" i="1" s="1"/>
  <c r="AN224" i="1" s="1"/>
  <c r="AP224" i="1" s="1"/>
  <c r="P223" i="1"/>
  <c r="AJ223" i="1" s="1"/>
  <c r="Q223" i="1" s="1"/>
  <c r="AK223" i="1" s="1"/>
  <c r="R223" i="1" s="1"/>
  <c r="AL223" i="1" s="1"/>
  <c r="S223" i="1" s="1"/>
  <c r="AM223" i="1" s="1"/>
  <c r="T223" i="1" s="1"/>
  <c r="AN223" i="1" s="1"/>
  <c r="AP223" i="1" s="1"/>
  <c r="P222" i="1"/>
  <c r="AJ222" i="1" s="1"/>
  <c r="Q222" i="1" s="1"/>
  <c r="AK222" i="1" s="1"/>
  <c r="R222" i="1" s="1"/>
  <c r="AL222" i="1" s="1"/>
  <c r="S222" i="1" s="1"/>
  <c r="AM222" i="1" s="1"/>
  <c r="T222" i="1" s="1"/>
  <c r="AN222" i="1" s="1"/>
  <c r="AP222" i="1" s="1"/>
  <c r="P221" i="1"/>
  <c r="AJ221" i="1" s="1"/>
  <c r="Q221" i="1" s="1"/>
  <c r="AK221" i="1" s="1"/>
  <c r="R221" i="1" s="1"/>
  <c r="AL221" i="1" s="1"/>
  <c r="S221" i="1" s="1"/>
  <c r="AM221" i="1" s="1"/>
  <c r="T221" i="1" s="1"/>
  <c r="AN221" i="1" s="1"/>
  <c r="AP221" i="1" s="1"/>
  <c r="AL220" i="1"/>
  <c r="AK220" i="1"/>
  <c r="AJ220" i="1"/>
  <c r="S220" i="1"/>
  <c r="AM220" i="1" s="1"/>
  <c r="T220" i="1" s="1"/>
  <c r="AN220" i="1" s="1"/>
  <c r="AP220" i="1" s="1"/>
  <c r="P219" i="1"/>
  <c r="AJ219" i="1" s="1"/>
  <c r="Q219" i="1" s="1"/>
  <c r="AK219" i="1" s="1"/>
  <c r="R219" i="1" s="1"/>
  <c r="AL219" i="1" s="1"/>
  <c r="S219" i="1" s="1"/>
  <c r="AM219" i="1" s="1"/>
  <c r="T219" i="1" s="1"/>
  <c r="AN219" i="1" s="1"/>
  <c r="AP219" i="1" s="1"/>
  <c r="P218" i="1"/>
  <c r="AJ218" i="1" s="1"/>
  <c r="Q218" i="1" s="1"/>
  <c r="AK218" i="1" s="1"/>
  <c r="R218" i="1" s="1"/>
  <c r="AL218" i="1" s="1"/>
  <c r="S218" i="1" s="1"/>
  <c r="AM218" i="1" s="1"/>
  <c r="T218" i="1" s="1"/>
  <c r="AN218" i="1" s="1"/>
  <c r="AP218" i="1" s="1"/>
  <c r="P217" i="1"/>
  <c r="AJ217" i="1" s="1"/>
  <c r="Q217" i="1" s="1"/>
  <c r="AK217" i="1" s="1"/>
  <c r="R217" i="1" s="1"/>
  <c r="AL217" i="1" s="1"/>
  <c r="S217" i="1" s="1"/>
  <c r="AM217" i="1" s="1"/>
  <c r="T217" i="1" s="1"/>
  <c r="AN217" i="1" s="1"/>
  <c r="AP217" i="1" s="1"/>
  <c r="P216" i="1"/>
  <c r="AJ216" i="1" s="1"/>
  <c r="Q216" i="1" s="1"/>
  <c r="AK216" i="1" s="1"/>
  <c r="R216" i="1" s="1"/>
  <c r="AL216" i="1" s="1"/>
  <c r="S216" i="1" s="1"/>
  <c r="AM216" i="1" s="1"/>
  <c r="T216" i="1" s="1"/>
  <c r="AN216" i="1" s="1"/>
  <c r="AP216" i="1" s="1"/>
  <c r="P215" i="1"/>
  <c r="AJ215" i="1" s="1"/>
  <c r="Q215" i="1" s="1"/>
  <c r="AK215" i="1" s="1"/>
  <c r="R215" i="1" s="1"/>
  <c r="AL215" i="1" s="1"/>
  <c r="S215" i="1" s="1"/>
  <c r="AM215" i="1" s="1"/>
  <c r="T215" i="1" s="1"/>
  <c r="AN215" i="1" s="1"/>
  <c r="AP215" i="1" s="1"/>
  <c r="P214" i="1"/>
  <c r="AJ214" i="1" s="1"/>
  <c r="Q214" i="1" s="1"/>
  <c r="AK214" i="1" s="1"/>
  <c r="R214" i="1" s="1"/>
  <c r="AL214" i="1" s="1"/>
  <c r="S214" i="1" s="1"/>
  <c r="AM214" i="1" s="1"/>
  <c r="T214" i="1" s="1"/>
  <c r="AN214" i="1" s="1"/>
  <c r="AP214" i="1" s="1"/>
  <c r="P213" i="1"/>
  <c r="AJ213" i="1" s="1"/>
  <c r="Q213" i="1" s="1"/>
  <c r="AK213" i="1" s="1"/>
  <c r="R213" i="1" s="1"/>
  <c r="AL213" i="1" s="1"/>
  <c r="S213" i="1" s="1"/>
  <c r="AM213" i="1" s="1"/>
  <c r="T213" i="1" s="1"/>
  <c r="AN213" i="1" s="1"/>
  <c r="AP213" i="1" s="1"/>
  <c r="P212" i="1"/>
  <c r="AJ212" i="1" s="1"/>
  <c r="Q212" i="1" s="1"/>
  <c r="AK212" i="1" s="1"/>
  <c r="R212" i="1" s="1"/>
  <c r="AL212" i="1" s="1"/>
  <c r="S212" i="1" s="1"/>
  <c r="AM212" i="1" s="1"/>
  <c r="T212" i="1" s="1"/>
  <c r="AN212" i="1" s="1"/>
  <c r="AP212" i="1" s="1"/>
  <c r="P211" i="1"/>
  <c r="AJ211" i="1" s="1"/>
  <c r="Q211" i="1" s="1"/>
  <c r="AK211" i="1" s="1"/>
  <c r="R211" i="1" s="1"/>
  <c r="AL211" i="1" s="1"/>
  <c r="S211" i="1" s="1"/>
  <c r="AM211" i="1" s="1"/>
  <c r="T211" i="1" s="1"/>
  <c r="AN211" i="1" s="1"/>
  <c r="AP211" i="1" s="1"/>
  <c r="P210" i="1"/>
  <c r="AJ210" i="1" s="1"/>
  <c r="Q210" i="1" s="1"/>
  <c r="AK210" i="1" s="1"/>
  <c r="R210" i="1" s="1"/>
  <c r="AL210" i="1" s="1"/>
  <c r="S210" i="1" s="1"/>
  <c r="AM210" i="1" s="1"/>
  <c r="T210" i="1" s="1"/>
  <c r="AN210" i="1" s="1"/>
  <c r="AP210" i="1" s="1"/>
  <c r="P209" i="1"/>
  <c r="AJ209" i="1" s="1"/>
  <c r="Q209" i="1" s="1"/>
  <c r="AK209" i="1" s="1"/>
  <c r="R209" i="1" s="1"/>
  <c r="AL209" i="1" s="1"/>
  <c r="S209" i="1" s="1"/>
  <c r="AM209" i="1" s="1"/>
  <c r="T209" i="1" s="1"/>
  <c r="AN209" i="1" s="1"/>
  <c r="AP209" i="1" s="1"/>
  <c r="P208" i="1"/>
  <c r="AJ208" i="1" s="1"/>
  <c r="Q208" i="1" s="1"/>
  <c r="AK208" i="1" s="1"/>
  <c r="R208" i="1" s="1"/>
  <c r="AL208" i="1" s="1"/>
  <c r="S208" i="1" s="1"/>
  <c r="AM208" i="1" s="1"/>
  <c r="T208" i="1" s="1"/>
  <c r="AN208" i="1" s="1"/>
  <c r="AP208" i="1" s="1"/>
  <c r="P207" i="1"/>
  <c r="AJ207" i="1" s="1"/>
  <c r="Q207" i="1" s="1"/>
  <c r="AK207" i="1" s="1"/>
  <c r="R207" i="1" s="1"/>
  <c r="AL207" i="1" s="1"/>
  <c r="S207" i="1" s="1"/>
  <c r="AM207" i="1" s="1"/>
  <c r="T207" i="1" s="1"/>
  <c r="AN207" i="1" s="1"/>
  <c r="AP207" i="1" s="1"/>
  <c r="P206" i="1"/>
  <c r="AJ206" i="1" s="1"/>
  <c r="Q206" i="1" s="1"/>
  <c r="AK206" i="1" s="1"/>
  <c r="R206" i="1" s="1"/>
  <c r="AL206" i="1" s="1"/>
  <c r="S206" i="1" s="1"/>
  <c r="AM206" i="1" s="1"/>
  <c r="T206" i="1" s="1"/>
  <c r="AN206" i="1" s="1"/>
  <c r="AP206" i="1" s="1"/>
  <c r="P205" i="1"/>
  <c r="AJ205" i="1" s="1"/>
  <c r="Q205" i="1" s="1"/>
  <c r="AK205" i="1" s="1"/>
  <c r="R205" i="1" s="1"/>
  <c r="AL205" i="1" s="1"/>
  <c r="S205" i="1" s="1"/>
  <c r="AM205" i="1" s="1"/>
  <c r="T205" i="1" s="1"/>
  <c r="AN205" i="1" s="1"/>
  <c r="AP205" i="1" s="1"/>
  <c r="P204" i="1"/>
  <c r="AJ204" i="1" s="1"/>
  <c r="Q204" i="1" s="1"/>
  <c r="AK204" i="1" s="1"/>
  <c r="R204" i="1" s="1"/>
  <c r="AL204" i="1" s="1"/>
  <c r="S204" i="1" s="1"/>
  <c r="AM204" i="1" s="1"/>
  <c r="T204" i="1" s="1"/>
  <c r="AN204" i="1" s="1"/>
  <c r="AP204" i="1" s="1"/>
  <c r="P203" i="1"/>
  <c r="AJ203" i="1" s="1"/>
  <c r="Q203" i="1" s="1"/>
  <c r="AK203" i="1" s="1"/>
  <c r="R203" i="1" s="1"/>
  <c r="AL203" i="1" s="1"/>
  <c r="S203" i="1" s="1"/>
  <c r="AM203" i="1" s="1"/>
  <c r="T203" i="1" s="1"/>
  <c r="AN203" i="1" s="1"/>
  <c r="AP203" i="1" s="1"/>
  <c r="P202" i="1"/>
  <c r="AJ202" i="1" s="1"/>
  <c r="Q202" i="1" s="1"/>
  <c r="AK202" i="1" s="1"/>
  <c r="R202" i="1" s="1"/>
  <c r="AL202" i="1" s="1"/>
  <c r="S202" i="1" s="1"/>
  <c r="AM202" i="1" s="1"/>
  <c r="T202" i="1" s="1"/>
  <c r="AN202" i="1" s="1"/>
  <c r="AP202" i="1" s="1"/>
  <c r="P201" i="1"/>
  <c r="AJ201" i="1" s="1"/>
  <c r="Q201" i="1" s="1"/>
  <c r="AK201" i="1" s="1"/>
  <c r="R201" i="1" s="1"/>
  <c r="AL201" i="1" s="1"/>
  <c r="S201" i="1" s="1"/>
  <c r="AM201" i="1" s="1"/>
  <c r="T201" i="1" s="1"/>
  <c r="AN201" i="1" s="1"/>
  <c r="AP201" i="1" s="1"/>
  <c r="P200" i="1"/>
  <c r="AJ200" i="1" s="1"/>
  <c r="Q200" i="1" s="1"/>
  <c r="AK200" i="1" s="1"/>
  <c r="R200" i="1" s="1"/>
  <c r="AL200" i="1" s="1"/>
  <c r="S200" i="1" s="1"/>
  <c r="AM200" i="1" s="1"/>
  <c r="T200" i="1" s="1"/>
  <c r="AN200" i="1" s="1"/>
  <c r="AP200" i="1" s="1"/>
  <c r="P199" i="1"/>
  <c r="AJ199" i="1" s="1"/>
  <c r="Q199" i="1" s="1"/>
  <c r="AK199" i="1" s="1"/>
  <c r="R199" i="1" s="1"/>
  <c r="AL199" i="1" s="1"/>
  <c r="S199" i="1" s="1"/>
  <c r="AM199" i="1" s="1"/>
  <c r="T199" i="1" s="1"/>
  <c r="AN199" i="1" s="1"/>
  <c r="AP199" i="1" s="1"/>
  <c r="P198" i="1"/>
  <c r="AJ198" i="1" s="1"/>
  <c r="Q198" i="1" s="1"/>
  <c r="AK198" i="1" s="1"/>
  <c r="R198" i="1" s="1"/>
  <c r="AL198" i="1" s="1"/>
  <c r="S198" i="1" s="1"/>
  <c r="AM198" i="1" s="1"/>
  <c r="T198" i="1" s="1"/>
  <c r="AN198" i="1" s="1"/>
  <c r="AP198" i="1" s="1"/>
  <c r="P197" i="1"/>
  <c r="AJ197" i="1" s="1"/>
  <c r="Q197" i="1" s="1"/>
  <c r="AK197" i="1" s="1"/>
  <c r="R197" i="1" s="1"/>
  <c r="AL197" i="1" s="1"/>
  <c r="S197" i="1" s="1"/>
  <c r="AM197" i="1" s="1"/>
  <c r="T197" i="1" s="1"/>
  <c r="AN197" i="1" s="1"/>
  <c r="AP197" i="1" s="1"/>
  <c r="P196" i="1"/>
  <c r="AJ196" i="1" s="1"/>
  <c r="Q196" i="1" s="1"/>
  <c r="AK196" i="1" s="1"/>
  <c r="R196" i="1" s="1"/>
  <c r="AL196" i="1" s="1"/>
  <c r="S196" i="1" s="1"/>
  <c r="AM196" i="1" s="1"/>
  <c r="T196" i="1" s="1"/>
  <c r="AN196" i="1" s="1"/>
  <c r="AP196" i="1" s="1"/>
  <c r="P195" i="1"/>
  <c r="AJ195" i="1" s="1"/>
  <c r="Q195" i="1" s="1"/>
  <c r="AK195" i="1" s="1"/>
  <c r="R195" i="1" s="1"/>
  <c r="AL195" i="1" s="1"/>
  <c r="S195" i="1" s="1"/>
  <c r="AM195" i="1" s="1"/>
  <c r="T195" i="1" s="1"/>
  <c r="AN195" i="1" s="1"/>
  <c r="AP195" i="1" s="1"/>
  <c r="P194" i="1"/>
  <c r="AJ194" i="1" s="1"/>
  <c r="Q194" i="1" s="1"/>
  <c r="AK194" i="1" s="1"/>
  <c r="R194" i="1" s="1"/>
  <c r="AL194" i="1" s="1"/>
  <c r="S194" i="1" s="1"/>
  <c r="AM194" i="1" s="1"/>
  <c r="T194" i="1" s="1"/>
  <c r="AN194" i="1" s="1"/>
  <c r="AP194" i="1" s="1"/>
  <c r="P193" i="1"/>
  <c r="AJ193" i="1" s="1"/>
  <c r="Q193" i="1" s="1"/>
  <c r="AK193" i="1" s="1"/>
  <c r="R193" i="1" s="1"/>
  <c r="AL193" i="1" s="1"/>
  <c r="S193" i="1" s="1"/>
  <c r="AM193" i="1" s="1"/>
  <c r="T193" i="1" s="1"/>
  <c r="AN193" i="1" s="1"/>
  <c r="AP193" i="1" s="1"/>
  <c r="P192" i="1"/>
  <c r="AJ192" i="1" s="1"/>
  <c r="Q192" i="1" s="1"/>
  <c r="AK192" i="1" s="1"/>
  <c r="R192" i="1" s="1"/>
  <c r="AL192" i="1" s="1"/>
  <c r="S192" i="1" s="1"/>
  <c r="AM192" i="1" s="1"/>
  <c r="T192" i="1" s="1"/>
  <c r="AN192" i="1" s="1"/>
  <c r="AP192" i="1" s="1"/>
  <c r="P191" i="1"/>
  <c r="AJ191" i="1" s="1"/>
  <c r="Q191" i="1" s="1"/>
  <c r="AK191" i="1" s="1"/>
  <c r="R191" i="1" s="1"/>
  <c r="AL191" i="1" s="1"/>
  <c r="S191" i="1" s="1"/>
  <c r="AM191" i="1" s="1"/>
  <c r="T191" i="1" s="1"/>
  <c r="AN191" i="1" s="1"/>
  <c r="AP191" i="1" s="1"/>
  <c r="P190" i="1"/>
  <c r="AJ190" i="1" s="1"/>
  <c r="Q190" i="1" s="1"/>
  <c r="AK190" i="1" s="1"/>
  <c r="R190" i="1" s="1"/>
  <c r="AL190" i="1" s="1"/>
  <c r="S190" i="1" s="1"/>
  <c r="AM190" i="1" s="1"/>
  <c r="T190" i="1" s="1"/>
  <c r="AN190" i="1" s="1"/>
  <c r="AP190" i="1" s="1"/>
  <c r="P189" i="1"/>
  <c r="AJ189" i="1" s="1"/>
  <c r="Q189" i="1" s="1"/>
  <c r="AK189" i="1" s="1"/>
  <c r="R189" i="1" s="1"/>
  <c r="AL189" i="1" s="1"/>
  <c r="S189" i="1" s="1"/>
  <c r="AM189" i="1" s="1"/>
  <c r="T189" i="1" s="1"/>
  <c r="AN189" i="1" s="1"/>
  <c r="AP189" i="1" s="1"/>
  <c r="P188" i="1"/>
  <c r="AJ188" i="1" s="1"/>
  <c r="Q188" i="1" s="1"/>
  <c r="AK188" i="1" s="1"/>
  <c r="R188" i="1" s="1"/>
  <c r="AL188" i="1" s="1"/>
  <c r="S188" i="1" s="1"/>
  <c r="AM188" i="1" s="1"/>
  <c r="T188" i="1" s="1"/>
  <c r="AN188" i="1" s="1"/>
  <c r="AP188" i="1" s="1"/>
  <c r="P187" i="1"/>
  <c r="AJ187" i="1" s="1"/>
  <c r="Q187" i="1" s="1"/>
  <c r="AK187" i="1" s="1"/>
  <c r="R187" i="1" s="1"/>
  <c r="AL187" i="1" s="1"/>
  <c r="S187" i="1" s="1"/>
  <c r="AM187" i="1" s="1"/>
  <c r="T187" i="1" s="1"/>
  <c r="AN187" i="1" s="1"/>
  <c r="AP187" i="1" s="1"/>
  <c r="P186" i="1"/>
  <c r="AJ186" i="1" s="1"/>
  <c r="Q186" i="1" s="1"/>
  <c r="AK186" i="1" s="1"/>
  <c r="R186" i="1" s="1"/>
  <c r="AL186" i="1" s="1"/>
  <c r="S186" i="1" s="1"/>
  <c r="AM186" i="1" s="1"/>
  <c r="T186" i="1" s="1"/>
  <c r="AN186" i="1" s="1"/>
  <c r="AP186" i="1" s="1"/>
  <c r="P185" i="1"/>
  <c r="AJ185" i="1" s="1"/>
  <c r="Q185" i="1" s="1"/>
  <c r="AK185" i="1" s="1"/>
  <c r="R185" i="1" s="1"/>
  <c r="AL185" i="1" s="1"/>
  <c r="S185" i="1" s="1"/>
  <c r="AM185" i="1" s="1"/>
  <c r="T185" i="1" s="1"/>
  <c r="AN185" i="1" s="1"/>
  <c r="AP185" i="1" s="1"/>
  <c r="P184" i="1"/>
  <c r="AJ184" i="1" s="1"/>
  <c r="Q184" i="1" s="1"/>
  <c r="AK184" i="1" s="1"/>
  <c r="R184" i="1" s="1"/>
  <c r="AL184" i="1" s="1"/>
  <c r="S184" i="1" s="1"/>
  <c r="AM184" i="1" s="1"/>
  <c r="T184" i="1" s="1"/>
  <c r="AN184" i="1" s="1"/>
  <c r="AP184" i="1" s="1"/>
  <c r="P183" i="1"/>
  <c r="AJ183" i="1" s="1"/>
  <c r="Q183" i="1" s="1"/>
  <c r="AK183" i="1" s="1"/>
  <c r="R183" i="1" s="1"/>
  <c r="AL183" i="1" s="1"/>
  <c r="S183" i="1" s="1"/>
  <c r="AM183" i="1" s="1"/>
  <c r="T183" i="1" s="1"/>
  <c r="AN183" i="1" s="1"/>
  <c r="AP183" i="1" s="1"/>
  <c r="P182" i="1"/>
  <c r="AJ182" i="1" s="1"/>
  <c r="Q182" i="1" s="1"/>
  <c r="AK182" i="1" s="1"/>
  <c r="R182" i="1" s="1"/>
  <c r="AL182" i="1" s="1"/>
  <c r="S182" i="1" s="1"/>
  <c r="AM182" i="1" s="1"/>
  <c r="T182" i="1" s="1"/>
  <c r="AN182" i="1" s="1"/>
  <c r="AP182" i="1" s="1"/>
  <c r="P181" i="1"/>
  <c r="AJ181" i="1" s="1"/>
  <c r="Q181" i="1" s="1"/>
  <c r="AK181" i="1" s="1"/>
  <c r="R181" i="1" s="1"/>
  <c r="AL181" i="1" s="1"/>
  <c r="S181" i="1" s="1"/>
  <c r="AM181" i="1" s="1"/>
  <c r="T181" i="1" s="1"/>
  <c r="AN181" i="1" s="1"/>
  <c r="AP181" i="1" s="1"/>
  <c r="P180" i="1"/>
  <c r="AJ180" i="1" s="1"/>
  <c r="Q180" i="1" s="1"/>
  <c r="AK180" i="1" s="1"/>
  <c r="R180" i="1" s="1"/>
  <c r="AL180" i="1" s="1"/>
  <c r="S180" i="1" s="1"/>
  <c r="AM180" i="1" s="1"/>
  <c r="T180" i="1" s="1"/>
  <c r="AN180" i="1" s="1"/>
  <c r="AP180" i="1" s="1"/>
  <c r="P179" i="1"/>
  <c r="AJ179" i="1" s="1"/>
  <c r="Q179" i="1" s="1"/>
  <c r="AK179" i="1" s="1"/>
  <c r="R179" i="1" s="1"/>
  <c r="AL179" i="1" s="1"/>
  <c r="S179" i="1" s="1"/>
  <c r="AM179" i="1" s="1"/>
  <c r="T179" i="1" s="1"/>
  <c r="AN179" i="1" s="1"/>
  <c r="AP179" i="1" s="1"/>
  <c r="P178" i="1"/>
  <c r="AJ178" i="1" s="1"/>
  <c r="Q178" i="1" s="1"/>
  <c r="AK178" i="1" s="1"/>
  <c r="R178" i="1" s="1"/>
  <c r="AL178" i="1" s="1"/>
  <c r="S178" i="1" s="1"/>
  <c r="AM178" i="1" s="1"/>
  <c r="T178" i="1" s="1"/>
  <c r="AN178" i="1" s="1"/>
  <c r="AP178" i="1" s="1"/>
  <c r="P177" i="1"/>
  <c r="AJ177" i="1" s="1"/>
  <c r="Q177" i="1" s="1"/>
  <c r="AK177" i="1" s="1"/>
  <c r="R177" i="1" s="1"/>
  <c r="AL177" i="1" s="1"/>
  <c r="S177" i="1" s="1"/>
  <c r="AM177" i="1" s="1"/>
  <c r="T177" i="1" s="1"/>
  <c r="AN177" i="1" s="1"/>
  <c r="AP177" i="1" s="1"/>
  <c r="P176" i="1"/>
  <c r="AJ176" i="1" s="1"/>
  <c r="Q176" i="1" s="1"/>
  <c r="AK176" i="1" s="1"/>
  <c r="R176" i="1" s="1"/>
  <c r="AL176" i="1" s="1"/>
  <c r="S176" i="1" s="1"/>
  <c r="AM176" i="1" s="1"/>
  <c r="T176" i="1" s="1"/>
  <c r="AN176" i="1" s="1"/>
  <c r="AP176" i="1" s="1"/>
  <c r="P175" i="1"/>
  <c r="AJ175" i="1" s="1"/>
  <c r="Q175" i="1" s="1"/>
  <c r="AK175" i="1" s="1"/>
  <c r="R175" i="1" s="1"/>
  <c r="AL175" i="1" s="1"/>
  <c r="S175" i="1" s="1"/>
  <c r="AM175" i="1" s="1"/>
  <c r="T175" i="1" s="1"/>
  <c r="AN175" i="1" s="1"/>
  <c r="AP175" i="1" s="1"/>
  <c r="P174" i="1"/>
  <c r="AJ174" i="1" s="1"/>
  <c r="Q174" i="1" s="1"/>
  <c r="AK174" i="1" s="1"/>
  <c r="R174" i="1" s="1"/>
  <c r="AL174" i="1" s="1"/>
  <c r="S174" i="1" s="1"/>
  <c r="AM174" i="1" s="1"/>
  <c r="T174" i="1" s="1"/>
  <c r="AN174" i="1" s="1"/>
  <c r="AP174" i="1" s="1"/>
  <c r="P173" i="1"/>
  <c r="AJ173" i="1" s="1"/>
  <c r="Q173" i="1" s="1"/>
  <c r="AK173" i="1" s="1"/>
  <c r="R173" i="1" s="1"/>
  <c r="AL173" i="1" s="1"/>
  <c r="S173" i="1" s="1"/>
  <c r="AM173" i="1" s="1"/>
  <c r="T173" i="1" s="1"/>
  <c r="AN173" i="1" s="1"/>
  <c r="AP173" i="1" s="1"/>
  <c r="P172" i="1"/>
  <c r="AJ172" i="1" s="1"/>
  <c r="Q172" i="1" s="1"/>
  <c r="AK172" i="1" s="1"/>
  <c r="R172" i="1" s="1"/>
  <c r="AL172" i="1" s="1"/>
  <c r="S172" i="1" s="1"/>
  <c r="AM172" i="1" s="1"/>
  <c r="T172" i="1" s="1"/>
  <c r="AN172" i="1" s="1"/>
  <c r="AP172" i="1" s="1"/>
  <c r="P171" i="1"/>
  <c r="AJ171" i="1" s="1"/>
  <c r="Q171" i="1" s="1"/>
  <c r="AK171" i="1" s="1"/>
  <c r="R171" i="1" s="1"/>
  <c r="AL171" i="1" s="1"/>
  <c r="S171" i="1" s="1"/>
  <c r="AM171" i="1" s="1"/>
  <c r="T171" i="1" s="1"/>
  <c r="AN171" i="1" s="1"/>
  <c r="AP171" i="1" s="1"/>
  <c r="P170" i="1"/>
  <c r="AJ170" i="1" s="1"/>
  <c r="Q170" i="1" s="1"/>
  <c r="AK170" i="1" s="1"/>
  <c r="R170" i="1" s="1"/>
  <c r="AL170" i="1" s="1"/>
  <c r="S170" i="1" s="1"/>
  <c r="AM170" i="1" s="1"/>
  <c r="T170" i="1" s="1"/>
  <c r="AN170" i="1" s="1"/>
  <c r="AP170" i="1" s="1"/>
  <c r="P169" i="1"/>
  <c r="AJ169" i="1" s="1"/>
  <c r="Q169" i="1" s="1"/>
  <c r="AK169" i="1" s="1"/>
  <c r="R169" i="1" s="1"/>
  <c r="AL169" i="1" s="1"/>
  <c r="S169" i="1" s="1"/>
  <c r="AM169" i="1" s="1"/>
  <c r="T169" i="1" s="1"/>
  <c r="AN169" i="1" s="1"/>
  <c r="AP169" i="1" s="1"/>
  <c r="P168" i="1"/>
  <c r="AJ168" i="1" s="1"/>
  <c r="Q168" i="1" s="1"/>
  <c r="AK168" i="1" s="1"/>
  <c r="R168" i="1" s="1"/>
  <c r="AL168" i="1" s="1"/>
  <c r="S168" i="1" s="1"/>
  <c r="AM168" i="1" s="1"/>
  <c r="T168" i="1" s="1"/>
  <c r="AN168" i="1" s="1"/>
  <c r="AP168" i="1" s="1"/>
  <c r="P167" i="1"/>
  <c r="AJ167" i="1" s="1"/>
  <c r="Q167" i="1" s="1"/>
  <c r="AK167" i="1" s="1"/>
  <c r="R167" i="1" s="1"/>
  <c r="AL167" i="1" s="1"/>
  <c r="S167" i="1" s="1"/>
  <c r="AM167" i="1" s="1"/>
  <c r="T167" i="1" s="1"/>
  <c r="AN167" i="1" s="1"/>
  <c r="AP167" i="1" s="1"/>
  <c r="P166" i="1"/>
  <c r="AJ166" i="1" s="1"/>
  <c r="Q166" i="1" s="1"/>
  <c r="AK166" i="1" s="1"/>
  <c r="R166" i="1" s="1"/>
  <c r="AL166" i="1" s="1"/>
  <c r="S166" i="1" s="1"/>
  <c r="AM166" i="1" s="1"/>
  <c r="T166" i="1" s="1"/>
  <c r="AN166" i="1" s="1"/>
  <c r="AP166" i="1" s="1"/>
  <c r="P165" i="1"/>
  <c r="AJ165" i="1" s="1"/>
  <c r="Q165" i="1" s="1"/>
  <c r="AK165" i="1" s="1"/>
  <c r="R165" i="1" s="1"/>
  <c r="AL165" i="1" s="1"/>
  <c r="S165" i="1" s="1"/>
  <c r="AM165" i="1" s="1"/>
  <c r="T165" i="1" s="1"/>
  <c r="AN165" i="1" s="1"/>
  <c r="AP165" i="1" s="1"/>
  <c r="P164" i="1"/>
  <c r="AJ164" i="1" s="1"/>
  <c r="Q164" i="1" s="1"/>
  <c r="AK164" i="1" s="1"/>
  <c r="R164" i="1" s="1"/>
  <c r="AL164" i="1" s="1"/>
  <c r="S164" i="1" s="1"/>
  <c r="AM164" i="1" s="1"/>
  <c r="T164" i="1" s="1"/>
  <c r="AN164" i="1" s="1"/>
  <c r="AP164" i="1" s="1"/>
  <c r="P163" i="1"/>
  <c r="AJ163" i="1" s="1"/>
  <c r="Q163" i="1" s="1"/>
  <c r="AK163" i="1" s="1"/>
  <c r="R163" i="1" s="1"/>
  <c r="AL163" i="1" s="1"/>
  <c r="S163" i="1" s="1"/>
  <c r="AM163" i="1" s="1"/>
  <c r="T163" i="1" s="1"/>
  <c r="AN163" i="1" s="1"/>
  <c r="AP163" i="1" s="1"/>
  <c r="P162" i="1"/>
  <c r="AJ162" i="1" s="1"/>
  <c r="Q162" i="1" s="1"/>
  <c r="AK162" i="1" s="1"/>
  <c r="R162" i="1" s="1"/>
  <c r="AL162" i="1" s="1"/>
  <c r="S162" i="1" s="1"/>
  <c r="AM162" i="1" s="1"/>
  <c r="T162" i="1" s="1"/>
  <c r="AN162" i="1" s="1"/>
  <c r="AP162" i="1" s="1"/>
  <c r="P161" i="1"/>
  <c r="AJ161" i="1" s="1"/>
  <c r="Q161" i="1" s="1"/>
  <c r="AK161" i="1" s="1"/>
  <c r="R161" i="1" s="1"/>
  <c r="AL161" i="1" s="1"/>
  <c r="S161" i="1" s="1"/>
  <c r="AM161" i="1" s="1"/>
  <c r="T161" i="1" s="1"/>
  <c r="AN161" i="1" s="1"/>
  <c r="AP161" i="1" s="1"/>
  <c r="P160" i="1"/>
  <c r="AJ160" i="1" s="1"/>
  <c r="Q160" i="1" s="1"/>
  <c r="AK160" i="1" s="1"/>
  <c r="R160" i="1" s="1"/>
  <c r="AL160" i="1" s="1"/>
  <c r="S160" i="1" s="1"/>
  <c r="AM160" i="1" s="1"/>
  <c r="T160" i="1" s="1"/>
  <c r="AN160" i="1" s="1"/>
  <c r="AP160" i="1" s="1"/>
  <c r="P159" i="1"/>
  <c r="AJ159" i="1" s="1"/>
  <c r="Q159" i="1" s="1"/>
  <c r="AK159" i="1" s="1"/>
  <c r="R159" i="1" s="1"/>
  <c r="AL159" i="1" s="1"/>
  <c r="S159" i="1" s="1"/>
  <c r="AM159" i="1" s="1"/>
  <c r="T159" i="1" s="1"/>
  <c r="AN159" i="1" s="1"/>
  <c r="AP159" i="1" s="1"/>
  <c r="P158" i="1"/>
  <c r="AJ158" i="1" s="1"/>
  <c r="Q158" i="1" s="1"/>
  <c r="AK158" i="1" s="1"/>
  <c r="R158" i="1" s="1"/>
  <c r="AL158" i="1" s="1"/>
  <c r="S158" i="1" s="1"/>
  <c r="AM158" i="1" s="1"/>
  <c r="T158" i="1" s="1"/>
  <c r="AN158" i="1" s="1"/>
  <c r="AP158" i="1" s="1"/>
  <c r="P157" i="1"/>
  <c r="AJ157" i="1" s="1"/>
  <c r="Q157" i="1" s="1"/>
  <c r="AK157" i="1" s="1"/>
  <c r="R157" i="1" s="1"/>
  <c r="AL157" i="1" s="1"/>
  <c r="S157" i="1" s="1"/>
  <c r="AM157" i="1" s="1"/>
  <c r="T157" i="1" s="1"/>
  <c r="AN157" i="1" s="1"/>
  <c r="AP157" i="1" s="1"/>
  <c r="P156" i="1"/>
  <c r="AJ156" i="1" s="1"/>
  <c r="Q156" i="1" s="1"/>
  <c r="AK156" i="1" s="1"/>
  <c r="R156" i="1" s="1"/>
  <c r="AL156" i="1" s="1"/>
  <c r="S156" i="1" s="1"/>
  <c r="AM156" i="1" s="1"/>
  <c r="T156" i="1" s="1"/>
  <c r="AN156" i="1" s="1"/>
  <c r="AP156" i="1" s="1"/>
  <c r="P155" i="1"/>
  <c r="AJ155" i="1" s="1"/>
  <c r="Q155" i="1" s="1"/>
  <c r="AK155" i="1" s="1"/>
  <c r="R155" i="1" s="1"/>
  <c r="AL155" i="1" s="1"/>
  <c r="S155" i="1" s="1"/>
  <c r="AM155" i="1" s="1"/>
  <c r="T155" i="1" s="1"/>
  <c r="AN155" i="1" s="1"/>
  <c r="AP155" i="1" s="1"/>
  <c r="P154" i="1"/>
  <c r="AJ154" i="1" s="1"/>
  <c r="Q154" i="1" s="1"/>
  <c r="AK154" i="1" s="1"/>
  <c r="R154" i="1" s="1"/>
  <c r="AL154" i="1" s="1"/>
  <c r="S154" i="1" s="1"/>
  <c r="AM154" i="1" s="1"/>
  <c r="T154" i="1" s="1"/>
  <c r="AN154" i="1" s="1"/>
  <c r="AP154" i="1" s="1"/>
  <c r="P153" i="1"/>
  <c r="AJ153" i="1" s="1"/>
  <c r="Q153" i="1" s="1"/>
  <c r="AK153" i="1" s="1"/>
  <c r="R153" i="1" s="1"/>
  <c r="AL153" i="1" s="1"/>
  <c r="S153" i="1" s="1"/>
  <c r="AM153" i="1" s="1"/>
  <c r="T153" i="1" s="1"/>
  <c r="AN153" i="1" s="1"/>
  <c r="AP153" i="1" s="1"/>
  <c r="P152" i="1"/>
  <c r="AJ152" i="1" s="1"/>
  <c r="Q152" i="1" s="1"/>
  <c r="AK152" i="1" s="1"/>
  <c r="R152" i="1" s="1"/>
  <c r="AL152" i="1" s="1"/>
  <c r="S152" i="1" s="1"/>
  <c r="AM152" i="1" s="1"/>
  <c r="T152" i="1" s="1"/>
  <c r="AN152" i="1" s="1"/>
  <c r="AP152" i="1" s="1"/>
  <c r="AN151" i="1"/>
  <c r="AP151" i="1" s="1"/>
  <c r="AM151" i="1"/>
  <c r="AL151" i="1"/>
  <c r="P151" i="1"/>
  <c r="AJ151" i="1" s="1"/>
  <c r="Q151" i="1" s="1"/>
  <c r="AK151" i="1" s="1"/>
  <c r="P150" i="1"/>
  <c r="AJ150" i="1" s="1"/>
  <c r="Q150" i="1" s="1"/>
  <c r="AK150" i="1" s="1"/>
  <c r="R150" i="1" s="1"/>
  <c r="AL150" i="1" s="1"/>
  <c r="S150" i="1" s="1"/>
  <c r="AM150" i="1" s="1"/>
  <c r="T150" i="1" s="1"/>
  <c r="AN150" i="1" s="1"/>
  <c r="AP150" i="1" s="1"/>
  <c r="P149" i="1"/>
  <c r="AJ149" i="1" s="1"/>
  <c r="Q149" i="1" s="1"/>
  <c r="AK149" i="1" s="1"/>
  <c r="R149" i="1" s="1"/>
  <c r="AL149" i="1" s="1"/>
  <c r="S149" i="1" s="1"/>
  <c r="AM149" i="1" s="1"/>
  <c r="T149" i="1" s="1"/>
  <c r="AN149" i="1" s="1"/>
  <c r="AP149" i="1" s="1"/>
  <c r="P148" i="1"/>
  <c r="AJ148" i="1" s="1"/>
  <c r="Q148" i="1" s="1"/>
  <c r="AK148" i="1" s="1"/>
  <c r="R148" i="1" s="1"/>
  <c r="AL148" i="1" s="1"/>
  <c r="S148" i="1" s="1"/>
  <c r="AM148" i="1" s="1"/>
  <c r="T148" i="1" s="1"/>
  <c r="AN148" i="1" s="1"/>
  <c r="AP148" i="1" s="1"/>
  <c r="P147" i="1"/>
  <c r="AJ147" i="1" s="1"/>
  <c r="Q147" i="1" s="1"/>
  <c r="AK147" i="1" s="1"/>
  <c r="R147" i="1" s="1"/>
  <c r="AL147" i="1" s="1"/>
  <c r="S147" i="1" s="1"/>
  <c r="AM147" i="1" s="1"/>
  <c r="T147" i="1" s="1"/>
  <c r="AN147" i="1" s="1"/>
  <c r="AP147" i="1" s="1"/>
  <c r="P146" i="1"/>
  <c r="AJ146" i="1" s="1"/>
  <c r="Q146" i="1" s="1"/>
  <c r="AK146" i="1" s="1"/>
  <c r="R146" i="1" s="1"/>
  <c r="AL146" i="1" s="1"/>
  <c r="S146" i="1" s="1"/>
  <c r="AM146" i="1" s="1"/>
  <c r="T146" i="1" s="1"/>
  <c r="AN146" i="1" s="1"/>
  <c r="AP146" i="1" s="1"/>
  <c r="P145" i="1"/>
  <c r="AJ145" i="1" s="1"/>
  <c r="Q145" i="1" s="1"/>
  <c r="AK145" i="1" s="1"/>
  <c r="R145" i="1" s="1"/>
  <c r="AL145" i="1" s="1"/>
  <c r="S145" i="1" s="1"/>
  <c r="AM145" i="1" s="1"/>
  <c r="T145" i="1" s="1"/>
  <c r="AN145" i="1" s="1"/>
  <c r="AP145" i="1" s="1"/>
  <c r="P144" i="1"/>
  <c r="AJ144" i="1" s="1"/>
  <c r="Q144" i="1" s="1"/>
  <c r="AK144" i="1" s="1"/>
  <c r="R144" i="1" s="1"/>
  <c r="AL144" i="1" s="1"/>
  <c r="S144" i="1" s="1"/>
  <c r="AM144" i="1" s="1"/>
  <c r="T144" i="1" s="1"/>
  <c r="AN144" i="1" s="1"/>
  <c r="AP144" i="1" s="1"/>
  <c r="P143" i="1"/>
  <c r="AJ143" i="1" s="1"/>
  <c r="Q143" i="1" s="1"/>
  <c r="AK143" i="1" s="1"/>
  <c r="R143" i="1" s="1"/>
  <c r="AL143" i="1" s="1"/>
  <c r="S143" i="1" s="1"/>
  <c r="AM143" i="1" s="1"/>
  <c r="T143" i="1" s="1"/>
  <c r="AN143" i="1" s="1"/>
  <c r="AP143" i="1" s="1"/>
  <c r="P142" i="1"/>
  <c r="AJ142" i="1" s="1"/>
  <c r="Q142" i="1" s="1"/>
  <c r="AK142" i="1" s="1"/>
  <c r="R142" i="1" s="1"/>
  <c r="AL142" i="1" s="1"/>
  <c r="S142" i="1" s="1"/>
  <c r="AM142" i="1" s="1"/>
  <c r="T142" i="1" s="1"/>
  <c r="AN142" i="1" s="1"/>
  <c r="AP142" i="1" s="1"/>
  <c r="P141" i="1"/>
  <c r="AJ141" i="1" s="1"/>
  <c r="Q141" i="1" s="1"/>
  <c r="AK141" i="1" s="1"/>
  <c r="R141" i="1" s="1"/>
  <c r="AL141" i="1" s="1"/>
  <c r="S141" i="1" s="1"/>
  <c r="AM141" i="1" s="1"/>
  <c r="T141" i="1" s="1"/>
  <c r="AN141" i="1" s="1"/>
  <c r="AP141" i="1" s="1"/>
  <c r="P140" i="1"/>
  <c r="AJ140" i="1" s="1"/>
  <c r="Q140" i="1" s="1"/>
  <c r="AK140" i="1" s="1"/>
  <c r="R140" i="1" s="1"/>
  <c r="AL140" i="1" s="1"/>
  <c r="S140" i="1" s="1"/>
  <c r="AM140" i="1" s="1"/>
  <c r="T140" i="1" s="1"/>
  <c r="AN140" i="1" s="1"/>
  <c r="AP140" i="1" s="1"/>
  <c r="P139" i="1"/>
  <c r="AJ139" i="1" s="1"/>
  <c r="Q139" i="1" s="1"/>
  <c r="AK139" i="1" s="1"/>
  <c r="R139" i="1" s="1"/>
  <c r="AL139" i="1" s="1"/>
  <c r="S139" i="1" s="1"/>
  <c r="AM139" i="1" s="1"/>
  <c r="T139" i="1" s="1"/>
  <c r="AN139" i="1" s="1"/>
  <c r="AP139" i="1" s="1"/>
  <c r="P138" i="1"/>
  <c r="AJ138" i="1" s="1"/>
  <c r="Q138" i="1" s="1"/>
  <c r="AK138" i="1" s="1"/>
  <c r="R138" i="1" s="1"/>
  <c r="AL138" i="1" s="1"/>
  <c r="S138" i="1" s="1"/>
  <c r="AM138" i="1" s="1"/>
  <c r="T138" i="1" s="1"/>
  <c r="AN138" i="1" s="1"/>
  <c r="AP138" i="1" s="1"/>
  <c r="P137" i="1"/>
  <c r="AJ137" i="1" s="1"/>
  <c r="Q137" i="1" s="1"/>
  <c r="AK137" i="1" s="1"/>
  <c r="R137" i="1" s="1"/>
  <c r="AL137" i="1" s="1"/>
  <c r="S137" i="1" s="1"/>
  <c r="AM137" i="1" s="1"/>
  <c r="T137" i="1" s="1"/>
  <c r="AN137" i="1" s="1"/>
  <c r="AP137" i="1" s="1"/>
  <c r="P136" i="1"/>
  <c r="AJ136" i="1" s="1"/>
  <c r="Q136" i="1" s="1"/>
  <c r="AK136" i="1" s="1"/>
  <c r="R136" i="1" s="1"/>
  <c r="AL136" i="1" s="1"/>
  <c r="S136" i="1" s="1"/>
  <c r="AM136" i="1" s="1"/>
  <c r="T136" i="1" s="1"/>
  <c r="AN136" i="1" s="1"/>
  <c r="AP136" i="1" s="1"/>
  <c r="P135" i="1"/>
  <c r="AJ135" i="1" s="1"/>
  <c r="Q135" i="1" s="1"/>
  <c r="AK135" i="1" s="1"/>
  <c r="R135" i="1" s="1"/>
  <c r="AL135" i="1" s="1"/>
  <c r="S135" i="1" s="1"/>
  <c r="AM135" i="1" s="1"/>
  <c r="T135" i="1" s="1"/>
  <c r="AN135" i="1" s="1"/>
  <c r="AP135" i="1" s="1"/>
  <c r="P134" i="1"/>
  <c r="AJ134" i="1" s="1"/>
  <c r="Q134" i="1" s="1"/>
  <c r="AK134" i="1" s="1"/>
  <c r="R134" i="1" s="1"/>
  <c r="AL134" i="1" s="1"/>
  <c r="S134" i="1" s="1"/>
  <c r="AM134" i="1" s="1"/>
  <c r="T134" i="1" s="1"/>
  <c r="AN134" i="1" s="1"/>
  <c r="AP134" i="1" s="1"/>
  <c r="P133" i="1"/>
  <c r="AJ133" i="1" s="1"/>
  <c r="Q133" i="1" s="1"/>
  <c r="AK133" i="1" s="1"/>
  <c r="R133" i="1" s="1"/>
  <c r="AL133" i="1" s="1"/>
  <c r="S133" i="1" s="1"/>
  <c r="AM133" i="1" s="1"/>
  <c r="T133" i="1" s="1"/>
  <c r="AN133" i="1" s="1"/>
  <c r="AP133" i="1" s="1"/>
  <c r="P132" i="1"/>
  <c r="AJ132" i="1" s="1"/>
  <c r="Q132" i="1" s="1"/>
  <c r="AK132" i="1" s="1"/>
  <c r="R132" i="1" s="1"/>
  <c r="AL132" i="1" s="1"/>
  <c r="S132" i="1" s="1"/>
  <c r="AM132" i="1" s="1"/>
  <c r="T132" i="1" s="1"/>
  <c r="AN132" i="1" s="1"/>
  <c r="AP132" i="1" s="1"/>
  <c r="P131" i="1"/>
  <c r="AJ131" i="1" s="1"/>
  <c r="Q131" i="1" s="1"/>
  <c r="AK131" i="1" s="1"/>
  <c r="R131" i="1" s="1"/>
  <c r="AL131" i="1" s="1"/>
  <c r="S131" i="1" s="1"/>
  <c r="AM131" i="1" s="1"/>
  <c r="T131" i="1" s="1"/>
  <c r="AN131" i="1" s="1"/>
  <c r="AP131" i="1" s="1"/>
  <c r="P130" i="1"/>
  <c r="AJ130" i="1" s="1"/>
  <c r="Q130" i="1" s="1"/>
  <c r="AK130" i="1" s="1"/>
  <c r="R130" i="1" s="1"/>
  <c r="AL130" i="1" s="1"/>
  <c r="S130" i="1" s="1"/>
  <c r="AM130" i="1" s="1"/>
  <c r="T130" i="1" s="1"/>
  <c r="AN130" i="1" s="1"/>
  <c r="AP130" i="1" s="1"/>
  <c r="P129" i="1"/>
  <c r="AJ129" i="1" s="1"/>
  <c r="Q129" i="1" s="1"/>
  <c r="AK129" i="1" s="1"/>
  <c r="R129" i="1" s="1"/>
  <c r="AL129" i="1" s="1"/>
  <c r="S129" i="1" s="1"/>
  <c r="AM129" i="1" s="1"/>
  <c r="T129" i="1" s="1"/>
  <c r="AN129" i="1" s="1"/>
  <c r="AP129" i="1" s="1"/>
  <c r="P128" i="1"/>
  <c r="AJ128" i="1" s="1"/>
  <c r="Q128" i="1" s="1"/>
  <c r="AK128" i="1" s="1"/>
  <c r="R128" i="1" s="1"/>
  <c r="AL128" i="1" s="1"/>
  <c r="S128" i="1" s="1"/>
  <c r="AM128" i="1" s="1"/>
  <c r="T128" i="1" s="1"/>
  <c r="AN128" i="1" s="1"/>
  <c r="AP128" i="1" s="1"/>
  <c r="P127" i="1"/>
  <c r="AJ127" i="1" s="1"/>
  <c r="Q127" i="1" s="1"/>
  <c r="AK127" i="1" s="1"/>
  <c r="R127" i="1" s="1"/>
  <c r="AL127" i="1" s="1"/>
  <c r="S127" i="1" s="1"/>
  <c r="AM127" i="1" s="1"/>
  <c r="T127" i="1" s="1"/>
  <c r="AN127" i="1" s="1"/>
  <c r="AP127" i="1" s="1"/>
  <c r="P126" i="1"/>
  <c r="AJ126" i="1" s="1"/>
  <c r="Q126" i="1" s="1"/>
  <c r="AK126" i="1" s="1"/>
  <c r="R126" i="1" s="1"/>
  <c r="AL126" i="1" s="1"/>
  <c r="S126" i="1" s="1"/>
  <c r="AM126" i="1" s="1"/>
  <c r="T126" i="1" s="1"/>
  <c r="AN126" i="1" s="1"/>
  <c r="AP126" i="1" s="1"/>
  <c r="P125" i="1"/>
  <c r="AJ125" i="1" s="1"/>
  <c r="Q125" i="1" s="1"/>
  <c r="AK125" i="1" s="1"/>
  <c r="R125" i="1" s="1"/>
  <c r="AL125" i="1" s="1"/>
  <c r="S125" i="1" s="1"/>
  <c r="AM125" i="1" s="1"/>
  <c r="T125" i="1" s="1"/>
  <c r="AN125" i="1" s="1"/>
  <c r="AP125" i="1" s="1"/>
  <c r="P124" i="1"/>
  <c r="AJ124" i="1" s="1"/>
  <c r="Q124" i="1" s="1"/>
  <c r="AK124" i="1" s="1"/>
  <c r="R124" i="1" s="1"/>
  <c r="AL124" i="1" s="1"/>
  <c r="S124" i="1" s="1"/>
  <c r="AM124" i="1" s="1"/>
  <c r="T124" i="1" s="1"/>
  <c r="AN124" i="1" s="1"/>
  <c r="AP124" i="1" s="1"/>
  <c r="P123" i="1"/>
  <c r="AJ123" i="1" s="1"/>
  <c r="Q123" i="1" s="1"/>
  <c r="AK123" i="1" s="1"/>
  <c r="R123" i="1" s="1"/>
  <c r="AL123" i="1" s="1"/>
  <c r="S123" i="1" s="1"/>
  <c r="AM123" i="1" s="1"/>
  <c r="T123" i="1" s="1"/>
  <c r="AN123" i="1" s="1"/>
  <c r="AP123" i="1" s="1"/>
  <c r="P122" i="1"/>
  <c r="AJ122" i="1" s="1"/>
  <c r="Q122" i="1" s="1"/>
  <c r="AK122" i="1" s="1"/>
  <c r="R122" i="1" s="1"/>
  <c r="AL122" i="1" s="1"/>
  <c r="S122" i="1" s="1"/>
  <c r="AM122" i="1" s="1"/>
  <c r="T122" i="1" s="1"/>
  <c r="AN122" i="1" s="1"/>
  <c r="AP122" i="1" s="1"/>
  <c r="P121" i="1"/>
  <c r="AJ121" i="1" s="1"/>
  <c r="Q121" i="1" s="1"/>
  <c r="AK121" i="1" s="1"/>
  <c r="R121" i="1" s="1"/>
  <c r="AL121" i="1" s="1"/>
  <c r="S121" i="1" s="1"/>
  <c r="AM121" i="1" s="1"/>
  <c r="T121" i="1" s="1"/>
  <c r="AN121" i="1" s="1"/>
  <c r="AP121" i="1" s="1"/>
  <c r="P120" i="1"/>
  <c r="AJ120" i="1" s="1"/>
  <c r="Q120" i="1" s="1"/>
  <c r="AK120" i="1" s="1"/>
  <c r="R120" i="1" s="1"/>
  <c r="AL120" i="1" s="1"/>
  <c r="S120" i="1" s="1"/>
  <c r="AM120" i="1" s="1"/>
  <c r="T120" i="1" s="1"/>
  <c r="AN120" i="1" s="1"/>
  <c r="AP120" i="1" s="1"/>
  <c r="P119" i="1"/>
  <c r="AJ119" i="1" s="1"/>
  <c r="Q119" i="1" s="1"/>
  <c r="AK119" i="1" s="1"/>
  <c r="R119" i="1" s="1"/>
  <c r="AL119" i="1" s="1"/>
  <c r="S119" i="1" s="1"/>
  <c r="AM119" i="1" s="1"/>
  <c r="T119" i="1" s="1"/>
  <c r="AN119" i="1" s="1"/>
  <c r="AP119" i="1" s="1"/>
  <c r="P118" i="1"/>
  <c r="AJ118" i="1" s="1"/>
  <c r="Q118" i="1" s="1"/>
  <c r="AK118" i="1" s="1"/>
  <c r="R118" i="1" s="1"/>
  <c r="AL118" i="1" s="1"/>
  <c r="S118" i="1" s="1"/>
  <c r="AM118" i="1" s="1"/>
  <c r="T118" i="1" s="1"/>
  <c r="AN118" i="1" s="1"/>
  <c r="AP118" i="1" s="1"/>
  <c r="P117" i="1"/>
  <c r="AJ117" i="1" s="1"/>
  <c r="Q117" i="1" s="1"/>
  <c r="AK117" i="1" s="1"/>
  <c r="R117" i="1" s="1"/>
  <c r="AL117" i="1" s="1"/>
  <c r="S117" i="1" s="1"/>
  <c r="AM117" i="1" s="1"/>
  <c r="T117" i="1" s="1"/>
  <c r="AN117" i="1" s="1"/>
  <c r="AP117" i="1" s="1"/>
  <c r="P116" i="1"/>
  <c r="AJ116" i="1" s="1"/>
  <c r="Q116" i="1" s="1"/>
  <c r="AK116" i="1" s="1"/>
  <c r="R116" i="1" s="1"/>
  <c r="AL116" i="1" s="1"/>
  <c r="S116" i="1" s="1"/>
  <c r="AM116" i="1" s="1"/>
  <c r="T116" i="1" s="1"/>
  <c r="AN116" i="1" s="1"/>
  <c r="AP116" i="1" s="1"/>
  <c r="AP115" i="1"/>
  <c r="O115" i="2" s="1"/>
  <c r="P115" i="2" s="1"/>
  <c r="AK115" i="2" s="1"/>
  <c r="Q115" i="2" s="1"/>
  <c r="AL115" i="2" s="1"/>
  <c r="R115" i="2" s="1"/>
  <c r="AM115" i="2" s="1"/>
  <c r="S115" i="2" s="1"/>
  <c r="AN115" i="2" s="1"/>
  <c r="T115" i="2" s="1"/>
  <c r="AO115" i="2" s="1"/>
  <c r="AQ115" i="2" s="1"/>
  <c r="P114" i="1"/>
  <c r="AJ114" i="1" s="1"/>
  <c r="Q114" i="1" s="1"/>
  <c r="AK114" i="1" s="1"/>
  <c r="R114" i="1" s="1"/>
  <c r="AL114" i="1" s="1"/>
  <c r="S114" i="1" s="1"/>
  <c r="AM114" i="1" s="1"/>
  <c r="T114" i="1" s="1"/>
  <c r="AN114" i="1" s="1"/>
  <c r="AP114" i="1" s="1"/>
  <c r="P113" i="1"/>
  <c r="AJ113" i="1" s="1"/>
  <c r="Q113" i="1" s="1"/>
  <c r="AK113" i="1" s="1"/>
  <c r="R113" i="1" s="1"/>
  <c r="AL113" i="1" s="1"/>
  <c r="S113" i="1" s="1"/>
  <c r="AM113" i="1" s="1"/>
  <c r="T113" i="1" s="1"/>
  <c r="AN113" i="1" s="1"/>
  <c r="AP113" i="1" s="1"/>
  <c r="P112" i="1"/>
  <c r="AJ112" i="1" s="1"/>
  <c r="Q112" i="1" s="1"/>
  <c r="AK112" i="1" s="1"/>
  <c r="R112" i="1" s="1"/>
  <c r="AL112" i="1" s="1"/>
  <c r="S112" i="1" s="1"/>
  <c r="AM112" i="1" s="1"/>
  <c r="T112" i="1" s="1"/>
  <c r="AN112" i="1" s="1"/>
  <c r="AP112" i="1" s="1"/>
  <c r="P111" i="1"/>
  <c r="AJ111" i="1" s="1"/>
  <c r="Q111" i="1" s="1"/>
  <c r="AK111" i="1" s="1"/>
  <c r="R111" i="1" s="1"/>
  <c r="AL111" i="1" s="1"/>
  <c r="S111" i="1" s="1"/>
  <c r="AM111" i="1" s="1"/>
  <c r="T111" i="1" s="1"/>
  <c r="AN111" i="1" s="1"/>
  <c r="AP111" i="1" s="1"/>
  <c r="P110" i="1"/>
  <c r="AJ110" i="1" s="1"/>
  <c r="Q110" i="1" s="1"/>
  <c r="AK110" i="1" s="1"/>
  <c r="R110" i="1" s="1"/>
  <c r="AL110" i="1" s="1"/>
  <c r="S110" i="1" s="1"/>
  <c r="AM110" i="1" s="1"/>
  <c r="T110" i="1" s="1"/>
  <c r="AN110" i="1" s="1"/>
  <c r="AP110" i="1" s="1"/>
  <c r="P109" i="1"/>
  <c r="AJ109" i="1" s="1"/>
  <c r="Q109" i="1" s="1"/>
  <c r="AK109" i="1" s="1"/>
  <c r="R109" i="1" s="1"/>
  <c r="AL109" i="1" s="1"/>
  <c r="S109" i="1" s="1"/>
  <c r="AM109" i="1" s="1"/>
  <c r="T109" i="1" s="1"/>
  <c r="AN109" i="1" s="1"/>
  <c r="AP109" i="1" s="1"/>
  <c r="P108" i="1"/>
  <c r="AJ108" i="1" s="1"/>
  <c r="Q108" i="1" s="1"/>
  <c r="AK108" i="1" s="1"/>
  <c r="R108" i="1" s="1"/>
  <c r="AL108" i="1" s="1"/>
  <c r="S108" i="1" s="1"/>
  <c r="AM108" i="1" s="1"/>
  <c r="T108" i="1" s="1"/>
  <c r="AN108" i="1" s="1"/>
  <c r="AP108" i="1" s="1"/>
  <c r="P107" i="1"/>
  <c r="AJ107" i="1" s="1"/>
  <c r="Q107" i="1" s="1"/>
  <c r="AK107" i="1" s="1"/>
  <c r="R107" i="1" s="1"/>
  <c r="AL107" i="1" s="1"/>
  <c r="S107" i="1" s="1"/>
  <c r="AM107" i="1" s="1"/>
  <c r="T107" i="1" s="1"/>
  <c r="AN107" i="1" s="1"/>
  <c r="AP107" i="1" s="1"/>
  <c r="P106" i="1"/>
  <c r="AJ106" i="1" s="1"/>
  <c r="Q106" i="1" s="1"/>
  <c r="AK106" i="1" s="1"/>
  <c r="R106" i="1" s="1"/>
  <c r="AL106" i="1" s="1"/>
  <c r="S106" i="1" s="1"/>
  <c r="AM106" i="1" s="1"/>
  <c r="T106" i="1" s="1"/>
  <c r="AN106" i="1" s="1"/>
  <c r="AP106" i="1" s="1"/>
  <c r="P105" i="1"/>
  <c r="AJ105" i="1" s="1"/>
  <c r="Q105" i="1" s="1"/>
  <c r="AK105" i="1" s="1"/>
  <c r="R105" i="1" s="1"/>
  <c r="AL105" i="1" s="1"/>
  <c r="S105" i="1" s="1"/>
  <c r="AM105" i="1" s="1"/>
  <c r="T105" i="1" s="1"/>
  <c r="AN105" i="1" s="1"/>
  <c r="AP105" i="1" s="1"/>
  <c r="P104" i="1"/>
  <c r="AJ104" i="1" s="1"/>
  <c r="Q104" i="1" s="1"/>
  <c r="AK104" i="1" s="1"/>
  <c r="R104" i="1" s="1"/>
  <c r="AL104" i="1" s="1"/>
  <c r="S104" i="1" s="1"/>
  <c r="AM104" i="1" s="1"/>
  <c r="T104" i="1" s="1"/>
  <c r="AN104" i="1" s="1"/>
  <c r="AP104" i="1" s="1"/>
  <c r="P103" i="1"/>
  <c r="AJ103" i="1" s="1"/>
  <c r="Q103" i="1" s="1"/>
  <c r="AK103" i="1" s="1"/>
  <c r="R103" i="1" s="1"/>
  <c r="AL103" i="1" s="1"/>
  <c r="S103" i="1" s="1"/>
  <c r="AM103" i="1" s="1"/>
  <c r="T103" i="1" s="1"/>
  <c r="AN103" i="1" s="1"/>
  <c r="AP103" i="1" s="1"/>
  <c r="P102" i="1"/>
  <c r="AJ102" i="1" s="1"/>
  <c r="Q102" i="1" s="1"/>
  <c r="AK102" i="1" s="1"/>
  <c r="R102" i="1" s="1"/>
  <c r="AL102" i="1" s="1"/>
  <c r="S102" i="1" s="1"/>
  <c r="AM102" i="1" s="1"/>
  <c r="T102" i="1" s="1"/>
  <c r="AN102" i="1" s="1"/>
  <c r="AP102" i="1" s="1"/>
  <c r="P101" i="1"/>
  <c r="AJ101" i="1" s="1"/>
  <c r="Q101" i="1" s="1"/>
  <c r="AK101" i="1" s="1"/>
  <c r="R101" i="1" s="1"/>
  <c r="AL101" i="1" s="1"/>
  <c r="S101" i="1" s="1"/>
  <c r="AM101" i="1" s="1"/>
  <c r="T101" i="1" s="1"/>
  <c r="AN101" i="1" s="1"/>
  <c r="AP101" i="1" s="1"/>
  <c r="P100" i="1"/>
  <c r="AJ100" i="1" s="1"/>
  <c r="Q100" i="1" s="1"/>
  <c r="AK100" i="1" s="1"/>
  <c r="R100" i="1" s="1"/>
  <c r="AL100" i="1" s="1"/>
  <c r="S100" i="1" s="1"/>
  <c r="AM100" i="1" s="1"/>
  <c r="T100" i="1" s="1"/>
  <c r="AN100" i="1" s="1"/>
  <c r="AP100" i="1" s="1"/>
  <c r="P99" i="1"/>
  <c r="AJ99" i="1" s="1"/>
  <c r="Q99" i="1" s="1"/>
  <c r="AK99" i="1" s="1"/>
  <c r="R99" i="1" s="1"/>
  <c r="AL99" i="1" s="1"/>
  <c r="S99" i="1" s="1"/>
  <c r="AM99" i="1" s="1"/>
  <c r="T99" i="1" s="1"/>
  <c r="AN99" i="1" s="1"/>
  <c r="AP99" i="1" s="1"/>
  <c r="P98" i="1"/>
  <c r="AJ98" i="1" s="1"/>
  <c r="Q98" i="1" s="1"/>
  <c r="AK98" i="1" s="1"/>
  <c r="R98" i="1" s="1"/>
  <c r="AL98" i="1" s="1"/>
  <c r="S98" i="1" s="1"/>
  <c r="AM98" i="1" s="1"/>
  <c r="T98" i="1" s="1"/>
  <c r="AN98" i="1" s="1"/>
  <c r="AP98" i="1" s="1"/>
  <c r="P97" i="1"/>
  <c r="AJ97" i="1" s="1"/>
  <c r="Q97" i="1" s="1"/>
  <c r="AK97" i="1" s="1"/>
  <c r="R97" i="1" s="1"/>
  <c r="AL97" i="1" s="1"/>
  <c r="S97" i="1" s="1"/>
  <c r="AM97" i="1" s="1"/>
  <c r="T97" i="1" s="1"/>
  <c r="AN97" i="1" s="1"/>
  <c r="AP97" i="1" s="1"/>
  <c r="P96" i="1"/>
  <c r="AJ96" i="1" s="1"/>
  <c r="Q96" i="1" s="1"/>
  <c r="AK96" i="1" s="1"/>
  <c r="R96" i="1" s="1"/>
  <c r="AL96" i="1" s="1"/>
  <c r="S96" i="1" s="1"/>
  <c r="AM96" i="1" s="1"/>
  <c r="T96" i="1" s="1"/>
  <c r="AN96" i="1" s="1"/>
  <c r="AP96" i="1" s="1"/>
  <c r="P95" i="1"/>
  <c r="AJ95" i="1" s="1"/>
  <c r="Q95" i="1" s="1"/>
  <c r="AK95" i="1" s="1"/>
  <c r="R95" i="1" s="1"/>
  <c r="AL95" i="1" s="1"/>
  <c r="S95" i="1" s="1"/>
  <c r="AM95" i="1" s="1"/>
  <c r="T95" i="1" s="1"/>
  <c r="AN95" i="1" s="1"/>
  <c r="AP95" i="1" s="1"/>
  <c r="P94" i="1"/>
  <c r="AJ94" i="1" s="1"/>
  <c r="Q94" i="1" s="1"/>
  <c r="AK94" i="1" s="1"/>
  <c r="R94" i="1" s="1"/>
  <c r="AL94" i="1" s="1"/>
  <c r="S94" i="1" s="1"/>
  <c r="AM94" i="1" s="1"/>
  <c r="T94" i="1" s="1"/>
  <c r="AN94" i="1" s="1"/>
  <c r="AP94" i="1" s="1"/>
  <c r="P93" i="1"/>
  <c r="AJ93" i="1" s="1"/>
  <c r="Q93" i="1" s="1"/>
  <c r="AK93" i="1" s="1"/>
  <c r="R93" i="1" s="1"/>
  <c r="AL93" i="1" s="1"/>
  <c r="S93" i="1" s="1"/>
  <c r="AM93" i="1" s="1"/>
  <c r="T93" i="1" s="1"/>
  <c r="AN93" i="1" s="1"/>
  <c r="AP93" i="1" s="1"/>
  <c r="P92" i="1"/>
  <c r="AJ92" i="1" s="1"/>
  <c r="Q92" i="1" s="1"/>
  <c r="AK92" i="1" s="1"/>
  <c r="R92" i="1" s="1"/>
  <c r="AL92" i="1" s="1"/>
  <c r="S92" i="1" s="1"/>
  <c r="AM92" i="1" s="1"/>
  <c r="T92" i="1" s="1"/>
  <c r="AN92" i="1" s="1"/>
  <c r="AP92" i="1" s="1"/>
  <c r="P91" i="1"/>
  <c r="AJ91" i="1" s="1"/>
  <c r="Q91" i="1" s="1"/>
  <c r="AK91" i="1" s="1"/>
  <c r="R91" i="1" s="1"/>
  <c r="AL91" i="1" s="1"/>
  <c r="S91" i="1" s="1"/>
  <c r="AM91" i="1" s="1"/>
  <c r="T91" i="1" s="1"/>
  <c r="AN91" i="1" s="1"/>
  <c r="AP91" i="1" s="1"/>
  <c r="P90" i="1"/>
  <c r="AJ90" i="1" s="1"/>
  <c r="Q90" i="1" s="1"/>
  <c r="AK90" i="1" s="1"/>
  <c r="R90" i="1" s="1"/>
  <c r="AL90" i="1" s="1"/>
  <c r="S90" i="1" s="1"/>
  <c r="AM90" i="1" s="1"/>
  <c r="T90" i="1" s="1"/>
  <c r="AN90" i="1" s="1"/>
  <c r="AP90" i="1" s="1"/>
  <c r="P89" i="1"/>
  <c r="AJ89" i="1" s="1"/>
  <c r="Q89" i="1" s="1"/>
  <c r="AK89" i="1" s="1"/>
  <c r="R89" i="1" s="1"/>
  <c r="AL89" i="1" s="1"/>
  <c r="S89" i="1" s="1"/>
  <c r="AM89" i="1" s="1"/>
  <c r="T89" i="1" s="1"/>
  <c r="AN89" i="1" s="1"/>
  <c r="AP89" i="1" s="1"/>
  <c r="P88" i="1"/>
  <c r="AJ88" i="1" s="1"/>
  <c r="Q88" i="1" s="1"/>
  <c r="AK88" i="1" s="1"/>
  <c r="R88" i="1" s="1"/>
  <c r="AL88" i="1" s="1"/>
  <c r="S88" i="1" s="1"/>
  <c r="AM88" i="1" s="1"/>
  <c r="T88" i="1" s="1"/>
  <c r="AN88" i="1" s="1"/>
  <c r="AP88" i="1" s="1"/>
  <c r="P87" i="1"/>
  <c r="AJ87" i="1" s="1"/>
  <c r="Q87" i="1" s="1"/>
  <c r="AK87" i="1" s="1"/>
  <c r="R87" i="1" s="1"/>
  <c r="AL87" i="1" s="1"/>
  <c r="S87" i="1" s="1"/>
  <c r="AM87" i="1" s="1"/>
  <c r="T87" i="1" s="1"/>
  <c r="AN87" i="1" s="1"/>
  <c r="AP87" i="1" s="1"/>
  <c r="P86" i="1"/>
  <c r="AJ86" i="1" s="1"/>
  <c r="Q86" i="1" s="1"/>
  <c r="AK86" i="1" s="1"/>
  <c r="R86" i="1" s="1"/>
  <c r="AL86" i="1" s="1"/>
  <c r="S86" i="1" s="1"/>
  <c r="AM86" i="1" s="1"/>
  <c r="T86" i="1" s="1"/>
  <c r="AN86" i="1" s="1"/>
  <c r="AP86" i="1" s="1"/>
  <c r="P85" i="1"/>
  <c r="AJ85" i="1" s="1"/>
  <c r="Q85" i="1" s="1"/>
  <c r="AK85" i="1" s="1"/>
  <c r="R85" i="1" s="1"/>
  <c r="AL85" i="1" s="1"/>
  <c r="S85" i="1" s="1"/>
  <c r="AM85" i="1" s="1"/>
  <c r="T85" i="1" s="1"/>
  <c r="AN85" i="1" s="1"/>
  <c r="AP85" i="1" s="1"/>
  <c r="P84" i="1"/>
  <c r="AJ84" i="1" s="1"/>
  <c r="Q84" i="1" s="1"/>
  <c r="AK84" i="1" s="1"/>
  <c r="R84" i="1" s="1"/>
  <c r="AL84" i="1" s="1"/>
  <c r="S84" i="1" s="1"/>
  <c r="AM84" i="1" s="1"/>
  <c r="T84" i="1" s="1"/>
  <c r="AN84" i="1" s="1"/>
  <c r="AP84" i="1" s="1"/>
  <c r="P83" i="1"/>
  <c r="AJ83" i="1" s="1"/>
  <c r="Q83" i="1" s="1"/>
  <c r="AK83" i="1" s="1"/>
  <c r="R83" i="1" s="1"/>
  <c r="AL83" i="1" s="1"/>
  <c r="S83" i="1" s="1"/>
  <c r="AM83" i="1" s="1"/>
  <c r="T83" i="1" s="1"/>
  <c r="AN83" i="1" s="1"/>
  <c r="AP83" i="1" s="1"/>
  <c r="P82" i="1"/>
  <c r="AJ82" i="1" s="1"/>
  <c r="Q82" i="1" s="1"/>
  <c r="AK82" i="1" s="1"/>
  <c r="R82" i="1" s="1"/>
  <c r="AL82" i="1" s="1"/>
  <c r="S82" i="1" s="1"/>
  <c r="AM82" i="1" s="1"/>
  <c r="T82" i="1" s="1"/>
  <c r="AN82" i="1" s="1"/>
  <c r="AP82" i="1" s="1"/>
  <c r="P81" i="1"/>
  <c r="AJ81" i="1" s="1"/>
  <c r="Q81" i="1" s="1"/>
  <c r="AK81" i="1" s="1"/>
  <c r="R81" i="1" s="1"/>
  <c r="AL81" i="1" s="1"/>
  <c r="S81" i="1" s="1"/>
  <c r="AM81" i="1" s="1"/>
  <c r="T81" i="1" s="1"/>
  <c r="AN81" i="1" s="1"/>
  <c r="AP81" i="1" s="1"/>
  <c r="P80" i="1"/>
  <c r="AJ80" i="1" s="1"/>
  <c r="Q80" i="1" s="1"/>
  <c r="AK80" i="1" s="1"/>
  <c r="R80" i="1" s="1"/>
  <c r="AL80" i="1" s="1"/>
  <c r="S80" i="1" s="1"/>
  <c r="AM80" i="1" s="1"/>
  <c r="T80" i="1" s="1"/>
  <c r="AN80" i="1" s="1"/>
  <c r="AP80" i="1" s="1"/>
  <c r="P79" i="1"/>
  <c r="AJ79" i="1" s="1"/>
  <c r="Q79" i="1" s="1"/>
  <c r="AK79" i="1" s="1"/>
  <c r="R79" i="1" s="1"/>
  <c r="AL79" i="1" s="1"/>
  <c r="S79" i="1" s="1"/>
  <c r="AM79" i="1" s="1"/>
  <c r="T79" i="1" s="1"/>
  <c r="AN79" i="1" s="1"/>
  <c r="AP79" i="1" s="1"/>
  <c r="P78" i="1"/>
  <c r="AJ78" i="1" s="1"/>
  <c r="Q78" i="1" s="1"/>
  <c r="AK78" i="1" s="1"/>
  <c r="R78" i="1" s="1"/>
  <c r="AL78" i="1" s="1"/>
  <c r="S78" i="1" s="1"/>
  <c r="AM78" i="1" s="1"/>
  <c r="T78" i="1" s="1"/>
  <c r="AN78" i="1" s="1"/>
  <c r="AP78" i="1" s="1"/>
  <c r="P77" i="1"/>
  <c r="AJ77" i="1" s="1"/>
  <c r="Q77" i="1" s="1"/>
  <c r="AK77" i="1" s="1"/>
  <c r="R77" i="1" s="1"/>
  <c r="AL77" i="1" s="1"/>
  <c r="S77" i="1" s="1"/>
  <c r="AM77" i="1" s="1"/>
  <c r="T77" i="1" s="1"/>
  <c r="AN77" i="1" s="1"/>
  <c r="AP77" i="1" s="1"/>
  <c r="P76" i="1"/>
  <c r="AJ76" i="1" s="1"/>
  <c r="Q76" i="1" s="1"/>
  <c r="AK76" i="1" s="1"/>
  <c r="R76" i="1" s="1"/>
  <c r="AL76" i="1" s="1"/>
  <c r="S76" i="1" s="1"/>
  <c r="AM76" i="1" s="1"/>
  <c r="T76" i="1" s="1"/>
  <c r="AN76" i="1" s="1"/>
  <c r="AP76" i="1" s="1"/>
  <c r="P75" i="1"/>
  <c r="AJ75" i="1" s="1"/>
  <c r="Q75" i="1" s="1"/>
  <c r="AK75" i="1" s="1"/>
  <c r="R75" i="1" s="1"/>
  <c r="AL75" i="1" s="1"/>
  <c r="S75" i="1" s="1"/>
  <c r="AM75" i="1" s="1"/>
  <c r="T75" i="1" s="1"/>
  <c r="AN75" i="1" s="1"/>
  <c r="AP75" i="1" s="1"/>
  <c r="P74" i="1"/>
  <c r="AJ74" i="1" s="1"/>
  <c r="Q74" i="1" s="1"/>
  <c r="AK74" i="1" s="1"/>
  <c r="R74" i="1" s="1"/>
  <c r="AL74" i="1" s="1"/>
  <c r="S74" i="1" s="1"/>
  <c r="AM74" i="1" s="1"/>
  <c r="T74" i="1" s="1"/>
  <c r="AN74" i="1" s="1"/>
  <c r="AP74" i="1" s="1"/>
  <c r="P73" i="1"/>
  <c r="AJ73" i="1" s="1"/>
  <c r="Q73" i="1" s="1"/>
  <c r="AK73" i="1" s="1"/>
  <c r="R73" i="1" s="1"/>
  <c r="AL73" i="1" s="1"/>
  <c r="S73" i="1" s="1"/>
  <c r="AM73" i="1" s="1"/>
  <c r="T73" i="1" s="1"/>
  <c r="AN73" i="1" s="1"/>
  <c r="AP73" i="1" s="1"/>
  <c r="P72" i="1"/>
  <c r="AJ72" i="1" s="1"/>
  <c r="Q72" i="1" s="1"/>
  <c r="AK72" i="1" s="1"/>
  <c r="R72" i="1" s="1"/>
  <c r="AL72" i="1" s="1"/>
  <c r="S72" i="1" s="1"/>
  <c r="AM72" i="1" s="1"/>
  <c r="T72" i="1" s="1"/>
  <c r="AN72" i="1" s="1"/>
  <c r="AP72" i="1" s="1"/>
  <c r="P71" i="1"/>
  <c r="AJ71" i="1" s="1"/>
  <c r="Q71" i="1" s="1"/>
  <c r="AK71" i="1" s="1"/>
  <c r="R71" i="1" s="1"/>
  <c r="AL71" i="1" s="1"/>
  <c r="S71" i="1" s="1"/>
  <c r="AM71" i="1" s="1"/>
  <c r="T71" i="1" s="1"/>
  <c r="AN71" i="1" s="1"/>
  <c r="AP71" i="1" s="1"/>
  <c r="S70" i="1"/>
  <c r="AM70" i="1" s="1"/>
  <c r="T70" i="1" s="1"/>
  <c r="AN70" i="1" s="1"/>
  <c r="AP70" i="1" s="1"/>
  <c r="P70" i="1"/>
  <c r="AJ70" i="1" s="1"/>
  <c r="Q70" i="1" s="1"/>
  <c r="AK70" i="1" s="1"/>
  <c r="R70" i="1" s="1"/>
  <c r="P69" i="1"/>
  <c r="AJ69" i="1" s="1"/>
  <c r="Q69" i="1" s="1"/>
  <c r="AK69" i="1" s="1"/>
  <c r="R69" i="1" s="1"/>
  <c r="AL69" i="1" s="1"/>
  <c r="S69" i="1" s="1"/>
  <c r="AM69" i="1" s="1"/>
  <c r="T69" i="1" s="1"/>
  <c r="AN69" i="1" s="1"/>
  <c r="AP69" i="1" s="1"/>
  <c r="P68" i="1"/>
  <c r="AJ68" i="1" s="1"/>
  <c r="Q68" i="1" s="1"/>
  <c r="AK68" i="1" s="1"/>
  <c r="R68" i="1" s="1"/>
  <c r="AL68" i="1" s="1"/>
  <c r="S68" i="1" s="1"/>
  <c r="AM68" i="1" s="1"/>
  <c r="T68" i="1" s="1"/>
  <c r="AN68" i="1" s="1"/>
  <c r="AP68" i="1" s="1"/>
  <c r="P67" i="1"/>
  <c r="AJ67" i="1" s="1"/>
  <c r="Q67" i="1" s="1"/>
  <c r="AK67" i="1" s="1"/>
  <c r="R67" i="1" s="1"/>
  <c r="AL67" i="1" s="1"/>
  <c r="S67" i="1" s="1"/>
  <c r="AM67" i="1" s="1"/>
  <c r="T67" i="1" s="1"/>
  <c r="AN67" i="1" s="1"/>
  <c r="AP67" i="1" s="1"/>
  <c r="P66" i="1"/>
  <c r="AJ66" i="1" s="1"/>
  <c r="Q66" i="1" s="1"/>
  <c r="AK66" i="1" s="1"/>
  <c r="R66" i="1" s="1"/>
  <c r="AL66" i="1" s="1"/>
  <c r="S66" i="1" s="1"/>
  <c r="AM66" i="1" s="1"/>
  <c r="T66" i="1" s="1"/>
  <c r="AN66" i="1" s="1"/>
  <c r="AP66" i="1" s="1"/>
  <c r="P65" i="1"/>
  <c r="AJ65" i="1" s="1"/>
  <c r="Q65" i="1" s="1"/>
  <c r="AK65" i="1" s="1"/>
  <c r="R65" i="1" s="1"/>
  <c r="AL65" i="1" s="1"/>
  <c r="S65" i="1" s="1"/>
  <c r="AM65" i="1" s="1"/>
  <c r="T65" i="1" s="1"/>
  <c r="AN65" i="1" s="1"/>
  <c r="AP65" i="1" s="1"/>
  <c r="P64" i="1"/>
  <c r="AJ64" i="1" s="1"/>
  <c r="Q64" i="1" s="1"/>
  <c r="AK64" i="1" s="1"/>
  <c r="R64" i="1" s="1"/>
  <c r="AL64" i="1" s="1"/>
  <c r="S64" i="1" s="1"/>
  <c r="AM64" i="1" s="1"/>
  <c r="T64" i="1" s="1"/>
  <c r="AN64" i="1" s="1"/>
  <c r="AP64" i="1" s="1"/>
  <c r="P63" i="1"/>
  <c r="AJ63" i="1" s="1"/>
  <c r="Q63" i="1" s="1"/>
  <c r="AK63" i="1" s="1"/>
  <c r="R63" i="1" s="1"/>
  <c r="AL63" i="1" s="1"/>
  <c r="S63" i="1" s="1"/>
  <c r="AM63" i="1" s="1"/>
  <c r="T63" i="1" s="1"/>
  <c r="AN63" i="1" s="1"/>
  <c r="AP63" i="1" s="1"/>
  <c r="P62" i="1"/>
  <c r="AJ62" i="1" s="1"/>
  <c r="Q62" i="1" s="1"/>
  <c r="AK62" i="1" s="1"/>
  <c r="R62" i="1" s="1"/>
  <c r="AL62" i="1" s="1"/>
  <c r="S62" i="1" s="1"/>
  <c r="AM62" i="1" s="1"/>
  <c r="T62" i="1" s="1"/>
  <c r="AN62" i="1" s="1"/>
  <c r="AP62" i="1" s="1"/>
  <c r="P61" i="1"/>
  <c r="AJ61" i="1" s="1"/>
  <c r="Q61" i="1" s="1"/>
  <c r="AK61" i="1" s="1"/>
  <c r="R61" i="1" s="1"/>
  <c r="AL61" i="1" s="1"/>
  <c r="S61" i="1" s="1"/>
  <c r="AM61" i="1" s="1"/>
  <c r="T61" i="1" s="1"/>
  <c r="AN61" i="1" s="1"/>
  <c r="AP61" i="1" s="1"/>
  <c r="P60" i="1"/>
  <c r="AJ60" i="1" s="1"/>
  <c r="Q60" i="1" s="1"/>
  <c r="AK60" i="1" s="1"/>
  <c r="R60" i="1" s="1"/>
  <c r="AL60" i="1" s="1"/>
  <c r="S60" i="1" s="1"/>
  <c r="AM60" i="1" s="1"/>
  <c r="T60" i="1" s="1"/>
  <c r="AN60" i="1" s="1"/>
  <c r="AP60" i="1" s="1"/>
  <c r="AP59" i="1"/>
  <c r="O59" i="2" s="1"/>
  <c r="P59" i="2" s="1"/>
  <c r="AK59" i="2" s="1"/>
  <c r="Q59" i="2" s="1"/>
  <c r="AL59" i="2" s="1"/>
  <c r="R59" i="2" s="1"/>
  <c r="AM59" i="2" s="1"/>
  <c r="S59" i="2" s="1"/>
  <c r="AN59" i="2" s="1"/>
  <c r="T59" i="2" s="1"/>
  <c r="AO59" i="2" s="1"/>
  <c r="AQ59" i="2" s="1"/>
  <c r="P58" i="1"/>
  <c r="AJ58" i="1" s="1"/>
  <c r="Q58" i="1" s="1"/>
  <c r="AK58" i="1" s="1"/>
  <c r="R58" i="1" s="1"/>
  <c r="AL58" i="1" s="1"/>
  <c r="S58" i="1" s="1"/>
  <c r="AM58" i="1" s="1"/>
  <c r="T58" i="1" s="1"/>
  <c r="AN58" i="1" s="1"/>
  <c r="AP58" i="1" s="1"/>
  <c r="P57" i="1"/>
  <c r="AJ57" i="1" s="1"/>
  <c r="Q57" i="1" s="1"/>
  <c r="AK57" i="1" s="1"/>
  <c r="R57" i="1" s="1"/>
  <c r="AL57" i="1" s="1"/>
  <c r="S57" i="1" s="1"/>
  <c r="AM57" i="1" s="1"/>
  <c r="T57" i="1" s="1"/>
  <c r="AN57" i="1" s="1"/>
  <c r="AP57" i="1" s="1"/>
  <c r="P56" i="1"/>
  <c r="AJ56" i="1" s="1"/>
  <c r="Q56" i="1" s="1"/>
  <c r="AK56" i="1" s="1"/>
  <c r="R56" i="1" s="1"/>
  <c r="AL56" i="1" s="1"/>
  <c r="S56" i="1" s="1"/>
  <c r="AM56" i="1" s="1"/>
  <c r="T56" i="1" s="1"/>
  <c r="AN56" i="1" s="1"/>
  <c r="AP56" i="1" s="1"/>
  <c r="P55" i="1"/>
  <c r="AJ55" i="1" s="1"/>
  <c r="Q55" i="1" s="1"/>
  <c r="AK55" i="1" s="1"/>
  <c r="R55" i="1" s="1"/>
  <c r="AL55" i="1" s="1"/>
  <c r="S55" i="1" s="1"/>
  <c r="AM55" i="1" s="1"/>
  <c r="T55" i="1" s="1"/>
  <c r="AN55" i="1" s="1"/>
  <c r="AP55" i="1" s="1"/>
  <c r="P54" i="1"/>
  <c r="AJ54" i="1" s="1"/>
  <c r="Q54" i="1" s="1"/>
  <c r="AK54" i="1" s="1"/>
  <c r="R54" i="1" s="1"/>
  <c r="AL54" i="1" s="1"/>
  <c r="S54" i="1" s="1"/>
  <c r="AM54" i="1" s="1"/>
  <c r="T54" i="1" s="1"/>
  <c r="AN54" i="1" s="1"/>
  <c r="AP54" i="1" s="1"/>
  <c r="P53" i="1"/>
  <c r="AJ53" i="1" s="1"/>
  <c r="Q53" i="1" s="1"/>
  <c r="AK53" i="1" s="1"/>
  <c r="R53" i="1" s="1"/>
  <c r="AL53" i="1" s="1"/>
  <c r="S53" i="1" s="1"/>
  <c r="AM53" i="1" s="1"/>
  <c r="T53" i="1" s="1"/>
  <c r="AN53" i="1" s="1"/>
  <c r="AP53" i="1" s="1"/>
  <c r="P52" i="1"/>
  <c r="AJ52" i="1" s="1"/>
  <c r="Q52" i="1" s="1"/>
  <c r="AK52" i="1" s="1"/>
  <c r="R52" i="1" s="1"/>
  <c r="AL52" i="1" s="1"/>
  <c r="S52" i="1" s="1"/>
  <c r="AM52" i="1" s="1"/>
  <c r="T52" i="1" s="1"/>
  <c r="AN52" i="1" s="1"/>
  <c r="AP52" i="1" s="1"/>
  <c r="P51" i="1"/>
  <c r="AJ51" i="1" s="1"/>
  <c r="Q51" i="1" s="1"/>
  <c r="AK51" i="1" s="1"/>
  <c r="R51" i="1" s="1"/>
  <c r="AL51" i="1" s="1"/>
  <c r="S51" i="1" s="1"/>
  <c r="AM51" i="1" s="1"/>
  <c r="T51" i="1" s="1"/>
  <c r="AN51" i="1" s="1"/>
  <c r="AP51" i="1" s="1"/>
  <c r="P50" i="1"/>
  <c r="AJ50" i="1" s="1"/>
  <c r="Q50" i="1" s="1"/>
  <c r="AK50" i="1" s="1"/>
  <c r="R50" i="1" s="1"/>
  <c r="AL50" i="1" s="1"/>
  <c r="S50" i="1" s="1"/>
  <c r="AM50" i="1" s="1"/>
  <c r="T50" i="1" s="1"/>
  <c r="AN50" i="1" s="1"/>
  <c r="AP50" i="1" s="1"/>
  <c r="P49" i="1"/>
  <c r="AJ49" i="1" s="1"/>
  <c r="Q49" i="1" s="1"/>
  <c r="AK49" i="1" s="1"/>
  <c r="R49" i="1" s="1"/>
  <c r="AL49" i="1" s="1"/>
  <c r="S49" i="1" s="1"/>
  <c r="AM49" i="1" s="1"/>
  <c r="T49" i="1" s="1"/>
  <c r="AN49" i="1" s="1"/>
  <c r="AP49" i="1" s="1"/>
  <c r="P48" i="1"/>
  <c r="AJ48" i="1" s="1"/>
  <c r="Q48" i="1" s="1"/>
  <c r="AK48" i="1" s="1"/>
  <c r="R48" i="1" s="1"/>
  <c r="AL48" i="1" s="1"/>
  <c r="S48" i="1" s="1"/>
  <c r="AM48" i="1" s="1"/>
  <c r="T48" i="1" s="1"/>
  <c r="AN48" i="1" s="1"/>
  <c r="AP48" i="1" s="1"/>
  <c r="P47" i="1"/>
  <c r="AJ47" i="1" s="1"/>
  <c r="Q47" i="1" s="1"/>
  <c r="AK47" i="1" s="1"/>
  <c r="R47" i="1" s="1"/>
  <c r="AL47" i="1" s="1"/>
  <c r="S47" i="1" s="1"/>
  <c r="AM47" i="1" s="1"/>
  <c r="T47" i="1" s="1"/>
  <c r="AN47" i="1" s="1"/>
  <c r="AP47" i="1" s="1"/>
  <c r="P46" i="1"/>
  <c r="AJ46" i="1" s="1"/>
  <c r="Q46" i="1" s="1"/>
  <c r="AK46" i="1" s="1"/>
  <c r="R46" i="1" s="1"/>
  <c r="AL46" i="1" s="1"/>
  <c r="S46" i="1" s="1"/>
  <c r="AM46" i="1" s="1"/>
  <c r="T46" i="1" s="1"/>
  <c r="AN46" i="1" s="1"/>
  <c r="AP46" i="1" s="1"/>
  <c r="P45" i="1"/>
  <c r="AJ45" i="1" s="1"/>
  <c r="Q45" i="1" s="1"/>
  <c r="AK45" i="1" s="1"/>
  <c r="R45" i="1" s="1"/>
  <c r="AL45" i="1" s="1"/>
  <c r="S45" i="1" s="1"/>
  <c r="AM45" i="1" s="1"/>
  <c r="T45" i="1" s="1"/>
  <c r="AN45" i="1" s="1"/>
  <c r="AP45" i="1" s="1"/>
  <c r="P44" i="1"/>
  <c r="AJ44" i="1" s="1"/>
  <c r="Q44" i="1" s="1"/>
  <c r="AK44" i="1" s="1"/>
  <c r="R44" i="1" s="1"/>
  <c r="AL44" i="1" s="1"/>
  <c r="S44" i="1" s="1"/>
  <c r="AM44" i="1" s="1"/>
  <c r="T44" i="1" s="1"/>
  <c r="AN44" i="1" s="1"/>
  <c r="AP44" i="1" s="1"/>
  <c r="P43" i="1"/>
  <c r="AJ43" i="1" s="1"/>
  <c r="Q43" i="1" s="1"/>
  <c r="AK43" i="1" s="1"/>
  <c r="R43" i="1" s="1"/>
  <c r="AL43" i="1" s="1"/>
  <c r="S43" i="1" s="1"/>
  <c r="AM43" i="1" s="1"/>
  <c r="T43" i="1" s="1"/>
  <c r="AN43" i="1" s="1"/>
  <c r="AP43" i="1" s="1"/>
  <c r="P42" i="1"/>
  <c r="AJ42" i="1" s="1"/>
  <c r="Q42" i="1" s="1"/>
  <c r="AK42" i="1" s="1"/>
  <c r="R42" i="1" s="1"/>
  <c r="AL42" i="1" s="1"/>
  <c r="S42" i="1" s="1"/>
  <c r="AM42" i="1" s="1"/>
  <c r="T42" i="1" s="1"/>
  <c r="AN42" i="1" s="1"/>
  <c r="AP42" i="1" s="1"/>
  <c r="P41" i="1"/>
  <c r="AJ41" i="1" s="1"/>
  <c r="Q41" i="1" s="1"/>
  <c r="AK41" i="1" s="1"/>
  <c r="R41" i="1" s="1"/>
  <c r="AL41" i="1" s="1"/>
  <c r="S41" i="1" s="1"/>
  <c r="AM41" i="1" s="1"/>
  <c r="T41" i="1" s="1"/>
  <c r="AN41" i="1" s="1"/>
  <c r="AP41" i="1" s="1"/>
  <c r="P40" i="1"/>
  <c r="AJ40" i="1" s="1"/>
  <c r="Q40" i="1" s="1"/>
  <c r="AK40" i="1" s="1"/>
  <c r="R40" i="1" s="1"/>
  <c r="AL40" i="1" s="1"/>
  <c r="S40" i="1" s="1"/>
  <c r="AM40" i="1" s="1"/>
  <c r="T40" i="1" s="1"/>
  <c r="AN40" i="1" s="1"/>
  <c r="AP40" i="1" s="1"/>
  <c r="P39" i="1"/>
  <c r="AJ39" i="1" s="1"/>
  <c r="Q39" i="1" s="1"/>
  <c r="AK39" i="1" s="1"/>
  <c r="R39" i="1" s="1"/>
  <c r="AL39" i="1" s="1"/>
  <c r="S39" i="1" s="1"/>
  <c r="AM39" i="1" s="1"/>
  <c r="T39" i="1" s="1"/>
  <c r="AN39" i="1" s="1"/>
  <c r="AP39" i="1" s="1"/>
  <c r="P38" i="1"/>
  <c r="AJ38" i="1" s="1"/>
  <c r="Q38" i="1" s="1"/>
  <c r="AK38" i="1" s="1"/>
  <c r="R38" i="1" s="1"/>
  <c r="AL38" i="1" s="1"/>
  <c r="S38" i="1" s="1"/>
  <c r="AM38" i="1" s="1"/>
  <c r="T38" i="1" s="1"/>
  <c r="AN38" i="1" s="1"/>
  <c r="AP38" i="1" s="1"/>
  <c r="P37" i="1"/>
  <c r="AJ37" i="1" s="1"/>
  <c r="Q37" i="1" s="1"/>
  <c r="AK37" i="1" s="1"/>
  <c r="R37" i="1" s="1"/>
  <c r="AL37" i="1" s="1"/>
  <c r="S37" i="1" s="1"/>
  <c r="AM37" i="1" s="1"/>
  <c r="T37" i="1" s="1"/>
  <c r="AN37" i="1" s="1"/>
  <c r="AP37" i="1" s="1"/>
  <c r="P36" i="1"/>
  <c r="AJ36" i="1" s="1"/>
  <c r="Q36" i="1" s="1"/>
  <c r="AK36" i="1" s="1"/>
  <c r="R36" i="1" s="1"/>
  <c r="AL36" i="1" s="1"/>
  <c r="S36" i="1" s="1"/>
  <c r="AM36" i="1" s="1"/>
  <c r="T36" i="1" s="1"/>
  <c r="AN36" i="1" s="1"/>
  <c r="AP36" i="1" s="1"/>
  <c r="P35" i="1"/>
  <c r="AJ35" i="1" s="1"/>
  <c r="Q35" i="1" s="1"/>
  <c r="AK35" i="1" s="1"/>
  <c r="R35" i="1" s="1"/>
  <c r="AL35" i="1" s="1"/>
  <c r="S35" i="1" s="1"/>
  <c r="AM35" i="1" s="1"/>
  <c r="T35" i="1" s="1"/>
  <c r="AN35" i="1" s="1"/>
  <c r="AP35" i="1" s="1"/>
  <c r="P34" i="1"/>
  <c r="AJ34" i="1" s="1"/>
  <c r="Q34" i="1" s="1"/>
  <c r="AK34" i="1" s="1"/>
  <c r="R34" i="1" s="1"/>
  <c r="AL34" i="1" s="1"/>
  <c r="S34" i="1" s="1"/>
  <c r="AM34" i="1" s="1"/>
  <c r="T34" i="1" s="1"/>
  <c r="AN34" i="1" s="1"/>
  <c r="AP34" i="1" s="1"/>
  <c r="P33" i="1"/>
  <c r="AJ33" i="1" s="1"/>
  <c r="Q33" i="1" s="1"/>
  <c r="AK33" i="1" s="1"/>
  <c r="R33" i="1" s="1"/>
  <c r="AL33" i="1" s="1"/>
  <c r="S33" i="1" s="1"/>
  <c r="AM33" i="1" s="1"/>
  <c r="T33" i="1" s="1"/>
  <c r="AN33" i="1" s="1"/>
  <c r="AP33" i="1" s="1"/>
  <c r="P32" i="1"/>
  <c r="AJ32" i="1" s="1"/>
  <c r="Q32" i="1" s="1"/>
  <c r="AK32" i="1" s="1"/>
  <c r="R32" i="1" s="1"/>
  <c r="AL32" i="1" s="1"/>
  <c r="S32" i="1" s="1"/>
  <c r="AM32" i="1" s="1"/>
  <c r="T32" i="1" s="1"/>
  <c r="AN32" i="1" s="1"/>
  <c r="AP32" i="1" s="1"/>
  <c r="P31" i="1"/>
  <c r="AJ31" i="1" s="1"/>
  <c r="Q31" i="1" s="1"/>
  <c r="AK31" i="1" s="1"/>
  <c r="R31" i="1" s="1"/>
  <c r="AL31" i="1" s="1"/>
  <c r="S31" i="1" s="1"/>
  <c r="AM31" i="1" s="1"/>
  <c r="T31" i="1" s="1"/>
  <c r="AN31" i="1" s="1"/>
  <c r="AP31" i="1" s="1"/>
  <c r="P30" i="1"/>
  <c r="AJ30" i="1" s="1"/>
  <c r="Q30" i="1" s="1"/>
  <c r="AK30" i="1" s="1"/>
  <c r="R30" i="1" s="1"/>
  <c r="AL30" i="1" s="1"/>
  <c r="S30" i="1" s="1"/>
  <c r="AM30" i="1" s="1"/>
  <c r="T30" i="1" s="1"/>
  <c r="AN30" i="1" s="1"/>
  <c r="AP30" i="1" s="1"/>
  <c r="P29" i="1"/>
  <c r="AJ29" i="1" s="1"/>
  <c r="Q29" i="1" s="1"/>
  <c r="AK29" i="1" s="1"/>
  <c r="R29" i="1" s="1"/>
  <c r="AL29" i="1" s="1"/>
  <c r="S29" i="1" s="1"/>
  <c r="AM29" i="1" s="1"/>
  <c r="T29" i="1" s="1"/>
  <c r="AN29" i="1" s="1"/>
  <c r="AP29" i="1" s="1"/>
  <c r="P28" i="1"/>
  <c r="AJ28" i="1" s="1"/>
  <c r="Q28" i="1" s="1"/>
  <c r="AK28" i="1" s="1"/>
  <c r="R28" i="1" s="1"/>
  <c r="AL28" i="1" s="1"/>
  <c r="S28" i="1" s="1"/>
  <c r="AM28" i="1" s="1"/>
  <c r="T28" i="1" s="1"/>
  <c r="AN28" i="1" s="1"/>
  <c r="AP28" i="1" s="1"/>
  <c r="P27" i="1"/>
  <c r="AJ27" i="1" s="1"/>
  <c r="Q27" i="1" s="1"/>
  <c r="AK27" i="1" s="1"/>
  <c r="R27" i="1" s="1"/>
  <c r="AL27" i="1" s="1"/>
  <c r="S27" i="1" s="1"/>
  <c r="AM27" i="1" s="1"/>
  <c r="T27" i="1" s="1"/>
  <c r="AN27" i="1" s="1"/>
  <c r="AP27" i="1" s="1"/>
  <c r="P26" i="1"/>
  <c r="AJ26" i="1" s="1"/>
  <c r="Q26" i="1" s="1"/>
  <c r="AK26" i="1" s="1"/>
  <c r="R26" i="1" s="1"/>
  <c r="AL26" i="1" s="1"/>
  <c r="S26" i="1" s="1"/>
  <c r="AM26" i="1" s="1"/>
  <c r="T26" i="1" s="1"/>
  <c r="AN26" i="1" s="1"/>
  <c r="AP26" i="1" s="1"/>
  <c r="P25" i="1"/>
  <c r="AJ25" i="1" s="1"/>
  <c r="Q25" i="1" s="1"/>
  <c r="AK25" i="1" s="1"/>
  <c r="R25" i="1" s="1"/>
  <c r="AL25" i="1" s="1"/>
  <c r="S25" i="1" s="1"/>
  <c r="AM25" i="1" s="1"/>
  <c r="T25" i="1" s="1"/>
  <c r="AN25" i="1" s="1"/>
  <c r="AP25" i="1" s="1"/>
  <c r="P24" i="1"/>
  <c r="AJ24" i="1" s="1"/>
  <c r="Q24" i="1" s="1"/>
  <c r="AK24" i="1" s="1"/>
  <c r="R24" i="1" s="1"/>
  <c r="AL24" i="1" s="1"/>
  <c r="S24" i="1" s="1"/>
  <c r="AM24" i="1" s="1"/>
  <c r="T24" i="1" s="1"/>
  <c r="AN24" i="1" s="1"/>
  <c r="AP24" i="1" s="1"/>
  <c r="P23" i="1"/>
  <c r="AJ23" i="1" s="1"/>
  <c r="Q23" i="1" s="1"/>
  <c r="AK23" i="1" s="1"/>
  <c r="R23" i="1" s="1"/>
  <c r="AL23" i="1" s="1"/>
  <c r="S23" i="1" s="1"/>
  <c r="AM23" i="1" s="1"/>
  <c r="T23" i="1" s="1"/>
  <c r="AN23" i="1" s="1"/>
  <c r="AP23" i="1" s="1"/>
  <c r="P22" i="1"/>
  <c r="AJ22" i="1" s="1"/>
  <c r="Q22" i="1" s="1"/>
  <c r="AK22" i="1" s="1"/>
  <c r="R22" i="1" s="1"/>
  <c r="AL22" i="1" s="1"/>
  <c r="S22" i="1" s="1"/>
  <c r="AM22" i="1" s="1"/>
  <c r="T22" i="1" s="1"/>
  <c r="AN22" i="1" s="1"/>
  <c r="AP22" i="1" s="1"/>
  <c r="P21" i="1"/>
  <c r="AJ21" i="1" s="1"/>
  <c r="Q21" i="1" s="1"/>
  <c r="AK21" i="1" s="1"/>
  <c r="R21" i="1" s="1"/>
  <c r="AL21" i="1" s="1"/>
  <c r="S21" i="1" s="1"/>
  <c r="AM21" i="1" s="1"/>
  <c r="T21" i="1" s="1"/>
  <c r="AN21" i="1" s="1"/>
  <c r="AP21" i="1" s="1"/>
  <c r="P20" i="1"/>
  <c r="AJ20" i="1" s="1"/>
  <c r="Q20" i="1" s="1"/>
  <c r="AK20" i="1" s="1"/>
  <c r="R20" i="1" s="1"/>
  <c r="AL20" i="1" s="1"/>
  <c r="S20" i="1" s="1"/>
  <c r="AM20" i="1" s="1"/>
  <c r="T20" i="1" s="1"/>
  <c r="AN20" i="1" s="1"/>
  <c r="AP20" i="1" s="1"/>
  <c r="P19" i="1"/>
  <c r="AJ19" i="1" s="1"/>
  <c r="Q19" i="1" s="1"/>
  <c r="AK19" i="1" s="1"/>
  <c r="R19" i="1" s="1"/>
  <c r="AL19" i="1" s="1"/>
  <c r="S19" i="1" s="1"/>
  <c r="AM19" i="1" s="1"/>
  <c r="T19" i="1" s="1"/>
  <c r="AN19" i="1" s="1"/>
  <c r="AP19" i="1" s="1"/>
  <c r="P18" i="1"/>
  <c r="AJ18" i="1" s="1"/>
  <c r="Q18" i="1" s="1"/>
  <c r="AK18" i="1" s="1"/>
  <c r="R18" i="1" s="1"/>
  <c r="AL18" i="1" s="1"/>
  <c r="S18" i="1" s="1"/>
  <c r="AM18" i="1" s="1"/>
  <c r="T18" i="1" s="1"/>
  <c r="AN18" i="1" s="1"/>
  <c r="AP18" i="1" s="1"/>
  <c r="P17" i="1"/>
  <c r="AJ17" i="1" s="1"/>
  <c r="Q17" i="1" s="1"/>
  <c r="AK17" i="1" s="1"/>
  <c r="R17" i="1" s="1"/>
  <c r="AL17" i="1" s="1"/>
  <c r="S17" i="1" s="1"/>
  <c r="AM17" i="1" s="1"/>
  <c r="T17" i="1" s="1"/>
  <c r="AN17" i="1" s="1"/>
  <c r="AP17" i="1" s="1"/>
  <c r="P16" i="1"/>
  <c r="AJ16" i="1" s="1"/>
  <c r="Q16" i="1" s="1"/>
  <c r="AK16" i="1" s="1"/>
  <c r="R16" i="1" s="1"/>
  <c r="AL16" i="1" s="1"/>
  <c r="S16" i="1" s="1"/>
  <c r="AM16" i="1" s="1"/>
  <c r="T16" i="1" s="1"/>
  <c r="AN16" i="1" s="1"/>
  <c r="AP16" i="1" s="1"/>
  <c r="P15" i="1"/>
  <c r="AJ15" i="1" s="1"/>
  <c r="Q15" i="1" s="1"/>
  <c r="AK15" i="1" s="1"/>
  <c r="R15" i="1" s="1"/>
  <c r="AL15" i="1" s="1"/>
  <c r="S15" i="1" s="1"/>
  <c r="AM15" i="1" s="1"/>
  <c r="T15" i="1" s="1"/>
  <c r="AN15" i="1" s="1"/>
  <c r="AP15" i="1" s="1"/>
  <c r="P14" i="1"/>
  <c r="AJ14" i="1" s="1"/>
  <c r="Q14" i="1" s="1"/>
  <c r="AK14" i="1" s="1"/>
  <c r="R14" i="1" s="1"/>
  <c r="AL14" i="1" s="1"/>
  <c r="S14" i="1" s="1"/>
  <c r="AM14" i="1" s="1"/>
  <c r="T14" i="1" s="1"/>
  <c r="AN14" i="1" s="1"/>
  <c r="AP14" i="1" s="1"/>
  <c r="P13" i="1"/>
  <c r="AJ13" i="1" s="1"/>
  <c r="Q13" i="1" s="1"/>
  <c r="AK13" i="1" s="1"/>
  <c r="R13" i="1" s="1"/>
  <c r="AL13" i="1" s="1"/>
  <c r="S13" i="1" s="1"/>
  <c r="AM13" i="1" s="1"/>
  <c r="T13" i="1" s="1"/>
  <c r="AN13" i="1" s="1"/>
  <c r="AP13" i="1" s="1"/>
  <c r="P12" i="1"/>
  <c r="AJ12" i="1" s="1"/>
  <c r="Q12" i="1" s="1"/>
  <c r="AK12" i="1" s="1"/>
  <c r="R12" i="1" s="1"/>
  <c r="AL12" i="1" s="1"/>
  <c r="S12" i="1" s="1"/>
  <c r="AM12" i="1" s="1"/>
  <c r="T12" i="1" s="1"/>
  <c r="AN12" i="1" s="1"/>
  <c r="AP12" i="1" s="1"/>
  <c r="P11" i="1"/>
  <c r="AJ11" i="1" s="1"/>
  <c r="Q11" i="1" s="1"/>
  <c r="AK11" i="1" s="1"/>
  <c r="R11" i="1" s="1"/>
  <c r="AL11" i="1" s="1"/>
  <c r="S11" i="1" s="1"/>
  <c r="AM11" i="1" s="1"/>
  <c r="T11" i="1" s="1"/>
  <c r="AN11" i="1" s="1"/>
  <c r="AP11" i="1" s="1"/>
  <c r="P10" i="1"/>
  <c r="AJ10" i="1" s="1"/>
  <c r="Q10" i="1" s="1"/>
  <c r="AK10" i="1" s="1"/>
  <c r="R10" i="1" s="1"/>
  <c r="AL10" i="1" s="1"/>
  <c r="S10" i="1" s="1"/>
  <c r="AM10" i="1" s="1"/>
  <c r="T10" i="1" s="1"/>
  <c r="AN10" i="1" s="1"/>
  <c r="AP10" i="1" s="1"/>
  <c r="P9" i="1"/>
  <c r="AJ9" i="1" s="1"/>
  <c r="Q9" i="1" s="1"/>
  <c r="AK9" i="1" s="1"/>
  <c r="R9" i="1" s="1"/>
  <c r="AL9" i="1" s="1"/>
  <c r="S9" i="1" s="1"/>
  <c r="AM9" i="1" s="1"/>
  <c r="T9" i="1" s="1"/>
  <c r="AN9" i="1" s="1"/>
  <c r="AP9" i="1" s="1"/>
  <c r="P8" i="1"/>
  <c r="AJ8" i="1" s="1"/>
  <c r="Q8" i="1" s="1"/>
  <c r="AK8" i="1" s="1"/>
  <c r="R8" i="1" s="1"/>
  <c r="AL8" i="1" s="1"/>
  <c r="S8" i="1" s="1"/>
  <c r="AM8" i="1" s="1"/>
  <c r="T8" i="1" s="1"/>
  <c r="AN8" i="1" s="1"/>
  <c r="AP8" i="1" s="1"/>
  <c r="AP7" i="1"/>
  <c r="O7" i="2" s="1"/>
  <c r="P7" i="2" s="1"/>
  <c r="AK7" i="2" s="1"/>
  <c r="Q7" i="2" s="1"/>
  <c r="AL7" i="2" s="1"/>
  <c r="R7" i="2" s="1"/>
  <c r="AM7" i="2" s="1"/>
  <c r="S7" i="2" s="1"/>
  <c r="AN7" i="2" s="1"/>
  <c r="T7" i="2" s="1"/>
  <c r="AO7" i="2" s="1"/>
  <c r="AQ7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P6" i="1"/>
  <c r="AJ6" i="1" s="1"/>
  <c r="Q6" i="1" s="1"/>
  <c r="AK6" i="1" s="1"/>
  <c r="R6" i="1" s="1"/>
  <c r="AL6" i="1" s="1"/>
  <c r="S6" i="1" s="1"/>
  <c r="AM6" i="1" s="1"/>
  <c r="T6" i="1" s="1"/>
  <c r="AN6" i="1" s="1"/>
  <c r="AP6" i="1" s="1"/>
  <c r="O221" i="13" l="1"/>
  <c r="O227" i="14"/>
  <c r="O152" i="13"/>
  <c r="P152" i="13" s="1"/>
  <c r="AK152" i="13" s="1"/>
  <c r="Q152" i="13" s="1"/>
  <c r="AL152" i="13" s="1"/>
  <c r="O156" i="14"/>
  <c r="P156" i="14" s="1"/>
  <c r="AK156" i="14" s="1"/>
  <c r="Q156" i="14" s="1"/>
  <c r="AL156" i="14" s="1"/>
  <c r="O71" i="13"/>
  <c r="P71" i="13" s="1"/>
  <c r="AK71" i="13" s="1"/>
  <c r="Q71" i="13" s="1"/>
  <c r="AL71" i="13" s="1"/>
  <c r="R71" i="13" s="1"/>
  <c r="O75" i="14"/>
  <c r="P75" i="14" s="1"/>
  <c r="AK75" i="14" s="1"/>
  <c r="Q75" i="14" s="1"/>
  <c r="AL75" i="14" s="1"/>
  <c r="R75" i="14" s="1"/>
  <c r="O21" i="13"/>
  <c r="P21" i="13" s="1"/>
  <c r="AK21" i="13" s="1"/>
  <c r="Q21" i="13" s="1"/>
  <c r="AL21" i="13" s="1"/>
  <c r="R21" i="13" s="1"/>
  <c r="AM21" i="13" s="1"/>
  <c r="S21" i="13" s="1"/>
  <c r="AN21" i="13" s="1"/>
  <c r="T21" i="13" s="1"/>
  <c r="AO21" i="13" s="1"/>
  <c r="AQ21" i="13" s="1"/>
  <c r="O21" i="14"/>
  <c r="P21" i="14" s="1"/>
  <c r="AK21" i="14" s="1"/>
  <c r="Q21" i="14" s="1"/>
  <c r="AL21" i="14" s="1"/>
  <c r="R21" i="14" s="1"/>
  <c r="AM21" i="14" s="1"/>
  <c r="S21" i="14" s="1"/>
  <c r="AN21" i="14" s="1"/>
  <c r="T21" i="14" s="1"/>
  <c r="AO21" i="14" s="1"/>
  <c r="AQ21" i="14" s="1"/>
  <c r="O6" i="8"/>
  <c r="P6" i="8" s="1"/>
  <c r="AK6" i="8" s="1"/>
  <c r="Q6" i="8" s="1"/>
  <c r="AL6" i="8" s="1"/>
  <c r="R6" i="8" s="1"/>
  <c r="AM6" i="8" s="1"/>
  <c r="S6" i="8" s="1"/>
  <c r="AN6" i="8" s="1"/>
  <c r="T6" i="8" s="1"/>
  <c r="AO6" i="8" s="1"/>
  <c r="AQ6" i="8" s="1"/>
  <c r="O220" i="11"/>
  <c r="AQ220" i="11"/>
  <c r="O221" i="12" s="1"/>
  <c r="O220" i="3"/>
  <c r="O151" i="11"/>
  <c r="P151" i="11" s="1"/>
  <c r="AK151" i="11" s="1"/>
  <c r="Q151" i="11" s="1"/>
  <c r="AL151" i="11" s="1"/>
  <c r="AQ151" i="11"/>
  <c r="O152" i="12" s="1"/>
  <c r="P152" i="12" s="1"/>
  <c r="AK152" i="12" s="1"/>
  <c r="Q152" i="12" s="1"/>
  <c r="AL152" i="12" s="1"/>
  <c r="O151" i="3"/>
  <c r="P151" i="3" s="1"/>
  <c r="AK151" i="3" s="1"/>
  <c r="Q151" i="3" s="1"/>
  <c r="AL151" i="3" s="1"/>
  <c r="O70" i="3"/>
  <c r="P70" i="3" s="1"/>
  <c r="AK70" i="3" s="1"/>
  <c r="Q70" i="3" s="1"/>
  <c r="AL70" i="3" s="1"/>
  <c r="R70" i="3" s="1"/>
  <c r="O70" i="11"/>
  <c r="P70" i="11" s="1"/>
  <c r="AK70" i="11" s="1"/>
  <c r="Q70" i="11" s="1"/>
  <c r="AL70" i="11" s="1"/>
  <c r="R70" i="11" s="1"/>
  <c r="AQ70" i="11"/>
  <c r="O71" i="12" s="1"/>
  <c r="P71" i="12" s="1"/>
  <c r="AK71" i="12" s="1"/>
  <c r="Q71" i="12" s="1"/>
  <c r="AL71" i="12" s="1"/>
  <c r="R71" i="12" s="1"/>
  <c r="AJ276" i="3"/>
  <c r="AJ276" i="5"/>
  <c r="AJ282" i="5"/>
  <c r="AJ282" i="7"/>
  <c r="AJ276" i="8"/>
  <c r="AJ282" i="8"/>
  <c r="AJ276" i="4"/>
  <c r="AJ276" i="6"/>
  <c r="AJ282" i="6"/>
  <c r="AJ276" i="7"/>
  <c r="AJ276" i="11"/>
  <c r="AJ277" i="12"/>
  <c r="O276" i="2"/>
  <c r="P276" i="2" s="1"/>
  <c r="AK276" i="2" s="1"/>
  <c r="Q276" i="2" s="1"/>
  <c r="AL276" i="2" s="1"/>
  <c r="R276" i="2" s="1"/>
  <c r="AM276" i="2" s="1"/>
  <c r="S276" i="2" s="1"/>
  <c r="AN276" i="2" s="1"/>
  <c r="T276" i="2" s="1"/>
  <c r="AO276" i="2" s="1"/>
  <c r="AQ276" i="2" s="1"/>
  <c r="AJ276" i="2"/>
  <c r="AJ277" i="13"/>
  <c r="AJ286" i="14"/>
  <c r="AJ276" i="13"/>
  <c r="AJ285" i="14"/>
  <c r="AJ275" i="2"/>
  <c r="O275" i="2"/>
  <c r="P275" i="2" s="1"/>
  <c r="AK275" i="2" s="1"/>
  <c r="Q275" i="2" s="1"/>
  <c r="AL275" i="2" s="1"/>
  <c r="R275" i="2" s="1"/>
  <c r="AM275" i="2" s="1"/>
  <c r="S275" i="2" s="1"/>
  <c r="AN275" i="2" s="1"/>
  <c r="T275" i="2" s="1"/>
  <c r="AO275" i="2" s="1"/>
  <c r="AQ275" i="2" s="1"/>
  <c r="AJ275" i="3"/>
  <c r="AJ275" i="5"/>
  <c r="AJ275" i="7"/>
  <c r="AJ275" i="8"/>
  <c r="AJ275" i="4"/>
  <c r="AJ275" i="6"/>
  <c r="AJ275" i="11"/>
  <c r="AJ276" i="12"/>
  <c r="AJ274" i="3"/>
  <c r="AJ274" i="4"/>
  <c r="AJ274" i="6"/>
  <c r="AJ274" i="11"/>
  <c r="AJ275" i="12"/>
  <c r="AJ274" i="2"/>
  <c r="AJ275" i="13"/>
  <c r="AJ284" i="14"/>
  <c r="O274" i="2"/>
  <c r="P274" i="2" s="1"/>
  <c r="AK274" i="2" s="1"/>
  <c r="Q274" i="2" s="1"/>
  <c r="AL274" i="2" s="1"/>
  <c r="R274" i="2" s="1"/>
  <c r="AM274" i="2" s="1"/>
  <c r="S274" i="2" s="1"/>
  <c r="AN274" i="2" s="1"/>
  <c r="T274" i="2" s="1"/>
  <c r="AO274" i="2" s="1"/>
  <c r="AQ274" i="2" s="1"/>
  <c r="AJ274" i="5"/>
  <c r="AJ274" i="7"/>
  <c r="AJ274" i="8"/>
  <c r="AJ273" i="3"/>
  <c r="AJ274" i="13"/>
  <c r="AJ283" i="14"/>
  <c r="O273" i="2"/>
  <c r="P273" i="2" s="1"/>
  <c r="AK273" i="2" s="1"/>
  <c r="Q273" i="2" s="1"/>
  <c r="AL273" i="2" s="1"/>
  <c r="R273" i="2" s="1"/>
  <c r="AM273" i="2" s="1"/>
  <c r="S273" i="2" s="1"/>
  <c r="AN273" i="2" s="1"/>
  <c r="T273" i="2" s="1"/>
  <c r="AO273" i="2" s="1"/>
  <c r="AQ273" i="2" s="1"/>
  <c r="AJ273" i="2"/>
  <c r="AJ273" i="5"/>
  <c r="AJ273" i="8"/>
  <c r="AJ273" i="4"/>
  <c r="AJ273" i="6"/>
  <c r="AJ273" i="7"/>
  <c r="AJ273" i="11"/>
  <c r="AJ274" i="12"/>
  <c r="AJ273" i="13"/>
  <c r="AJ282" i="14"/>
  <c r="O272" i="2"/>
  <c r="P272" i="2" s="1"/>
  <c r="AK272" i="2" s="1"/>
  <c r="Q272" i="2" s="1"/>
  <c r="AL272" i="2" s="1"/>
  <c r="R272" i="2" s="1"/>
  <c r="AM272" i="2" s="1"/>
  <c r="S272" i="2" s="1"/>
  <c r="AN272" i="2" s="1"/>
  <c r="T272" i="2" s="1"/>
  <c r="AO272" i="2" s="1"/>
  <c r="AQ272" i="2" s="1"/>
  <c r="AJ272" i="2"/>
  <c r="AJ272" i="5"/>
  <c r="AJ272" i="8"/>
  <c r="AJ272" i="3"/>
  <c r="AJ272" i="4"/>
  <c r="AJ272" i="6"/>
  <c r="AJ272" i="7"/>
  <c r="AJ272" i="11"/>
  <c r="AJ273" i="12"/>
  <c r="O271" i="2"/>
  <c r="P271" i="2" s="1"/>
  <c r="AK271" i="2" s="1"/>
  <c r="Q271" i="2" s="1"/>
  <c r="AL271" i="2" s="1"/>
  <c r="R271" i="2" s="1"/>
  <c r="AM271" i="2" s="1"/>
  <c r="S271" i="2" s="1"/>
  <c r="AN271" i="2" s="1"/>
  <c r="T271" i="2" s="1"/>
  <c r="AO271" i="2" s="1"/>
  <c r="AQ271" i="2" s="1"/>
  <c r="AJ272" i="13"/>
  <c r="AJ281" i="14"/>
  <c r="AJ271" i="2"/>
  <c r="AJ271" i="3"/>
  <c r="AJ271" i="5"/>
  <c r="AJ271" i="8"/>
  <c r="AJ271" i="4"/>
  <c r="AJ271" i="6"/>
  <c r="AJ271" i="7"/>
  <c r="AJ271" i="11"/>
  <c r="AJ272" i="12"/>
  <c r="O270" i="2"/>
  <c r="P270" i="2" s="1"/>
  <c r="AK270" i="2" s="1"/>
  <c r="Q270" i="2" s="1"/>
  <c r="AL270" i="2" s="1"/>
  <c r="R270" i="2" s="1"/>
  <c r="AM270" i="2" s="1"/>
  <c r="S270" i="2" s="1"/>
  <c r="AN270" i="2" s="1"/>
  <c r="T270" i="2" s="1"/>
  <c r="AO270" i="2" s="1"/>
  <c r="AQ270" i="2" s="1"/>
  <c r="AJ270" i="3"/>
  <c r="AJ271" i="13"/>
  <c r="AJ270" i="2"/>
  <c r="AJ280" i="14"/>
  <c r="AJ270" i="5"/>
  <c r="AJ270" i="7"/>
  <c r="AJ270" i="8"/>
  <c r="AJ270" i="4"/>
  <c r="AJ270" i="6"/>
  <c r="AJ270" i="11"/>
  <c r="AJ271" i="12"/>
  <c r="AJ269" i="2"/>
  <c r="AJ269" i="5"/>
  <c r="AJ269" i="7"/>
  <c r="AJ269" i="8"/>
  <c r="AJ269" i="3"/>
  <c r="AJ269" i="4"/>
  <c r="AJ269" i="6"/>
  <c r="AJ269" i="11"/>
  <c r="AJ270" i="12"/>
  <c r="O269" i="2"/>
  <c r="P269" i="2" s="1"/>
  <c r="AK269" i="2" s="1"/>
  <c r="Q269" i="2" s="1"/>
  <c r="AL269" i="2" s="1"/>
  <c r="R269" i="2" s="1"/>
  <c r="AM269" i="2" s="1"/>
  <c r="S269" i="2" s="1"/>
  <c r="AN269" i="2" s="1"/>
  <c r="T269" i="2" s="1"/>
  <c r="AO269" i="2" s="1"/>
  <c r="AQ269" i="2" s="1"/>
  <c r="AJ270" i="13"/>
  <c r="AJ279" i="14"/>
  <c r="AJ268" i="5"/>
  <c r="AJ268" i="7"/>
  <c r="AJ268" i="8"/>
  <c r="AJ268" i="2"/>
  <c r="AJ268" i="3"/>
  <c r="AJ268" i="4"/>
  <c r="AJ268" i="6"/>
  <c r="AJ268" i="11"/>
  <c r="AJ269" i="12"/>
  <c r="AJ269" i="13"/>
  <c r="O268" i="2"/>
  <c r="P268" i="2" s="1"/>
  <c r="AK268" i="2" s="1"/>
  <c r="Q268" i="2" s="1"/>
  <c r="AL268" i="2" s="1"/>
  <c r="R268" i="2" s="1"/>
  <c r="AM268" i="2" s="1"/>
  <c r="S268" i="2" s="1"/>
  <c r="AN268" i="2" s="1"/>
  <c r="T268" i="2" s="1"/>
  <c r="AO268" i="2" s="1"/>
  <c r="AQ268" i="2" s="1"/>
  <c r="AJ278" i="14"/>
  <c r="AJ267" i="3"/>
  <c r="AJ267" i="4"/>
  <c r="AJ267" i="6"/>
  <c r="AJ267" i="11"/>
  <c r="AJ268" i="12"/>
  <c r="AJ268" i="13"/>
  <c r="AJ277" i="14"/>
  <c r="O267" i="2"/>
  <c r="P267" i="2" s="1"/>
  <c r="AK267" i="2" s="1"/>
  <c r="Q267" i="2" s="1"/>
  <c r="AL267" i="2" s="1"/>
  <c r="R267" i="2" s="1"/>
  <c r="AM267" i="2" s="1"/>
  <c r="S267" i="2" s="1"/>
  <c r="AN267" i="2" s="1"/>
  <c r="T267" i="2" s="1"/>
  <c r="AO267" i="2" s="1"/>
  <c r="AQ267" i="2" s="1"/>
  <c r="AJ267" i="2"/>
  <c r="AJ267" i="5"/>
  <c r="AJ267" i="7"/>
  <c r="AJ267" i="8"/>
  <c r="AJ266" i="2"/>
  <c r="AJ266" i="3"/>
  <c r="AJ266" i="4"/>
  <c r="AJ266" i="6"/>
  <c r="AJ266" i="11"/>
  <c r="AJ267" i="12"/>
  <c r="O266" i="2"/>
  <c r="P266" i="2" s="1"/>
  <c r="AK266" i="2" s="1"/>
  <c r="Q266" i="2" s="1"/>
  <c r="AL266" i="2" s="1"/>
  <c r="R266" i="2" s="1"/>
  <c r="AM266" i="2" s="1"/>
  <c r="S266" i="2" s="1"/>
  <c r="AN266" i="2" s="1"/>
  <c r="T266" i="2" s="1"/>
  <c r="AO266" i="2" s="1"/>
  <c r="AQ266" i="2" s="1"/>
  <c r="AJ267" i="13"/>
  <c r="AJ276" i="14"/>
  <c r="AJ266" i="5"/>
  <c r="AJ266" i="7"/>
  <c r="AJ266" i="8"/>
  <c r="O265" i="2"/>
  <c r="P265" i="2" s="1"/>
  <c r="AK265" i="2" s="1"/>
  <c r="Q265" i="2" s="1"/>
  <c r="AL265" i="2" s="1"/>
  <c r="R265" i="2" s="1"/>
  <c r="AM265" i="2" s="1"/>
  <c r="S265" i="2" s="1"/>
  <c r="AN265" i="2" s="1"/>
  <c r="T265" i="2" s="1"/>
  <c r="AO265" i="2" s="1"/>
  <c r="AQ265" i="2" s="1"/>
  <c r="AJ265" i="2"/>
  <c r="AJ265" i="5"/>
  <c r="AJ265" i="7"/>
  <c r="AJ265" i="8"/>
  <c r="AJ265" i="3"/>
  <c r="AJ265" i="4"/>
  <c r="AJ265" i="6"/>
  <c r="AJ265" i="11"/>
  <c r="AJ266" i="12"/>
  <c r="AJ266" i="13"/>
  <c r="AJ275" i="14"/>
  <c r="AJ264" i="3"/>
  <c r="AJ264" i="4"/>
  <c r="AJ264" i="6"/>
  <c r="AJ264" i="11"/>
  <c r="AJ265" i="12"/>
  <c r="AJ265" i="13"/>
  <c r="AJ274" i="14"/>
  <c r="O264" i="2"/>
  <c r="P264" i="2" s="1"/>
  <c r="AK264" i="2" s="1"/>
  <c r="Q264" i="2" s="1"/>
  <c r="AL264" i="2" s="1"/>
  <c r="R264" i="2" s="1"/>
  <c r="AM264" i="2" s="1"/>
  <c r="S264" i="2" s="1"/>
  <c r="AN264" i="2" s="1"/>
  <c r="T264" i="2" s="1"/>
  <c r="AO264" i="2" s="1"/>
  <c r="AQ264" i="2" s="1"/>
  <c r="AJ264" i="2"/>
  <c r="AJ264" i="5"/>
  <c r="AJ264" i="7"/>
  <c r="AJ264" i="8"/>
  <c r="AJ263" i="2"/>
  <c r="AJ263" i="5"/>
  <c r="AJ263" i="7"/>
  <c r="AJ263" i="8"/>
  <c r="O263" i="2"/>
  <c r="P263" i="2" s="1"/>
  <c r="AK263" i="2" s="1"/>
  <c r="Q263" i="2" s="1"/>
  <c r="AL263" i="2" s="1"/>
  <c r="R263" i="2" s="1"/>
  <c r="AM263" i="2" s="1"/>
  <c r="S263" i="2" s="1"/>
  <c r="AN263" i="2" s="1"/>
  <c r="T263" i="2" s="1"/>
  <c r="AO263" i="2" s="1"/>
  <c r="AQ263" i="2" s="1"/>
  <c r="AJ263" i="4"/>
  <c r="AJ263" i="6"/>
  <c r="AJ263" i="11"/>
  <c r="AJ264" i="12"/>
  <c r="AJ263" i="3"/>
  <c r="AJ264" i="13"/>
  <c r="AJ273" i="14"/>
  <c r="AJ262" i="2"/>
  <c r="AJ263" i="13"/>
  <c r="AJ272" i="14"/>
  <c r="O262" i="2"/>
  <c r="P262" i="2" s="1"/>
  <c r="AK262" i="2" s="1"/>
  <c r="Q262" i="2" s="1"/>
  <c r="AL262" i="2" s="1"/>
  <c r="R262" i="2" s="1"/>
  <c r="AM262" i="2" s="1"/>
  <c r="S262" i="2" s="1"/>
  <c r="AN262" i="2" s="1"/>
  <c r="T262" i="2" s="1"/>
  <c r="AO262" i="2" s="1"/>
  <c r="AQ262" i="2" s="1"/>
  <c r="AJ262" i="5"/>
  <c r="AJ262" i="8"/>
  <c r="AJ262" i="3"/>
  <c r="AJ262" i="4"/>
  <c r="AJ262" i="6"/>
  <c r="AJ262" i="7"/>
  <c r="AJ262" i="11"/>
  <c r="AJ263" i="12"/>
  <c r="AJ261" i="4"/>
  <c r="AJ261" i="6"/>
  <c r="AJ261" i="11"/>
  <c r="AJ262" i="12"/>
  <c r="O261" i="2"/>
  <c r="P261" i="2" s="1"/>
  <c r="AK261" i="2" s="1"/>
  <c r="Q261" i="2" s="1"/>
  <c r="AL261" i="2" s="1"/>
  <c r="R261" i="2" s="1"/>
  <c r="AM261" i="2" s="1"/>
  <c r="S261" i="2" s="1"/>
  <c r="AN261" i="2" s="1"/>
  <c r="T261" i="2" s="1"/>
  <c r="AO261" i="2" s="1"/>
  <c r="AQ261" i="2" s="1"/>
  <c r="AJ261" i="3"/>
  <c r="AJ262" i="13"/>
  <c r="AJ261" i="2"/>
  <c r="AJ271" i="14"/>
  <c r="AJ261" i="5"/>
  <c r="AJ261" i="7"/>
  <c r="AJ261" i="8"/>
  <c r="AJ261" i="13"/>
  <c r="AJ270" i="14"/>
  <c r="AJ260" i="5"/>
  <c r="AJ260" i="7"/>
  <c r="AJ260" i="8"/>
  <c r="O260" i="2"/>
  <c r="P260" i="2" s="1"/>
  <c r="AK260" i="2" s="1"/>
  <c r="Q260" i="2" s="1"/>
  <c r="AL260" i="2" s="1"/>
  <c r="R260" i="2" s="1"/>
  <c r="AM260" i="2" s="1"/>
  <c r="S260" i="2" s="1"/>
  <c r="AN260" i="2" s="1"/>
  <c r="T260" i="2" s="1"/>
  <c r="AO260" i="2" s="1"/>
  <c r="AQ260" i="2" s="1"/>
  <c r="AJ260" i="2"/>
  <c r="AJ260" i="3"/>
  <c r="AJ260" i="4"/>
  <c r="AJ260" i="6"/>
  <c r="AJ260" i="11"/>
  <c r="AJ261" i="12"/>
  <c r="AJ259" i="2"/>
  <c r="AJ259" i="5"/>
  <c r="AJ259" i="8"/>
  <c r="AJ259" i="4"/>
  <c r="AJ259" i="6"/>
  <c r="AJ259" i="7"/>
  <c r="AJ259" i="11"/>
  <c r="AJ260" i="12"/>
  <c r="O259" i="2"/>
  <c r="P259" i="2" s="1"/>
  <c r="AK259" i="2" s="1"/>
  <c r="Q259" i="2" s="1"/>
  <c r="AL259" i="2" s="1"/>
  <c r="R259" i="2" s="1"/>
  <c r="AM259" i="2" s="1"/>
  <c r="S259" i="2" s="1"/>
  <c r="AN259" i="2" s="1"/>
  <c r="T259" i="2" s="1"/>
  <c r="AO259" i="2" s="1"/>
  <c r="AQ259" i="2" s="1"/>
  <c r="AJ259" i="3"/>
  <c r="AJ260" i="13"/>
  <c r="AJ269" i="14"/>
  <c r="AJ258" i="3"/>
  <c r="AJ259" i="13"/>
  <c r="AJ268" i="14"/>
  <c r="AJ258" i="2"/>
  <c r="O258" i="2"/>
  <c r="P258" i="2" s="1"/>
  <c r="AK258" i="2" s="1"/>
  <c r="Q258" i="2" s="1"/>
  <c r="AL258" i="2" s="1"/>
  <c r="R258" i="2" s="1"/>
  <c r="AM258" i="2" s="1"/>
  <c r="S258" i="2" s="1"/>
  <c r="AN258" i="2" s="1"/>
  <c r="T258" i="2" s="1"/>
  <c r="AO258" i="2" s="1"/>
  <c r="AQ258" i="2" s="1"/>
  <c r="AJ258" i="5"/>
  <c r="AJ258" i="7"/>
  <c r="AJ258" i="8"/>
  <c r="AJ258" i="4"/>
  <c r="AJ258" i="6"/>
  <c r="AJ258" i="11"/>
  <c r="AJ259" i="12"/>
  <c r="O257" i="2"/>
  <c r="P257" i="2" s="1"/>
  <c r="AK257" i="2" s="1"/>
  <c r="Q257" i="2" s="1"/>
  <c r="AL257" i="2" s="1"/>
  <c r="R257" i="2" s="1"/>
  <c r="AM257" i="2" s="1"/>
  <c r="S257" i="2" s="1"/>
  <c r="AN257" i="2" s="1"/>
  <c r="T257" i="2" s="1"/>
  <c r="AO257" i="2" s="1"/>
  <c r="AQ257" i="2" s="1"/>
  <c r="AJ257" i="3"/>
  <c r="AJ257" i="6"/>
  <c r="AJ257" i="7"/>
  <c r="AJ257" i="11"/>
  <c r="AJ258" i="12"/>
  <c r="AJ257" i="2"/>
  <c r="AJ258" i="13"/>
  <c r="AJ267" i="14"/>
  <c r="AJ257" i="4"/>
  <c r="AJ257" i="5"/>
  <c r="AJ257" i="8"/>
  <c r="AJ256" i="2"/>
  <c r="AJ256" i="3"/>
  <c r="AJ256" i="6"/>
  <c r="AJ256" i="11"/>
  <c r="AJ257" i="12"/>
  <c r="AJ257" i="13"/>
  <c r="AJ266" i="14"/>
  <c r="O256" i="2"/>
  <c r="P256" i="2" s="1"/>
  <c r="AK256" i="2" s="1"/>
  <c r="Q256" i="2" s="1"/>
  <c r="AL256" i="2" s="1"/>
  <c r="R256" i="2" s="1"/>
  <c r="AM256" i="2" s="1"/>
  <c r="S256" i="2" s="1"/>
  <c r="AN256" i="2" s="1"/>
  <c r="T256" i="2" s="1"/>
  <c r="AO256" i="2" s="1"/>
  <c r="AQ256" i="2" s="1"/>
  <c r="AJ256" i="4"/>
  <c r="AJ256" i="5"/>
  <c r="AJ256" i="7"/>
  <c r="AJ256" i="8"/>
  <c r="AJ255" i="4"/>
  <c r="AJ255" i="5"/>
  <c r="AJ255" i="7"/>
  <c r="AJ255" i="8"/>
  <c r="AJ255" i="2"/>
  <c r="AJ255" i="3"/>
  <c r="AJ255" i="6"/>
  <c r="AJ255" i="11"/>
  <c r="AJ256" i="12"/>
  <c r="O255" i="2"/>
  <c r="P255" i="2" s="1"/>
  <c r="AK255" i="2" s="1"/>
  <c r="Q255" i="2" s="1"/>
  <c r="AL255" i="2" s="1"/>
  <c r="R255" i="2" s="1"/>
  <c r="AM255" i="2" s="1"/>
  <c r="S255" i="2" s="1"/>
  <c r="AN255" i="2" s="1"/>
  <c r="T255" i="2" s="1"/>
  <c r="AO255" i="2" s="1"/>
  <c r="AQ255" i="2" s="1"/>
  <c r="AJ256" i="13"/>
  <c r="AJ265" i="14"/>
  <c r="AJ264" i="14"/>
  <c r="AJ254" i="3"/>
  <c r="AJ254" i="4"/>
  <c r="AJ254" i="5"/>
  <c r="AJ254" i="8"/>
  <c r="O254" i="2"/>
  <c r="P254" i="2" s="1"/>
  <c r="AK254" i="2" s="1"/>
  <c r="Q254" i="2" s="1"/>
  <c r="AL254" i="2" s="1"/>
  <c r="R254" i="2" s="1"/>
  <c r="AM254" i="2" s="1"/>
  <c r="S254" i="2" s="1"/>
  <c r="AN254" i="2" s="1"/>
  <c r="T254" i="2" s="1"/>
  <c r="AO254" i="2" s="1"/>
  <c r="AQ254" i="2" s="1"/>
  <c r="AJ254" i="6"/>
  <c r="AJ254" i="7"/>
  <c r="AJ254" i="11"/>
  <c r="AJ255" i="12"/>
  <c r="AJ254" i="2"/>
  <c r="AJ255" i="13"/>
  <c r="AJ253" i="2"/>
  <c r="AJ254" i="13"/>
  <c r="O253" i="2"/>
  <c r="P253" i="2" s="1"/>
  <c r="AK253" i="2" s="1"/>
  <c r="Q253" i="2" s="1"/>
  <c r="AL253" i="2" s="1"/>
  <c r="R253" i="2" s="1"/>
  <c r="AM253" i="2" s="1"/>
  <c r="S253" i="2" s="1"/>
  <c r="AN253" i="2" s="1"/>
  <c r="T253" i="2" s="1"/>
  <c r="AO253" i="2" s="1"/>
  <c r="AQ253" i="2" s="1"/>
  <c r="AJ263" i="14"/>
  <c r="AJ253" i="3"/>
  <c r="AJ253" i="4"/>
  <c r="AJ253" i="5"/>
  <c r="AJ253" i="8"/>
  <c r="AJ253" i="6"/>
  <c r="AJ253" i="7"/>
  <c r="AJ253" i="11"/>
  <c r="AJ254" i="12"/>
  <c r="O252" i="2"/>
  <c r="P252" i="2" s="1"/>
  <c r="AK252" i="2" s="1"/>
  <c r="Q252" i="2" s="1"/>
  <c r="AL252" i="2" s="1"/>
  <c r="R252" i="2" s="1"/>
  <c r="AM252" i="2" s="1"/>
  <c r="S252" i="2" s="1"/>
  <c r="AN252" i="2" s="1"/>
  <c r="T252" i="2" s="1"/>
  <c r="AO252" i="2" s="1"/>
  <c r="AQ252" i="2" s="1"/>
  <c r="AJ252" i="2"/>
  <c r="AJ262" i="14"/>
  <c r="AJ252" i="4"/>
  <c r="AJ252" i="5"/>
  <c r="AJ252" i="7"/>
  <c r="AJ252" i="8"/>
  <c r="AJ252" i="6"/>
  <c r="AJ252" i="11"/>
  <c r="AJ253" i="12"/>
  <c r="AJ252" i="3"/>
  <c r="AJ253" i="13"/>
  <c r="AJ261" i="14"/>
  <c r="O251" i="2"/>
  <c r="P251" i="2" s="1"/>
  <c r="AK251" i="2" s="1"/>
  <c r="Q251" i="2" s="1"/>
  <c r="AL251" i="2" s="1"/>
  <c r="R251" i="2" s="1"/>
  <c r="AM251" i="2" s="1"/>
  <c r="S251" i="2" s="1"/>
  <c r="AN251" i="2" s="1"/>
  <c r="T251" i="2" s="1"/>
  <c r="AO251" i="2" s="1"/>
  <c r="AQ251" i="2" s="1"/>
  <c r="AJ251" i="4"/>
  <c r="AJ251" i="5"/>
  <c r="AJ251" i="7"/>
  <c r="AJ251" i="8"/>
  <c r="AJ251" i="2"/>
  <c r="AJ251" i="6"/>
  <c r="AJ251" i="11"/>
  <c r="AJ252" i="12"/>
  <c r="AJ251" i="3"/>
  <c r="AJ252" i="13"/>
  <c r="O250" i="2"/>
  <c r="P250" i="2" s="1"/>
  <c r="AK250" i="2" s="1"/>
  <c r="Q250" i="2" s="1"/>
  <c r="AL250" i="2" s="1"/>
  <c r="R250" i="2" s="1"/>
  <c r="AM250" i="2" s="1"/>
  <c r="S250" i="2" s="1"/>
  <c r="AN250" i="2" s="1"/>
  <c r="T250" i="2" s="1"/>
  <c r="AO250" i="2" s="1"/>
  <c r="AQ250" i="2" s="1"/>
  <c r="AJ250" i="4"/>
  <c r="AJ250" i="5"/>
  <c r="AJ250" i="8"/>
  <c r="AJ250" i="6"/>
  <c r="AJ250" i="7"/>
  <c r="AJ250" i="11"/>
  <c r="AJ251" i="12"/>
  <c r="AJ250" i="2"/>
  <c r="AJ250" i="3"/>
  <c r="AJ251" i="13"/>
  <c r="AJ260" i="14"/>
  <c r="AJ249" i="2"/>
  <c r="AJ249" i="4"/>
  <c r="AJ249" i="5"/>
  <c r="AJ249" i="8"/>
  <c r="O249" i="2"/>
  <c r="P249" i="2" s="1"/>
  <c r="AK249" i="2" s="1"/>
  <c r="Q249" i="2" s="1"/>
  <c r="AL249" i="2" s="1"/>
  <c r="R249" i="2" s="1"/>
  <c r="AM249" i="2" s="1"/>
  <c r="S249" i="2" s="1"/>
  <c r="AN249" i="2" s="1"/>
  <c r="T249" i="2" s="1"/>
  <c r="AO249" i="2" s="1"/>
  <c r="AQ249" i="2" s="1"/>
  <c r="AJ249" i="6"/>
  <c r="AJ249" i="7"/>
  <c r="AJ249" i="11"/>
  <c r="AJ250" i="12"/>
  <c r="AJ249" i="3"/>
  <c r="AJ250" i="13"/>
  <c r="AJ259" i="14"/>
  <c r="O248" i="3"/>
  <c r="P248" i="3" s="1"/>
  <c r="AK248" i="3" s="1"/>
  <c r="Q248" i="3" s="1"/>
  <c r="AL248" i="3" s="1"/>
  <c r="R248" i="3" s="1"/>
  <c r="AM248" i="3" s="1"/>
  <c r="S248" i="3" s="1"/>
  <c r="AN248" i="3" s="1"/>
  <c r="T248" i="3" s="1"/>
  <c r="AO248" i="3" s="1"/>
  <c r="AQ248" i="3" s="1"/>
  <c r="O248" i="4" s="1"/>
  <c r="P248" i="4" s="1"/>
  <c r="AK248" i="4" s="1"/>
  <c r="Q248" i="4" s="1"/>
  <c r="AL248" i="4" s="1"/>
  <c r="R248" i="4" s="1"/>
  <c r="AM248" i="4" s="1"/>
  <c r="S248" i="4" s="1"/>
  <c r="AN248" i="4" s="1"/>
  <c r="T248" i="4" s="1"/>
  <c r="AO248" i="4" s="1"/>
  <c r="AQ248" i="4" s="1"/>
  <c r="O248" i="5" s="1"/>
  <c r="P248" i="5" s="1"/>
  <c r="AK248" i="5" s="1"/>
  <c r="Q248" i="5" s="1"/>
  <c r="AL248" i="5" s="1"/>
  <c r="R248" i="5" s="1"/>
  <c r="AM248" i="5" s="1"/>
  <c r="S248" i="5" s="1"/>
  <c r="AN248" i="5" s="1"/>
  <c r="T248" i="5" s="1"/>
  <c r="AO248" i="5" s="1"/>
  <c r="AQ248" i="5" s="1"/>
  <c r="O248" i="6" s="1"/>
  <c r="P248" i="6" s="1"/>
  <c r="AK248" i="6" s="1"/>
  <c r="Q248" i="6" s="1"/>
  <c r="AL248" i="6" s="1"/>
  <c r="R248" i="6" s="1"/>
  <c r="AM248" i="6" s="1"/>
  <c r="S248" i="6" s="1"/>
  <c r="AN248" i="6" s="1"/>
  <c r="T248" i="6" s="1"/>
  <c r="AO248" i="6" s="1"/>
  <c r="AQ248" i="6" s="1"/>
  <c r="O248" i="7" s="1"/>
  <c r="P248" i="7" s="1"/>
  <c r="AK248" i="7" s="1"/>
  <c r="Q248" i="7" s="1"/>
  <c r="AL248" i="7" s="1"/>
  <c r="R248" i="7" s="1"/>
  <c r="AM248" i="7" s="1"/>
  <c r="S248" i="7" s="1"/>
  <c r="AN248" i="7" s="1"/>
  <c r="T248" i="7" s="1"/>
  <c r="AO248" i="7" s="1"/>
  <c r="AQ248" i="7" s="1"/>
  <c r="O248" i="8" s="1"/>
  <c r="P248" i="8" s="1"/>
  <c r="AK248" i="8" s="1"/>
  <c r="Q248" i="8" s="1"/>
  <c r="AL248" i="8" s="1"/>
  <c r="R248" i="8" s="1"/>
  <c r="AM248" i="8" s="1"/>
  <c r="S248" i="8" s="1"/>
  <c r="AN248" i="8" s="1"/>
  <c r="T248" i="8" s="1"/>
  <c r="AO248" i="8" s="1"/>
  <c r="AQ248" i="8" s="1"/>
  <c r="O248" i="11"/>
  <c r="P248" i="11" s="1"/>
  <c r="AK248" i="11" s="1"/>
  <c r="Q248" i="11" s="1"/>
  <c r="AL248" i="11" s="1"/>
  <c r="R248" i="11" s="1"/>
  <c r="AM248" i="11" s="1"/>
  <c r="S248" i="11" s="1"/>
  <c r="AN248" i="11" s="1"/>
  <c r="T248" i="11" s="1"/>
  <c r="AO248" i="11" s="1"/>
  <c r="AQ248" i="11"/>
  <c r="O249" i="12" s="1"/>
  <c r="P249" i="12" s="1"/>
  <c r="AK249" i="12" s="1"/>
  <c r="Q249" i="12" s="1"/>
  <c r="AL249" i="12" s="1"/>
  <c r="R249" i="12" s="1"/>
  <c r="AM249" i="12" s="1"/>
  <c r="S249" i="12" s="1"/>
  <c r="AN249" i="12" s="1"/>
  <c r="T249" i="12" s="1"/>
  <c r="AO249" i="12" s="1"/>
  <c r="AQ249" i="12" s="1"/>
  <c r="AJ247" i="2"/>
  <c r="AJ248" i="13"/>
  <c r="AJ257" i="14"/>
  <c r="O247" i="2"/>
  <c r="P247" i="2" s="1"/>
  <c r="AK247" i="2" s="1"/>
  <c r="Q247" i="2" s="1"/>
  <c r="AL247" i="2" s="1"/>
  <c r="R247" i="2" s="1"/>
  <c r="AM247" i="2" s="1"/>
  <c r="S247" i="2" s="1"/>
  <c r="AN247" i="2" s="1"/>
  <c r="T247" i="2" s="1"/>
  <c r="AO247" i="2" s="1"/>
  <c r="AQ247" i="2" s="1"/>
  <c r="AJ247" i="3"/>
  <c r="AJ247" i="4"/>
  <c r="AJ247" i="5"/>
  <c r="AJ247" i="7"/>
  <c r="AJ247" i="8"/>
  <c r="AJ247" i="6"/>
  <c r="AJ247" i="11"/>
  <c r="AJ248" i="12"/>
  <c r="O246" i="2"/>
  <c r="P246" i="2" s="1"/>
  <c r="AK246" i="2" s="1"/>
  <c r="Q246" i="2" s="1"/>
  <c r="AL246" i="2" s="1"/>
  <c r="R246" i="2" s="1"/>
  <c r="AM246" i="2" s="1"/>
  <c r="S246" i="2" s="1"/>
  <c r="AN246" i="2" s="1"/>
  <c r="T246" i="2" s="1"/>
  <c r="AO246" i="2" s="1"/>
  <c r="AQ246" i="2" s="1"/>
  <c r="AJ256" i="14"/>
  <c r="AJ246" i="4"/>
  <c r="AJ246" i="5"/>
  <c r="AJ246" i="7"/>
  <c r="AJ246" i="8"/>
  <c r="AJ246" i="6"/>
  <c r="AJ246" i="11"/>
  <c r="AJ247" i="12"/>
  <c r="AJ246" i="2"/>
  <c r="AJ246" i="3"/>
  <c r="AJ247" i="13"/>
  <c r="AJ245" i="6"/>
  <c r="AJ245" i="7"/>
  <c r="AJ245" i="11"/>
  <c r="AJ246" i="12"/>
  <c r="AJ245" i="2"/>
  <c r="AJ245" i="3"/>
  <c r="AJ246" i="13"/>
  <c r="AJ255" i="14"/>
  <c r="O245" i="2"/>
  <c r="P245" i="2" s="1"/>
  <c r="AK245" i="2" s="1"/>
  <c r="Q245" i="2" s="1"/>
  <c r="AL245" i="2" s="1"/>
  <c r="R245" i="2" s="1"/>
  <c r="AM245" i="2" s="1"/>
  <c r="S245" i="2" s="1"/>
  <c r="AN245" i="2" s="1"/>
  <c r="T245" i="2" s="1"/>
  <c r="AO245" i="2" s="1"/>
  <c r="AQ245" i="2" s="1"/>
  <c r="AJ245" i="4"/>
  <c r="AJ245" i="5"/>
  <c r="AJ245" i="8"/>
  <c r="AJ244" i="3"/>
  <c r="AJ245" i="13"/>
  <c r="O244" i="2"/>
  <c r="P244" i="2" s="1"/>
  <c r="AK244" i="2" s="1"/>
  <c r="Q244" i="2" s="1"/>
  <c r="AL244" i="2" s="1"/>
  <c r="R244" i="2" s="1"/>
  <c r="AM244" i="2" s="1"/>
  <c r="S244" i="2" s="1"/>
  <c r="AN244" i="2" s="1"/>
  <c r="T244" i="2" s="1"/>
  <c r="AO244" i="2" s="1"/>
  <c r="AQ244" i="2" s="1"/>
  <c r="AJ254" i="14"/>
  <c r="AJ244" i="2"/>
  <c r="AJ244" i="4"/>
  <c r="AJ244" i="5"/>
  <c r="AJ244" i="7"/>
  <c r="AJ244" i="8"/>
  <c r="AJ244" i="6"/>
  <c r="AJ244" i="11"/>
  <c r="AJ245" i="12"/>
  <c r="O243" i="3"/>
  <c r="P243" i="3" s="1"/>
  <c r="AK243" i="3" s="1"/>
  <c r="Q243" i="3" s="1"/>
  <c r="AL243" i="3" s="1"/>
  <c r="R243" i="3" s="1"/>
  <c r="AM243" i="3" s="1"/>
  <c r="S243" i="3" s="1"/>
  <c r="AN243" i="3" s="1"/>
  <c r="T243" i="3" s="1"/>
  <c r="AO243" i="3" s="1"/>
  <c r="AQ243" i="3" s="1"/>
  <c r="O243" i="4" s="1"/>
  <c r="P243" i="4" s="1"/>
  <c r="AK243" i="4" s="1"/>
  <c r="Q243" i="4" s="1"/>
  <c r="AL243" i="4" s="1"/>
  <c r="R243" i="4" s="1"/>
  <c r="AM243" i="4" s="1"/>
  <c r="S243" i="4" s="1"/>
  <c r="AN243" i="4" s="1"/>
  <c r="T243" i="4" s="1"/>
  <c r="AO243" i="4" s="1"/>
  <c r="AQ243" i="4" s="1"/>
  <c r="O243" i="5" s="1"/>
  <c r="P243" i="5" s="1"/>
  <c r="AK243" i="5" s="1"/>
  <c r="Q243" i="5" s="1"/>
  <c r="AL243" i="5" s="1"/>
  <c r="R243" i="5" s="1"/>
  <c r="AM243" i="5" s="1"/>
  <c r="S243" i="5" s="1"/>
  <c r="AN243" i="5" s="1"/>
  <c r="T243" i="5" s="1"/>
  <c r="AO243" i="5" s="1"/>
  <c r="AQ243" i="5" s="1"/>
  <c r="O243" i="6" s="1"/>
  <c r="P243" i="6" s="1"/>
  <c r="AK243" i="6" s="1"/>
  <c r="Q243" i="6" s="1"/>
  <c r="AL243" i="6" s="1"/>
  <c r="R243" i="6" s="1"/>
  <c r="AM243" i="6" s="1"/>
  <c r="S243" i="6" s="1"/>
  <c r="AN243" i="6" s="1"/>
  <c r="T243" i="6" s="1"/>
  <c r="AO243" i="6" s="1"/>
  <c r="AQ243" i="6" s="1"/>
  <c r="O243" i="7" s="1"/>
  <c r="P243" i="7" s="1"/>
  <c r="AK243" i="7" s="1"/>
  <c r="Q243" i="7" s="1"/>
  <c r="AL243" i="7" s="1"/>
  <c r="R243" i="7" s="1"/>
  <c r="AM243" i="7" s="1"/>
  <c r="S243" i="7" s="1"/>
  <c r="AN243" i="7" s="1"/>
  <c r="T243" i="7" s="1"/>
  <c r="AO243" i="7" s="1"/>
  <c r="AQ243" i="7" s="1"/>
  <c r="O243" i="8" s="1"/>
  <c r="P243" i="8" s="1"/>
  <c r="AK243" i="8" s="1"/>
  <c r="Q243" i="8" s="1"/>
  <c r="AL243" i="8" s="1"/>
  <c r="R243" i="8" s="1"/>
  <c r="AM243" i="8" s="1"/>
  <c r="S243" i="8" s="1"/>
  <c r="AN243" i="8" s="1"/>
  <c r="T243" i="8" s="1"/>
  <c r="AO243" i="8" s="1"/>
  <c r="AQ243" i="8" s="1"/>
  <c r="O243" i="11"/>
  <c r="P243" i="11" s="1"/>
  <c r="AK243" i="11" s="1"/>
  <c r="Q243" i="11" s="1"/>
  <c r="AL243" i="11" s="1"/>
  <c r="R243" i="11" s="1"/>
  <c r="AM243" i="11" s="1"/>
  <c r="S243" i="11" s="1"/>
  <c r="AN243" i="11" s="1"/>
  <c r="T243" i="11" s="1"/>
  <c r="AO243" i="11" s="1"/>
  <c r="AQ243" i="11"/>
  <c r="O244" i="12" s="1"/>
  <c r="P244" i="12" s="1"/>
  <c r="AK244" i="12" s="1"/>
  <c r="Q244" i="12" s="1"/>
  <c r="AL244" i="12" s="1"/>
  <c r="R244" i="12" s="1"/>
  <c r="AM244" i="12" s="1"/>
  <c r="S244" i="12" s="1"/>
  <c r="AN244" i="12" s="1"/>
  <c r="T244" i="12" s="1"/>
  <c r="AO244" i="12" s="1"/>
  <c r="AQ244" i="12" s="1"/>
  <c r="AJ243" i="13"/>
  <c r="O242" i="2"/>
  <c r="P242" i="2" s="1"/>
  <c r="AK242" i="2" s="1"/>
  <c r="Q242" i="2" s="1"/>
  <c r="AL242" i="2" s="1"/>
  <c r="R242" i="2" s="1"/>
  <c r="AM242" i="2" s="1"/>
  <c r="S242" i="2" s="1"/>
  <c r="AN242" i="2" s="1"/>
  <c r="T242" i="2" s="1"/>
  <c r="AO242" i="2" s="1"/>
  <c r="AQ242" i="2" s="1"/>
  <c r="AJ252" i="14"/>
  <c r="AJ242" i="2"/>
  <c r="AJ242" i="4"/>
  <c r="AJ242" i="5"/>
  <c r="AJ242" i="8"/>
  <c r="AJ242" i="3"/>
  <c r="AJ242" i="6"/>
  <c r="AJ242" i="7"/>
  <c r="AJ242" i="11"/>
  <c r="AJ243" i="12"/>
  <c r="AJ251" i="14"/>
  <c r="AJ241" i="3"/>
  <c r="AJ241" i="4"/>
  <c r="AJ241" i="5"/>
  <c r="AJ241" i="8"/>
  <c r="AJ241" i="6"/>
  <c r="AJ241" i="7"/>
  <c r="AJ241" i="11"/>
  <c r="AJ242" i="12"/>
  <c r="O241" i="2"/>
  <c r="P241" i="2" s="1"/>
  <c r="AK241" i="2" s="1"/>
  <c r="Q241" i="2" s="1"/>
  <c r="AL241" i="2" s="1"/>
  <c r="R241" i="2" s="1"/>
  <c r="AM241" i="2" s="1"/>
  <c r="S241" i="2" s="1"/>
  <c r="AN241" i="2" s="1"/>
  <c r="T241" i="2" s="1"/>
  <c r="AO241" i="2" s="1"/>
  <c r="AQ241" i="2" s="1"/>
  <c r="AJ241" i="2"/>
  <c r="AJ242" i="13"/>
  <c r="AJ240" i="4"/>
  <c r="AJ240" i="5"/>
  <c r="AJ240" i="7"/>
  <c r="AJ240" i="8"/>
  <c r="O240" i="2"/>
  <c r="P240" i="2" s="1"/>
  <c r="AK240" i="2" s="1"/>
  <c r="Q240" i="2" s="1"/>
  <c r="AL240" i="2" s="1"/>
  <c r="R240" i="2" s="1"/>
  <c r="AM240" i="2" s="1"/>
  <c r="S240" i="2" s="1"/>
  <c r="AN240" i="2" s="1"/>
  <c r="T240" i="2" s="1"/>
  <c r="AO240" i="2" s="1"/>
  <c r="AQ240" i="2" s="1"/>
  <c r="AJ240" i="3"/>
  <c r="AJ240" i="6"/>
  <c r="AJ240" i="11"/>
  <c r="AJ241" i="12"/>
  <c r="AJ240" i="2"/>
  <c r="AJ241" i="13"/>
  <c r="AJ250" i="14"/>
  <c r="AJ239" i="4"/>
  <c r="AJ239" i="5"/>
  <c r="AJ239" i="8"/>
  <c r="AJ285" i="8"/>
  <c r="AJ239" i="3"/>
  <c r="AJ239" i="6"/>
  <c r="AJ285" i="6"/>
  <c r="AJ239" i="7"/>
  <c r="AJ285" i="7"/>
  <c r="AJ239" i="11"/>
  <c r="AJ240" i="12"/>
  <c r="AJ239" i="2"/>
  <c r="AJ240" i="13"/>
  <c r="AJ249" i="14"/>
  <c r="O239" i="2"/>
  <c r="P239" i="2" s="1"/>
  <c r="AK239" i="2" s="1"/>
  <c r="Q239" i="2" s="1"/>
  <c r="AL239" i="2" s="1"/>
  <c r="R239" i="2" s="1"/>
  <c r="AM239" i="2" s="1"/>
  <c r="S239" i="2" s="1"/>
  <c r="AN239" i="2" s="1"/>
  <c r="T239" i="2" s="1"/>
  <c r="AO239" i="2" s="1"/>
  <c r="AQ239" i="2" s="1"/>
  <c r="AJ248" i="14"/>
  <c r="AJ238" i="4"/>
  <c r="AJ238" i="5"/>
  <c r="AJ238" i="8"/>
  <c r="O238" i="2"/>
  <c r="P238" i="2" s="1"/>
  <c r="AK238" i="2" s="1"/>
  <c r="Q238" i="2" s="1"/>
  <c r="AL238" i="2" s="1"/>
  <c r="R238" i="2" s="1"/>
  <c r="AM238" i="2" s="1"/>
  <c r="S238" i="2" s="1"/>
  <c r="AN238" i="2" s="1"/>
  <c r="T238" i="2" s="1"/>
  <c r="AO238" i="2" s="1"/>
  <c r="AQ238" i="2" s="1"/>
  <c r="AJ238" i="2"/>
  <c r="AJ238" i="6"/>
  <c r="AJ238" i="7"/>
  <c r="AJ238" i="11"/>
  <c r="AJ239" i="12"/>
  <c r="AJ238" i="3"/>
  <c r="AJ239" i="13"/>
  <c r="AJ237" i="2"/>
  <c r="AJ238" i="13"/>
  <c r="AJ247" i="14"/>
  <c r="AJ237" i="4"/>
  <c r="AJ237" i="5"/>
  <c r="AJ237" i="8"/>
  <c r="O237" i="2"/>
  <c r="P237" i="2" s="1"/>
  <c r="AK237" i="2" s="1"/>
  <c r="Q237" i="2" s="1"/>
  <c r="AL237" i="2" s="1"/>
  <c r="R237" i="2" s="1"/>
  <c r="AM237" i="2" s="1"/>
  <c r="S237" i="2" s="1"/>
  <c r="AN237" i="2" s="1"/>
  <c r="T237" i="2" s="1"/>
  <c r="AO237" i="2" s="1"/>
  <c r="AQ237" i="2" s="1"/>
  <c r="AJ237" i="3"/>
  <c r="AJ237" i="6"/>
  <c r="AJ237" i="7"/>
  <c r="AJ237" i="11"/>
  <c r="AJ238" i="12"/>
  <c r="AJ236" i="3"/>
  <c r="AJ236" i="4"/>
  <c r="AJ236" i="5"/>
  <c r="AJ236" i="7"/>
  <c r="AJ236" i="8"/>
  <c r="O236" i="2"/>
  <c r="P236" i="2" s="1"/>
  <c r="AK236" i="2" s="1"/>
  <c r="Q236" i="2" s="1"/>
  <c r="AL236" i="2" s="1"/>
  <c r="R236" i="2" s="1"/>
  <c r="AM236" i="2" s="1"/>
  <c r="S236" i="2" s="1"/>
  <c r="AN236" i="2" s="1"/>
  <c r="T236" i="2" s="1"/>
  <c r="AO236" i="2" s="1"/>
  <c r="AQ236" i="2" s="1"/>
  <c r="AJ236" i="6"/>
  <c r="AJ236" i="11"/>
  <c r="AJ237" i="12"/>
  <c r="AJ237" i="13"/>
  <c r="AJ236" i="2"/>
  <c r="AJ246" i="14"/>
  <c r="AJ235" i="6"/>
  <c r="AJ235" i="11"/>
  <c r="AJ236" i="12"/>
  <c r="O235" i="2"/>
  <c r="P235" i="2" s="1"/>
  <c r="AK235" i="2" s="1"/>
  <c r="Q235" i="2" s="1"/>
  <c r="AL235" i="2" s="1"/>
  <c r="R235" i="2" s="1"/>
  <c r="AM235" i="2" s="1"/>
  <c r="S235" i="2" s="1"/>
  <c r="AN235" i="2" s="1"/>
  <c r="T235" i="2" s="1"/>
  <c r="AO235" i="2" s="1"/>
  <c r="AQ235" i="2" s="1"/>
  <c r="AJ236" i="13"/>
  <c r="AJ243" i="14"/>
  <c r="AJ245" i="14"/>
  <c r="AJ235" i="2"/>
  <c r="AJ235" i="3"/>
  <c r="AJ235" i="4"/>
  <c r="AJ235" i="5"/>
  <c r="AJ235" i="7"/>
  <c r="AJ235" i="8"/>
  <c r="AJ234" i="3"/>
  <c r="AJ235" i="13"/>
  <c r="AJ244" i="14"/>
  <c r="AJ242" i="14"/>
  <c r="O234" i="2"/>
  <c r="P234" i="2" s="1"/>
  <c r="AK234" i="2" s="1"/>
  <c r="Q234" i="2" s="1"/>
  <c r="AL234" i="2" s="1"/>
  <c r="R234" i="2" s="1"/>
  <c r="AM234" i="2" s="1"/>
  <c r="S234" i="2" s="1"/>
  <c r="AN234" i="2" s="1"/>
  <c r="T234" i="2" s="1"/>
  <c r="AO234" i="2" s="1"/>
  <c r="AQ234" i="2" s="1"/>
  <c r="AJ234" i="4"/>
  <c r="AJ234" i="5"/>
  <c r="AJ233" i="8"/>
  <c r="AJ234" i="8"/>
  <c r="AJ234" i="2"/>
  <c r="AJ233" i="6"/>
  <c r="AJ234" i="6"/>
  <c r="AJ233" i="7"/>
  <c r="AJ234" i="7"/>
  <c r="AJ234" i="11"/>
  <c r="AJ235" i="12"/>
  <c r="AJ233" i="4"/>
  <c r="AJ233" i="5"/>
  <c r="AJ283" i="7"/>
  <c r="AJ283" i="8"/>
  <c r="AJ283" i="6"/>
  <c r="AJ233" i="11"/>
  <c r="AJ234" i="12"/>
  <c r="O233" i="2"/>
  <c r="P233" i="2" s="1"/>
  <c r="AK233" i="2" s="1"/>
  <c r="Q233" i="2" s="1"/>
  <c r="AL233" i="2" s="1"/>
  <c r="R233" i="2" s="1"/>
  <c r="AM233" i="2" s="1"/>
  <c r="S233" i="2" s="1"/>
  <c r="AN233" i="2" s="1"/>
  <c r="T233" i="2" s="1"/>
  <c r="AO233" i="2" s="1"/>
  <c r="AQ233" i="2" s="1"/>
  <c r="AJ233" i="2"/>
  <c r="AJ233" i="3"/>
  <c r="AJ234" i="13"/>
  <c r="AJ241" i="14"/>
  <c r="AJ232" i="6"/>
  <c r="AJ232" i="7"/>
  <c r="AJ232" i="11"/>
  <c r="AJ233" i="12"/>
  <c r="AJ232" i="3"/>
  <c r="AJ233" i="13"/>
  <c r="AJ240" i="14"/>
  <c r="AJ232" i="2"/>
  <c r="O232" i="2"/>
  <c r="P232" i="2" s="1"/>
  <c r="AK232" i="2" s="1"/>
  <c r="Q232" i="2" s="1"/>
  <c r="AL232" i="2" s="1"/>
  <c r="R232" i="2" s="1"/>
  <c r="AM232" i="2" s="1"/>
  <c r="S232" i="2" s="1"/>
  <c r="AN232" i="2" s="1"/>
  <c r="T232" i="2" s="1"/>
  <c r="AO232" i="2" s="1"/>
  <c r="AQ232" i="2" s="1"/>
  <c r="AJ232" i="4"/>
  <c r="AJ232" i="5"/>
  <c r="AJ232" i="8"/>
  <c r="AJ232" i="13"/>
  <c r="AJ239" i="14"/>
  <c r="AJ231" i="2"/>
  <c r="AJ231" i="3"/>
  <c r="AJ231" i="4"/>
  <c r="AJ231" i="5"/>
  <c r="AJ231" i="8"/>
  <c r="O231" i="2"/>
  <c r="P231" i="2" s="1"/>
  <c r="AK231" i="2" s="1"/>
  <c r="Q231" i="2" s="1"/>
  <c r="AL231" i="2" s="1"/>
  <c r="R231" i="2" s="1"/>
  <c r="AM231" i="2" s="1"/>
  <c r="S231" i="2" s="1"/>
  <c r="AN231" i="2" s="1"/>
  <c r="T231" i="2" s="1"/>
  <c r="AO231" i="2" s="1"/>
  <c r="AQ231" i="2" s="1"/>
  <c r="AJ231" i="6"/>
  <c r="AJ231" i="7"/>
  <c r="AJ231" i="11"/>
  <c r="AJ232" i="12"/>
  <c r="AJ230" i="2"/>
  <c r="O230" i="2"/>
  <c r="P230" i="2" s="1"/>
  <c r="AK230" i="2" s="1"/>
  <c r="Q230" i="2" s="1"/>
  <c r="AL230" i="2" s="1"/>
  <c r="R230" i="2" s="1"/>
  <c r="AM230" i="2" s="1"/>
  <c r="S230" i="2" s="1"/>
  <c r="AN230" i="2" s="1"/>
  <c r="T230" i="2" s="1"/>
  <c r="AO230" i="2" s="1"/>
  <c r="AQ230" i="2" s="1"/>
  <c r="AJ230" i="3"/>
  <c r="AJ230" i="4"/>
  <c r="AJ230" i="5"/>
  <c r="AJ230" i="7"/>
  <c r="AJ230" i="8"/>
  <c r="AJ230" i="6"/>
  <c r="AJ230" i="11"/>
  <c r="AJ231" i="12"/>
  <c r="AJ231" i="13"/>
  <c r="AJ237" i="14"/>
  <c r="AJ238" i="14"/>
  <c r="O229" i="2"/>
  <c r="P229" i="2" s="1"/>
  <c r="AK229" i="2" s="1"/>
  <c r="Q229" i="2" s="1"/>
  <c r="AL229" i="2" s="1"/>
  <c r="R229" i="2" s="1"/>
  <c r="AM229" i="2" s="1"/>
  <c r="S229" i="2" s="1"/>
  <c r="AN229" i="2" s="1"/>
  <c r="T229" i="2" s="1"/>
  <c r="AO229" i="2" s="1"/>
  <c r="AQ229" i="2" s="1"/>
  <c r="AJ229" i="3"/>
  <c r="AJ229" i="4"/>
  <c r="AJ229" i="5"/>
  <c r="AJ281" i="5"/>
  <c r="AJ229" i="7"/>
  <c r="AJ281" i="7"/>
  <c r="AJ229" i="8"/>
  <c r="AJ281" i="8"/>
  <c r="AJ229" i="6"/>
  <c r="AJ281" i="6"/>
  <c r="AJ229" i="11"/>
  <c r="AJ230" i="12"/>
  <c r="AJ229" i="2"/>
  <c r="AJ230" i="13"/>
  <c r="AJ236" i="14"/>
  <c r="AJ228" i="6"/>
  <c r="AJ228" i="7"/>
  <c r="AJ228" i="11"/>
  <c r="AJ229" i="12"/>
  <c r="O228" i="2"/>
  <c r="P228" i="2" s="1"/>
  <c r="AK228" i="2" s="1"/>
  <c r="Q228" i="2" s="1"/>
  <c r="AL228" i="2" s="1"/>
  <c r="R228" i="2" s="1"/>
  <c r="AM228" i="2" s="1"/>
  <c r="S228" i="2" s="1"/>
  <c r="AN228" i="2" s="1"/>
  <c r="T228" i="2" s="1"/>
  <c r="AO228" i="2" s="1"/>
  <c r="AQ228" i="2" s="1"/>
  <c r="AJ228" i="2"/>
  <c r="AJ228" i="3"/>
  <c r="AJ229" i="13"/>
  <c r="AJ235" i="14"/>
  <c r="AJ228" i="4"/>
  <c r="AJ228" i="5"/>
  <c r="AJ228" i="8"/>
  <c r="AJ227" i="3"/>
  <c r="AJ227" i="4"/>
  <c r="AJ227" i="5"/>
  <c r="AJ227" i="7"/>
  <c r="AJ227" i="8"/>
  <c r="AJ227" i="6"/>
  <c r="AJ227" i="11"/>
  <c r="AJ228" i="12"/>
  <c r="O227" i="2"/>
  <c r="P227" i="2" s="1"/>
  <c r="AK227" i="2" s="1"/>
  <c r="Q227" i="2" s="1"/>
  <c r="AL227" i="2" s="1"/>
  <c r="R227" i="2" s="1"/>
  <c r="AM227" i="2" s="1"/>
  <c r="S227" i="2" s="1"/>
  <c r="AN227" i="2" s="1"/>
  <c r="T227" i="2" s="1"/>
  <c r="AO227" i="2" s="1"/>
  <c r="AQ227" i="2" s="1"/>
  <c r="AJ227" i="2"/>
  <c r="AJ228" i="13"/>
  <c r="AJ234" i="14"/>
  <c r="O226" i="11"/>
  <c r="P226" i="11" s="1"/>
  <c r="AK226" i="11" s="1"/>
  <c r="Q226" i="11" s="1"/>
  <c r="AL226" i="11" s="1"/>
  <c r="R226" i="11" s="1"/>
  <c r="AM226" i="11" s="1"/>
  <c r="S226" i="11" s="1"/>
  <c r="AN226" i="11" s="1"/>
  <c r="T226" i="11" s="1"/>
  <c r="AO226" i="11" s="1"/>
  <c r="AQ226" i="11"/>
  <c r="O227" i="12" s="1"/>
  <c r="P227" i="12" s="1"/>
  <c r="AK227" i="12" s="1"/>
  <c r="Q227" i="12" s="1"/>
  <c r="AL227" i="12" s="1"/>
  <c r="R227" i="12" s="1"/>
  <c r="AM227" i="12" s="1"/>
  <c r="S227" i="12" s="1"/>
  <c r="AN227" i="12" s="1"/>
  <c r="T227" i="12" s="1"/>
  <c r="AO227" i="12" s="1"/>
  <c r="AQ227" i="12" s="1"/>
  <c r="O226" i="3"/>
  <c r="P226" i="3" s="1"/>
  <c r="AK226" i="3" s="1"/>
  <c r="Q226" i="3" s="1"/>
  <c r="AL226" i="3" s="1"/>
  <c r="R226" i="3" s="1"/>
  <c r="AM226" i="3" s="1"/>
  <c r="S226" i="3" s="1"/>
  <c r="AN226" i="3" s="1"/>
  <c r="T226" i="3" s="1"/>
  <c r="AO226" i="3" s="1"/>
  <c r="AQ226" i="3" s="1"/>
  <c r="O226" i="4" s="1"/>
  <c r="P226" i="4" s="1"/>
  <c r="AK226" i="4" s="1"/>
  <c r="Q226" i="4" s="1"/>
  <c r="AL226" i="4" s="1"/>
  <c r="R226" i="4" s="1"/>
  <c r="AM226" i="4" s="1"/>
  <c r="S226" i="4" s="1"/>
  <c r="AN226" i="4" s="1"/>
  <c r="T226" i="4" s="1"/>
  <c r="AO226" i="4" s="1"/>
  <c r="AQ226" i="4" s="1"/>
  <c r="O226" i="5" s="1"/>
  <c r="P226" i="5" s="1"/>
  <c r="AK226" i="5" s="1"/>
  <c r="Q226" i="5" s="1"/>
  <c r="AL226" i="5" s="1"/>
  <c r="R226" i="5" s="1"/>
  <c r="AM226" i="5" s="1"/>
  <c r="S226" i="5" s="1"/>
  <c r="AN226" i="5" s="1"/>
  <c r="T226" i="5" s="1"/>
  <c r="AO226" i="5" s="1"/>
  <c r="AQ226" i="5" s="1"/>
  <c r="O226" i="6" s="1"/>
  <c r="P226" i="6" s="1"/>
  <c r="AK226" i="6" s="1"/>
  <c r="Q226" i="6" s="1"/>
  <c r="AL226" i="6" s="1"/>
  <c r="R226" i="6" s="1"/>
  <c r="AM226" i="6" s="1"/>
  <c r="S226" i="6" s="1"/>
  <c r="AN226" i="6" s="1"/>
  <c r="T226" i="6" s="1"/>
  <c r="AO226" i="6" s="1"/>
  <c r="AQ226" i="6" s="1"/>
  <c r="O226" i="7" s="1"/>
  <c r="P226" i="7" s="1"/>
  <c r="AK226" i="7" s="1"/>
  <c r="Q226" i="7" s="1"/>
  <c r="AL226" i="7" s="1"/>
  <c r="R226" i="7" s="1"/>
  <c r="AM226" i="7" s="1"/>
  <c r="S226" i="7" s="1"/>
  <c r="AN226" i="7" s="1"/>
  <c r="T226" i="7" s="1"/>
  <c r="AO226" i="7" s="1"/>
  <c r="AQ226" i="7" s="1"/>
  <c r="O226" i="8" s="1"/>
  <c r="P226" i="8" s="1"/>
  <c r="AK226" i="8" s="1"/>
  <c r="Q226" i="8" s="1"/>
  <c r="AL226" i="8" s="1"/>
  <c r="R226" i="8" s="1"/>
  <c r="AM226" i="8" s="1"/>
  <c r="S226" i="8" s="1"/>
  <c r="AN226" i="8" s="1"/>
  <c r="T226" i="8" s="1"/>
  <c r="AO226" i="8" s="1"/>
  <c r="AQ226" i="8" s="1"/>
  <c r="AJ225" i="3"/>
  <c r="AJ226" i="13"/>
  <c r="AJ232" i="14"/>
  <c r="AJ225" i="2"/>
  <c r="O225" i="2"/>
  <c r="P225" i="2" s="1"/>
  <c r="AK225" i="2" s="1"/>
  <c r="Q225" i="2" s="1"/>
  <c r="AL225" i="2" s="1"/>
  <c r="R225" i="2" s="1"/>
  <c r="AM225" i="2" s="1"/>
  <c r="S225" i="2" s="1"/>
  <c r="AN225" i="2" s="1"/>
  <c r="T225" i="2" s="1"/>
  <c r="AO225" i="2" s="1"/>
  <c r="AQ225" i="2" s="1"/>
  <c r="AJ225" i="4"/>
  <c r="AJ225" i="5"/>
  <c r="AJ225" i="7"/>
  <c r="AJ225" i="8"/>
  <c r="AJ225" i="6"/>
  <c r="AJ225" i="11"/>
  <c r="AJ226" i="12"/>
  <c r="AJ224" i="6"/>
  <c r="AJ224" i="11"/>
  <c r="AJ225" i="12"/>
  <c r="O224" i="2"/>
  <c r="P224" i="2" s="1"/>
  <c r="AK224" i="2" s="1"/>
  <c r="Q224" i="2" s="1"/>
  <c r="AL224" i="2" s="1"/>
  <c r="R224" i="2" s="1"/>
  <c r="AM224" i="2" s="1"/>
  <c r="S224" i="2" s="1"/>
  <c r="AN224" i="2" s="1"/>
  <c r="T224" i="2" s="1"/>
  <c r="AO224" i="2" s="1"/>
  <c r="AQ224" i="2" s="1"/>
  <c r="AJ225" i="13"/>
  <c r="AJ224" i="2"/>
  <c r="AJ231" i="14"/>
  <c r="AJ224" i="3"/>
  <c r="AJ224" i="4"/>
  <c r="AJ224" i="5"/>
  <c r="AJ224" i="7"/>
  <c r="AJ224" i="8"/>
  <c r="AJ223" i="2"/>
  <c r="AJ224" i="13"/>
  <c r="AJ230" i="14"/>
  <c r="O223" i="2"/>
  <c r="P223" i="2" s="1"/>
  <c r="AK223" i="2" s="1"/>
  <c r="Q223" i="2" s="1"/>
  <c r="AL223" i="2" s="1"/>
  <c r="R223" i="2" s="1"/>
  <c r="AM223" i="2" s="1"/>
  <c r="S223" i="2" s="1"/>
  <c r="AN223" i="2" s="1"/>
  <c r="T223" i="2" s="1"/>
  <c r="AO223" i="2" s="1"/>
  <c r="AQ223" i="2" s="1"/>
  <c r="AJ223" i="4"/>
  <c r="AJ223" i="5"/>
  <c r="AJ223" i="8"/>
  <c r="AJ223" i="3"/>
  <c r="AJ223" i="6"/>
  <c r="AJ223" i="7"/>
  <c r="AJ223" i="11"/>
  <c r="AJ224" i="12"/>
  <c r="AJ222" i="3"/>
  <c r="AJ222" i="6"/>
  <c r="AJ280" i="6"/>
  <c r="AJ280" i="7"/>
  <c r="AJ222" i="11"/>
  <c r="AJ223" i="12"/>
  <c r="AJ223" i="13"/>
  <c r="AJ229" i="14"/>
  <c r="AJ222" i="2"/>
  <c r="O222" i="2"/>
  <c r="P222" i="2" s="1"/>
  <c r="AK222" i="2" s="1"/>
  <c r="Q222" i="2" s="1"/>
  <c r="AL222" i="2" s="1"/>
  <c r="R222" i="2" s="1"/>
  <c r="AM222" i="2" s="1"/>
  <c r="S222" i="2" s="1"/>
  <c r="AN222" i="2" s="1"/>
  <c r="T222" i="2" s="1"/>
  <c r="AO222" i="2" s="1"/>
  <c r="AQ222" i="2" s="1"/>
  <c r="AJ222" i="4"/>
  <c r="AJ222" i="5"/>
  <c r="AJ280" i="5"/>
  <c r="AJ222" i="7"/>
  <c r="AJ222" i="8"/>
  <c r="AJ280" i="8"/>
  <c r="AJ221" i="6"/>
  <c r="AJ221" i="7"/>
  <c r="AJ222" i="12"/>
  <c r="AJ222" i="13"/>
  <c r="O221" i="2"/>
  <c r="P221" i="2" s="1"/>
  <c r="AK221" i="2" s="1"/>
  <c r="Q221" i="2" s="1"/>
  <c r="AL221" i="2" s="1"/>
  <c r="R221" i="2" s="1"/>
  <c r="AM221" i="2" s="1"/>
  <c r="S221" i="2" s="1"/>
  <c r="AN221" i="2" s="1"/>
  <c r="T221" i="2" s="1"/>
  <c r="AO221" i="2" s="1"/>
  <c r="AQ221" i="2" s="1"/>
  <c r="AJ221" i="2"/>
  <c r="AJ228" i="14"/>
  <c r="AJ221" i="3"/>
  <c r="AJ221" i="4"/>
  <c r="AJ221" i="5"/>
  <c r="AJ221" i="8"/>
  <c r="AJ221" i="11"/>
  <c r="AJ220" i="3"/>
  <c r="AJ221" i="13"/>
  <c r="AJ227" i="14"/>
  <c r="AJ220" i="4"/>
  <c r="AJ220" i="5"/>
  <c r="AJ220" i="8"/>
  <c r="AJ220" i="11"/>
  <c r="O220" i="2"/>
  <c r="AJ220" i="2"/>
  <c r="AJ220" i="6"/>
  <c r="AJ220" i="7"/>
  <c r="AJ221" i="12"/>
  <c r="AJ219" i="6"/>
  <c r="AJ220" i="12"/>
  <c r="O219" i="2"/>
  <c r="P219" i="2" s="1"/>
  <c r="AK219" i="2" s="1"/>
  <c r="Q219" i="2" s="1"/>
  <c r="AL219" i="2" s="1"/>
  <c r="R219" i="2" s="1"/>
  <c r="AM219" i="2" s="1"/>
  <c r="S219" i="2" s="1"/>
  <c r="AN219" i="2" s="1"/>
  <c r="T219" i="2" s="1"/>
  <c r="AO219" i="2" s="1"/>
  <c r="AQ219" i="2" s="1"/>
  <c r="AJ220" i="13"/>
  <c r="AJ226" i="14"/>
  <c r="AJ219" i="2"/>
  <c r="AJ219" i="3"/>
  <c r="AJ219" i="4"/>
  <c r="AJ219" i="5"/>
  <c r="AJ219" i="7"/>
  <c r="AJ219" i="8"/>
  <c r="AJ219" i="11"/>
  <c r="O218" i="2"/>
  <c r="P218" i="2" s="1"/>
  <c r="AK218" i="2" s="1"/>
  <c r="Q218" i="2" s="1"/>
  <c r="AL218" i="2" s="1"/>
  <c r="R218" i="2" s="1"/>
  <c r="AM218" i="2" s="1"/>
  <c r="S218" i="2" s="1"/>
  <c r="AN218" i="2" s="1"/>
  <c r="T218" i="2" s="1"/>
  <c r="AO218" i="2" s="1"/>
  <c r="AQ218" i="2" s="1"/>
  <c r="AJ218" i="2"/>
  <c r="AJ219" i="13"/>
  <c r="AJ225" i="14"/>
  <c r="AJ218" i="4"/>
  <c r="AJ218" i="5"/>
  <c r="AJ218" i="7"/>
  <c r="AJ218" i="8"/>
  <c r="AJ218" i="11"/>
  <c r="AJ218" i="3"/>
  <c r="AJ218" i="6"/>
  <c r="AJ219" i="12"/>
  <c r="O217" i="2"/>
  <c r="P217" i="2" s="1"/>
  <c r="AK217" i="2" s="1"/>
  <c r="Q217" i="2" s="1"/>
  <c r="AL217" i="2" s="1"/>
  <c r="R217" i="2" s="1"/>
  <c r="AM217" i="2" s="1"/>
  <c r="S217" i="2" s="1"/>
  <c r="AN217" i="2" s="1"/>
  <c r="T217" i="2" s="1"/>
  <c r="AO217" i="2" s="1"/>
  <c r="AQ217" i="2" s="1"/>
  <c r="AJ217" i="4"/>
  <c r="AJ217" i="5"/>
  <c r="AJ217" i="7"/>
  <c r="AJ217" i="8"/>
  <c r="AJ217" i="11"/>
  <c r="AJ217" i="3"/>
  <c r="AJ217" i="6"/>
  <c r="AJ218" i="12"/>
  <c r="AJ217" i="2"/>
  <c r="AJ218" i="13"/>
  <c r="AJ224" i="14"/>
  <c r="O216" i="2"/>
  <c r="P216" i="2" s="1"/>
  <c r="AK216" i="2" s="1"/>
  <c r="Q216" i="2" s="1"/>
  <c r="AL216" i="2" s="1"/>
  <c r="R216" i="2" s="1"/>
  <c r="AM216" i="2" s="1"/>
  <c r="S216" i="2" s="1"/>
  <c r="AN216" i="2" s="1"/>
  <c r="T216" i="2" s="1"/>
  <c r="AO216" i="2" s="1"/>
  <c r="AQ216" i="2" s="1"/>
  <c r="AJ216" i="2"/>
  <c r="AJ216" i="6"/>
  <c r="AJ290" i="6"/>
  <c r="AJ217" i="12"/>
  <c r="AJ216" i="3"/>
  <c r="AJ217" i="13"/>
  <c r="AJ222" i="14"/>
  <c r="AJ223" i="14"/>
  <c r="AJ216" i="4"/>
  <c r="AJ216" i="5"/>
  <c r="AJ216" i="7"/>
  <c r="AJ290" i="7"/>
  <c r="AJ216" i="8"/>
  <c r="AJ290" i="8"/>
  <c r="AJ216" i="11"/>
  <c r="AJ215" i="2"/>
  <c r="O215" i="2"/>
  <c r="P215" i="2" s="1"/>
  <c r="AK215" i="2" s="1"/>
  <c r="Q215" i="2" s="1"/>
  <c r="AL215" i="2" s="1"/>
  <c r="R215" i="2" s="1"/>
  <c r="AM215" i="2" s="1"/>
  <c r="S215" i="2" s="1"/>
  <c r="AN215" i="2" s="1"/>
  <c r="T215" i="2" s="1"/>
  <c r="AO215" i="2" s="1"/>
  <c r="AQ215" i="2" s="1"/>
  <c r="AJ215" i="4"/>
  <c r="AJ215" i="5"/>
  <c r="AJ215" i="7"/>
  <c r="AJ215" i="8"/>
  <c r="AJ215" i="11"/>
  <c r="AJ215" i="3"/>
  <c r="AJ215" i="6"/>
  <c r="AJ216" i="12"/>
  <c r="AJ216" i="13"/>
  <c r="AJ221" i="14"/>
  <c r="AJ214" i="3"/>
  <c r="AJ214" i="6"/>
  <c r="AJ215" i="12"/>
  <c r="AJ215" i="13"/>
  <c r="AJ220" i="14"/>
  <c r="O214" i="2"/>
  <c r="P214" i="2" s="1"/>
  <c r="AK214" i="2" s="1"/>
  <c r="Q214" i="2" s="1"/>
  <c r="AL214" i="2" s="1"/>
  <c r="R214" i="2" s="1"/>
  <c r="AM214" i="2" s="1"/>
  <c r="S214" i="2" s="1"/>
  <c r="AN214" i="2" s="1"/>
  <c r="T214" i="2" s="1"/>
  <c r="AO214" i="2" s="1"/>
  <c r="AQ214" i="2" s="1"/>
  <c r="AJ214" i="2"/>
  <c r="AJ214" i="4"/>
  <c r="AJ214" i="5"/>
  <c r="AJ214" i="7"/>
  <c r="AJ214" i="8"/>
  <c r="AJ214" i="11"/>
  <c r="AJ213" i="6"/>
  <c r="AJ279" i="6"/>
  <c r="AJ213" i="7"/>
  <c r="AJ214" i="12"/>
  <c r="O213" i="2"/>
  <c r="P213" i="2" s="1"/>
  <c r="AK213" i="2" s="1"/>
  <c r="Q213" i="2" s="1"/>
  <c r="AL213" i="2" s="1"/>
  <c r="R213" i="2" s="1"/>
  <c r="AM213" i="2" s="1"/>
  <c r="S213" i="2" s="1"/>
  <c r="AN213" i="2" s="1"/>
  <c r="T213" i="2" s="1"/>
  <c r="AO213" i="2" s="1"/>
  <c r="AQ213" i="2" s="1"/>
  <c r="AJ213" i="3"/>
  <c r="AJ214" i="13"/>
  <c r="AJ218" i="14"/>
  <c r="AJ219" i="14"/>
  <c r="AJ213" i="2"/>
  <c r="AJ213" i="4"/>
  <c r="AJ213" i="5"/>
  <c r="AJ279" i="5"/>
  <c r="AJ279" i="7"/>
  <c r="AJ213" i="8"/>
  <c r="AJ279" i="8"/>
  <c r="AJ213" i="11"/>
  <c r="O212" i="2"/>
  <c r="P212" i="2" s="1"/>
  <c r="AK212" i="2" s="1"/>
  <c r="Q212" i="2" s="1"/>
  <c r="AL212" i="2" s="1"/>
  <c r="R212" i="2" s="1"/>
  <c r="AM212" i="2" s="1"/>
  <c r="S212" i="2" s="1"/>
  <c r="AN212" i="2" s="1"/>
  <c r="T212" i="2" s="1"/>
  <c r="AO212" i="2" s="1"/>
  <c r="AQ212" i="2" s="1"/>
  <c r="AJ213" i="13"/>
  <c r="AJ217" i="14"/>
  <c r="AJ212" i="2"/>
  <c r="AJ212" i="4"/>
  <c r="AJ212" i="5"/>
  <c r="AJ212" i="8"/>
  <c r="AJ212" i="11"/>
  <c r="AJ212" i="3"/>
  <c r="AJ212" i="6"/>
  <c r="AJ212" i="7"/>
  <c r="AJ213" i="12"/>
  <c r="AJ211" i="6"/>
  <c r="AJ212" i="12"/>
  <c r="AJ212" i="13"/>
  <c r="AJ216" i="14"/>
  <c r="O211" i="2"/>
  <c r="P211" i="2" s="1"/>
  <c r="AK211" i="2" s="1"/>
  <c r="Q211" i="2" s="1"/>
  <c r="AL211" i="2" s="1"/>
  <c r="R211" i="2" s="1"/>
  <c r="AM211" i="2" s="1"/>
  <c r="S211" i="2" s="1"/>
  <c r="AN211" i="2" s="1"/>
  <c r="T211" i="2" s="1"/>
  <c r="AO211" i="2" s="1"/>
  <c r="AQ211" i="2" s="1"/>
  <c r="AJ211" i="2"/>
  <c r="AJ211" i="3"/>
  <c r="AJ211" i="4"/>
  <c r="AJ211" i="5"/>
  <c r="AJ211" i="7"/>
  <c r="AJ211" i="8"/>
  <c r="AJ211" i="11"/>
  <c r="AJ210" i="6"/>
  <c r="AJ211" i="12"/>
  <c r="AJ210" i="2"/>
  <c r="AJ211" i="13"/>
  <c r="O210" i="2"/>
  <c r="P210" i="2" s="1"/>
  <c r="AK210" i="2" s="1"/>
  <c r="Q210" i="2" s="1"/>
  <c r="AL210" i="2" s="1"/>
  <c r="R210" i="2" s="1"/>
  <c r="AM210" i="2" s="1"/>
  <c r="S210" i="2" s="1"/>
  <c r="AN210" i="2" s="1"/>
  <c r="T210" i="2" s="1"/>
  <c r="AO210" i="2" s="1"/>
  <c r="AQ210" i="2" s="1"/>
  <c r="AJ215" i="14"/>
  <c r="AJ210" i="3"/>
  <c r="AJ210" i="4"/>
  <c r="AJ210" i="5"/>
  <c r="AJ210" i="7"/>
  <c r="AJ210" i="8"/>
  <c r="AJ210" i="11"/>
  <c r="AJ209" i="4"/>
  <c r="AJ209" i="5"/>
  <c r="AJ209" i="8"/>
  <c r="AJ209" i="11"/>
  <c r="AJ209" i="6"/>
  <c r="AJ209" i="7"/>
  <c r="AJ210" i="12"/>
  <c r="AJ209" i="2"/>
  <c r="AJ209" i="3"/>
  <c r="AJ210" i="13"/>
  <c r="O209" i="2"/>
  <c r="P209" i="2" s="1"/>
  <c r="AK209" i="2" s="1"/>
  <c r="Q209" i="2" s="1"/>
  <c r="AL209" i="2" s="1"/>
  <c r="R209" i="2" s="1"/>
  <c r="AM209" i="2" s="1"/>
  <c r="S209" i="2" s="1"/>
  <c r="AN209" i="2" s="1"/>
  <c r="T209" i="2" s="1"/>
  <c r="AO209" i="2" s="1"/>
  <c r="AQ209" i="2" s="1"/>
  <c r="AJ214" i="14"/>
  <c r="AJ208" i="2"/>
  <c r="AJ208" i="4"/>
  <c r="AJ208" i="5"/>
  <c r="AJ208" i="8"/>
  <c r="AJ208" i="11"/>
  <c r="AJ208" i="6"/>
  <c r="AJ208" i="7"/>
  <c r="AJ209" i="12"/>
  <c r="O208" i="2"/>
  <c r="P208" i="2" s="1"/>
  <c r="AK208" i="2" s="1"/>
  <c r="Q208" i="2" s="1"/>
  <c r="AL208" i="2" s="1"/>
  <c r="R208" i="2" s="1"/>
  <c r="AM208" i="2" s="1"/>
  <c r="S208" i="2" s="1"/>
  <c r="AN208" i="2" s="1"/>
  <c r="T208" i="2" s="1"/>
  <c r="AO208" i="2" s="1"/>
  <c r="AQ208" i="2" s="1"/>
  <c r="AJ208" i="3"/>
  <c r="AJ209" i="13"/>
  <c r="AJ213" i="14"/>
  <c r="AJ207" i="2"/>
  <c r="AJ207" i="4"/>
  <c r="AJ207" i="5"/>
  <c r="AJ207" i="8"/>
  <c r="AJ207" i="11"/>
  <c r="AJ207" i="6"/>
  <c r="AJ207" i="7"/>
  <c r="AJ208" i="12"/>
  <c r="O207" i="2"/>
  <c r="P207" i="2" s="1"/>
  <c r="AK207" i="2" s="1"/>
  <c r="Q207" i="2" s="1"/>
  <c r="AL207" i="2" s="1"/>
  <c r="R207" i="2" s="1"/>
  <c r="AM207" i="2" s="1"/>
  <c r="S207" i="2" s="1"/>
  <c r="AN207" i="2" s="1"/>
  <c r="T207" i="2" s="1"/>
  <c r="AO207" i="2" s="1"/>
  <c r="AQ207" i="2" s="1"/>
  <c r="AJ207" i="3"/>
  <c r="AJ208" i="13"/>
  <c r="AJ212" i="14"/>
  <c r="AJ206" i="6"/>
  <c r="AJ206" i="7"/>
  <c r="AJ207" i="12"/>
  <c r="AJ206" i="3"/>
  <c r="AJ207" i="13"/>
  <c r="O206" i="2"/>
  <c r="P206" i="2" s="1"/>
  <c r="AK206" i="2" s="1"/>
  <c r="Q206" i="2" s="1"/>
  <c r="AL206" i="2" s="1"/>
  <c r="R206" i="2" s="1"/>
  <c r="AM206" i="2" s="1"/>
  <c r="S206" i="2" s="1"/>
  <c r="AN206" i="2" s="1"/>
  <c r="T206" i="2" s="1"/>
  <c r="AO206" i="2" s="1"/>
  <c r="AQ206" i="2" s="1"/>
  <c r="AJ211" i="14"/>
  <c r="AJ206" i="2"/>
  <c r="AJ206" i="4"/>
  <c r="AJ206" i="5"/>
  <c r="AJ206" i="8"/>
  <c r="AJ206" i="11"/>
  <c r="O205" i="2"/>
  <c r="P205" i="2" s="1"/>
  <c r="AK205" i="2" s="1"/>
  <c r="Q205" i="2" s="1"/>
  <c r="AL205" i="2" s="1"/>
  <c r="R205" i="2" s="1"/>
  <c r="AM205" i="2" s="1"/>
  <c r="S205" i="2" s="1"/>
  <c r="AN205" i="2" s="1"/>
  <c r="T205" i="2" s="1"/>
  <c r="AO205" i="2" s="1"/>
  <c r="AQ205" i="2" s="1"/>
  <c r="AJ205" i="2"/>
  <c r="AJ205" i="6"/>
  <c r="AJ206" i="12"/>
  <c r="AJ205" i="3"/>
  <c r="AJ206" i="13"/>
  <c r="AJ210" i="14"/>
  <c r="AJ205" i="4"/>
  <c r="AJ205" i="5"/>
  <c r="AJ205" i="7"/>
  <c r="AJ205" i="8"/>
  <c r="AJ205" i="11"/>
  <c r="AJ204" i="6"/>
  <c r="AJ204" i="7"/>
  <c r="AJ205" i="12"/>
  <c r="AJ204" i="3"/>
  <c r="AJ205" i="13"/>
  <c r="AJ209" i="14"/>
  <c r="O204" i="2"/>
  <c r="P204" i="2" s="1"/>
  <c r="AK204" i="2" s="1"/>
  <c r="Q204" i="2" s="1"/>
  <c r="AL204" i="2" s="1"/>
  <c r="R204" i="2" s="1"/>
  <c r="AM204" i="2" s="1"/>
  <c r="S204" i="2" s="1"/>
  <c r="AN204" i="2" s="1"/>
  <c r="T204" i="2" s="1"/>
  <c r="AO204" i="2" s="1"/>
  <c r="AQ204" i="2" s="1"/>
  <c r="AJ204" i="2"/>
  <c r="AJ204" i="4"/>
  <c r="AJ204" i="5"/>
  <c r="AJ204" i="8"/>
  <c r="AJ204" i="11"/>
  <c r="AJ203" i="6"/>
  <c r="AJ203" i="7"/>
  <c r="AJ204" i="12"/>
  <c r="AJ203" i="2"/>
  <c r="AJ203" i="3"/>
  <c r="AJ204" i="13"/>
  <c r="AJ208" i="14"/>
  <c r="O203" i="2"/>
  <c r="P203" i="2" s="1"/>
  <c r="AK203" i="2" s="1"/>
  <c r="Q203" i="2" s="1"/>
  <c r="AL203" i="2" s="1"/>
  <c r="R203" i="2" s="1"/>
  <c r="AM203" i="2" s="1"/>
  <c r="S203" i="2" s="1"/>
  <c r="AN203" i="2" s="1"/>
  <c r="T203" i="2" s="1"/>
  <c r="AO203" i="2" s="1"/>
  <c r="AQ203" i="2" s="1"/>
  <c r="AJ203" i="4"/>
  <c r="AJ203" i="5"/>
  <c r="AJ203" i="8"/>
  <c r="AJ203" i="11"/>
  <c r="AJ202" i="3"/>
  <c r="AJ202" i="6"/>
  <c r="AJ202" i="7"/>
  <c r="AJ203" i="12"/>
  <c r="AJ203" i="13"/>
  <c r="AJ207" i="14"/>
  <c r="AJ202" i="2"/>
  <c r="O202" i="2"/>
  <c r="P202" i="2" s="1"/>
  <c r="AK202" i="2" s="1"/>
  <c r="Q202" i="2" s="1"/>
  <c r="AL202" i="2" s="1"/>
  <c r="R202" i="2" s="1"/>
  <c r="AM202" i="2" s="1"/>
  <c r="S202" i="2" s="1"/>
  <c r="AN202" i="2" s="1"/>
  <c r="T202" i="2" s="1"/>
  <c r="AO202" i="2" s="1"/>
  <c r="AQ202" i="2" s="1"/>
  <c r="AJ202" i="4"/>
  <c r="AJ202" i="5"/>
  <c r="AJ202" i="8"/>
  <c r="AJ202" i="11"/>
  <c r="AJ201" i="6"/>
  <c r="AJ201" i="7"/>
  <c r="AJ202" i="12"/>
  <c r="AJ201" i="3"/>
  <c r="AJ202" i="13"/>
  <c r="O201" i="2"/>
  <c r="P201" i="2" s="1"/>
  <c r="AK201" i="2" s="1"/>
  <c r="Q201" i="2" s="1"/>
  <c r="AL201" i="2" s="1"/>
  <c r="R201" i="2" s="1"/>
  <c r="AM201" i="2" s="1"/>
  <c r="S201" i="2" s="1"/>
  <c r="AN201" i="2" s="1"/>
  <c r="T201" i="2" s="1"/>
  <c r="AO201" i="2" s="1"/>
  <c r="AQ201" i="2" s="1"/>
  <c r="AJ206" i="14"/>
  <c r="AJ201" i="2"/>
  <c r="AJ201" i="4"/>
  <c r="AJ201" i="5"/>
  <c r="AJ201" i="8"/>
  <c r="AJ201" i="11"/>
  <c r="AJ205" i="14"/>
  <c r="AJ200" i="4"/>
  <c r="AJ200" i="5"/>
  <c r="AJ200" i="7"/>
  <c r="AJ200" i="8"/>
  <c r="AJ200" i="11"/>
  <c r="AJ200" i="6"/>
  <c r="AJ201" i="12"/>
  <c r="O200" i="2"/>
  <c r="P200" i="2" s="1"/>
  <c r="AK200" i="2" s="1"/>
  <c r="Q200" i="2" s="1"/>
  <c r="AL200" i="2" s="1"/>
  <c r="R200" i="2" s="1"/>
  <c r="AM200" i="2" s="1"/>
  <c r="S200" i="2" s="1"/>
  <c r="AN200" i="2" s="1"/>
  <c r="T200" i="2" s="1"/>
  <c r="AO200" i="2" s="1"/>
  <c r="AQ200" i="2" s="1"/>
  <c r="AJ200" i="2"/>
  <c r="AJ200" i="3"/>
  <c r="AJ201" i="13"/>
  <c r="AJ204" i="14"/>
  <c r="AJ199" i="3"/>
  <c r="AJ199" i="4"/>
  <c r="AJ199" i="5"/>
  <c r="AJ199" i="7"/>
  <c r="AJ199" i="8"/>
  <c r="AJ199" i="11"/>
  <c r="O199" i="2"/>
  <c r="P199" i="2" s="1"/>
  <c r="AK199" i="2" s="1"/>
  <c r="Q199" i="2" s="1"/>
  <c r="AL199" i="2" s="1"/>
  <c r="R199" i="2" s="1"/>
  <c r="AM199" i="2" s="1"/>
  <c r="S199" i="2" s="1"/>
  <c r="AN199" i="2" s="1"/>
  <c r="T199" i="2" s="1"/>
  <c r="AO199" i="2" s="1"/>
  <c r="AQ199" i="2" s="1"/>
  <c r="AJ199" i="2"/>
  <c r="AJ199" i="6"/>
  <c r="AJ200" i="12"/>
  <c r="AJ200" i="13"/>
  <c r="AJ203" i="14"/>
  <c r="AJ198" i="2"/>
  <c r="AJ198" i="4"/>
  <c r="AJ198" i="5"/>
  <c r="AJ198" i="8"/>
  <c r="AJ198" i="11"/>
  <c r="O198" i="2"/>
  <c r="P198" i="2" s="1"/>
  <c r="AK198" i="2" s="1"/>
  <c r="Q198" i="2" s="1"/>
  <c r="AL198" i="2" s="1"/>
  <c r="R198" i="2" s="1"/>
  <c r="AM198" i="2" s="1"/>
  <c r="S198" i="2" s="1"/>
  <c r="AN198" i="2" s="1"/>
  <c r="T198" i="2" s="1"/>
  <c r="AO198" i="2" s="1"/>
  <c r="AQ198" i="2" s="1"/>
  <c r="AJ198" i="6"/>
  <c r="AJ198" i="7"/>
  <c r="AJ199" i="12"/>
  <c r="AJ198" i="3"/>
  <c r="AJ199" i="13"/>
  <c r="AJ197" i="3"/>
  <c r="AJ197" i="4"/>
  <c r="AJ197" i="5"/>
  <c r="AJ197" i="7"/>
  <c r="AJ197" i="8"/>
  <c r="AJ197" i="11"/>
  <c r="AJ197" i="6"/>
  <c r="AJ198" i="12"/>
  <c r="O197" i="2"/>
  <c r="P197" i="2" s="1"/>
  <c r="AK197" i="2" s="1"/>
  <c r="Q197" i="2" s="1"/>
  <c r="AL197" i="2" s="1"/>
  <c r="R197" i="2" s="1"/>
  <c r="AM197" i="2" s="1"/>
  <c r="S197" i="2" s="1"/>
  <c r="AN197" i="2" s="1"/>
  <c r="T197" i="2" s="1"/>
  <c r="AO197" i="2" s="1"/>
  <c r="AQ197" i="2" s="1"/>
  <c r="AJ197" i="2"/>
  <c r="AJ198" i="13"/>
  <c r="AJ202" i="14"/>
  <c r="AJ196" i="6"/>
  <c r="AJ196" i="7"/>
  <c r="AJ197" i="12"/>
  <c r="AJ196" i="2"/>
  <c r="AJ196" i="3"/>
  <c r="AJ197" i="13"/>
  <c r="AJ201" i="14"/>
  <c r="O196" i="2"/>
  <c r="P196" i="2" s="1"/>
  <c r="AK196" i="2" s="1"/>
  <c r="Q196" i="2" s="1"/>
  <c r="AL196" i="2" s="1"/>
  <c r="R196" i="2" s="1"/>
  <c r="AM196" i="2" s="1"/>
  <c r="S196" i="2" s="1"/>
  <c r="AN196" i="2" s="1"/>
  <c r="T196" i="2" s="1"/>
  <c r="AO196" i="2" s="1"/>
  <c r="AQ196" i="2" s="1"/>
  <c r="AJ196" i="4"/>
  <c r="AJ196" i="5"/>
  <c r="AJ196" i="8"/>
  <c r="AJ196" i="11"/>
  <c r="AJ195" i="2"/>
  <c r="AJ195" i="6"/>
  <c r="AJ195" i="7"/>
  <c r="AJ196" i="12"/>
  <c r="O195" i="2"/>
  <c r="P195" i="2" s="1"/>
  <c r="AK195" i="2" s="1"/>
  <c r="Q195" i="2" s="1"/>
  <c r="AL195" i="2" s="1"/>
  <c r="R195" i="2" s="1"/>
  <c r="AM195" i="2" s="1"/>
  <c r="S195" i="2" s="1"/>
  <c r="AN195" i="2" s="1"/>
  <c r="T195" i="2" s="1"/>
  <c r="AO195" i="2" s="1"/>
  <c r="AQ195" i="2" s="1"/>
  <c r="AJ195" i="3"/>
  <c r="AJ196" i="13"/>
  <c r="AJ200" i="14"/>
  <c r="AJ195" i="4"/>
  <c r="AJ195" i="5"/>
  <c r="AJ195" i="8"/>
  <c r="AJ195" i="11"/>
  <c r="AJ194" i="2"/>
  <c r="AJ194" i="3"/>
  <c r="AJ194" i="4"/>
  <c r="AJ194" i="5"/>
  <c r="AJ194" i="8"/>
  <c r="AJ194" i="11"/>
  <c r="O194" i="2"/>
  <c r="P194" i="2" s="1"/>
  <c r="AK194" i="2" s="1"/>
  <c r="Q194" i="2" s="1"/>
  <c r="AL194" i="2" s="1"/>
  <c r="R194" i="2" s="1"/>
  <c r="AM194" i="2" s="1"/>
  <c r="S194" i="2" s="1"/>
  <c r="AN194" i="2" s="1"/>
  <c r="T194" i="2" s="1"/>
  <c r="AO194" i="2" s="1"/>
  <c r="AQ194" i="2" s="1"/>
  <c r="AJ194" i="6"/>
  <c r="AJ194" i="7"/>
  <c r="AJ195" i="12"/>
  <c r="AJ195" i="13"/>
  <c r="AJ199" i="14"/>
  <c r="AJ193" i="2"/>
  <c r="AJ193" i="4"/>
  <c r="AJ193" i="5"/>
  <c r="AJ193" i="7"/>
  <c r="AJ193" i="8"/>
  <c r="AJ193" i="11"/>
  <c r="AJ193" i="3"/>
  <c r="AJ193" i="6"/>
  <c r="AJ194" i="12"/>
  <c r="O193" i="2"/>
  <c r="P193" i="2" s="1"/>
  <c r="AK193" i="2" s="1"/>
  <c r="Q193" i="2" s="1"/>
  <c r="AL193" i="2" s="1"/>
  <c r="R193" i="2" s="1"/>
  <c r="AM193" i="2" s="1"/>
  <c r="S193" i="2" s="1"/>
  <c r="AN193" i="2" s="1"/>
  <c r="T193" i="2" s="1"/>
  <c r="AO193" i="2" s="1"/>
  <c r="AQ193" i="2" s="1"/>
  <c r="AJ194" i="13"/>
  <c r="AJ198" i="14"/>
  <c r="AJ192" i="6"/>
  <c r="AJ192" i="7"/>
  <c r="AJ193" i="12"/>
  <c r="AJ193" i="13"/>
  <c r="AJ197" i="14"/>
  <c r="O192" i="2"/>
  <c r="P192" i="2" s="1"/>
  <c r="AK192" i="2" s="1"/>
  <c r="Q192" i="2" s="1"/>
  <c r="AL192" i="2" s="1"/>
  <c r="R192" i="2" s="1"/>
  <c r="AM192" i="2" s="1"/>
  <c r="S192" i="2" s="1"/>
  <c r="AN192" i="2" s="1"/>
  <c r="T192" i="2" s="1"/>
  <c r="AO192" i="2" s="1"/>
  <c r="AQ192" i="2" s="1"/>
  <c r="AJ192" i="2"/>
  <c r="AJ192" i="3"/>
  <c r="AJ192" i="4"/>
  <c r="AJ192" i="5"/>
  <c r="AJ192" i="8"/>
  <c r="AJ192" i="11"/>
  <c r="AJ191" i="2"/>
  <c r="AJ191" i="6"/>
  <c r="AJ192" i="12"/>
  <c r="O191" i="2"/>
  <c r="P191" i="2" s="1"/>
  <c r="AK191" i="2" s="1"/>
  <c r="Q191" i="2" s="1"/>
  <c r="AL191" i="2" s="1"/>
  <c r="R191" i="2" s="1"/>
  <c r="AM191" i="2" s="1"/>
  <c r="S191" i="2" s="1"/>
  <c r="AN191" i="2" s="1"/>
  <c r="T191" i="2" s="1"/>
  <c r="AO191" i="2" s="1"/>
  <c r="AQ191" i="2" s="1"/>
  <c r="AJ192" i="13"/>
  <c r="AJ196" i="14"/>
  <c r="AJ191" i="3"/>
  <c r="AJ191" i="4"/>
  <c r="AJ191" i="5"/>
  <c r="AJ191" i="7"/>
  <c r="AJ191" i="8"/>
  <c r="AJ191" i="11"/>
  <c r="AJ191" i="13"/>
  <c r="AJ195" i="14"/>
  <c r="O190" i="2"/>
  <c r="P190" i="2" s="1"/>
  <c r="AK190" i="2" s="1"/>
  <c r="Q190" i="2" s="1"/>
  <c r="AL190" i="2" s="1"/>
  <c r="R190" i="2" s="1"/>
  <c r="AM190" i="2" s="1"/>
  <c r="S190" i="2" s="1"/>
  <c r="AN190" i="2" s="1"/>
  <c r="T190" i="2" s="1"/>
  <c r="AO190" i="2" s="1"/>
  <c r="AQ190" i="2" s="1"/>
  <c r="AJ190" i="2"/>
  <c r="AJ190" i="4"/>
  <c r="AJ190" i="5"/>
  <c r="AJ190" i="7"/>
  <c r="AJ190" i="8"/>
  <c r="AJ190" i="11"/>
  <c r="AJ190" i="3"/>
  <c r="AJ190" i="6"/>
  <c r="AJ191" i="12"/>
  <c r="O189" i="2"/>
  <c r="P189" i="2" s="1"/>
  <c r="AK189" i="2" s="1"/>
  <c r="Q189" i="2" s="1"/>
  <c r="AL189" i="2" s="1"/>
  <c r="R189" i="2" s="1"/>
  <c r="AM189" i="2" s="1"/>
  <c r="S189" i="2" s="1"/>
  <c r="AN189" i="2" s="1"/>
  <c r="T189" i="2" s="1"/>
  <c r="AO189" i="2" s="1"/>
  <c r="AQ189" i="2" s="1"/>
  <c r="AJ189" i="2"/>
  <c r="AJ194" i="14"/>
  <c r="AJ189" i="4"/>
  <c r="AJ189" i="5"/>
  <c r="AJ189" i="8"/>
  <c r="AJ189" i="11"/>
  <c r="AJ189" i="3"/>
  <c r="AJ189" i="6"/>
  <c r="AJ189" i="7"/>
  <c r="AJ190" i="12"/>
  <c r="AJ190" i="13"/>
  <c r="AJ188" i="2"/>
  <c r="AJ188" i="4"/>
  <c r="AJ188" i="5"/>
  <c r="AJ188" i="8"/>
  <c r="AJ188" i="11"/>
  <c r="AJ188" i="3"/>
  <c r="AJ188" i="6"/>
  <c r="AJ188" i="7"/>
  <c r="AJ189" i="12"/>
  <c r="O188" i="2"/>
  <c r="P188" i="2" s="1"/>
  <c r="AK188" i="2" s="1"/>
  <c r="Q188" i="2" s="1"/>
  <c r="AL188" i="2" s="1"/>
  <c r="R188" i="2" s="1"/>
  <c r="AM188" i="2" s="1"/>
  <c r="S188" i="2" s="1"/>
  <c r="AN188" i="2" s="1"/>
  <c r="T188" i="2" s="1"/>
  <c r="AO188" i="2" s="1"/>
  <c r="AQ188" i="2" s="1"/>
  <c r="AJ189" i="13"/>
  <c r="AJ193" i="14"/>
  <c r="AJ187" i="2"/>
  <c r="AJ187" i="3"/>
  <c r="AJ187" i="5"/>
  <c r="AJ187" i="8"/>
  <c r="AJ187" i="11"/>
  <c r="AJ187" i="4"/>
  <c r="AJ187" i="6"/>
  <c r="AJ187" i="7"/>
  <c r="AJ188" i="12"/>
  <c r="O187" i="2"/>
  <c r="P187" i="2" s="1"/>
  <c r="AK187" i="2" s="1"/>
  <c r="Q187" i="2" s="1"/>
  <c r="AL187" i="2" s="1"/>
  <c r="R187" i="2" s="1"/>
  <c r="AM187" i="2" s="1"/>
  <c r="S187" i="2" s="1"/>
  <c r="AN187" i="2" s="1"/>
  <c r="T187" i="2" s="1"/>
  <c r="AO187" i="2" s="1"/>
  <c r="AQ187" i="2" s="1"/>
  <c r="AJ188" i="13"/>
  <c r="AJ192" i="14"/>
  <c r="AJ186" i="2"/>
  <c r="AJ186" i="3"/>
  <c r="AJ186" i="4"/>
  <c r="AJ186" i="5"/>
  <c r="AJ186" i="8"/>
  <c r="AJ186" i="11"/>
  <c r="AJ186" i="6"/>
  <c r="AJ186" i="7"/>
  <c r="AJ187" i="12"/>
  <c r="O186" i="2"/>
  <c r="P186" i="2" s="1"/>
  <c r="AK186" i="2" s="1"/>
  <c r="Q186" i="2" s="1"/>
  <c r="AL186" i="2" s="1"/>
  <c r="R186" i="2" s="1"/>
  <c r="AM186" i="2" s="1"/>
  <c r="S186" i="2" s="1"/>
  <c r="AN186" i="2" s="1"/>
  <c r="T186" i="2" s="1"/>
  <c r="AO186" i="2" s="1"/>
  <c r="AQ186" i="2" s="1"/>
  <c r="AJ187" i="13"/>
  <c r="AJ191" i="14"/>
  <c r="AJ185" i="2"/>
  <c r="AJ185" i="4"/>
  <c r="AJ185" i="5"/>
  <c r="AJ185" i="8"/>
  <c r="AJ185" i="11"/>
  <c r="AJ185" i="6"/>
  <c r="AJ185" i="7"/>
  <c r="AJ186" i="12"/>
  <c r="AJ185" i="3"/>
  <c r="AJ186" i="13"/>
  <c r="O185" i="2"/>
  <c r="P185" i="2" s="1"/>
  <c r="AK185" i="2" s="1"/>
  <c r="Q185" i="2" s="1"/>
  <c r="AL185" i="2" s="1"/>
  <c r="R185" i="2" s="1"/>
  <c r="AM185" i="2" s="1"/>
  <c r="S185" i="2" s="1"/>
  <c r="AN185" i="2" s="1"/>
  <c r="T185" i="2" s="1"/>
  <c r="AO185" i="2" s="1"/>
  <c r="AQ185" i="2" s="1"/>
  <c r="AJ190" i="14"/>
  <c r="AJ184" i="3"/>
  <c r="AJ185" i="13"/>
  <c r="O184" i="2"/>
  <c r="P184" i="2" s="1"/>
  <c r="AK184" i="2" s="1"/>
  <c r="Q184" i="2" s="1"/>
  <c r="AL184" i="2" s="1"/>
  <c r="R184" i="2" s="1"/>
  <c r="AM184" i="2" s="1"/>
  <c r="S184" i="2" s="1"/>
  <c r="AN184" i="2" s="1"/>
  <c r="T184" i="2" s="1"/>
  <c r="AO184" i="2" s="1"/>
  <c r="AQ184" i="2" s="1"/>
  <c r="AJ184" i="2"/>
  <c r="AJ189" i="14"/>
  <c r="AJ184" i="5"/>
  <c r="AJ184" i="8"/>
  <c r="AJ184" i="11"/>
  <c r="AJ184" i="4"/>
  <c r="AJ184" i="6"/>
  <c r="AJ184" i="7"/>
  <c r="AJ185" i="12"/>
  <c r="AJ183" i="2"/>
  <c r="AJ183" i="4"/>
  <c r="AJ183" i="6"/>
  <c r="AJ184" i="12"/>
  <c r="AJ183" i="3"/>
  <c r="AJ184" i="13"/>
  <c r="O183" i="2"/>
  <c r="P183" i="2" s="1"/>
  <c r="AK183" i="2" s="1"/>
  <c r="Q183" i="2" s="1"/>
  <c r="AL183" i="2" s="1"/>
  <c r="R183" i="2" s="1"/>
  <c r="AM183" i="2" s="1"/>
  <c r="S183" i="2" s="1"/>
  <c r="AN183" i="2" s="1"/>
  <c r="T183" i="2" s="1"/>
  <c r="AO183" i="2" s="1"/>
  <c r="AQ183" i="2" s="1"/>
  <c r="AJ188" i="14"/>
  <c r="AJ183" i="5"/>
  <c r="AJ183" i="7"/>
  <c r="AJ183" i="8"/>
  <c r="AJ183" i="11"/>
  <c r="AJ182" i="2"/>
  <c r="AJ183" i="13"/>
  <c r="AJ187" i="14"/>
  <c r="O182" i="2"/>
  <c r="P182" i="2" s="1"/>
  <c r="AK182" i="2" s="1"/>
  <c r="Q182" i="2" s="1"/>
  <c r="AL182" i="2" s="1"/>
  <c r="R182" i="2" s="1"/>
  <c r="AM182" i="2" s="1"/>
  <c r="S182" i="2" s="1"/>
  <c r="AN182" i="2" s="1"/>
  <c r="T182" i="2" s="1"/>
  <c r="AO182" i="2" s="1"/>
  <c r="AQ182" i="2" s="1"/>
  <c r="AJ182" i="3"/>
  <c r="AJ182" i="5"/>
  <c r="AJ182" i="7"/>
  <c r="AJ182" i="8"/>
  <c r="AJ182" i="11"/>
  <c r="AJ182" i="4"/>
  <c r="AJ182" i="6"/>
  <c r="AJ183" i="12"/>
  <c r="AJ181" i="2"/>
  <c r="AJ181" i="3"/>
  <c r="AJ181" i="4"/>
  <c r="AJ181" i="6"/>
  <c r="AJ181" i="7"/>
  <c r="AJ182" i="12"/>
  <c r="AJ182" i="13"/>
  <c r="O181" i="2"/>
  <c r="P181" i="2" s="1"/>
  <c r="AK181" i="2" s="1"/>
  <c r="Q181" i="2" s="1"/>
  <c r="AL181" i="2" s="1"/>
  <c r="R181" i="2" s="1"/>
  <c r="AM181" i="2" s="1"/>
  <c r="S181" i="2" s="1"/>
  <c r="AN181" i="2" s="1"/>
  <c r="T181" i="2" s="1"/>
  <c r="AO181" i="2" s="1"/>
  <c r="AQ181" i="2" s="1"/>
  <c r="AJ186" i="14"/>
  <c r="AJ181" i="5"/>
  <c r="AJ181" i="8"/>
  <c r="AJ181" i="11"/>
  <c r="AJ180" i="2"/>
  <c r="AJ185" i="14"/>
  <c r="AJ180" i="3"/>
  <c r="AJ180" i="5"/>
  <c r="AJ180" i="7"/>
  <c r="AJ180" i="8"/>
  <c r="AJ180" i="11"/>
  <c r="AJ180" i="4"/>
  <c r="AJ180" i="6"/>
  <c r="AJ181" i="12"/>
  <c r="O180" i="2"/>
  <c r="P180" i="2" s="1"/>
  <c r="AK180" i="2" s="1"/>
  <c r="Q180" i="2" s="1"/>
  <c r="AL180" i="2" s="1"/>
  <c r="R180" i="2" s="1"/>
  <c r="AM180" i="2" s="1"/>
  <c r="S180" i="2" s="1"/>
  <c r="AN180" i="2" s="1"/>
  <c r="T180" i="2" s="1"/>
  <c r="AO180" i="2" s="1"/>
  <c r="AQ180" i="2" s="1"/>
  <c r="AJ181" i="13"/>
  <c r="AJ180" i="13"/>
  <c r="AJ179" i="2"/>
  <c r="AJ184" i="14"/>
  <c r="O179" i="2"/>
  <c r="P179" i="2" s="1"/>
  <c r="AK179" i="2" s="1"/>
  <c r="Q179" i="2" s="1"/>
  <c r="AL179" i="2" s="1"/>
  <c r="R179" i="2" s="1"/>
  <c r="AM179" i="2" s="1"/>
  <c r="S179" i="2" s="1"/>
  <c r="AN179" i="2" s="1"/>
  <c r="T179" i="2" s="1"/>
  <c r="AO179" i="2" s="1"/>
  <c r="AQ179" i="2" s="1"/>
  <c r="AJ179" i="3"/>
  <c r="AJ179" i="5"/>
  <c r="AJ179" i="7"/>
  <c r="AJ179" i="8"/>
  <c r="AJ179" i="11"/>
  <c r="AJ179" i="4"/>
  <c r="AJ179" i="6"/>
  <c r="AJ180" i="12"/>
  <c r="AJ178" i="3"/>
  <c r="AJ178" i="5"/>
  <c r="AJ178" i="8"/>
  <c r="AJ178" i="11"/>
  <c r="AJ178" i="4"/>
  <c r="AJ178" i="6"/>
  <c r="AJ178" i="7"/>
  <c r="AJ179" i="12"/>
  <c r="O178" i="2"/>
  <c r="P178" i="2" s="1"/>
  <c r="AK178" i="2" s="1"/>
  <c r="Q178" i="2" s="1"/>
  <c r="AL178" i="2" s="1"/>
  <c r="R178" i="2" s="1"/>
  <c r="AM178" i="2" s="1"/>
  <c r="S178" i="2" s="1"/>
  <c r="AN178" i="2" s="1"/>
  <c r="T178" i="2" s="1"/>
  <c r="AO178" i="2" s="1"/>
  <c r="AQ178" i="2" s="1"/>
  <c r="AJ179" i="13"/>
  <c r="AJ178" i="2"/>
  <c r="AJ183" i="14"/>
  <c r="O177" i="2"/>
  <c r="P177" i="2" s="1"/>
  <c r="AK177" i="2" s="1"/>
  <c r="Q177" i="2" s="1"/>
  <c r="AL177" i="2" s="1"/>
  <c r="R177" i="2" s="1"/>
  <c r="AM177" i="2" s="1"/>
  <c r="S177" i="2" s="1"/>
  <c r="AN177" i="2" s="1"/>
  <c r="T177" i="2" s="1"/>
  <c r="AO177" i="2" s="1"/>
  <c r="AQ177" i="2" s="1"/>
  <c r="AJ177" i="3"/>
  <c r="AJ177" i="4"/>
  <c r="AJ177" i="5"/>
  <c r="AJ177" i="7"/>
  <c r="AJ177" i="8"/>
  <c r="AJ177" i="11"/>
  <c r="AJ177" i="2"/>
  <c r="AJ177" i="6"/>
  <c r="AJ178" i="12"/>
  <c r="AJ178" i="13"/>
  <c r="AJ182" i="14"/>
  <c r="AJ177" i="13"/>
  <c r="AJ181" i="14"/>
  <c r="O176" i="2"/>
  <c r="P176" i="2" s="1"/>
  <c r="AK176" i="2" s="1"/>
  <c r="Q176" i="2" s="1"/>
  <c r="AL176" i="2" s="1"/>
  <c r="R176" i="2" s="1"/>
  <c r="AM176" i="2" s="1"/>
  <c r="S176" i="2" s="1"/>
  <c r="AN176" i="2" s="1"/>
  <c r="T176" i="2" s="1"/>
  <c r="AO176" i="2" s="1"/>
  <c r="AQ176" i="2" s="1"/>
  <c r="AJ176" i="2"/>
  <c r="AJ176" i="3"/>
  <c r="AJ176" i="4"/>
  <c r="AJ176" i="5"/>
  <c r="AJ176" i="7"/>
  <c r="AJ176" i="8"/>
  <c r="AJ176" i="11"/>
  <c r="AJ176" i="6"/>
  <c r="AJ177" i="12"/>
  <c r="AJ175" i="3"/>
  <c r="AJ175" i="5"/>
  <c r="AJ175" i="7"/>
  <c r="AJ175" i="8"/>
  <c r="AJ175" i="11"/>
  <c r="O175" i="2"/>
  <c r="P175" i="2" s="1"/>
  <c r="AK175" i="2" s="1"/>
  <c r="Q175" i="2" s="1"/>
  <c r="AL175" i="2" s="1"/>
  <c r="R175" i="2" s="1"/>
  <c r="AM175" i="2" s="1"/>
  <c r="S175" i="2" s="1"/>
  <c r="AN175" i="2" s="1"/>
  <c r="T175" i="2" s="1"/>
  <c r="AO175" i="2" s="1"/>
  <c r="AQ175" i="2" s="1"/>
  <c r="AJ175" i="4"/>
  <c r="AJ175" i="6"/>
  <c r="AJ176" i="12"/>
  <c r="AJ175" i="2"/>
  <c r="AJ176" i="13"/>
  <c r="AJ180" i="14"/>
  <c r="AJ175" i="13"/>
  <c r="O174" i="2"/>
  <c r="P174" i="2" s="1"/>
  <c r="AK174" i="2" s="1"/>
  <c r="Q174" i="2" s="1"/>
  <c r="AL174" i="2" s="1"/>
  <c r="R174" i="2" s="1"/>
  <c r="AM174" i="2" s="1"/>
  <c r="S174" i="2" s="1"/>
  <c r="AN174" i="2" s="1"/>
  <c r="T174" i="2" s="1"/>
  <c r="AO174" i="2" s="1"/>
  <c r="AQ174" i="2" s="1"/>
  <c r="AJ179" i="14"/>
  <c r="AJ174" i="3"/>
  <c r="AJ174" i="4"/>
  <c r="AJ174" i="5"/>
  <c r="AJ174" i="7"/>
  <c r="AJ174" i="8"/>
  <c r="AJ174" i="11"/>
  <c r="AJ174" i="2"/>
  <c r="AJ174" i="6"/>
  <c r="AJ175" i="12"/>
  <c r="O173" i="2"/>
  <c r="P173" i="2" s="1"/>
  <c r="AK173" i="2" s="1"/>
  <c r="Q173" i="2" s="1"/>
  <c r="AL173" i="2" s="1"/>
  <c r="R173" i="2" s="1"/>
  <c r="AM173" i="2" s="1"/>
  <c r="S173" i="2" s="1"/>
  <c r="AN173" i="2" s="1"/>
  <c r="T173" i="2" s="1"/>
  <c r="AO173" i="2" s="1"/>
  <c r="AQ173" i="2" s="1"/>
  <c r="AJ173" i="2"/>
  <c r="AJ173" i="3"/>
  <c r="AJ173" i="4"/>
  <c r="AJ173" i="5"/>
  <c r="AJ173" i="7"/>
  <c r="AJ173" i="8"/>
  <c r="AJ173" i="11"/>
  <c r="AJ173" i="6"/>
  <c r="AJ174" i="12"/>
  <c r="AJ174" i="13"/>
  <c r="AJ178" i="14"/>
  <c r="AJ173" i="12"/>
  <c r="AJ172" i="2"/>
  <c r="AJ173" i="13"/>
  <c r="AJ177" i="14"/>
  <c r="O172" i="2"/>
  <c r="P172" i="2" s="1"/>
  <c r="AK172" i="2" s="1"/>
  <c r="Q172" i="2" s="1"/>
  <c r="AL172" i="2" s="1"/>
  <c r="R172" i="2" s="1"/>
  <c r="AM172" i="2" s="1"/>
  <c r="S172" i="2" s="1"/>
  <c r="AN172" i="2" s="1"/>
  <c r="T172" i="2" s="1"/>
  <c r="AO172" i="2" s="1"/>
  <c r="AQ172" i="2" s="1"/>
  <c r="AJ172" i="3"/>
  <c r="AJ172" i="4"/>
  <c r="AJ172" i="5"/>
  <c r="AJ172" i="6"/>
  <c r="AJ172" i="7"/>
  <c r="AJ172" i="8"/>
  <c r="AJ172" i="11"/>
  <c r="AJ172" i="12"/>
  <c r="AJ172" i="13"/>
  <c r="AJ176" i="14"/>
  <c r="AJ171" i="2"/>
  <c r="O171" i="2"/>
  <c r="P171" i="2" s="1"/>
  <c r="AK171" i="2" s="1"/>
  <c r="Q171" i="2" s="1"/>
  <c r="AL171" i="2" s="1"/>
  <c r="R171" i="2" s="1"/>
  <c r="AM171" i="2" s="1"/>
  <c r="S171" i="2" s="1"/>
  <c r="AN171" i="2" s="1"/>
  <c r="T171" i="2" s="1"/>
  <c r="AO171" i="2" s="1"/>
  <c r="AQ171" i="2" s="1"/>
  <c r="AJ171" i="3"/>
  <c r="AJ171" i="4"/>
  <c r="AJ171" i="5"/>
  <c r="AJ171" i="6"/>
  <c r="AJ171" i="7"/>
  <c r="AJ171" i="8"/>
  <c r="AJ171" i="11"/>
  <c r="AJ170" i="3"/>
  <c r="AJ170" i="4"/>
  <c r="AJ170" i="5"/>
  <c r="AJ170" i="6"/>
  <c r="AJ170" i="7"/>
  <c r="AJ170" i="8"/>
  <c r="AJ170" i="11"/>
  <c r="AJ171" i="12"/>
  <c r="AJ170" i="2"/>
  <c r="AJ171" i="13"/>
  <c r="O170" i="2"/>
  <c r="P170" i="2" s="1"/>
  <c r="AK170" i="2" s="1"/>
  <c r="Q170" i="2" s="1"/>
  <c r="AL170" i="2" s="1"/>
  <c r="R170" i="2" s="1"/>
  <c r="AM170" i="2" s="1"/>
  <c r="S170" i="2" s="1"/>
  <c r="AN170" i="2" s="1"/>
  <c r="T170" i="2" s="1"/>
  <c r="AO170" i="2" s="1"/>
  <c r="AQ170" i="2" s="1"/>
  <c r="AJ175" i="14"/>
  <c r="AJ169" i="2"/>
  <c r="AJ170" i="13"/>
  <c r="AJ174" i="14"/>
  <c r="O169" i="2"/>
  <c r="P169" i="2" s="1"/>
  <c r="AK169" i="2" s="1"/>
  <c r="Q169" i="2" s="1"/>
  <c r="AL169" i="2" s="1"/>
  <c r="R169" i="2" s="1"/>
  <c r="AM169" i="2" s="1"/>
  <c r="S169" i="2" s="1"/>
  <c r="AN169" i="2" s="1"/>
  <c r="T169" i="2" s="1"/>
  <c r="AO169" i="2" s="1"/>
  <c r="AQ169" i="2" s="1"/>
  <c r="AJ169" i="4"/>
  <c r="AJ169" i="5"/>
  <c r="AJ169" i="6"/>
  <c r="AJ169" i="7"/>
  <c r="AJ169" i="8"/>
  <c r="AJ169" i="11"/>
  <c r="AJ169" i="3"/>
  <c r="AJ170" i="12"/>
  <c r="AJ168" i="5"/>
  <c r="AJ168" i="6"/>
  <c r="AJ168" i="7"/>
  <c r="AJ168" i="8"/>
  <c r="AJ168" i="11"/>
  <c r="O168" i="2"/>
  <c r="P168" i="2" s="1"/>
  <c r="AK168" i="2" s="1"/>
  <c r="Q168" i="2" s="1"/>
  <c r="AL168" i="2" s="1"/>
  <c r="R168" i="2" s="1"/>
  <c r="AM168" i="2" s="1"/>
  <c r="S168" i="2" s="1"/>
  <c r="AN168" i="2" s="1"/>
  <c r="T168" i="2" s="1"/>
  <c r="AO168" i="2" s="1"/>
  <c r="AQ168" i="2" s="1"/>
  <c r="AJ168" i="4"/>
  <c r="AJ169" i="12"/>
  <c r="AJ168" i="2"/>
  <c r="AJ168" i="3"/>
  <c r="AJ169" i="13"/>
  <c r="AJ173" i="14"/>
  <c r="AJ167" i="5"/>
  <c r="AJ167" i="6"/>
  <c r="AJ167" i="7"/>
  <c r="AJ167" i="8"/>
  <c r="AJ167" i="11"/>
  <c r="O167" i="2"/>
  <c r="P167" i="2" s="1"/>
  <c r="AK167" i="2" s="1"/>
  <c r="Q167" i="2" s="1"/>
  <c r="AL167" i="2" s="1"/>
  <c r="R167" i="2" s="1"/>
  <c r="AM167" i="2" s="1"/>
  <c r="S167" i="2" s="1"/>
  <c r="AN167" i="2" s="1"/>
  <c r="T167" i="2" s="1"/>
  <c r="AO167" i="2" s="1"/>
  <c r="AQ167" i="2" s="1"/>
  <c r="AJ167" i="4"/>
  <c r="AJ168" i="12"/>
  <c r="AJ167" i="2"/>
  <c r="AJ167" i="3"/>
  <c r="AJ168" i="13"/>
  <c r="AJ172" i="14"/>
  <c r="AJ171" i="14"/>
  <c r="AJ166" i="3"/>
  <c r="AJ166" i="4"/>
  <c r="AJ166" i="5"/>
  <c r="AJ166" i="6"/>
  <c r="AJ166" i="7"/>
  <c r="AJ166" i="8"/>
  <c r="AJ166" i="11"/>
  <c r="O166" i="2"/>
  <c r="P166" i="2" s="1"/>
  <c r="AK166" i="2" s="1"/>
  <c r="Q166" i="2" s="1"/>
  <c r="AL166" i="2" s="1"/>
  <c r="R166" i="2" s="1"/>
  <c r="AM166" i="2" s="1"/>
  <c r="S166" i="2" s="1"/>
  <c r="AN166" i="2" s="1"/>
  <c r="T166" i="2" s="1"/>
  <c r="AO166" i="2" s="1"/>
  <c r="AQ166" i="2" s="1"/>
  <c r="AJ166" i="2"/>
  <c r="AJ167" i="12"/>
  <c r="AJ167" i="13"/>
  <c r="AJ165" i="2"/>
  <c r="AJ165" i="4"/>
  <c r="AJ165" i="5"/>
  <c r="AJ165" i="6"/>
  <c r="AJ165" i="8"/>
  <c r="AJ165" i="11"/>
  <c r="O165" i="2"/>
  <c r="P165" i="2" s="1"/>
  <c r="AK165" i="2" s="1"/>
  <c r="Q165" i="2" s="1"/>
  <c r="AL165" i="2" s="1"/>
  <c r="R165" i="2" s="1"/>
  <c r="AM165" i="2" s="1"/>
  <c r="S165" i="2" s="1"/>
  <c r="AN165" i="2" s="1"/>
  <c r="T165" i="2" s="1"/>
  <c r="AO165" i="2" s="1"/>
  <c r="AQ165" i="2" s="1"/>
  <c r="AJ165" i="7"/>
  <c r="AJ166" i="12"/>
  <c r="AJ165" i="3"/>
  <c r="AJ166" i="13"/>
  <c r="AJ170" i="14"/>
  <c r="O164" i="2"/>
  <c r="P164" i="2" s="1"/>
  <c r="AK164" i="2" s="1"/>
  <c r="Q164" i="2" s="1"/>
  <c r="AL164" i="2" s="1"/>
  <c r="R164" i="2" s="1"/>
  <c r="AM164" i="2" s="1"/>
  <c r="S164" i="2" s="1"/>
  <c r="AN164" i="2" s="1"/>
  <c r="T164" i="2" s="1"/>
  <c r="AO164" i="2" s="1"/>
  <c r="AQ164" i="2" s="1"/>
  <c r="AJ164" i="3"/>
  <c r="AJ164" i="5"/>
  <c r="AJ164" i="6"/>
  <c r="AJ164" i="7"/>
  <c r="AJ164" i="8"/>
  <c r="AJ164" i="11"/>
  <c r="AJ164" i="2"/>
  <c r="AJ164" i="4"/>
  <c r="AJ165" i="12"/>
  <c r="AJ165" i="13"/>
  <c r="AJ169" i="14"/>
  <c r="O163" i="2"/>
  <c r="P163" i="2" s="1"/>
  <c r="AK163" i="2" s="1"/>
  <c r="Q163" i="2" s="1"/>
  <c r="AL163" i="2" s="1"/>
  <c r="R163" i="2" s="1"/>
  <c r="AM163" i="2" s="1"/>
  <c r="S163" i="2" s="1"/>
  <c r="AN163" i="2" s="1"/>
  <c r="T163" i="2" s="1"/>
  <c r="AO163" i="2" s="1"/>
  <c r="AQ163" i="2" s="1"/>
  <c r="AJ163" i="4"/>
  <c r="AJ163" i="7"/>
  <c r="AJ164" i="12"/>
  <c r="AJ164" i="13"/>
  <c r="AJ168" i="14"/>
  <c r="AJ163" i="2"/>
  <c r="AJ163" i="3"/>
  <c r="AJ163" i="5"/>
  <c r="AJ163" i="6"/>
  <c r="AJ163" i="8"/>
  <c r="AJ163" i="11"/>
  <c r="O162" i="2"/>
  <c r="P162" i="2" s="1"/>
  <c r="AK162" i="2" s="1"/>
  <c r="Q162" i="2" s="1"/>
  <c r="AL162" i="2" s="1"/>
  <c r="R162" i="2" s="1"/>
  <c r="AM162" i="2" s="1"/>
  <c r="S162" i="2" s="1"/>
  <c r="AN162" i="2" s="1"/>
  <c r="T162" i="2" s="1"/>
  <c r="AO162" i="2" s="1"/>
  <c r="AQ162" i="2" s="1"/>
  <c r="AJ162" i="2"/>
  <c r="AJ162" i="4"/>
  <c r="AJ163" i="12"/>
  <c r="AJ163" i="13"/>
  <c r="AJ167" i="14"/>
  <c r="AJ162" i="3"/>
  <c r="AJ162" i="5"/>
  <c r="AJ162" i="6"/>
  <c r="AJ162" i="7"/>
  <c r="AJ162" i="8"/>
  <c r="AJ162" i="11"/>
  <c r="AJ161" i="5"/>
  <c r="AJ161" i="6"/>
  <c r="AJ161" i="7"/>
  <c r="AJ161" i="8"/>
  <c r="AJ161" i="11"/>
  <c r="AJ161" i="2"/>
  <c r="AJ161" i="3"/>
  <c r="AJ161" i="4"/>
  <c r="AJ162" i="12"/>
  <c r="AJ162" i="13"/>
  <c r="O161" i="2"/>
  <c r="P161" i="2" s="1"/>
  <c r="AK161" i="2" s="1"/>
  <c r="Q161" i="2" s="1"/>
  <c r="AL161" i="2" s="1"/>
  <c r="R161" i="2" s="1"/>
  <c r="AM161" i="2" s="1"/>
  <c r="S161" i="2" s="1"/>
  <c r="AN161" i="2" s="1"/>
  <c r="T161" i="2" s="1"/>
  <c r="AO161" i="2" s="1"/>
  <c r="AQ161" i="2" s="1"/>
  <c r="AJ166" i="14"/>
  <c r="O160" i="2"/>
  <c r="P160" i="2" s="1"/>
  <c r="AK160" i="2" s="1"/>
  <c r="Q160" i="2" s="1"/>
  <c r="AL160" i="2" s="1"/>
  <c r="R160" i="2" s="1"/>
  <c r="AM160" i="2" s="1"/>
  <c r="S160" i="2" s="1"/>
  <c r="AN160" i="2" s="1"/>
  <c r="T160" i="2" s="1"/>
  <c r="AO160" i="2" s="1"/>
  <c r="AQ160" i="2" s="1"/>
  <c r="AJ160" i="2"/>
  <c r="AJ161" i="13"/>
  <c r="AJ165" i="14"/>
  <c r="AJ160" i="3"/>
  <c r="AJ160" i="4"/>
  <c r="AJ160" i="5"/>
  <c r="AJ160" i="6"/>
  <c r="AJ160" i="7"/>
  <c r="AJ160" i="8"/>
  <c r="AJ160" i="11"/>
  <c r="AJ161" i="12"/>
  <c r="AJ164" i="14"/>
  <c r="AJ159" i="2"/>
  <c r="AJ159" i="5"/>
  <c r="AJ159" i="6"/>
  <c r="AJ159" i="8"/>
  <c r="AJ159" i="11"/>
  <c r="AJ159" i="4"/>
  <c r="AJ159" i="7"/>
  <c r="AJ160" i="12"/>
  <c r="O159" i="2"/>
  <c r="P159" i="2" s="1"/>
  <c r="AK159" i="2" s="1"/>
  <c r="Q159" i="2" s="1"/>
  <c r="AL159" i="2" s="1"/>
  <c r="R159" i="2" s="1"/>
  <c r="AM159" i="2" s="1"/>
  <c r="S159" i="2" s="1"/>
  <c r="AN159" i="2" s="1"/>
  <c r="T159" i="2" s="1"/>
  <c r="AO159" i="2" s="1"/>
  <c r="AQ159" i="2" s="1"/>
  <c r="AJ159" i="3"/>
  <c r="AJ160" i="13"/>
  <c r="AJ163" i="14"/>
  <c r="AJ158" i="5"/>
  <c r="AJ158" i="6"/>
  <c r="AJ158" i="8"/>
  <c r="AJ158" i="11"/>
  <c r="O158" i="2"/>
  <c r="P158" i="2" s="1"/>
  <c r="AK158" i="2" s="1"/>
  <c r="Q158" i="2" s="1"/>
  <c r="AL158" i="2" s="1"/>
  <c r="R158" i="2" s="1"/>
  <c r="AM158" i="2" s="1"/>
  <c r="S158" i="2" s="1"/>
  <c r="AN158" i="2" s="1"/>
  <c r="T158" i="2" s="1"/>
  <c r="AO158" i="2" s="1"/>
  <c r="AQ158" i="2" s="1"/>
  <c r="AJ158" i="2"/>
  <c r="AJ158" i="3"/>
  <c r="AJ158" i="4"/>
  <c r="AJ158" i="7"/>
  <c r="AJ159" i="12"/>
  <c r="AJ159" i="13"/>
  <c r="O157" i="2"/>
  <c r="P157" i="2" s="1"/>
  <c r="AK157" i="2" s="1"/>
  <c r="Q157" i="2" s="1"/>
  <c r="AL157" i="2" s="1"/>
  <c r="R157" i="2" s="1"/>
  <c r="AM157" i="2" s="1"/>
  <c r="S157" i="2" s="1"/>
  <c r="AN157" i="2" s="1"/>
  <c r="T157" i="2" s="1"/>
  <c r="AO157" i="2" s="1"/>
  <c r="AQ157" i="2" s="1"/>
  <c r="AJ157" i="3"/>
  <c r="AJ157" i="4"/>
  <c r="AJ157" i="7"/>
  <c r="AJ158" i="12"/>
  <c r="AJ158" i="13"/>
  <c r="AJ162" i="14"/>
  <c r="AJ157" i="2"/>
  <c r="AJ157" i="5"/>
  <c r="AJ157" i="6"/>
  <c r="AJ157" i="8"/>
  <c r="AJ157" i="11"/>
  <c r="AJ156" i="4"/>
  <c r="AJ156" i="5"/>
  <c r="AJ156" i="6"/>
  <c r="AJ156" i="8"/>
  <c r="AJ156" i="11"/>
  <c r="AJ156" i="3"/>
  <c r="AJ156" i="7"/>
  <c r="AJ157" i="12"/>
  <c r="O156" i="2"/>
  <c r="P156" i="2" s="1"/>
  <c r="AK156" i="2" s="1"/>
  <c r="Q156" i="2" s="1"/>
  <c r="AL156" i="2" s="1"/>
  <c r="R156" i="2" s="1"/>
  <c r="AM156" i="2" s="1"/>
  <c r="S156" i="2" s="1"/>
  <c r="AN156" i="2" s="1"/>
  <c r="T156" i="2" s="1"/>
  <c r="AO156" i="2" s="1"/>
  <c r="AQ156" i="2" s="1"/>
  <c r="AJ156" i="2"/>
  <c r="AJ157" i="13"/>
  <c r="AJ161" i="14"/>
  <c r="AJ155" i="5"/>
  <c r="AJ155" i="6"/>
  <c r="AJ155" i="7"/>
  <c r="AJ155" i="8"/>
  <c r="AJ155" i="11"/>
  <c r="O155" i="2"/>
  <c r="P155" i="2" s="1"/>
  <c r="AK155" i="2" s="1"/>
  <c r="Q155" i="2" s="1"/>
  <c r="AL155" i="2" s="1"/>
  <c r="R155" i="2" s="1"/>
  <c r="AM155" i="2" s="1"/>
  <c r="S155" i="2" s="1"/>
  <c r="AN155" i="2" s="1"/>
  <c r="T155" i="2" s="1"/>
  <c r="AO155" i="2" s="1"/>
  <c r="AQ155" i="2" s="1"/>
  <c r="AJ155" i="3"/>
  <c r="AJ155" i="4"/>
  <c r="AJ156" i="12"/>
  <c r="AJ155" i="2"/>
  <c r="AJ156" i="13"/>
  <c r="AJ160" i="14"/>
  <c r="AJ154" i="2"/>
  <c r="AJ155" i="12"/>
  <c r="O154" i="2"/>
  <c r="P154" i="2" s="1"/>
  <c r="AK154" i="2" s="1"/>
  <c r="Q154" i="2" s="1"/>
  <c r="AL154" i="2" s="1"/>
  <c r="R154" i="2" s="1"/>
  <c r="AM154" i="2" s="1"/>
  <c r="S154" i="2" s="1"/>
  <c r="AN154" i="2" s="1"/>
  <c r="T154" i="2" s="1"/>
  <c r="AO154" i="2" s="1"/>
  <c r="AQ154" i="2" s="1"/>
  <c r="AJ154" i="3"/>
  <c r="AJ155" i="13"/>
  <c r="AJ159" i="14"/>
  <c r="AJ154" i="4"/>
  <c r="AJ154" i="5"/>
  <c r="AJ154" i="6"/>
  <c r="AJ154" i="7"/>
  <c r="AJ154" i="8"/>
  <c r="AJ154" i="11"/>
  <c r="AJ153" i="4"/>
  <c r="AJ153" i="5"/>
  <c r="AJ153" i="6"/>
  <c r="AJ153" i="7"/>
  <c r="AJ153" i="8"/>
  <c r="AJ153" i="11"/>
  <c r="O153" i="2"/>
  <c r="P153" i="2" s="1"/>
  <c r="AK153" i="2" s="1"/>
  <c r="Q153" i="2" s="1"/>
  <c r="AL153" i="2" s="1"/>
  <c r="R153" i="2" s="1"/>
  <c r="AM153" i="2" s="1"/>
  <c r="S153" i="2" s="1"/>
  <c r="AN153" i="2" s="1"/>
  <c r="T153" i="2" s="1"/>
  <c r="AO153" i="2" s="1"/>
  <c r="AQ153" i="2" s="1"/>
  <c r="AJ154" i="12"/>
  <c r="AJ153" i="2"/>
  <c r="AJ153" i="3"/>
  <c r="AJ154" i="13"/>
  <c r="AJ158" i="14"/>
  <c r="AJ152" i="3"/>
  <c r="AJ152" i="4"/>
  <c r="AJ152" i="5"/>
  <c r="AJ152" i="6"/>
  <c r="AJ152" i="7"/>
  <c r="AJ152" i="8"/>
  <c r="AJ152" i="11"/>
  <c r="AJ153" i="12"/>
  <c r="O152" i="2"/>
  <c r="P152" i="2" s="1"/>
  <c r="AK152" i="2" s="1"/>
  <c r="Q152" i="2" s="1"/>
  <c r="AL152" i="2" s="1"/>
  <c r="R152" i="2" s="1"/>
  <c r="AM152" i="2" s="1"/>
  <c r="S152" i="2" s="1"/>
  <c r="AN152" i="2" s="1"/>
  <c r="T152" i="2" s="1"/>
  <c r="AO152" i="2" s="1"/>
  <c r="AQ152" i="2" s="1"/>
  <c r="AJ152" i="2"/>
  <c r="AJ153" i="13"/>
  <c r="AJ157" i="14"/>
  <c r="AJ151" i="4"/>
  <c r="AJ151" i="7"/>
  <c r="AJ152" i="12"/>
  <c r="O151" i="2"/>
  <c r="P151" i="2" s="1"/>
  <c r="AK151" i="2" s="1"/>
  <c r="Q151" i="2" s="1"/>
  <c r="AL151" i="2" s="1"/>
  <c r="AJ151" i="2"/>
  <c r="AJ152" i="13"/>
  <c r="AJ156" i="14"/>
  <c r="AJ151" i="3"/>
  <c r="AJ151" i="5"/>
  <c r="AJ151" i="6"/>
  <c r="AJ151" i="8"/>
  <c r="AJ151" i="11"/>
  <c r="AJ150" i="3"/>
  <c r="AJ150" i="4"/>
  <c r="AJ150" i="5"/>
  <c r="AJ150" i="6"/>
  <c r="AJ150" i="7"/>
  <c r="AJ150" i="8"/>
  <c r="AJ150" i="11"/>
  <c r="AJ150" i="2"/>
  <c r="AJ151" i="12"/>
  <c r="O150" i="2"/>
  <c r="P150" i="2" s="1"/>
  <c r="AK150" i="2" s="1"/>
  <c r="Q150" i="2" s="1"/>
  <c r="AL150" i="2" s="1"/>
  <c r="R150" i="2" s="1"/>
  <c r="AM150" i="2" s="1"/>
  <c r="S150" i="2" s="1"/>
  <c r="AN150" i="2" s="1"/>
  <c r="T150" i="2" s="1"/>
  <c r="AO150" i="2" s="1"/>
  <c r="AQ150" i="2" s="1"/>
  <c r="AJ151" i="13"/>
  <c r="AJ155" i="14"/>
  <c r="AJ149" i="2"/>
  <c r="AJ149" i="3"/>
  <c r="AJ149" i="4"/>
  <c r="AJ149" i="5"/>
  <c r="AJ149" i="6"/>
  <c r="AJ149" i="7"/>
  <c r="AJ149" i="8"/>
  <c r="AJ149" i="11"/>
  <c r="AJ150" i="12"/>
  <c r="O149" i="2"/>
  <c r="P149" i="2" s="1"/>
  <c r="AK149" i="2" s="1"/>
  <c r="Q149" i="2" s="1"/>
  <c r="AL149" i="2" s="1"/>
  <c r="R149" i="2" s="1"/>
  <c r="AM149" i="2" s="1"/>
  <c r="S149" i="2" s="1"/>
  <c r="AN149" i="2" s="1"/>
  <c r="T149" i="2" s="1"/>
  <c r="AO149" i="2" s="1"/>
  <c r="AQ149" i="2" s="1"/>
  <c r="AJ150" i="13"/>
  <c r="AJ154" i="14"/>
  <c r="AJ148" i="3"/>
  <c r="AJ149" i="13"/>
  <c r="AJ153" i="14"/>
  <c r="O148" i="2"/>
  <c r="P148" i="2" s="1"/>
  <c r="AK148" i="2" s="1"/>
  <c r="Q148" i="2" s="1"/>
  <c r="AL148" i="2" s="1"/>
  <c r="R148" i="2" s="1"/>
  <c r="AM148" i="2" s="1"/>
  <c r="S148" i="2" s="1"/>
  <c r="AN148" i="2" s="1"/>
  <c r="T148" i="2" s="1"/>
  <c r="AO148" i="2" s="1"/>
  <c r="AQ148" i="2" s="1"/>
  <c r="AJ148" i="2"/>
  <c r="AJ148" i="5"/>
  <c r="AJ148" i="6"/>
  <c r="AJ148" i="8"/>
  <c r="AJ148" i="11"/>
  <c r="AJ148" i="4"/>
  <c r="AJ148" i="7"/>
  <c r="AJ149" i="12"/>
  <c r="O147" i="2"/>
  <c r="P147" i="2" s="1"/>
  <c r="AK147" i="2" s="1"/>
  <c r="Q147" i="2" s="1"/>
  <c r="AL147" i="2" s="1"/>
  <c r="R147" i="2" s="1"/>
  <c r="AM147" i="2" s="1"/>
  <c r="S147" i="2" s="1"/>
  <c r="AN147" i="2" s="1"/>
  <c r="T147" i="2" s="1"/>
  <c r="AO147" i="2" s="1"/>
  <c r="AQ147" i="2" s="1"/>
  <c r="AJ148" i="13"/>
  <c r="AJ152" i="14"/>
  <c r="AJ147" i="3"/>
  <c r="AJ147" i="5"/>
  <c r="AJ147" i="6"/>
  <c r="AJ147" i="7"/>
  <c r="AJ147" i="8"/>
  <c r="AJ147" i="11"/>
  <c r="AJ147" i="2"/>
  <c r="AJ147" i="4"/>
  <c r="AJ148" i="12"/>
  <c r="AJ146" i="3"/>
  <c r="AJ146" i="4"/>
  <c r="AJ146" i="5"/>
  <c r="AJ146" i="6"/>
  <c r="AJ146" i="7"/>
  <c r="AJ146" i="8"/>
  <c r="AJ146" i="11"/>
  <c r="O146" i="2"/>
  <c r="P146" i="2" s="1"/>
  <c r="AK146" i="2" s="1"/>
  <c r="Q146" i="2" s="1"/>
  <c r="AL146" i="2" s="1"/>
  <c r="R146" i="2" s="1"/>
  <c r="AM146" i="2" s="1"/>
  <c r="S146" i="2" s="1"/>
  <c r="AN146" i="2" s="1"/>
  <c r="T146" i="2" s="1"/>
  <c r="AO146" i="2" s="1"/>
  <c r="AQ146" i="2" s="1"/>
  <c r="AJ147" i="12"/>
  <c r="AJ146" i="2"/>
  <c r="AJ147" i="13"/>
  <c r="AJ151" i="14"/>
  <c r="O145" i="2"/>
  <c r="P145" i="2" s="1"/>
  <c r="AK145" i="2" s="1"/>
  <c r="Q145" i="2" s="1"/>
  <c r="AL145" i="2" s="1"/>
  <c r="R145" i="2" s="1"/>
  <c r="AM145" i="2" s="1"/>
  <c r="S145" i="2" s="1"/>
  <c r="AN145" i="2" s="1"/>
  <c r="T145" i="2" s="1"/>
  <c r="AO145" i="2" s="1"/>
  <c r="AQ145" i="2" s="1"/>
  <c r="AJ145" i="2"/>
  <c r="AJ145" i="5"/>
  <c r="AJ145" i="6"/>
  <c r="AJ145" i="7"/>
  <c r="AJ145" i="8"/>
  <c r="AJ145" i="11"/>
  <c r="AJ145" i="4"/>
  <c r="AJ146" i="12"/>
  <c r="AJ145" i="3"/>
  <c r="AJ146" i="13"/>
  <c r="AJ150" i="14"/>
  <c r="AJ145" i="13"/>
  <c r="AJ149" i="14"/>
  <c r="AJ144" i="2"/>
  <c r="AJ144" i="5"/>
  <c r="AJ144" i="6"/>
  <c r="AJ144" i="7"/>
  <c r="AJ144" i="8"/>
  <c r="AJ144" i="11"/>
  <c r="O144" i="2"/>
  <c r="P144" i="2" s="1"/>
  <c r="AK144" i="2" s="1"/>
  <c r="Q144" i="2" s="1"/>
  <c r="AL144" i="2" s="1"/>
  <c r="R144" i="2" s="1"/>
  <c r="AM144" i="2" s="1"/>
  <c r="S144" i="2" s="1"/>
  <c r="AN144" i="2" s="1"/>
  <c r="T144" i="2" s="1"/>
  <c r="AO144" i="2" s="1"/>
  <c r="AQ144" i="2" s="1"/>
  <c r="AJ144" i="3"/>
  <c r="AJ144" i="4"/>
  <c r="AJ145" i="12"/>
  <c r="AJ143" i="2"/>
  <c r="AJ143" i="5"/>
  <c r="AJ143" i="6"/>
  <c r="AJ143" i="8"/>
  <c r="AJ143" i="11"/>
  <c r="AJ143" i="4"/>
  <c r="AJ143" i="7"/>
  <c r="AJ144" i="12"/>
  <c r="O143" i="2"/>
  <c r="P143" i="2" s="1"/>
  <c r="AK143" i="2" s="1"/>
  <c r="Q143" i="2" s="1"/>
  <c r="AL143" i="2" s="1"/>
  <c r="R143" i="2" s="1"/>
  <c r="AM143" i="2" s="1"/>
  <c r="S143" i="2" s="1"/>
  <c r="AN143" i="2" s="1"/>
  <c r="T143" i="2" s="1"/>
  <c r="AO143" i="2" s="1"/>
  <c r="AQ143" i="2" s="1"/>
  <c r="AJ143" i="3"/>
  <c r="AJ144" i="13"/>
  <c r="AJ148" i="14"/>
  <c r="AJ142" i="3"/>
  <c r="AJ143" i="13"/>
  <c r="AJ147" i="14"/>
  <c r="O142" i="2"/>
  <c r="P142" i="2" s="1"/>
  <c r="AK142" i="2" s="1"/>
  <c r="Q142" i="2" s="1"/>
  <c r="AL142" i="2" s="1"/>
  <c r="R142" i="2" s="1"/>
  <c r="AM142" i="2" s="1"/>
  <c r="S142" i="2" s="1"/>
  <c r="AN142" i="2" s="1"/>
  <c r="T142" i="2" s="1"/>
  <c r="AO142" i="2" s="1"/>
  <c r="AQ142" i="2" s="1"/>
  <c r="AJ142" i="4"/>
  <c r="AJ142" i="5"/>
  <c r="AJ142" i="6"/>
  <c r="AJ142" i="7"/>
  <c r="AJ142" i="8"/>
  <c r="AJ142" i="11"/>
  <c r="AJ142" i="2"/>
  <c r="AJ143" i="12"/>
  <c r="AJ141" i="3"/>
  <c r="AJ141" i="7"/>
  <c r="AJ142" i="12"/>
  <c r="AJ142" i="13"/>
  <c r="AJ146" i="14"/>
  <c r="AJ141" i="2"/>
  <c r="O141" i="2"/>
  <c r="P141" i="2" s="1"/>
  <c r="AK141" i="2" s="1"/>
  <c r="Q141" i="2" s="1"/>
  <c r="AL141" i="2" s="1"/>
  <c r="R141" i="2" s="1"/>
  <c r="AM141" i="2" s="1"/>
  <c r="S141" i="2" s="1"/>
  <c r="AN141" i="2" s="1"/>
  <c r="T141" i="2" s="1"/>
  <c r="AO141" i="2" s="1"/>
  <c r="AQ141" i="2" s="1"/>
  <c r="AJ141" i="4"/>
  <c r="AJ141" i="5"/>
  <c r="AJ141" i="6"/>
  <c r="AJ141" i="8"/>
  <c r="AJ141" i="11"/>
  <c r="AJ140" i="5"/>
  <c r="AJ140" i="6"/>
  <c r="AJ140" i="8"/>
  <c r="AJ140" i="11"/>
  <c r="O140" i="2"/>
  <c r="P140" i="2" s="1"/>
  <c r="AK140" i="2" s="1"/>
  <c r="Q140" i="2" s="1"/>
  <c r="AL140" i="2" s="1"/>
  <c r="R140" i="2" s="1"/>
  <c r="AM140" i="2" s="1"/>
  <c r="S140" i="2" s="1"/>
  <c r="AN140" i="2" s="1"/>
  <c r="T140" i="2" s="1"/>
  <c r="AO140" i="2" s="1"/>
  <c r="AQ140" i="2" s="1"/>
  <c r="AJ140" i="2"/>
  <c r="AJ140" i="4"/>
  <c r="AJ140" i="7"/>
  <c r="AJ141" i="12"/>
  <c r="AJ140" i="3"/>
  <c r="AJ141" i="13"/>
  <c r="AJ145" i="14"/>
  <c r="AJ140" i="13"/>
  <c r="AJ144" i="14"/>
  <c r="AJ139" i="2"/>
  <c r="AJ139" i="3"/>
  <c r="AJ139" i="4"/>
  <c r="AJ139" i="5"/>
  <c r="AJ139" i="6"/>
  <c r="AJ139" i="8"/>
  <c r="AJ139" i="11"/>
  <c r="O139" i="2"/>
  <c r="P139" i="2" s="1"/>
  <c r="AK139" i="2" s="1"/>
  <c r="Q139" i="2" s="1"/>
  <c r="AL139" i="2" s="1"/>
  <c r="R139" i="2" s="1"/>
  <c r="AM139" i="2" s="1"/>
  <c r="S139" i="2" s="1"/>
  <c r="AN139" i="2" s="1"/>
  <c r="T139" i="2" s="1"/>
  <c r="AO139" i="2" s="1"/>
  <c r="AQ139" i="2" s="1"/>
  <c r="AJ139" i="7"/>
  <c r="AJ140" i="12"/>
  <c r="O138" i="2"/>
  <c r="P138" i="2" s="1"/>
  <c r="AK138" i="2" s="1"/>
  <c r="Q138" i="2" s="1"/>
  <c r="AL138" i="2" s="1"/>
  <c r="R138" i="2" s="1"/>
  <c r="AM138" i="2" s="1"/>
  <c r="S138" i="2" s="1"/>
  <c r="AN138" i="2" s="1"/>
  <c r="T138" i="2" s="1"/>
  <c r="AO138" i="2" s="1"/>
  <c r="AQ138" i="2" s="1"/>
  <c r="AJ143" i="14"/>
  <c r="AJ138" i="2"/>
  <c r="AJ138" i="5"/>
  <c r="AJ138" i="6"/>
  <c r="AJ138" i="7"/>
  <c r="AJ138" i="8"/>
  <c r="AJ138" i="11"/>
  <c r="AJ138" i="4"/>
  <c r="AJ139" i="12"/>
  <c r="AJ138" i="3"/>
  <c r="AJ139" i="13"/>
  <c r="O137" i="2"/>
  <c r="P137" i="2" s="1"/>
  <c r="AK137" i="2" s="1"/>
  <c r="Q137" i="2" s="1"/>
  <c r="AL137" i="2" s="1"/>
  <c r="R137" i="2" s="1"/>
  <c r="AM137" i="2" s="1"/>
  <c r="S137" i="2" s="1"/>
  <c r="AN137" i="2" s="1"/>
  <c r="T137" i="2" s="1"/>
  <c r="AO137" i="2" s="1"/>
  <c r="AQ137" i="2" s="1"/>
  <c r="AJ137" i="5"/>
  <c r="AJ137" i="6"/>
  <c r="AJ137" i="8"/>
  <c r="AJ137" i="11"/>
  <c r="AJ137" i="4"/>
  <c r="AJ137" i="7"/>
  <c r="AJ138" i="12"/>
  <c r="AJ137" i="2"/>
  <c r="AJ137" i="3"/>
  <c r="AJ138" i="13"/>
  <c r="AJ142" i="14"/>
  <c r="AJ136" i="3"/>
  <c r="AJ136" i="4"/>
  <c r="AJ137" i="12"/>
  <c r="O136" i="2"/>
  <c r="P136" i="2" s="1"/>
  <c r="AK136" i="2" s="1"/>
  <c r="Q136" i="2" s="1"/>
  <c r="AL136" i="2" s="1"/>
  <c r="R136" i="2" s="1"/>
  <c r="AM136" i="2" s="1"/>
  <c r="S136" i="2" s="1"/>
  <c r="AN136" i="2" s="1"/>
  <c r="T136" i="2" s="1"/>
  <c r="AO136" i="2" s="1"/>
  <c r="AQ136" i="2" s="1"/>
  <c r="AJ137" i="13"/>
  <c r="AJ141" i="14"/>
  <c r="AJ136" i="2"/>
  <c r="AJ136" i="5"/>
  <c r="AJ136" i="6"/>
  <c r="AJ136" i="7"/>
  <c r="AJ136" i="8"/>
  <c r="AJ136" i="11"/>
  <c r="AJ136" i="12"/>
  <c r="AJ136" i="13"/>
  <c r="AJ140" i="14"/>
  <c r="O135" i="2"/>
  <c r="P135" i="2" s="1"/>
  <c r="AK135" i="2" s="1"/>
  <c r="Q135" i="2" s="1"/>
  <c r="AL135" i="2" s="1"/>
  <c r="R135" i="2" s="1"/>
  <c r="AM135" i="2" s="1"/>
  <c r="S135" i="2" s="1"/>
  <c r="AN135" i="2" s="1"/>
  <c r="T135" i="2" s="1"/>
  <c r="AO135" i="2" s="1"/>
  <c r="AQ135" i="2" s="1"/>
  <c r="AJ135" i="2"/>
  <c r="AJ135" i="3"/>
  <c r="AJ135" i="4"/>
  <c r="AJ135" i="5"/>
  <c r="AJ135" i="6"/>
  <c r="AJ135" i="7"/>
  <c r="AJ135" i="8"/>
  <c r="AJ135" i="11"/>
  <c r="O134" i="2"/>
  <c r="P134" i="2" s="1"/>
  <c r="AK134" i="2" s="1"/>
  <c r="Q134" i="2" s="1"/>
  <c r="AL134" i="2" s="1"/>
  <c r="R134" i="2" s="1"/>
  <c r="AM134" i="2" s="1"/>
  <c r="S134" i="2" s="1"/>
  <c r="AN134" i="2" s="1"/>
  <c r="T134" i="2" s="1"/>
  <c r="AO134" i="2" s="1"/>
  <c r="AQ134" i="2" s="1"/>
  <c r="AJ135" i="13"/>
  <c r="AJ139" i="14"/>
  <c r="AJ134" i="2"/>
  <c r="AJ134" i="4"/>
  <c r="AJ134" i="5"/>
  <c r="AJ134" i="6"/>
  <c r="AJ134" i="7"/>
  <c r="AJ134" i="8"/>
  <c r="AJ134" i="11"/>
  <c r="AJ134" i="3"/>
  <c r="AJ135" i="12"/>
  <c r="AJ134" i="13"/>
  <c r="AJ138" i="14"/>
  <c r="AJ133" i="2"/>
  <c r="O133" i="2"/>
  <c r="P133" i="2" s="1"/>
  <c r="AK133" i="2" s="1"/>
  <c r="Q133" i="2" s="1"/>
  <c r="AL133" i="2" s="1"/>
  <c r="R133" i="2" s="1"/>
  <c r="AM133" i="2" s="1"/>
  <c r="S133" i="2" s="1"/>
  <c r="AN133" i="2" s="1"/>
  <c r="T133" i="2" s="1"/>
  <c r="AO133" i="2" s="1"/>
  <c r="AQ133" i="2" s="1"/>
  <c r="AJ133" i="3"/>
  <c r="AJ133" i="5"/>
  <c r="AJ133" i="6"/>
  <c r="AJ133" i="8"/>
  <c r="AJ133" i="11"/>
  <c r="AJ133" i="4"/>
  <c r="AJ133" i="7"/>
  <c r="AJ134" i="12"/>
  <c r="AJ132" i="2"/>
  <c r="AJ133" i="13"/>
  <c r="AJ137" i="14"/>
  <c r="O132" i="2"/>
  <c r="P132" i="2" s="1"/>
  <c r="AK132" i="2" s="1"/>
  <c r="Q132" i="2" s="1"/>
  <c r="AL132" i="2" s="1"/>
  <c r="R132" i="2" s="1"/>
  <c r="AM132" i="2" s="1"/>
  <c r="S132" i="2" s="1"/>
  <c r="AN132" i="2" s="1"/>
  <c r="T132" i="2" s="1"/>
  <c r="AO132" i="2" s="1"/>
  <c r="AQ132" i="2" s="1"/>
  <c r="AJ132" i="4"/>
  <c r="AJ132" i="5"/>
  <c r="AJ132" i="6"/>
  <c r="AJ132" i="7"/>
  <c r="AJ132" i="8"/>
  <c r="AJ132" i="11"/>
  <c r="AJ132" i="3"/>
  <c r="AJ133" i="12"/>
  <c r="AJ132" i="13"/>
  <c r="AJ136" i="14"/>
  <c r="AJ131" i="2"/>
  <c r="AJ131" i="5"/>
  <c r="AJ131" i="6"/>
  <c r="AJ131" i="8"/>
  <c r="AJ131" i="11"/>
  <c r="O131" i="2"/>
  <c r="P131" i="2" s="1"/>
  <c r="AK131" i="2" s="1"/>
  <c r="Q131" i="2" s="1"/>
  <c r="AL131" i="2" s="1"/>
  <c r="R131" i="2" s="1"/>
  <c r="AM131" i="2" s="1"/>
  <c r="S131" i="2" s="1"/>
  <c r="AN131" i="2" s="1"/>
  <c r="T131" i="2" s="1"/>
  <c r="AO131" i="2" s="1"/>
  <c r="AQ131" i="2" s="1"/>
  <c r="AJ131" i="3"/>
  <c r="AJ131" i="4"/>
  <c r="AJ131" i="7"/>
  <c r="AJ132" i="12"/>
  <c r="O130" i="2"/>
  <c r="P130" i="2" s="1"/>
  <c r="AK130" i="2" s="1"/>
  <c r="Q130" i="2" s="1"/>
  <c r="AL130" i="2" s="1"/>
  <c r="R130" i="2" s="1"/>
  <c r="AM130" i="2" s="1"/>
  <c r="S130" i="2" s="1"/>
  <c r="AN130" i="2" s="1"/>
  <c r="T130" i="2" s="1"/>
  <c r="AO130" i="2" s="1"/>
  <c r="AQ130" i="2" s="1"/>
  <c r="AJ130" i="2"/>
  <c r="AJ130" i="5"/>
  <c r="AJ130" i="6"/>
  <c r="AJ130" i="8"/>
  <c r="AJ130" i="11"/>
  <c r="AJ130" i="3"/>
  <c r="AJ130" i="4"/>
  <c r="AJ130" i="7"/>
  <c r="AJ131" i="12"/>
  <c r="AJ131" i="13"/>
  <c r="AJ135" i="14"/>
  <c r="O129" i="2"/>
  <c r="P129" i="2" s="1"/>
  <c r="AK129" i="2" s="1"/>
  <c r="Q129" i="2" s="1"/>
  <c r="AL129" i="2" s="1"/>
  <c r="R129" i="2" s="1"/>
  <c r="AM129" i="2" s="1"/>
  <c r="S129" i="2" s="1"/>
  <c r="AN129" i="2" s="1"/>
  <c r="T129" i="2" s="1"/>
  <c r="AO129" i="2" s="1"/>
  <c r="AQ129" i="2" s="1"/>
  <c r="AJ129" i="4"/>
  <c r="AJ129" i="7"/>
  <c r="AJ130" i="12"/>
  <c r="AJ129" i="3"/>
  <c r="AJ130" i="13"/>
  <c r="AJ134" i="14"/>
  <c r="AJ129" i="2"/>
  <c r="AJ129" i="5"/>
  <c r="AJ129" i="6"/>
  <c r="AJ129" i="8"/>
  <c r="AJ129" i="11"/>
  <c r="AJ129" i="13"/>
  <c r="AJ133" i="14"/>
  <c r="AJ128" i="2"/>
  <c r="AJ128" i="5"/>
  <c r="AJ128" i="6"/>
  <c r="AJ128" i="7"/>
  <c r="AJ128" i="8"/>
  <c r="AJ128" i="11"/>
  <c r="O128" i="2"/>
  <c r="P128" i="2" s="1"/>
  <c r="AK128" i="2" s="1"/>
  <c r="Q128" i="2" s="1"/>
  <c r="AL128" i="2" s="1"/>
  <c r="R128" i="2" s="1"/>
  <c r="AM128" i="2" s="1"/>
  <c r="S128" i="2" s="1"/>
  <c r="AN128" i="2" s="1"/>
  <c r="T128" i="2" s="1"/>
  <c r="AO128" i="2" s="1"/>
  <c r="AQ128" i="2" s="1"/>
  <c r="AJ128" i="3"/>
  <c r="AJ128" i="4"/>
  <c r="AJ129" i="12"/>
  <c r="AJ128" i="13"/>
  <c r="AJ132" i="14"/>
  <c r="O127" i="2"/>
  <c r="P127" i="2" s="1"/>
  <c r="AK127" i="2" s="1"/>
  <c r="Q127" i="2" s="1"/>
  <c r="AL127" i="2" s="1"/>
  <c r="R127" i="2" s="1"/>
  <c r="AM127" i="2" s="1"/>
  <c r="S127" i="2" s="1"/>
  <c r="AN127" i="2" s="1"/>
  <c r="T127" i="2" s="1"/>
  <c r="AO127" i="2" s="1"/>
  <c r="AQ127" i="2" s="1"/>
  <c r="AJ127" i="2"/>
  <c r="AJ127" i="5"/>
  <c r="AJ127" i="6"/>
  <c r="AJ127" i="7"/>
  <c r="AJ127" i="8"/>
  <c r="AJ127" i="11"/>
  <c r="AJ127" i="3"/>
  <c r="AJ127" i="4"/>
  <c r="AJ128" i="12"/>
  <c r="AJ126" i="4"/>
  <c r="AJ127" i="12"/>
  <c r="AJ126" i="3"/>
  <c r="AJ127" i="13"/>
  <c r="AJ131" i="14"/>
  <c r="O126" i="2"/>
  <c r="P126" i="2" s="1"/>
  <c r="AK126" i="2" s="1"/>
  <c r="Q126" i="2" s="1"/>
  <c r="AL126" i="2" s="1"/>
  <c r="R126" i="2" s="1"/>
  <c r="AM126" i="2" s="1"/>
  <c r="S126" i="2" s="1"/>
  <c r="AN126" i="2" s="1"/>
  <c r="T126" i="2" s="1"/>
  <c r="AO126" i="2" s="1"/>
  <c r="AQ126" i="2" s="1"/>
  <c r="AJ126" i="2"/>
  <c r="AJ126" i="5"/>
  <c r="AJ126" i="6"/>
  <c r="AJ126" i="7"/>
  <c r="AJ126" i="8"/>
  <c r="AJ126" i="11"/>
  <c r="AJ130" i="14"/>
  <c r="AJ125" i="2"/>
  <c r="AJ125" i="4"/>
  <c r="AJ125" i="5"/>
  <c r="AJ125" i="6"/>
  <c r="AJ125" i="8"/>
  <c r="AJ125" i="11"/>
  <c r="O125" i="2"/>
  <c r="P125" i="2" s="1"/>
  <c r="AK125" i="2" s="1"/>
  <c r="Q125" i="2" s="1"/>
  <c r="AL125" i="2" s="1"/>
  <c r="R125" i="2" s="1"/>
  <c r="AM125" i="2" s="1"/>
  <c r="S125" i="2" s="1"/>
  <c r="AN125" i="2" s="1"/>
  <c r="T125" i="2" s="1"/>
  <c r="AO125" i="2" s="1"/>
  <c r="AQ125" i="2" s="1"/>
  <c r="AJ125" i="3"/>
  <c r="AJ125" i="7"/>
  <c r="AJ126" i="12"/>
  <c r="AJ126" i="13"/>
  <c r="AJ124" i="2"/>
  <c r="AJ129" i="14"/>
  <c r="O124" i="2"/>
  <c r="P124" i="2" s="1"/>
  <c r="AK124" i="2" s="1"/>
  <c r="Q124" i="2" s="1"/>
  <c r="AL124" i="2" s="1"/>
  <c r="R124" i="2" s="1"/>
  <c r="AM124" i="2" s="1"/>
  <c r="S124" i="2" s="1"/>
  <c r="AN124" i="2" s="1"/>
  <c r="T124" i="2" s="1"/>
  <c r="AO124" i="2" s="1"/>
  <c r="AQ124" i="2" s="1"/>
  <c r="AJ124" i="5"/>
  <c r="AJ124" i="6"/>
  <c r="AJ124" i="7"/>
  <c r="AJ124" i="8"/>
  <c r="AJ124" i="11"/>
  <c r="AJ124" i="3"/>
  <c r="AJ124" i="4"/>
  <c r="AJ125" i="12"/>
  <c r="AJ125" i="13"/>
  <c r="AJ123" i="2"/>
  <c r="AJ123" i="5"/>
  <c r="AJ123" i="6"/>
  <c r="AJ123" i="8"/>
  <c r="AJ123" i="11"/>
  <c r="AJ123" i="3"/>
  <c r="AJ123" i="4"/>
  <c r="AJ123" i="7"/>
  <c r="AJ124" i="12"/>
  <c r="AJ124" i="13"/>
  <c r="O123" i="2"/>
  <c r="P123" i="2" s="1"/>
  <c r="AK123" i="2" s="1"/>
  <c r="Q123" i="2" s="1"/>
  <c r="AL123" i="2" s="1"/>
  <c r="R123" i="2" s="1"/>
  <c r="AM123" i="2" s="1"/>
  <c r="S123" i="2" s="1"/>
  <c r="AN123" i="2" s="1"/>
  <c r="T123" i="2" s="1"/>
  <c r="AO123" i="2" s="1"/>
  <c r="AQ123" i="2" s="1"/>
  <c r="AJ128" i="14"/>
  <c r="AJ122" i="3"/>
  <c r="AJ123" i="12"/>
  <c r="AJ123" i="13"/>
  <c r="O122" i="2"/>
  <c r="P122" i="2" s="1"/>
  <c r="AK122" i="2" s="1"/>
  <c r="Q122" i="2" s="1"/>
  <c r="AL122" i="2" s="1"/>
  <c r="R122" i="2" s="1"/>
  <c r="AM122" i="2" s="1"/>
  <c r="S122" i="2" s="1"/>
  <c r="AN122" i="2" s="1"/>
  <c r="T122" i="2" s="1"/>
  <c r="AO122" i="2" s="1"/>
  <c r="AQ122" i="2" s="1"/>
  <c r="AJ122" i="2"/>
  <c r="AJ127" i="14"/>
  <c r="AJ122" i="4"/>
  <c r="AJ122" i="5"/>
  <c r="AJ122" i="6"/>
  <c r="AJ122" i="7"/>
  <c r="AJ122" i="8"/>
  <c r="AJ122" i="11"/>
  <c r="AJ121" i="2"/>
  <c r="O121" i="2"/>
  <c r="P121" i="2" s="1"/>
  <c r="AK121" i="2" s="1"/>
  <c r="Q121" i="2" s="1"/>
  <c r="AL121" i="2" s="1"/>
  <c r="R121" i="2" s="1"/>
  <c r="AM121" i="2" s="1"/>
  <c r="S121" i="2" s="1"/>
  <c r="AN121" i="2" s="1"/>
  <c r="T121" i="2" s="1"/>
  <c r="AO121" i="2" s="1"/>
  <c r="AQ121" i="2" s="1"/>
  <c r="AJ121" i="5"/>
  <c r="AJ121" i="6"/>
  <c r="AJ121" i="8"/>
  <c r="AJ121" i="11"/>
  <c r="AJ121" i="3"/>
  <c r="AJ121" i="4"/>
  <c r="AJ121" i="7"/>
  <c r="AJ122" i="12"/>
  <c r="AJ122" i="13"/>
  <c r="AJ126" i="14"/>
  <c r="O120" i="2"/>
  <c r="P120" i="2" s="1"/>
  <c r="AK120" i="2" s="1"/>
  <c r="Q120" i="2" s="1"/>
  <c r="AL120" i="2" s="1"/>
  <c r="R120" i="2" s="1"/>
  <c r="AM120" i="2" s="1"/>
  <c r="S120" i="2" s="1"/>
  <c r="AN120" i="2" s="1"/>
  <c r="T120" i="2" s="1"/>
  <c r="AO120" i="2" s="1"/>
  <c r="AQ120" i="2" s="1"/>
  <c r="AJ120" i="3"/>
  <c r="AJ120" i="4"/>
  <c r="AJ120" i="5"/>
  <c r="AJ120" i="6"/>
  <c r="AJ120" i="7"/>
  <c r="AJ120" i="8"/>
  <c r="AJ120" i="11"/>
  <c r="AJ120" i="2"/>
  <c r="AJ121" i="12"/>
  <c r="AJ121" i="13"/>
  <c r="AJ125" i="14"/>
  <c r="AJ119" i="5"/>
  <c r="AJ119" i="6"/>
  <c r="AJ119" i="8"/>
  <c r="AJ119" i="11"/>
  <c r="AJ119" i="3"/>
  <c r="AJ119" i="4"/>
  <c r="AJ119" i="7"/>
  <c r="AJ120" i="12"/>
  <c r="AJ120" i="13"/>
  <c r="AJ119" i="2"/>
  <c r="AJ124" i="14"/>
  <c r="O119" i="2"/>
  <c r="P119" i="2" s="1"/>
  <c r="AK119" i="2" s="1"/>
  <c r="Q119" i="2" s="1"/>
  <c r="AL119" i="2" s="1"/>
  <c r="R119" i="2" s="1"/>
  <c r="AM119" i="2" s="1"/>
  <c r="S119" i="2" s="1"/>
  <c r="AN119" i="2" s="1"/>
  <c r="T119" i="2" s="1"/>
  <c r="AO119" i="2" s="1"/>
  <c r="AQ119" i="2" s="1"/>
  <c r="AJ118" i="2"/>
  <c r="AJ123" i="14"/>
  <c r="AJ118" i="4"/>
  <c r="AJ118" i="5"/>
  <c r="AJ118" i="6"/>
  <c r="AJ118" i="8"/>
  <c r="AJ118" i="11"/>
  <c r="O118" i="2"/>
  <c r="P118" i="2" s="1"/>
  <c r="AK118" i="2" s="1"/>
  <c r="Q118" i="2" s="1"/>
  <c r="AL118" i="2" s="1"/>
  <c r="R118" i="2" s="1"/>
  <c r="AM118" i="2" s="1"/>
  <c r="S118" i="2" s="1"/>
  <c r="AN118" i="2" s="1"/>
  <c r="T118" i="2" s="1"/>
  <c r="AO118" i="2" s="1"/>
  <c r="AQ118" i="2" s="1"/>
  <c r="AJ118" i="3"/>
  <c r="AJ118" i="7"/>
  <c r="AJ119" i="12"/>
  <c r="AJ119" i="13"/>
  <c r="AJ117" i="4"/>
  <c r="AJ117" i="5"/>
  <c r="AJ117" i="6"/>
  <c r="AJ117" i="7"/>
  <c r="AJ117" i="8"/>
  <c r="AJ117" i="11"/>
  <c r="AJ117" i="3"/>
  <c r="AJ118" i="12"/>
  <c r="AJ118" i="13"/>
  <c r="AJ122" i="14"/>
  <c r="O117" i="2"/>
  <c r="P117" i="2" s="1"/>
  <c r="AK117" i="2" s="1"/>
  <c r="Q117" i="2" s="1"/>
  <c r="AL117" i="2" s="1"/>
  <c r="R117" i="2" s="1"/>
  <c r="AM117" i="2" s="1"/>
  <c r="S117" i="2" s="1"/>
  <c r="AN117" i="2" s="1"/>
  <c r="T117" i="2" s="1"/>
  <c r="AO117" i="2" s="1"/>
  <c r="AQ117" i="2" s="1"/>
  <c r="AJ117" i="2"/>
  <c r="O116" i="2"/>
  <c r="P116" i="2" s="1"/>
  <c r="AK116" i="2" s="1"/>
  <c r="Q116" i="2" s="1"/>
  <c r="AL116" i="2" s="1"/>
  <c r="R116" i="2" s="1"/>
  <c r="AM116" i="2" s="1"/>
  <c r="S116" i="2" s="1"/>
  <c r="AN116" i="2" s="1"/>
  <c r="T116" i="2" s="1"/>
  <c r="AO116" i="2" s="1"/>
  <c r="AQ116" i="2" s="1"/>
  <c r="AJ121" i="14"/>
  <c r="AJ116" i="2"/>
  <c r="AJ116" i="4"/>
  <c r="AJ116" i="5"/>
  <c r="AJ116" i="6"/>
  <c r="AJ116" i="7"/>
  <c r="AJ116" i="8"/>
  <c r="AJ116" i="11"/>
  <c r="AJ116" i="3"/>
  <c r="AJ117" i="12"/>
  <c r="AJ117" i="13"/>
  <c r="O115" i="11"/>
  <c r="P115" i="11" s="1"/>
  <c r="AK115" i="11" s="1"/>
  <c r="Q115" i="11" s="1"/>
  <c r="AL115" i="11" s="1"/>
  <c r="R115" i="11" s="1"/>
  <c r="AM115" i="11" s="1"/>
  <c r="S115" i="11" s="1"/>
  <c r="AN115" i="11" s="1"/>
  <c r="T115" i="11" s="1"/>
  <c r="AO115" i="11" s="1"/>
  <c r="AQ115" i="11"/>
  <c r="O116" i="12" s="1"/>
  <c r="P116" i="12" s="1"/>
  <c r="AK116" i="12" s="1"/>
  <c r="Q116" i="12" s="1"/>
  <c r="AL116" i="12" s="1"/>
  <c r="R116" i="12" s="1"/>
  <c r="AM116" i="12" s="1"/>
  <c r="S116" i="12" s="1"/>
  <c r="AN116" i="12" s="1"/>
  <c r="T116" i="12" s="1"/>
  <c r="AO116" i="12" s="1"/>
  <c r="AQ116" i="12" s="1"/>
  <c r="O115" i="3"/>
  <c r="P115" i="3" s="1"/>
  <c r="AK115" i="3" s="1"/>
  <c r="Q115" i="3" s="1"/>
  <c r="AL115" i="3" s="1"/>
  <c r="R115" i="3" s="1"/>
  <c r="AM115" i="3" s="1"/>
  <c r="S115" i="3" s="1"/>
  <c r="AN115" i="3" s="1"/>
  <c r="T115" i="3" s="1"/>
  <c r="AO115" i="3" s="1"/>
  <c r="AQ115" i="3" s="1"/>
  <c r="O115" i="4" s="1"/>
  <c r="P115" i="4" s="1"/>
  <c r="AK115" i="4" s="1"/>
  <c r="Q115" i="4" s="1"/>
  <c r="AL115" i="4" s="1"/>
  <c r="R115" i="4" s="1"/>
  <c r="AM115" i="4" s="1"/>
  <c r="S115" i="4" s="1"/>
  <c r="AN115" i="4" s="1"/>
  <c r="T115" i="4" s="1"/>
  <c r="AO115" i="4" s="1"/>
  <c r="AQ115" i="4" s="1"/>
  <c r="O115" i="5" s="1"/>
  <c r="P115" i="5" s="1"/>
  <c r="AK115" i="5" s="1"/>
  <c r="Q115" i="5" s="1"/>
  <c r="AL115" i="5" s="1"/>
  <c r="R115" i="5" s="1"/>
  <c r="AM115" i="5" s="1"/>
  <c r="S115" i="5" s="1"/>
  <c r="AN115" i="5" s="1"/>
  <c r="T115" i="5" s="1"/>
  <c r="AO115" i="5" s="1"/>
  <c r="AQ115" i="5" s="1"/>
  <c r="O115" i="6" s="1"/>
  <c r="P115" i="6" s="1"/>
  <c r="AK115" i="6" s="1"/>
  <c r="Q115" i="6" s="1"/>
  <c r="AL115" i="6" s="1"/>
  <c r="R115" i="6" s="1"/>
  <c r="AM115" i="6" s="1"/>
  <c r="S115" i="6" s="1"/>
  <c r="AN115" i="6" s="1"/>
  <c r="T115" i="6" s="1"/>
  <c r="AO115" i="6" s="1"/>
  <c r="AQ115" i="6" s="1"/>
  <c r="O115" i="7" s="1"/>
  <c r="P115" i="7" s="1"/>
  <c r="AK115" i="7" s="1"/>
  <c r="Q115" i="7" s="1"/>
  <c r="AL115" i="7" s="1"/>
  <c r="R115" i="7" s="1"/>
  <c r="AM115" i="7" s="1"/>
  <c r="S115" i="7" s="1"/>
  <c r="AN115" i="7" s="1"/>
  <c r="T115" i="7" s="1"/>
  <c r="AO115" i="7" s="1"/>
  <c r="AQ115" i="7" s="1"/>
  <c r="O115" i="8" s="1"/>
  <c r="P115" i="8" s="1"/>
  <c r="AK115" i="8" s="1"/>
  <c r="Q115" i="8" s="1"/>
  <c r="AL115" i="8" s="1"/>
  <c r="R115" i="8" s="1"/>
  <c r="AM115" i="8" s="1"/>
  <c r="S115" i="8" s="1"/>
  <c r="AN115" i="8" s="1"/>
  <c r="T115" i="8" s="1"/>
  <c r="AO115" i="8" s="1"/>
  <c r="AQ115" i="8" s="1"/>
  <c r="AJ119" i="14"/>
  <c r="O114" i="2"/>
  <c r="P114" i="2" s="1"/>
  <c r="AK114" i="2" s="1"/>
  <c r="Q114" i="2" s="1"/>
  <c r="AL114" i="2" s="1"/>
  <c r="R114" i="2" s="1"/>
  <c r="AM114" i="2" s="1"/>
  <c r="S114" i="2" s="1"/>
  <c r="AN114" i="2" s="1"/>
  <c r="T114" i="2" s="1"/>
  <c r="AO114" i="2" s="1"/>
  <c r="AQ114" i="2" s="1"/>
  <c r="AJ114" i="2"/>
  <c r="AJ114" i="5"/>
  <c r="AJ114" i="6"/>
  <c r="AJ114" i="7"/>
  <c r="AJ114" i="8"/>
  <c r="AJ114" i="11"/>
  <c r="AJ114" i="4"/>
  <c r="AJ115" i="12"/>
  <c r="AJ115" i="13"/>
  <c r="AJ114" i="3"/>
  <c r="O113" i="2"/>
  <c r="P113" i="2" s="1"/>
  <c r="AK113" i="2" s="1"/>
  <c r="Q113" i="2" s="1"/>
  <c r="AL113" i="2" s="1"/>
  <c r="R113" i="2" s="1"/>
  <c r="AM113" i="2" s="1"/>
  <c r="S113" i="2" s="1"/>
  <c r="AN113" i="2" s="1"/>
  <c r="T113" i="2" s="1"/>
  <c r="AO113" i="2" s="1"/>
  <c r="AQ113" i="2" s="1"/>
  <c r="AJ113" i="3"/>
  <c r="AJ118" i="14"/>
  <c r="AJ113" i="2"/>
  <c r="AJ113" i="5"/>
  <c r="AJ113" i="6"/>
  <c r="AJ113" i="7"/>
  <c r="AJ113" i="8"/>
  <c r="AJ113" i="11"/>
  <c r="AJ113" i="4"/>
  <c r="AJ114" i="12"/>
  <c r="AJ114" i="13"/>
  <c r="O112" i="2"/>
  <c r="P112" i="2" s="1"/>
  <c r="AK112" i="2" s="1"/>
  <c r="Q112" i="2" s="1"/>
  <c r="AL112" i="2" s="1"/>
  <c r="R112" i="2" s="1"/>
  <c r="AM112" i="2" s="1"/>
  <c r="S112" i="2" s="1"/>
  <c r="AN112" i="2" s="1"/>
  <c r="T112" i="2" s="1"/>
  <c r="AO112" i="2" s="1"/>
  <c r="AQ112" i="2" s="1"/>
  <c r="AJ112" i="2"/>
  <c r="AJ117" i="14"/>
  <c r="AJ112" i="3"/>
  <c r="AJ112" i="4"/>
  <c r="AJ112" i="5"/>
  <c r="AJ112" i="6"/>
  <c r="AJ112" i="7"/>
  <c r="AJ112" i="8"/>
  <c r="AJ112" i="11"/>
  <c r="AJ113" i="12"/>
  <c r="AJ113" i="13"/>
  <c r="O111" i="2"/>
  <c r="P111" i="2" s="1"/>
  <c r="AK111" i="2" s="1"/>
  <c r="Q111" i="2" s="1"/>
  <c r="AL111" i="2" s="1"/>
  <c r="R111" i="2" s="1"/>
  <c r="AM111" i="2" s="1"/>
  <c r="S111" i="2" s="1"/>
  <c r="AN111" i="2" s="1"/>
  <c r="T111" i="2" s="1"/>
  <c r="AO111" i="2" s="1"/>
  <c r="AQ111" i="2" s="1"/>
  <c r="AJ111" i="3"/>
  <c r="AJ111" i="5"/>
  <c r="AJ111" i="6"/>
  <c r="AJ111" i="7"/>
  <c r="AJ111" i="8"/>
  <c r="AJ111" i="11"/>
  <c r="AJ111" i="4"/>
  <c r="AJ112" i="12"/>
  <c r="AJ112" i="13"/>
  <c r="AJ111" i="2"/>
  <c r="AJ116" i="14"/>
  <c r="AJ110" i="2"/>
  <c r="AJ110" i="3"/>
  <c r="AJ110" i="4"/>
  <c r="AJ111" i="12"/>
  <c r="AJ111" i="13"/>
  <c r="AJ115" i="14"/>
  <c r="O110" i="2"/>
  <c r="P110" i="2" s="1"/>
  <c r="AK110" i="2" s="1"/>
  <c r="Q110" i="2" s="1"/>
  <c r="AL110" i="2" s="1"/>
  <c r="R110" i="2" s="1"/>
  <c r="AM110" i="2" s="1"/>
  <c r="S110" i="2" s="1"/>
  <c r="AN110" i="2" s="1"/>
  <c r="T110" i="2" s="1"/>
  <c r="AO110" i="2" s="1"/>
  <c r="AQ110" i="2" s="1"/>
  <c r="AJ110" i="5"/>
  <c r="AJ110" i="6"/>
  <c r="AJ110" i="7"/>
  <c r="AJ110" i="8"/>
  <c r="AJ110" i="11"/>
  <c r="AJ109" i="2"/>
  <c r="AJ114" i="14"/>
  <c r="O109" i="2"/>
  <c r="P109" i="2" s="1"/>
  <c r="AK109" i="2" s="1"/>
  <c r="Q109" i="2" s="1"/>
  <c r="AL109" i="2" s="1"/>
  <c r="R109" i="2" s="1"/>
  <c r="AM109" i="2" s="1"/>
  <c r="S109" i="2" s="1"/>
  <c r="AN109" i="2" s="1"/>
  <c r="T109" i="2" s="1"/>
  <c r="AO109" i="2" s="1"/>
  <c r="AQ109" i="2" s="1"/>
  <c r="AJ109" i="3"/>
  <c r="AJ109" i="5"/>
  <c r="AJ109" i="6"/>
  <c r="AJ109" i="7"/>
  <c r="AJ109" i="8"/>
  <c r="AJ109" i="11"/>
  <c r="AJ109" i="4"/>
  <c r="AJ110" i="12"/>
  <c r="AJ110" i="13"/>
  <c r="AJ108" i="2"/>
  <c r="AJ108" i="3"/>
  <c r="AJ113" i="14"/>
  <c r="O108" i="2"/>
  <c r="P108" i="2" s="1"/>
  <c r="AK108" i="2" s="1"/>
  <c r="Q108" i="2" s="1"/>
  <c r="AL108" i="2" s="1"/>
  <c r="R108" i="2" s="1"/>
  <c r="AM108" i="2" s="1"/>
  <c r="S108" i="2" s="1"/>
  <c r="AN108" i="2" s="1"/>
  <c r="T108" i="2" s="1"/>
  <c r="AO108" i="2" s="1"/>
  <c r="AQ108" i="2" s="1"/>
  <c r="AJ108" i="5"/>
  <c r="AJ108" i="6"/>
  <c r="AJ108" i="7"/>
  <c r="AJ108" i="8"/>
  <c r="AJ108" i="11"/>
  <c r="AJ108" i="4"/>
  <c r="AJ109" i="12"/>
  <c r="AJ109" i="13"/>
  <c r="AJ107" i="5"/>
  <c r="AJ107" i="6"/>
  <c r="AJ107" i="7"/>
  <c r="AJ107" i="8"/>
  <c r="AJ107" i="11"/>
  <c r="AJ107" i="3"/>
  <c r="AJ107" i="4"/>
  <c r="AJ108" i="12"/>
  <c r="AJ108" i="13"/>
  <c r="O107" i="2"/>
  <c r="P107" i="2" s="1"/>
  <c r="AK107" i="2" s="1"/>
  <c r="Q107" i="2" s="1"/>
  <c r="AL107" i="2" s="1"/>
  <c r="R107" i="2" s="1"/>
  <c r="AM107" i="2" s="1"/>
  <c r="S107" i="2" s="1"/>
  <c r="AN107" i="2" s="1"/>
  <c r="T107" i="2" s="1"/>
  <c r="AO107" i="2" s="1"/>
  <c r="AQ107" i="2" s="1"/>
  <c r="AJ107" i="2"/>
  <c r="AJ112" i="14"/>
  <c r="AJ106" i="3"/>
  <c r="AJ111" i="14"/>
  <c r="O106" i="2"/>
  <c r="P106" i="2" s="1"/>
  <c r="AK106" i="2" s="1"/>
  <c r="Q106" i="2" s="1"/>
  <c r="AL106" i="2" s="1"/>
  <c r="R106" i="2" s="1"/>
  <c r="AM106" i="2" s="1"/>
  <c r="S106" i="2" s="1"/>
  <c r="AN106" i="2" s="1"/>
  <c r="T106" i="2" s="1"/>
  <c r="AO106" i="2" s="1"/>
  <c r="AQ106" i="2" s="1"/>
  <c r="AJ106" i="2"/>
  <c r="AJ106" i="5"/>
  <c r="AJ106" i="6"/>
  <c r="AJ106" i="7"/>
  <c r="AJ106" i="8"/>
  <c r="AJ106" i="11"/>
  <c r="AJ106" i="4"/>
  <c r="AJ107" i="12"/>
  <c r="AJ107" i="13"/>
  <c r="AJ105" i="3"/>
  <c r="AJ110" i="14"/>
  <c r="AJ105" i="5"/>
  <c r="AJ105" i="6"/>
  <c r="AJ105" i="7"/>
  <c r="AJ105" i="8"/>
  <c r="AJ105" i="11"/>
  <c r="O105" i="2"/>
  <c r="P105" i="2" s="1"/>
  <c r="AK105" i="2" s="1"/>
  <c r="Q105" i="2" s="1"/>
  <c r="AL105" i="2" s="1"/>
  <c r="R105" i="2" s="1"/>
  <c r="AM105" i="2" s="1"/>
  <c r="S105" i="2" s="1"/>
  <c r="AN105" i="2" s="1"/>
  <c r="T105" i="2" s="1"/>
  <c r="AO105" i="2" s="1"/>
  <c r="AQ105" i="2" s="1"/>
  <c r="AJ105" i="2"/>
  <c r="AJ105" i="4"/>
  <c r="AJ106" i="12"/>
  <c r="AJ106" i="13"/>
  <c r="AJ109" i="14"/>
  <c r="O104" i="2"/>
  <c r="P104" i="2" s="1"/>
  <c r="AK104" i="2" s="1"/>
  <c r="Q104" i="2" s="1"/>
  <c r="AL104" i="2" s="1"/>
  <c r="R104" i="2" s="1"/>
  <c r="AM104" i="2" s="1"/>
  <c r="S104" i="2" s="1"/>
  <c r="AN104" i="2" s="1"/>
  <c r="T104" i="2" s="1"/>
  <c r="AO104" i="2" s="1"/>
  <c r="AQ104" i="2" s="1"/>
  <c r="AJ104" i="5"/>
  <c r="AJ104" i="6"/>
  <c r="AJ104" i="7"/>
  <c r="AJ104" i="8"/>
  <c r="AJ104" i="11"/>
  <c r="AJ104" i="3"/>
  <c r="AJ104" i="4"/>
  <c r="AJ105" i="12"/>
  <c r="AJ105" i="13"/>
  <c r="AJ104" i="2"/>
  <c r="O103" i="2"/>
  <c r="P103" i="2" s="1"/>
  <c r="AK103" i="2" s="1"/>
  <c r="Q103" i="2" s="1"/>
  <c r="AL103" i="2" s="1"/>
  <c r="R103" i="2" s="1"/>
  <c r="AM103" i="2" s="1"/>
  <c r="S103" i="2" s="1"/>
  <c r="AN103" i="2" s="1"/>
  <c r="T103" i="2" s="1"/>
  <c r="AO103" i="2" s="1"/>
  <c r="AQ103" i="2" s="1"/>
  <c r="AJ103" i="2"/>
  <c r="AJ103" i="5"/>
  <c r="AJ103" i="6"/>
  <c r="AJ103" i="7"/>
  <c r="AJ103" i="8"/>
  <c r="AJ103" i="11"/>
  <c r="AJ103" i="4"/>
  <c r="AJ104" i="12"/>
  <c r="AJ104" i="13"/>
  <c r="AJ103" i="3"/>
  <c r="AJ108" i="14"/>
  <c r="O102" i="2"/>
  <c r="P102" i="2" s="1"/>
  <c r="AK102" i="2" s="1"/>
  <c r="Q102" i="2" s="1"/>
  <c r="AL102" i="2" s="1"/>
  <c r="R102" i="2" s="1"/>
  <c r="AM102" i="2" s="1"/>
  <c r="S102" i="2" s="1"/>
  <c r="AN102" i="2" s="1"/>
  <c r="T102" i="2" s="1"/>
  <c r="AO102" i="2" s="1"/>
  <c r="AQ102" i="2" s="1"/>
  <c r="AJ107" i="14"/>
  <c r="AJ102" i="3"/>
  <c r="AJ102" i="5"/>
  <c r="AJ102" i="6"/>
  <c r="AJ102" i="7"/>
  <c r="AJ102" i="8"/>
  <c r="AJ102" i="11"/>
  <c r="AJ102" i="2"/>
  <c r="AJ102" i="4"/>
  <c r="AJ103" i="12"/>
  <c r="AJ103" i="13"/>
  <c r="AJ101" i="2"/>
  <c r="AJ106" i="14"/>
  <c r="O101" i="2"/>
  <c r="P101" i="2" s="1"/>
  <c r="AK101" i="2" s="1"/>
  <c r="Q101" i="2" s="1"/>
  <c r="AL101" i="2" s="1"/>
  <c r="R101" i="2" s="1"/>
  <c r="AM101" i="2" s="1"/>
  <c r="S101" i="2" s="1"/>
  <c r="AN101" i="2" s="1"/>
  <c r="T101" i="2" s="1"/>
  <c r="AO101" i="2" s="1"/>
  <c r="AQ101" i="2" s="1"/>
  <c r="AJ101" i="4"/>
  <c r="AJ101" i="5"/>
  <c r="AJ101" i="6"/>
  <c r="AJ101" i="8"/>
  <c r="AJ101" i="11"/>
  <c r="AJ101" i="7"/>
  <c r="AJ102" i="12"/>
  <c r="AJ102" i="13"/>
  <c r="AJ101" i="3"/>
  <c r="AJ100" i="3"/>
  <c r="AJ100" i="5"/>
  <c r="AJ100" i="6"/>
  <c r="AJ100" i="8"/>
  <c r="AJ100" i="11"/>
  <c r="O100" i="2"/>
  <c r="P100" i="2" s="1"/>
  <c r="AK100" i="2" s="1"/>
  <c r="Q100" i="2" s="1"/>
  <c r="AL100" i="2" s="1"/>
  <c r="R100" i="2" s="1"/>
  <c r="AM100" i="2" s="1"/>
  <c r="S100" i="2" s="1"/>
  <c r="AN100" i="2" s="1"/>
  <c r="T100" i="2" s="1"/>
  <c r="AO100" i="2" s="1"/>
  <c r="AQ100" i="2" s="1"/>
  <c r="AJ100" i="2"/>
  <c r="AJ100" i="4"/>
  <c r="AJ100" i="7"/>
  <c r="AJ101" i="12"/>
  <c r="AJ101" i="13"/>
  <c r="AJ105" i="14"/>
  <c r="O99" i="2"/>
  <c r="P99" i="2" s="1"/>
  <c r="AK99" i="2" s="1"/>
  <c r="Q99" i="2" s="1"/>
  <c r="AL99" i="2" s="1"/>
  <c r="R99" i="2" s="1"/>
  <c r="AM99" i="2" s="1"/>
  <c r="S99" i="2" s="1"/>
  <c r="AN99" i="2" s="1"/>
  <c r="T99" i="2" s="1"/>
  <c r="AO99" i="2" s="1"/>
  <c r="AQ99" i="2" s="1"/>
  <c r="AJ99" i="4"/>
  <c r="AJ100" i="12"/>
  <c r="AJ100" i="13"/>
  <c r="AJ99" i="2"/>
  <c r="AJ104" i="14"/>
  <c r="AJ99" i="3"/>
  <c r="AJ99" i="5"/>
  <c r="AJ99" i="6"/>
  <c r="AJ99" i="7"/>
  <c r="AJ99" i="8"/>
  <c r="AJ99" i="11"/>
  <c r="O98" i="2"/>
  <c r="P98" i="2" s="1"/>
  <c r="AK98" i="2" s="1"/>
  <c r="Q98" i="2" s="1"/>
  <c r="AL98" i="2" s="1"/>
  <c r="R98" i="2" s="1"/>
  <c r="AM98" i="2" s="1"/>
  <c r="S98" i="2" s="1"/>
  <c r="AN98" i="2" s="1"/>
  <c r="T98" i="2" s="1"/>
  <c r="AO98" i="2" s="1"/>
  <c r="AQ98" i="2" s="1"/>
  <c r="AJ103" i="14"/>
  <c r="AJ98" i="5"/>
  <c r="AJ98" i="6"/>
  <c r="AJ98" i="8"/>
  <c r="AJ98" i="11"/>
  <c r="AJ98" i="2"/>
  <c r="AJ98" i="3"/>
  <c r="AJ98" i="4"/>
  <c r="AJ98" i="7"/>
  <c r="AJ99" i="12"/>
  <c r="AJ99" i="13"/>
  <c r="AJ97" i="4"/>
  <c r="AJ97" i="6"/>
  <c r="AJ97" i="7"/>
  <c r="AJ97" i="8"/>
  <c r="AJ97" i="11"/>
  <c r="AJ97" i="3"/>
  <c r="AJ97" i="5"/>
  <c r="AJ98" i="12"/>
  <c r="AJ98" i="13"/>
  <c r="AJ97" i="2"/>
  <c r="AJ102" i="14"/>
  <c r="O97" i="2"/>
  <c r="P97" i="2" s="1"/>
  <c r="AK97" i="2" s="1"/>
  <c r="Q97" i="2" s="1"/>
  <c r="AL97" i="2" s="1"/>
  <c r="R97" i="2" s="1"/>
  <c r="AM97" i="2" s="1"/>
  <c r="S97" i="2" s="1"/>
  <c r="AN97" i="2" s="1"/>
  <c r="T97" i="2" s="1"/>
  <c r="AO97" i="2" s="1"/>
  <c r="AQ97" i="2" s="1"/>
  <c r="AJ101" i="14"/>
  <c r="AJ96" i="3"/>
  <c r="AJ96" i="6"/>
  <c r="AJ96" i="7"/>
  <c r="AJ96" i="8"/>
  <c r="AJ96" i="11"/>
  <c r="AJ96" i="2"/>
  <c r="AJ96" i="4"/>
  <c r="AJ96" i="5"/>
  <c r="AJ97" i="12"/>
  <c r="AJ97" i="13"/>
  <c r="O96" i="2"/>
  <c r="P96" i="2" s="1"/>
  <c r="AK96" i="2" s="1"/>
  <c r="Q96" i="2" s="1"/>
  <c r="AL96" i="2" s="1"/>
  <c r="R96" i="2" s="1"/>
  <c r="AM96" i="2" s="1"/>
  <c r="S96" i="2" s="1"/>
  <c r="AN96" i="2" s="1"/>
  <c r="T96" i="2" s="1"/>
  <c r="AO96" i="2" s="1"/>
  <c r="AQ96" i="2" s="1"/>
  <c r="O95" i="2"/>
  <c r="P95" i="2" s="1"/>
  <c r="AK95" i="2" s="1"/>
  <c r="Q95" i="2" s="1"/>
  <c r="AL95" i="2" s="1"/>
  <c r="R95" i="2" s="1"/>
  <c r="AM95" i="2" s="1"/>
  <c r="S95" i="2" s="1"/>
  <c r="AN95" i="2" s="1"/>
  <c r="T95" i="2" s="1"/>
  <c r="AO95" i="2" s="1"/>
  <c r="AQ95" i="2" s="1"/>
  <c r="AJ95" i="2"/>
  <c r="AJ100" i="14"/>
  <c r="AJ95" i="5"/>
  <c r="AJ95" i="6"/>
  <c r="AJ95" i="7"/>
  <c r="AJ95" i="8"/>
  <c r="AJ95" i="11"/>
  <c r="AJ95" i="4"/>
  <c r="AJ96" i="12"/>
  <c r="AJ96" i="13"/>
  <c r="AJ95" i="3"/>
  <c r="O94" i="2"/>
  <c r="P94" i="2" s="1"/>
  <c r="AK94" i="2" s="1"/>
  <c r="Q94" i="2" s="1"/>
  <c r="AL94" i="2" s="1"/>
  <c r="R94" i="2" s="1"/>
  <c r="AM94" i="2" s="1"/>
  <c r="S94" i="2" s="1"/>
  <c r="AN94" i="2" s="1"/>
  <c r="T94" i="2" s="1"/>
  <c r="AO94" i="2" s="1"/>
  <c r="AQ94" i="2" s="1"/>
  <c r="AJ94" i="6"/>
  <c r="AJ94" i="8"/>
  <c r="AJ94" i="11"/>
  <c r="AJ94" i="4"/>
  <c r="AJ94" i="5"/>
  <c r="AJ94" i="7"/>
  <c r="AJ95" i="12"/>
  <c r="AJ95" i="13"/>
  <c r="AJ94" i="3"/>
  <c r="AJ94" i="2"/>
  <c r="AJ99" i="14"/>
  <c r="AJ93" i="3"/>
  <c r="AJ93" i="6"/>
  <c r="AJ93" i="7"/>
  <c r="AJ93" i="8"/>
  <c r="AJ93" i="11"/>
  <c r="AJ93" i="2"/>
  <c r="AJ93" i="4"/>
  <c r="AJ93" i="5"/>
  <c r="AJ94" i="12"/>
  <c r="AJ94" i="13"/>
  <c r="O93" i="2"/>
  <c r="P93" i="2" s="1"/>
  <c r="AK93" i="2" s="1"/>
  <c r="Q93" i="2" s="1"/>
  <c r="AL93" i="2" s="1"/>
  <c r="R93" i="2" s="1"/>
  <c r="AM93" i="2" s="1"/>
  <c r="S93" i="2" s="1"/>
  <c r="AN93" i="2" s="1"/>
  <c r="T93" i="2" s="1"/>
  <c r="AO93" i="2" s="1"/>
  <c r="AQ93" i="2" s="1"/>
  <c r="AJ98" i="14"/>
  <c r="AJ92" i="2"/>
  <c r="AJ92" i="3"/>
  <c r="AJ92" i="4"/>
  <c r="AJ92" i="5"/>
  <c r="AJ92" i="7"/>
  <c r="AJ93" i="12"/>
  <c r="AJ93" i="13"/>
  <c r="AJ97" i="14"/>
  <c r="O92" i="2"/>
  <c r="P92" i="2" s="1"/>
  <c r="AK92" i="2" s="1"/>
  <c r="Q92" i="2" s="1"/>
  <c r="AL92" i="2" s="1"/>
  <c r="R92" i="2" s="1"/>
  <c r="AM92" i="2" s="1"/>
  <c r="S92" i="2" s="1"/>
  <c r="AN92" i="2" s="1"/>
  <c r="T92" i="2" s="1"/>
  <c r="AO92" i="2" s="1"/>
  <c r="AQ92" i="2" s="1"/>
  <c r="AJ92" i="6"/>
  <c r="AJ92" i="8"/>
  <c r="AJ92" i="11"/>
  <c r="O91" i="2"/>
  <c r="P91" i="2" s="1"/>
  <c r="AK91" i="2" s="1"/>
  <c r="Q91" i="2" s="1"/>
  <c r="AL91" i="2" s="1"/>
  <c r="R91" i="2" s="1"/>
  <c r="AM91" i="2" s="1"/>
  <c r="S91" i="2" s="1"/>
  <c r="AN91" i="2" s="1"/>
  <c r="T91" i="2" s="1"/>
  <c r="AO91" i="2" s="1"/>
  <c r="AQ91" i="2" s="1"/>
  <c r="AJ91" i="2"/>
  <c r="AJ91" i="3"/>
  <c r="AJ91" i="4"/>
  <c r="AJ91" i="7"/>
  <c r="AJ92" i="12"/>
  <c r="AJ92" i="13"/>
  <c r="AJ96" i="14"/>
  <c r="AJ91" i="5"/>
  <c r="AJ91" i="6"/>
  <c r="AJ91" i="8"/>
  <c r="AJ91" i="11"/>
  <c r="AJ95" i="14"/>
  <c r="O90" i="2"/>
  <c r="P90" i="2" s="1"/>
  <c r="AK90" i="2" s="1"/>
  <c r="Q90" i="2" s="1"/>
  <c r="AL90" i="2" s="1"/>
  <c r="R90" i="2" s="1"/>
  <c r="AM90" i="2" s="1"/>
  <c r="S90" i="2" s="1"/>
  <c r="AN90" i="2" s="1"/>
  <c r="T90" i="2" s="1"/>
  <c r="AO90" i="2" s="1"/>
  <c r="AQ90" i="2" s="1"/>
  <c r="AJ90" i="2"/>
  <c r="AJ90" i="6"/>
  <c r="AJ90" i="8"/>
  <c r="AJ90" i="11"/>
  <c r="AJ90" i="3"/>
  <c r="AJ90" i="4"/>
  <c r="AJ90" i="5"/>
  <c r="AJ90" i="7"/>
  <c r="AJ91" i="12"/>
  <c r="AJ91" i="13"/>
  <c r="AJ89" i="6"/>
  <c r="AJ89" i="7"/>
  <c r="AJ89" i="8"/>
  <c r="AJ89" i="11"/>
  <c r="O89" i="2"/>
  <c r="P89" i="2" s="1"/>
  <c r="AK89" i="2" s="1"/>
  <c r="Q89" i="2" s="1"/>
  <c r="AL89" i="2" s="1"/>
  <c r="R89" i="2" s="1"/>
  <c r="AM89" i="2" s="1"/>
  <c r="S89" i="2" s="1"/>
  <c r="AN89" i="2" s="1"/>
  <c r="T89" i="2" s="1"/>
  <c r="AO89" i="2" s="1"/>
  <c r="AQ89" i="2" s="1"/>
  <c r="AJ89" i="3"/>
  <c r="AJ89" i="4"/>
  <c r="AJ89" i="5"/>
  <c r="AJ90" i="12"/>
  <c r="AJ90" i="13"/>
  <c r="AJ89" i="2"/>
  <c r="AJ94" i="14"/>
  <c r="AJ88" i="2"/>
  <c r="AJ88" i="4"/>
  <c r="AJ88" i="5"/>
  <c r="AJ89" i="12"/>
  <c r="AJ89" i="13"/>
  <c r="AJ88" i="3"/>
  <c r="AJ93" i="14"/>
  <c r="O88" i="2"/>
  <c r="P88" i="2" s="1"/>
  <c r="AK88" i="2" s="1"/>
  <c r="Q88" i="2" s="1"/>
  <c r="AL88" i="2" s="1"/>
  <c r="R88" i="2" s="1"/>
  <c r="AM88" i="2" s="1"/>
  <c r="S88" i="2" s="1"/>
  <c r="AN88" i="2" s="1"/>
  <c r="T88" i="2" s="1"/>
  <c r="AO88" i="2" s="1"/>
  <c r="AQ88" i="2" s="1"/>
  <c r="AJ88" i="6"/>
  <c r="AJ88" i="7"/>
  <c r="AJ88" i="8"/>
  <c r="AJ88" i="11"/>
  <c r="AJ87" i="3"/>
  <c r="AJ92" i="14"/>
  <c r="AJ87" i="2"/>
  <c r="AJ87" i="4"/>
  <c r="AJ87" i="6"/>
  <c r="AJ87" i="7"/>
  <c r="AJ87" i="8"/>
  <c r="AJ87" i="11"/>
  <c r="O87" i="2"/>
  <c r="P87" i="2" s="1"/>
  <c r="AK87" i="2" s="1"/>
  <c r="Q87" i="2" s="1"/>
  <c r="AL87" i="2" s="1"/>
  <c r="R87" i="2" s="1"/>
  <c r="AM87" i="2" s="1"/>
  <c r="S87" i="2" s="1"/>
  <c r="AN87" i="2" s="1"/>
  <c r="T87" i="2" s="1"/>
  <c r="AO87" i="2" s="1"/>
  <c r="AQ87" i="2" s="1"/>
  <c r="AJ87" i="5"/>
  <c r="AJ88" i="12"/>
  <c r="AJ88" i="13"/>
  <c r="AJ86" i="4"/>
  <c r="AJ86" i="6"/>
  <c r="AJ86" i="7"/>
  <c r="AJ86" i="11"/>
  <c r="AJ86" i="3"/>
  <c r="AJ86" i="5"/>
  <c r="AJ86" i="8"/>
  <c r="AJ87" i="12"/>
  <c r="AJ87" i="13"/>
  <c r="O86" i="2"/>
  <c r="P86" i="2" s="1"/>
  <c r="AK86" i="2" s="1"/>
  <c r="Q86" i="2" s="1"/>
  <c r="AL86" i="2" s="1"/>
  <c r="R86" i="2" s="1"/>
  <c r="AM86" i="2" s="1"/>
  <c r="S86" i="2" s="1"/>
  <c r="AN86" i="2" s="1"/>
  <c r="T86" i="2" s="1"/>
  <c r="AO86" i="2" s="1"/>
  <c r="AQ86" i="2" s="1"/>
  <c r="AJ86" i="2"/>
  <c r="AJ91" i="14"/>
  <c r="AJ85" i="4"/>
  <c r="AJ85" i="8"/>
  <c r="AJ86" i="12"/>
  <c r="AJ86" i="13"/>
  <c r="AJ85" i="3"/>
  <c r="AJ90" i="14"/>
  <c r="O85" i="2"/>
  <c r="P85" i="2" s="1"/>
  <c r="AK85" i="2" s="1"/>
  <c r="Q85" i="2" s="1"/>
  <c r="AL85" i="2" s="1"/>
  <c r="R85" i="2" s="1"/>
  <c r="AM85" i="2" s="1"/>
  <c r="S85" i="2" s="1"/>
  <c r="AN85" i="2" s="1"/>
  <c r="T85" i="2" s="1"/>
  <c r="AO85" i="2" s="1"/>
  <c r="AQ85" i="2" s="1"/>
  <c r="AJ85" i="2"/>
  <c r="AJ85" i="5"/>
  <c r="AJ85" i="6"/>
  <c r="AJ85" i="7"/>
  <c r="AJ85" i="11"/>
  <c r="AJ84" i="2"/>
  <c r="AJ84" i="6"/>
  <c r="AJ84" i="11"/>
  <c r="AJ84" i="4"/>
  <c r="AJ84" i="5"/>
  <c r="AJ84" i="7"/>
  <c r="AJ84" i="8"/>
  <c r="AJ85" i="12"/>
  <c r="AJ85" i="13"/>
  <c r="AJ84" i="3"/>
  <c r="AJ89" i="14"/>
  <c r="O84" i="2"/>
  <c r="P84" i="2" s="1"/>
  <c r="AK84" i="2" s="1"/>
  <c r="Q84" i="2" s="1"/>
  <c r="AL84" i="2" s="1"/>
  <c r="R84" i="2" s="1"/>
  <c r="AM84" i="2" s="1"/>
  <c r="S84" i="2" s="1"/>
  <c r="AN84" i="2" s="1"/>
  <c r="T84" i="2" s="1"/>
  <c r="AO84" i="2" s="1"/>
  <c r="AQ84" i="2" s="1"/>
  <c r="O83" i="2"/>
  <c r="P83" i="2" s="1"/>
  <c r="AK83" i="2" s="1"/>
  <c r="Q83" i="2" s="1"/>
  <c r="AL83" i="2" s="1"/>
  <c r="R83" i="2" s="1"/>
  <c r="AM83" i="2" s="1"/>
  <c r="S83" i="2" s="1"/>
  <c r="AN83" i="2" s="1"/>
  <c r="T83" i="2" s="1"/>
  <c r="AO83" i="2" s="1"/>
  <c r="AQ83" i="2" s="1"/>
  <c r="AJ83" i="2"/>
  <c r="AJ88" i="14"/>
  <c r="AJ83" i="3"/>
  <c r="AJ83" i="4"/>
  <c r="AJ83" i="6"/>
  <c r="AJ83" i="7"/>
  <c r="AJ83" i="8"/>
  <c r="AJ83" i="11"/>
  <c r="AJ83" i="5"/>
  <c r="AJ84" i="12"/>
  <c r="AJ84" i="13"/>
  <c r="AJ82" i="2"/>
  <c r="AJ82" i="4"/>
  <c r="AJ82" i="7"/>
  <c r="AJ82" i="8"/>
  <c r="AJ83" i="12"/>
  <c r="AJ83" i="13"/>
  <c r="O82" i="2"/>
  <c r="P82" i="2" s="1"/>
  <c r="AK82" i="2" s="1"/>
  <c r="Q82" i="2" s="1"/>
  <c r="AL82" i="2" s="1"/>
  <c r="R82" i="2" s="1"/>
  <c r="AM82" i="2" s="1"/>
  <c r="S82" i="2" s="1"/>
  <c r="AN82" i="2" s="1"/>
  <c r="T82" i="2" s="1"/>
  <c r="AO82" i="2" s="1"/>
  <c r="AQ82" i="2" s="1"/>
  <c r="AJ87" i="14"/>
  <c r="AJ82" i="3"/>
  <c r="AJ82" i="5"/>
  <c r="AJ82" i="6"/>
  <c r="AJ82" i="11"/>
  <c r="AJ81" i="3"/>
  <c r="AJ81" i="4"/>
  <c r="AJ81" i="5"/>
  <c r="AJ81" i="6"/>
  <c r="AJ81" i="11"/>
  <c r="AJ81" i="7"/>
  <c r="AJ81" i="8"/>
  <c r="AJ82" i="12"/>
  <c r="AJ82" i="13"/>
  <c r="AJ81" i="2"/>
  <c r="O81" i="2"/>
  <c r="P81" i="2" s="1"/>
  <c r="AK81" i="2" s="1"/>
  <c r="Q81" i="2" s="1"/>
  <c r="AL81" i="2" s="1"/>
  <c r="R81" i="2" s="1"/>
  <c r="AM81" i="2" s="1"/>
  <c r="S81" i="2" s="1"/>
  <c r="AN81" i="2" s="1"/>
  <c r="T81" i="2" s="1"/>
  <c r="AO81" i="2" s="1"/>
  <c r="AQ81" i="2" s="1"/>
  <c r="AJ86" i="14"/>
  <c r="AJ80" i="2"/>
  <c r="AJ80" i="3"/>
  <c r="AJ80" i="5"/>
  <c r="AJ80" i="6"/>
  <c r="AJ80" i="7"/>
  <c r="AJ80" i="11"/>
  <c r="AJ80" i="4"/>
  <c r="AJ80" i="8"/>
  <c r="AJ81" i="12"/>
  <c r="AJ81" i="13"/>
  <c r="O80" i="2"/>
  <c r="P80" i="2" s="1"/>
  <c r="AK80" i="2" s="1"/>
  <c r="Q80" i="2" s="1"/>
  <c r="AL80" i="2" s="1"/>
  <c r="R80" i="2" s="1"/>
  <c r="AM80" i="2" s="1"/>
  <c r="S80" i="2" s="1"/>
  <c r="AN80" i="2" s="1"/>
  <c r="T80" i="2" s="1"/>
  <c r="AO80" i="2" s="1"/>
  <c r="AQ80" i="2" s="1"/>
  <c r="AJ85" i="14"/>
  <c r="O79" i="2"/>
  <c r="P79" i="2" s="1"/>
  <c r="AK79" i="2" s="1"/>
  <c r="Q79" i="2" s="1"/>
  <c r="AL79" i="2" s="1"/>
  <c r="R79" i="2" s="1"/>
  <c r="AM79" i="2" s="1"/>
  <c r="S79" i="2" s="1"/>
  <c r="AN79" i="2" s="1"/>
  <c r="T79" i="2" s="1"/>
  <c r="AO79" i="2" s="1"/>
  <c r="AQ79" i="2" s="1"/>
  <c r="AJ84" i="14"/>
  <c r="AJ79" i="2"/>
  <c r="AJ79" i="4"/>
  <c r="AJ79" i="5"/>
  <c r="AJ79" i="6"/>
  <c r="AJ79" i="7"/>
  <c r="AJ79" i="11"/>
  <c r="AJ79" i="3"/>
  <c r="AJ79" i="8"/>
  <c r="AJ80" i="12"/>
  <c r="AJ80" i="13"/>
  <c r="AJ78" i="4"/>
  <c r="AJ78" i="6"/>
  <c r="AJ78" i="7"/>
  <c r="AJ78" i="8"/>
  <c r="AJ78" i="11"/>
  <c r="O78" i="2"/>
  <c r="P78" i="2" s="1"/>
  <c r="AK78" i="2" s="1"/>
  <c r="Q78" i="2" s="1"/>
  <c r="AL78" i="2" s="1"/>
  <c r="R78" i="2" s="1"/>
  <c r="AM78" i="2" s="1"/>
  <c r="S78" i="2" s="1"/>
  <c r="AN78" i="2" s="1"/>
  <c r="T78" i="2" s="1"/>
  <c r="AO78" i="2" s="1"/>
  <c r="AQ78" i="2" s="1"/>
  <c r="AJ78" i="5"/>
  <c r="AJ79" i="12"/>
  <c r="AJ79" i="13"/>
  <c r="AJ78" i="2"/>
  <c r="AJ78" i="3"/>
  <c r="AJ83" i="14"/>
  <c r="AJ77" i="3"/>
  <c r="AJ77" i="5"/>
  <c r="AJ77" i="6"/>
  <c r="AJ77" i="11"/>
  <c r="AJ77" i="4"/>
  <c r="AJ77" i="7"/>
  <c r="AJ77" i="8"/>
  <c r="AJ78" i="12"/>
  <c r="AJ78" i="13"/>
  <c r="AJ77" i="2"/>
  <c r="AJ82" i="14"/>
  <c r="O77" i="2"/>
  <c r="P77" i="2" s="1"/>
  <c r="AK77" i="2" s="1"/>
  <c r="Q77" i="2" s="1"/>
  <c r="AL77" i="2" s="1"/>
  <c r="R77" i="2" s="1"/>
  <c r="AM77" i="2" s="1"/>
  <c r="S77" i="2" s="1"/>
  <c r="AN77" i="2" s="1"/>
  <c r="T77" i="2" s="1"/>
  <c r="AO77" i="2" s="1"/>
  <c r="AQ77" i="2" s="1"/>
  <c r="O76" i="2"/>
  <c r="P76" i="2" s="1"/>
  <c r="AK76" i="2" s="1"/>
  <c r="Q76" i="2" s="1"/>
  <c r="AL76" i="2" s="1"/>
  <c r="R76" i="2" s="1"/>
  <c r="AM76" i="2" s="1"/>
  <c r="S76" i="2" s="1"/>
  <c r="AN76" i="2" s="1"/>
  <c r="T76" i="2" s="1"/>
  <c r="AO76" i="2" s="1"/>
  <c r="AQ76" i="2" s="1"/>
  <c r="AJ76" i="2"/>
  <c r="AJ76" i="3"/>
  <c r="AJ76" i="4"/>
  <c r="AJ76" i="5"/>
  <c r="AJ76" i="8"/>
  <c r="AJ77" i="12"/>
  <c r="AJ77" i="13"/>
  <c r="AJ81" i="14"/>
  <c r="AJ76" i="6"/>
  <c r="AJ76" i="7"/>
  <c r="AJ76" i="11"/>
  <c r="AJ80" i="14"/>
  <c r="O75" i="2"/>
  <c r="P75" i="2" s="1"/>
  <c r="AK75" i="2" s="1"/>
  <c r="Q75" i="2" s="1"/>
  <c r="AL75" i="2" s="1"/>
  <c r="R75" i="2" s="1"/>
  <c r="AM75" i="2" s="1"/>
  <c r="S75" i="2" s="1"/>
  <c r="AN75" i="2" s="1"/>
  <c r="T75" i="2" s="1"/>
  <c r="AO75" i="2" s="1"/>
  <c r="AQ75" i="2" s="1"/>
  <c r="AJ75" i="2"/>
  <c r="AJ75" i="5"/>
  <c r="AJ75" i="6"/>
  <c r="AJ75" i="11"/>
  <c r="AJ75" i="3"/>
  <c r="AJ75" i="4"/>
  <c r="AJ75" i="7"/>
  <c r="AJ75" i="8"/>
  <c r="AJ76" i="12"/>
  <c r="AJ76" i="13"/>
  <c r="AJ74" i="2"/>
  <c r="AJ74" i="3"/>
  <c r="AJ79" i="14"/>
  <c r="O74" i="2"/>
  <c r="P74" i="2" s="1"/>
  <c r="AK74" i="2" s="1"/>
  <c r="Q74" i="2" s="1"/>
  <c r="AL74" i="2" s="1"/>
  <c r="R74" i="2" s="1"/>
  <c r="AM74" i="2" s="1"/>
  <c r="S74" i="2" s="1"/>
  <c r="AN74" i="2" s="1"/>
  <c r="T74" i="2" s="1"/>
  <c r="AO74" i="2" s="1"/>
  <c r="AQ74" i="2" s="1"/>
  <c r="AJ74" i="4"/>
  <c r="AJ74" i="5"/>
  <c r="AJ74" i="6"/>
  <c r="AJ74" i="11"/>
  <c r="AJ74" i="7"/>
  <c r="AJ74" i="8"/>
  <c r="AJ75" i="12"/>
  <c r="AJ75" i="13"/>
  <c r="O73" i="2"/>
  <c r="P73" i="2" s="1"/>
  <c r="AK73" i="2" s="1"/>
  <c r="Q73" i="2" s="1"/>
  <c r="AL73" i="2" s="1"/>
  <c r="R73" i="2" s="1"/>
  <c r="AM73" i="2" s="1"/>
  <c r="S73" i="2" s="1"/>
  <c r="AN73" i="2" s="1"/>
  <c r="T73" i="2" s="1"/>
  <c r="AO73" i="2" s="1"/>
  <c r="AQ73" i="2" s="1"/>
  <c r="AJ73" i="4"/>
  <c r="AJ73" i="5"/>
  <c r="AJ73" i="6"/>
  <c r="AJ73" i="7"/>
  <c r="AJ73" i="8"/>
  <c r="AJ73" i="11"/>
  <c r="AJ73" i="3"/>
  <c r="AJ74" i="12"/>
  <c r="AJ74" i="13"/>
  <c r="AJ78" i="14"/>
  <c r="AJ73" i="2"/>
  <c r="AJ77" i="14"/>
  <c r="AJ72" i="2"/>
  <c r="AJ72" i="3"/>
  <c r="AJ72" i="4"/>
  <c r="AJ72" i="5"/>
  <c r="AJ72" i="6"/>
  <c r="AJ72" i="11"/>
  <c r="O72" i="2"/>
  <c r="P72" i="2" s="1"/>
  <c r="AK72" i="2" s="1"/>
  <c r="Q72" i="2" s="1"/>
  <c r="AL72" i="2" s="1"/>
  <c r="R72" i="2" s="1"/>
  <c r="AM72" i="2" s="1"/>
  <c r="S72" i="2" s="1"/>
  <c r="AN72" i="2" s="1"/>
  <c r="T72" i="2" s="1"/>
  <c r="AO72" i="2" s="1"/>
  <c r="AQ72" i="2" s="1"/>
  <c r="AJ72" i="7"/>
  <c r="AJ72" i="8"/>
  <c r="AJ73" i="12"/>
  <c r="AJ73" i="13"/>
  <c r="AJ71" i="5"/>
  <c r="AJ71" i="7"/>
  <c r="AJ71" i="8"/>
  <c r="AJ72" i="12"/>
  <c r="AJ72" i="13"/>
  <c r="AJ76" i="14"/>
  <c r="AJ71" i="2"/>
  <c r="O71" i="2"/>
  <c r="P71" i="2" s="1"/>
  <c r="AK71" i="2" s="1"/>
  <c r="Q71" i="2" s="1"/>
  <c r="AL71" i="2" s="1"/>
  <c r="R71" i="2" s="1"/>
  <c r="AM71" i="2" s="1"/>
  <c r="S71" i="2" s="1"/>
  <c r="AN71" i="2" s="1"/>
  <c r="T71" i="2" s="1"/>
  <c r="AO71" i="2" s="1"/>
  <c r="AQ71" i="2" s="1"/>
  <c r="AJ71" i="3"/>
  <c r="AJ71" i="4"/>
  <c r="AJ71" i="6"/>
  <c r="AJ71" i="11"/>
  <c r="AJ70" i="2"/>
  <c r="AJ75" i="14"/>
  <c r="AJ70" i="3"/>
  <c r="AJ70" i="6"/>
  <c r="AJ70" i="11"/>
  <c r="O70" i="2"/>
  <c r="P70" i="2" s="1"/>
  <c r="AK70" i="2" s="1"/>
  <c r="Q70" i="2" s="1"/>
  <c r="AL70" i="2" s="1"/>
  <c r="R70" i="2" s="1"/>
  <c r="AJ70" i="4"/>
  <c r="AJ70" i="5"/>
  <c r="AJ70" i="7"/>
  <c r="AJ70" i="8"/>
  <c r="AJ71" i="12"/>
  <c r="AJ71" i="13"/>
  <c r="O69" i="2"/>
  <c r="P69" i="2" s="1"/>
  <c r="AK69" i="2" s="1"/>
  <c r="Q69" i="2" s="1"/>
  <c r="AL69" i="2" s="1"/>
  <c r="R69" i="2" s="1"/>
  <c r="AM69" i="2" s="1"/>
  <c r="S69" i="2" s="1"/>
  <c r="AN69" i="2" s="1"/>
  <c r="T69" i="2" s="1"/>
  <c r="AO69" i="2" s="1"/>
  <c r="AQ69" i="2" s="1"/>
  <c r="AJ69" i="6"/>
  <c r="AJ69" i="11"/>
  <c r="AJ69" i="2"/>
  <c r="AJ69" i="4"/>
  <c r="AJ69" i="5"/>
  <c r="AJ69" i="7"/>
  <c r="AJ69" i="8"/>
  <c r="AJ70" i="12"/>
  <c r="AJ70" i="13"/>
  <c r="AJ69" i="3"/>
  <c r="AJ74" i="14"/>
  <c r="AJ68" i="3"/>
  <c r="AJ73" i="14"/>
  <c r="AJ68" i="2"/>
  <c r="AJ68" i="5"/>
  <c r="AJ68" i="6"/>
  <c r="AJ68" i="11"/>
  <c r="O68" i="2"/>
  <c r="P68" i="2" s="1"/>
  <c r="AK68" i="2" s="1"/>
  <c r="Q68" i="2" s="1"/>
  <c r="AL68" i="2" s="1"/>
  <c r="R68" i="2" s="1"/>
  <c r="AM68" i="2" s="1"/>
  <c r="S68" i="2" s="1"/>
  <c r="AN68" i="2" s="1"/>
  <c r="T68" i="2" s="1"/>
  <c r="AO68" i="2" s="1"/>
  <c r="AQ68" i="2" s="1"/>
  <c r="AJ68" i="4"/>
  <c r="AJ68" i="7"/>
  <c r="AJ68" i="8"/>
  <c r="AJ69" i="12"/>
  <c r="AJ69" i="13"/>
  <c r="AJ67" i="4"/>
  <c r="AJ67" i="5"/>
  <c r="AJ67" i="6"/>
  <c r="AJ67" i="7"/>
  <c r="AJ67" i="8"/>
  <c r="AJ67" i="11"/>
  <c r="AJ67" i="3"/>
  <c r="AJ68" i="12"/>
  <c r="AJ68" i="13"/>
  <c r="O67" i="2"/>
  <c r="P67" i="2" s="1"/>
  <c r="AK67" i="2" s="1"/>
  <c r="Q67" i="2" s="1"/>
  <c r="AL67" i="2" s="1"/>
  <c r="R67" i="2" s="1"/>
  <c r="AM67" i="2" s="1"/>
  <c r="S67" i="2" s="1"/>
  <c r="AN67" i="2" s="1"/>
  <c r="T67" i="2" s="1"/>
  <c r="AO67" i="2" s="1"/>
  <c r="AQ67" i="2" s="1"/>
  <c r="AJ67" i="2"/>
  <c r="AJ72" i="14"/>
  <c r="O66" i="2"/>
  <c r="P66" i="2" s="1"/>
  <c r="AK66" i="2" s="1"/>
  <c r="Q66" i="2" s="1"/>
  <c r="AL66" i="2" s="1"/>
  <c r="R66" i="2" s="1"/>
  <c r="AM66" i="2" s="1"/>
  <c r="S66" i="2" s="1"/>
  <c r="AN66" i="2" s="1"/>
  <c r="T66" i="2" s="1"/>
  <c r="AO66" i="2" s="1"/>
  <c r="AQ66" i="2" s="1"/>
  <c r="AJ66" i="3"/>
  <c r="AJ66" i="4"/>
  <c r="AJ66" i="5"/>
  <c r="AJ66" i="6"/>
  <c r="AJ66" i="7"/>
  <c r="AJ66" i="8"/>
  <c r="AJ66" i="11"/>
  <c r="AJ67" i="12"/>
  <c r="AJ67" i="13"/>
  <c r="AJ71" i="14"/>
  <c r="AJ66" i="2"/>
  <c r="AJ70" i="14"/>
  <c r="AJ65" i="2"/>
  <c r="AJ65" i="4"/>
  <c r="AJ65" i="5"/>
  <c r="AJ65" i="6"/>
  <c r="AJ65" i="7"/>
  <c r="AJ65" i="8"/>
  <c r="AJ65" i="11"/>
  <c r="AJ65" i="3"/>
  <c r="AJ66" i="12"/>
  <c r="AJ66" i="13"/>
  <c r="O65" i="2"/>
  <c r="P65" i="2" s="1"/>
  <c r="AK65" i="2" s="1"/>
  <c r="Q65" i="2" s="1"/>
  <c r="AL65" i="2" s="1"/>
  <c r="R65" i="2" s="1"/>
  <c r="AM65" i="2" s="1"/>
  <c r="S65" i="2" s="1"/>
  <c r="AN65" i="2" s="1"/>
  <c r="T65" i="2" s="1"/>
  <c r="AO65" i="2" s="1"/>
  <c r="AQ65" i="2" s="1"/>
  <c r="AJ64" i="8"/>
  <c r="AJ65" i="12"/>
  <c r="AJ65" i="13"/>
  <c r="AJ64" i="3"/>
  <c r="AJ69" i="14"/>
  <c r="O64" i="2"/>
  <c r="P64" i="2" s="1"/>
  <c r="AK64" i="2" s="1"/>
  <c r="Q64" i="2" s="1"/>
  <c r="AL64" i="2" s="1"/>
  <c r="R64" i="2" s="1"/>
  <c r="AM64" i="2" s="1"/>
  <c r="S64" i="2" s="1"/>
  <c r="AN64" i="2" s="1"/>
  <c r="T64" i="2" s="1"/>
  <c r="AO64" i="2" s="1"/>
  <c r="AQ64" i="2" s="1"/>
  <c r="AJ64" i="2"/>
  <c r="AJ64" i="4"/>
  <c r="AJ64" i="5"/>
  <c r="AJ64" i="6"/>
  <c r="AJ64" i="7"/>
  <c r="AJ64" i="11"/>
  <c r="O63" i="2"/>
  <c r="P63" i="2" s="1"/>
  <c r="AK63" i="2" s="1"/>
  <c r="Q63" i="2" s="1"/>
  <c r="AL63" i="2" s="1"/>
  <c r="R63" i="2" s="1"/>
  <c r="AM63" i="2" s="1"/>
  <c r="S63" i="2" s="1"/>
  <c r="AN63" i="2" s="1"/>
  <c r="T63" i="2" s="1"/>
  <c r="AO63" i="2" s="1"/>
  <c r="AQ63" i="2" s="1"/>
  <c r="AJ68" i="14"/>
  <c r="AJ63" i="2"/>
  <c r="AJ63" i="3"/>
  <c r="AJ63" i="4"/>
  <c r="AJ63" i="5"/>
  <c r="AJ63" i="6"/>
  <c r="AJ63" i="8"/>
  <c r="AJ63" i="11"/>
  <c r="AJ63" i="7"/>
  <c r="AJ64" i="12"/>
  <c r="AJ64" i="13"/>
  <c r="AJ62" i="3"/>
  <c r="AJ62" i="4"/>
  <c r="AJ62" i="5"/>
  <c r="AJ63" i="12"/>
  <c r="AJ63" i="13"/>
  <c r="O62" i="2"/>
  <c r="P62" i="2" s="1"/>
  <c r="AK62" i="2" s="1"/>
  <c r="Q62" i="2" s="1"/>
  <c r="AL62" i="2" s="1"/>
  <c r="R62" i="2" s="1"/>
  <c r="AM62" i="2" s="1"/>
  <c r="S62" i="2" s="1"/>
  <c r="AN62" i="2" s="1"/>
  <c r="T62" i="2" s="1"/>
  <c r="AO62" i="2" s="1"/>
  <c r="AQ62" i="2" s="1"/>
  <c r="AJ62" i="2"/>
  <c r="AJ67" i="14"/>
  <c r="AJ62" i="6"/>
  <c r="AJ62" i="7"/>
  <c r="AJ62" i="8"/>
  <c r="AJ62" i="11"/>
  <c r="O61" i="2"/>
  <c r="P61" i="2" s="1"/>
  <c r="AK61" i="2" s="1"/>
  <c r="Q61" i="2" s="1"/>
  <c r="AL61" i="2" s="1"/>
  <c r="R61" i="2" s="1"/>
  <c r="AM61" i="2" s="1"/>
  <c r="S61" i="2" s="1"/>
  <c r="AN61" i="2" s="1"/>
  <c r="T61" i="2" s="1"/>
  <c r="AO61" i="2" s="1"/>
  <c r="AQ61" i="2" s="1"/>
  <c r="AJ61" i="5"/>
  <c r="AJ61" i="8"/>
  <c r="AJ62" i="12"/>
  <c r="AJ62" i="13"/>
  <c r="AJ61" i="2"/>
  <c r="AJ63" i="14"/>
  <c r="AJ66" i="14"/>
  <c r="AJ61" i="3"/>
  <c r="AJ61" i="4"/>
  <c r="AJ61" i="6"/>
  <c r="AJ61" i="7"/>
  <c r="AJ61" i="11"/>
  <c r="AJ59" i="2"/>
  <c r="AJ59" i="3"/>
  <c r="AJ60" i="3"/>
  <c r="AJ59" i="4"/>
  <c r="AJ60" i="4"/>
  <c r="AJ60" i="5"/>
  <c r="AJ59" i="7"/>
  <c r="AJ60" i="7"/>
  <c r="AJ60" i="8"/>
  <c r="AJ60" i="12"/>
  <c r="AJ61" i="12"/>
  <c r="AJ60" i="13"/>
  <c r="AJ61" i="13"/>
  <c r="AJ60" i="2"/>
  <c r="AJ64" i="14"/>
  <c r="AJ65" i="14"/>
  <c r="AJ62" i="14"/>
  <c r="O60" i="2"/>
  <c r="P60" i="2" s="1"/>
  <c r="AK60" i="2" s="1"/>
  <c r="Q60" i="2" s="1"/>
  <c r="AL60" i="2" s="1"/>
  <c r="R60" i="2" s="1"/>
  <c r="AM60" i="2" s="1"/>
  <c r="S60" i="2" s="1"/>
  <c r="AN60" i="2" s="1"/>
  <c r="T60" i="2" s="1"/>
  <c r="AO60" i="2" s="1"/>
  <c r="AQ60" i="2" s="1"/>
  <c r="AJ59" i="5"/>
  <c r="AJ59" i="6"/>
  <c r="AJ60" i="6"/>
  <c r="AJ59" i="8"/>
  <c r="AJ59" i="11"/>
  <c r="AJ60" i="11"/>
  <c r="O59" i="11"/>
  <c r="P59" i="11" s="1"/>
  <c r="AK59" i="11" s="1"/>
  <c r="Q59" i="11" s="1"/>
  <c r="AL59" i="11" s="1"/>
  <c r="R59" i="11" s="1"/>
  <c r="AM59" i="11" s="1"/>
  <c r="S59" i="11" s="1"/>
  <c r="AN59" i="11" s="1"/>
  <c r="T59" i="11" s="1"/>
  <c r="AO59" i="11" s="1"/>
  <c r="AQ59" i="11"/>
  <c r="O60" i="12" s="1"/>
  <c r="P60" i="12" s="1"/>
  <c r="AK60" i="12" s="1"/>
  <c r="Q60" i="12" s="1"/>
  <c r="AL60" i="12" s="1"/>
  <c r="R60" i="12" s="1"/>
  <c r="AM60" i="12" s="1"/>
  <c r="S60" i="12" s="1"/>
  <c r="AN60" i="12" s="1"/>
  <c r="T60" i="12" s="1"/>
  <c r="AO60" i="12" s="1"/>
  <c r="AQ60" i="12" s="1"/>
  <c r="O62" i="14" s="1"/>
  <c r="P62" i="14" s="1"/>
  <c r="AK62" i="14" s="1"/>
  <c r="Q62" i="14" s="1"/>
  <c r="AL62" i="14" s="1"/>
  <c r="R62" i="14" s="1"/>
  <c r="AM62" i="14" s="1"/>
  <c r="S62" i="14" s="1"/>
  <c r="AN62" i="14" s="1"/>
  <c r="T62" i="14" s="1"/>
  <c r="AO62" i="14" s="1"/>
  <c r="AQ62" i="14" s="1"/>
  <c r="O59" i="3"/>
  <c r="P59" i="3" s="1"/>
  <c r="AK59" i="3" s="1"/>
  <c r="Q59" i="3" s="1"/>
  <c r="AL59" i="3" s="1"/>
  <c r="R59" i="3" s="1"/>
  <c r="AM59" i="3" s="1"/>
  <c r="S59" i="3" s="1"/>
  <c r="AN59" i="3" s="1"/>
  <c r="T59" i="3" s="1"/>
  <c r="AO59" i="3" s="1"/>
  <c r="AQ59" i="3" s="1"/>
  <c r="O59" i="4" s="1"/>
  <c r="P59" i="4" s="1"/>
  <c r="AK59" i="4" s="1"/>
  <c r="Q59" i="4" s="1"/>
  <c r="AL59" i="4" s="1"/>
  <c r="R59" i="4" s="1"/>
  <c r="AM59" i="4" s="1"/>
  <c r="S59" i="4" s="1"/>
  <c r="AN59" i="4" s="1"/>
  <c r="T59" i="4" s="1"/>
  <c r="AO59" i="4" s="1"/>
  <c r="AQ59" i="4" s="1"/>
  <c r="O59" i="5" s="1"/>
  <c r="P59" i="5" s="1"/>
  <c r="AK59" i="5" s="1"/>
  <c r="Q59" i="5" s="1"/>
  <c r="AL59" i="5" s="1"/>
  <c r="R59" i="5" s="1"/>
  <c r="AM59" i="5" s="1"/>
  <c r="S59" i="5" s="1"/>
  <c r="AN59" i="5" s="1"/>
  <c r="T59" i="5" s="1"/>
  <c r="AO59" i="5" s="1"/>
  <c r="AQ59" i="5" s="1"/>
  <c r="O59" i="6" s="1"/>
  <c r="P59" i="6" s="1"/>
  <c r="AK59" i="6" s="1"/>
  <c r="Q59" i="6" s="1"/>
  <c r="AL59" i="6" s="1"/>
  <c r="R59" i="6" s="1"/>
  <c r="AM59" i="6" s="1"/>
  <c r="S59" i="6" s="1"/>
  <c r="AN59" i="6" s="1"/>
  <c r="T59" i="6" s="1"/>
  <c r="AO59" i="6" s="1"/>
  <c r="AQ59" i="6" s="1"/>
  <c r="O59" i="7" s="1"/>
  <c r="P59" i="7" s="1"/>
  <c r="AK59" i="7" s="1"/>
  <c r="Q59" i="7" s="1"/>
  <c r="AL59" i="7" s="1"/>
  <c r="R59" i="7" s="1"/>
  <c r="AM59" i="7" s="1"/>
  <c r="S59" i="7" s="1"/>
  <c r="AN59" i="7" s="1"/>
  <c r="T59" i="7" s="1"/>
  <c r="AO59" i="7" s="1"/>
  <c r="AQ59" i="7" s="1"/>
  <c r="O59" i="8" s="1"/>
  <c r="P59" i="8" s="1"/>
  <c r="AK59" i="8" s="1"/>
  <c r="Q59" i="8" s="1"/>
  <c r="AL59" i="8" s="1"/>
  <c r="R59" i="8" s="1"/>
  <c r="AM59" i="8" s="1"/>
  <c r="S59" i="8" s="1"/>
  <c r="AN59" i="8" s="1"/>
  <c r="T59" i="8" s="1"/>
  <c r="AO59" i="8" s="1"/>
  <c r="AQ59" i="8" s="1"/>
  <c r="AJ58" i="5"/>
  <c r="AJ58" i="6"/>
  <c r="AJ58" i="7"/>
  <c r="AJ58" i="8"/>
  <c r="AJ58" i="11"/>
  <c r="AJ58" i="3"/>
  <c r="AJ59" i="12"/>
  <c r="AJ59" i="13"/>
  <c r="O58" i="2"/>
  <c r="P58" i="2" s="1"/>
  <c r="AK58" i="2" s="1"/>
  <c r="Q58" i="2" s="1"/>
  <c r="AL58" i="2" s="1"/>
  <c r="R58" i="2" s="1"/>
  <c r="AM58" i="2" s="1"/>
  <c r="S58" i="2" s="1"/>
  <c r="AN58" i="2" s="1"/>
  <c r="T58" i="2" s="1"/>
  <c r="AO58" i="2" s="1"/>
  <c r="AQ58" i="2" s="1"/>
  <c r="AJ58" i="2"/>
  <c r="AJ58" i="4"/>
  <c r="AJ61" i="14"/>
  <c r="AJ57" i="2"/>
  <c r="O57" i="2"/>
  <c r="P57" i="2" s="1"/>
  <c r="AK57" i="2" s="1"/>
  <c r="Q57" i="2" s="1"/>
  <c r="AL57" i="2" s="1"/>
  <c r="R57" i="2" s="1"/>
  <c r="AM57" i="2" s="1"/>
  <c r="S57" i="2" s="1"/>
  <c r="AN57" i="2" s="1"/>
  <c r="T57" i="2" s="1"/>
  <c r="AO57" i="2" s="1"/>
  <c r="AQ57" i="2" s="1"/>
  <c r="AJ57" i="3"/>
  <c r="AJ57" i="4"/>
  <c r="AJ57" i="5"/>
  <c r="AJ57" i="6"/>
  <c r="AJ57" i="11"/>
  <c r="AJ57" i="7"/>
  <c r="AJ57" i="8"/>
  <c r="AJ58" i="12"/>
  <c r="AJ58" i="13"/>
  <c r="AJ60" i="14"/>
  <c r="AJ56" i="2"/>
  <c r="AJ56" i="3"/>
  <c r="AJ56" i="4"/>
  <c r="AJ56" i="6"/>
  <c r="AJ56" i="8"/>
  <c r="AJ56" i="7"/>
  <c r="AJ56" i="11"/>
  <c r="AJ56" i="5"/>
  <c r="AJ57" i="12"/>
  <c r="AJ57" i="13"/>
  <c r="O56" i="2"/>
  <c r="P56" i="2" s="1"/>
  <c r="AK56" i="2" s="1"/>
  <c r="Q56" i="2" s="1"/>
  <c r="AL56" i="2" s="1"/>
  <c r="R56" i="2" s="1"/>
  <c r="AM56" i="2" s="1"/>
  <c r="S56" i="2" s="1"/>
  <c r="AN56" i="2" s="1"/>
  <c r="T56" i="2" s="1"/>
  <c r="AO56" i="2" s="1"/>
  <c r="AQ56" i="2" s="1"/>
  <c r="AJ59" i="14"/>
  <c r="O55" i="2"/>
  <c r="P55" i="2" s="1"/>
  <c r="AK55" i="2" s="1"/>
  <c r="Q55" i="2" s="1"/>
  <c r="AL55" i="2" s="1"/>
  <c r="R55" i="2" s="1"/>
  <c r="AM55" i="2" s="1"/>
  <c r="S55" i="2" s="1"/>
  <c r="AN55" i="2" s="1"/>
  <c r="T55" i="2" s="1"/>
  <c r="AO55" i="2" s="1"/>
  <c r="AQ55" i="2" s="1"/>
  <c r="AJ55" i="2"/>
  <c r="AJ55" i="3"/>
  <c r="AJ55" i="6"/>
  <c r="AJ55" i="8"/>
  <c r="AJ55" i="11"/>
  <c r="AJ55" i="4"/>
  <c r="AJ55" i="5"/>
  <c r="AJ55" i="7"/>
  <c r="AJ56" i="12"/>
  <c r="AJ56" i="13"/>
  <c r="AJ58" i="14"/>
  <c r="AJ54" i="3"/>
  <c r="AJ54" i="4"/>
  <c r="AJ54" i="6"/>
  <c r="AJ54" i="8"/>
  <c r="AJ54" i="7"/>
  <c r="AJ54" i="11"/>
  <c r="O54" i="2"/>
  <c r="P54" i="2" s="1"/>
  <c r="AK54" i="2" s="1"/>
  <c r="Q54" i="2" s="1"/>
  <c r="AL54" i="2" s="1"/>
  <c r="R54" i="2" s="1"/>
  <c r="AM54" i="2" s="1"/>
  <c r="S54" i="2" s="1"/>
  <c r="AN54" i="2" s="1"/>
  <c r="T54" i="2" s="1"/>
  <c r="AO54" i="2" s="1"/>
  <c r="AQ54" i="2" s="1"/>
  <c r="AJ54" i="5"/>
  <c r="AJ55" i="12"/>
  <c r="AJ55" i="13"/>
  <c r="AJ54" i="2"/>
  <c r="AJ57" i="14"/>
  <c r="O53" i="2"/>
  <c r="P53" i="2" s="1"/>
  <c r="AK53" i="2" s="1"/>
  <c r="Q53" i="2" s="1"/>
  <c r="AL53" i="2" s="1"/>
  <c r="R53" i="2" s="1"/>
  <c r="AM53" i="2" s="1"/>
  <c r="S53" i="2" s="1"/>
  <c r="AN53" i="2" s="1"/>
  <c r="T53" i="2" s="1"/>
  <c r="AO53" i="2" s="1"/>
  <c r="AQ53" i="2" s="1"/>
  <c r="AJ56" i="14"/>
  <c r="AJ53" i="3"/>
  <c r="AJ53" i="6"/>
  <c r="AJ53" i="8"/>
  <c r="AJ53" i="11"/>
  <c r="AJ53" i="4"/>
  <c r="AJ53" i="5"/>
  <c r="AJ53" i="7"/>
  <c r="AJ54" i="12"/>
  <c r="AJ54" i="13"/>
  <c r="AJ53" i="2"/>
  <c r="AJ52" i="2"/>
  <c r="AJ52" i="6"/>
  <c r="AJ52" i="8"/>
  <c r="AJ52" i="7"/>
  <c r="AJ52" i="11"/>
  <c r="AJ52" i="5"/>
  <c r="AJ53" i="12"/>
  <c r="AJ53" i="13"/>
  <c r="O52" i="2"/>
  <c r="P52" i="2" s="1"/>
  <c r="AK52" i="2" s="1"/>
  <c r="Q52" i="2" s="1"/>
  <c r="AL52" i="2" s="1"/>
  <c r="R52" i="2" s="1"/>
  <c r="AM52" i="2" s="1"/>
  <c r="S52" i="2" s="1"/>
  <c r="AN52" i="2" s="1"/>
  <c r="T52" i="2" s="1"/>
  <c r="AO52" i="2" s="1"/>
  <c r="AQ52" i="2" s="1"/>
  <c r="AJ52" i="3"/>
  <c r="AJ52" i="4"/>
  <c r="AJ55" i="14"/>
  <c r="AJ51" i="3"/>
  <c r="AJ51" i="5"/>
  <c r="AJ51" i="6"/>
  <c r="AJ51" i="8"/>
  <c r="AJ51" i="7"/>
  <c r="AJ51" i="11"/>
  <c r="AJ51" i="2"/>
  <c r="AJ51" i="4"/>
  <c r="AJ52" i="12"/>
  <c r="AJ52" i="13"/>
  <c r="O51" i="2"/>
  <c r="P51" i="2" s="1"/>
  <c r="AK51" i="2" s="1"/>
  <c r="Q51" i="2" s="1"/>
  <c r="AL51" i="2" s="1"/>
  <c r="R51" i="2" s="1"/>
  <c r="AM51" i="2" s="1"/>
  <c r="S51" i="2" s="1"/>
  <c r="AN51" i="2" s="1"/>
  <c r="T51" i="2" s="1"/>
  <c r="AO51" i="2" s="1"/>
  <c r="AQ51" i="2" s="1"/>
  <c r="AJ54" i="14"/>
  <c r="AJ53" i="14"/>
  <c r="AJ50" i="3"/>
  <c r="AJ50" i="5"/>
  <c r="AJ50" i="6"/>
  <c r="AJ50" i="8"/>
  <c r="AJ50" i="7"/>
  <c r="AJ50" i="11"/>
  <c r="O50" i="2"/>
  <c r="P50" i="2" s="1"/>
  <c r="AK50" i="2" s="1"/>
  <c r="Q50" i="2" s="1"/>
  <c r="AL50" i="2" s="1"/>
  <c r="R50" i="2" s="1"/>
  <c r="AM50" i="2" s="1"/>
  <c r="S50" i="2" s="1"/>
  <c r="AN50" i="2" s="1"/>
  <c r="T50" i="2" s="1"/>
  <c r="AO50" i="2" s="1"/>
  <c r="AQ50" i="2" s="1"/>
  <c r="AJ50" i="2"/>
  <c r="AJ50" i="4"/>
  <c r="AJ51" i="12"/>
  <c r="AJ51" i="13"/>
  <c r="AJ49" i="2"/>
  <c r="AJ52" i="14"/>
  <c r="O49" i="2"/>
  <c r="P49" i="2" s="1"/>
  <c r="AK49" i="2" s="1"/>
  <c r="Q49" i="2" s="1"/>
  <c r="AL49" i="2" s="1"/>
  <c r="R49" i="2" s="1"/>
  <c r="AM49" i="2" s="1"/>
  <c r="S49" i="2" s="1"/>
  <c r="AN49" i="2" s="1"/>
  <c r="T49" i="2" s="1"/>
  <c r="AO49" i="2" s="1"/>
  <c r="AQ49" i="2" s="1"/>
  <c r="AJ49" i="3"/>
  <c r="AJ49" i="4"/>
  <c r="AJ49" i="5"/>
  <c r="AJ49" i="6"/>
  <c r="AJ49" i="8"/>
  <c r="AJ49" i="11"/>
  <c r="AJ49" i="7"/>
  <c r="AJ50" i="12"/>
  <c r="AJ50" i="13"/>
  <c r="AJ48" i="5"/>
  <c r="AJ48" i="6"/>
  <c r="AJ48" i="8"/>
  <c r="AJ48" i="7"/>
  <c r="AJ48" i="11"/>
  <c r="O48" i="2"/>
  <c r="P48" i="2" s="1"/>
  <c r="AK48" i="2" s="1"/>
  <c r="Q48" i="2" s="1"/>
  <c r="AL48" i="2" s="1"/>
  <c r="R48" i="2" s="1"/>
  <c r="AM48" i="2" s="1"/>
  <c r="S48" i="2" s="1"/>
  <c r="AN48" i="2" s="1"/>
  <c r="T48" i="2" s="1"/>
  <c r="AO48" i="2" s="1"/>
  <c r="AQ48" i="2" s="1"/>
  <c r="AJ49" i="12"/>
  <c r="AJ49" i="13"/>
  <c r="AJ48" i="4"/>
  <c r="AJ51" i="14"/>
  <c r="AJ48" i="2"/>
  <c r="AJ48" i="3"/>
  <c r="O47" i="2"/>
  <c r="P47" i="2" s="1"/>
  <c r="AK47" i="2" s="1"/>
  <c r="Q47" i="2" s="1"/>
  <c r="AL47" i="2" s="1"/>
  <c r="R47" i="2" s="1"/>
  <c r="AM47" i="2" s="1"/>
  <c r="S47" i="2" s="1"/>
  <c r="AN47" i="2" s="1"/>
  <c r="T47" i="2" s="1"/>
  <c r="AO47" i="2" s="1"/>
  <c r="AQ47" i="2" s="1"/>
  <c r="AJ47" i="4"/>
  <c r="AJ47" i="6"/>
  <c r="AJ47" i="8"/>
  <c r="AJ47" i="11"/>
  <c r="AJ47" i="2"/>
  <c r="AJ47" i="5"/>
  <c r="AJ47" i="7"/>
  <c r="AJ48" i="12"/>
  <c r="AJ48" i="13"/>
  <c r="AJ47" i="3"/>
  <c r="AJ50" i="14"/>
  <c r="AJ46" i="3"/>
  <c r="AJ46" i="2"/>
  <c r="AJ46" i="4"/>
  <c r="AJ46" i="5"/>
  <c r="AJ46" i="6"/>
  <c r="AJ46" i="8"/>
  <c r="AJ46" i="11"/>
  <c r="O46" i="2"/>
  <c r="P46" i="2" s="1"/>
  <c r="AK46" i="2" s="1"/>
  <c r="Q46" i="2" s="1"/>
  <c r="AL46" i="2" s="1"/>
  <c r="R46" i="2" s="1"/>
  <c r="AM46" i="2" s="1"/>
  <c r="S46" i="2" s="1"/>
  <c r="AN46" i="2" s="1"/>
  <c r="T46" i="2" s="1"/>
  <c r="AO46" i="2" s="1"/>
  <c r="AQ46" i="2" s="1"/>
  <c r="AJ46" i="7"/>
  <c r="AJ47" i="12"/>
  <c r="AJ47" i="13"/>
  <c r="AJ49" i="14"/>
  <c r="AJ45" i="5"/>
  <c r="AJ46" i="12"/>
  <c r="AJ46" i="13"/>
  <c r="O45" i="2"/>
  <c r="P45" i="2" s="1"/>
  <c r="AK45" i="2" s="1"/>
  <c r="Q45" i="2" s="1"/>
  <c r="AL45" i="2" s="1"/>
  <c r="R45" i="2" s="1"/>
  <c r="AM45" i="2" s="1"/>
  <c r="S45" i="2" s="1"/>
  <c r="AN45" i="2" s="1"/>
  <c r="T45" i="2" s="1"/>
  <c r="AO45" i="2" s="1"/>
  <c r="AQ45" i="2" s="1"/>
  <c r="AJ45" i="3"/>
  <c r="AJ45" i="4"/>
  <c r="AJ48" i="14"/>
  <c r="AJ45" i="2"/>
  <c r="AJ45" i="6"/>
  <c r="AJ45" i="8"/>
  <c r="AJ45" i="7"/>
  <c r="AJ45" i="11"/>
  <c r="AJ44" i="2"/>
  <c r="AJ44" i="6"/>
  <c r="AJ44" i="8"/>
  <c r="AJ44" i="7"/>
  <c r="AJ44" i="11"/>
  <c r="O44" i="2"/>
  <c r="P44" i="2" s="1"/>
  <c r="AK44" i="2" s="1"/>
  <c r="Q44" i="2" s="1"/>
  <c r="AL44" i="2" s="1"/>
  <c r="R44" i="2" s="1"/>
  <c r="AM44" i="2" s="1"/>
  <c r="S44" i="2" s="1"/>
  <c r="AN44" i="2" s="1"/>
  <c r="T44" i="2" s="1"/>
  <c r="AO44" i="2" s="1"/>
  <c r="AQ44" i="2" s="1"/>
  <c r="AJ44" i="4"/>
  <c r="AJ44" i="5"/>
  <c r="AJ45" i="12"/>
  <c r="AJ45" i="13"/>
  <c r="AJ44" i="3"/>
  <c r="AJ47" i="14"/>
  <c r="AJ43" i="4"/>
  <c r="AJ43" i="5"/>
  <c r="AJ43" i="6"/>
  <c r="AJ43" i="8"/>
  <c r="AJ43" i="7"/>
  <c r="AJ43" i="11"/>
  <c r="O43" i="2"/>
  <c r="P43" i="2" s="1"/>
  <c r="AK43" i="2" s="1"/>
  <c r="Q43" i="2" s="1"/>
  <c r="AL43" i="2" s="1"/>
  <c r="R43" i="2" s="1"/>
  <c r="AM43" i="2" s="1"/>
  <c r="S43" i="2" s="1"/>
  <c r="AN43" i="2" s="1"/>
  <c r="T43" i="2" s="1"/>
  <c r="AO43" i="2" s="1"/>
  <c r="AQ43" i="2" s="1"/>
  <c r="AJ43" i="3"/>
  <c r="AJ44" i="12"/>
  <c r="AJ44" i="13"/>
  <c r="AJ43" i="2"/>
  <c r="AJ46" i="14"/>
  <c r="AJ43" i="12"/>
  <c r="AJ43" i="13"/>
  <c r="O42" i="2"/>
  <c r="P42" i="2" s="1"/>
  <c r="AK42" i="2" s="1"/>
  <c r="Q42" i="2" s="1"/>
  <c r="AL42" i="2" s="1"/>
  <c r="R42" i="2" s="1"/>
  <c r="AM42" i="2" s="1"/>
  <c r="S42" i="2" s="1"/>
  <c r="AN42" i="2" s="1"/>
  <c r="T42" i="2" s="1"/>
  <c r="AO42" i="2" s="1"/>
  <c r="AQ42" i="2" s="1"/>
  <c r="AJ42" i="3"/>
  <c r="AJ42" i="4"/>
  <c r="AJ45" i="14"/>
  <c r="AJ42" i="2"/>
  <c r="AJ42" i="5"/>
  <c r="AJ42" i="6"/>
  <c r="AJ42" i="8"/>
  <c r="AJ42" i="7"/>
  <c r="AJ42" i="11"/>
  <c r="AJ44" i="14"/>
  <c r="AJ41" i="3"/>
  <c r="O41" i="2"/>
  <c r="P41" i="2" s="1"/>
  <c r="AK41" i="2" s="1"/>
  <c r="Q41" i="2" s="1"/>
  <c r="AL41" i="2" s="1"/>
  <c r="R41" i="2" s="1"/>
  <c r="AM41" i="2" s="1"/>
  <c r="S41" i="2" s="1"/>
  <c r="AN41" i="2" s="1"/>
  <c r="T41" i="2" s="1"/>
  <c r="AO41" i="2" s="1"/>
  <c r="AQ41" i="2" s="1"/>
  <c r="AJ41" i="5"/>
  <c r="AJ41" i="6"/>
  <c r="AJ41" i="8"/>
  <c r="AJ41" i="11"/>
  <c r="AJ41" i="2"/>
  <c r="AJ41" i="4"/>
  <c r="AJ41" i="7"/>
  <c r="AJ42" i="12"/>
  <c r="AJ42" i="13"/>
  <c r="AJ40" i="2"/>
  <c r="AJ40" i="5"/>
  <c r="AJ40" i="6"/>
  <c r="AJ40" i="8"/>
  <c r="AJ40" i="11"/>
  <c r="AJ40" i="4"/>
  <c r="AJ40" i="7"/>
  <c r="AJ41" i="12"/>
  <c r="AJ41" i="13"/>
  <c r="O40" i="2"/>
  <c r="P40" i="2" s="1"/>
  <c r="AK40" i="2" s="1"/>
  <c r="Q40" i="2" s="1"/>
  <c r="AL40" i="2" s="1"/>
  <c r="R40" i="2" s="1"/>
  <c r="AM40" i="2" s="1"/>
  <c r="S40" i="2" s="1"/>
  <c r="AN40" i="2" s="1"/>
  <c r="T40" i="2" s="1"/>
  <c r="AO40" i="2" s="1"/>
  <c r="AQ40" i="2" s="1"/>
  <c r="AJ40" i="3"/>
  <c r="AJ43" i="14"/>
  <c r="O39" i="2"/>
  <c r="P39" i="2" s="1"/>
  <c r="AK39" i="2" s="1"/>
  <c r="Q39" i="2" s="1"/>
  <c r="AL39" i="2" s="1"/>
  <c r="R39" i="2" s="1"/>
  <c r="AM39" i="2" s="1"/>
  <c r="S39" i="2" s="1"/>
  <c r="AN39" i="2" s="1"/>
  <c r="T39" i="2" s="1"/>
  <c r="AO39" i="2" s="1"/>
  <c r="AQ39" i="2" s="1"/>
  <c r="AJ39" i="5"/>
  <c r="AJ39" i="6"/>
  <c r="AJ39" i="8"/>
  <c r="AJ39" i="11"/>
  <c r="AJ39" i="2"/>
  <c r="AJ39" i="7"/>
  <c r="AJ40" i="12"/>
  <c r="AJ40" i="13"/>
  <c r="AJ39" i="4"/>
  <c r="AJ42" i="14"/>
  <c r="AJ39" i="3"/>
  <c r="O38" i="2"/>
  <c r="P38" i="2" s="1"/>
  <c r="AK38" i="2" s="1"/>
  <c r="Q38" i="2" s="1"/>
  <c r="AL38" i="2" s="1"/>
  <c r="R38" i="2" s="1"/>
  <c r="AM38" i="2" s="1"/>
  <c r="S38" i="2" s="1"/>
  <c r="AN38" i="2" s="1"/>
  <c r="T38" i="2" s="1"/>
  <c r="AO38" i="2" s="1"/>
  <c r="AQ38" i="2" s="1"/>
  <c r="AJ38" i="4"/>
  <c r="AJ38" i="5"/>
  <c r="AJ38" i="6"/>
  <c r="AJ38" i="8"/>
  <c r="AJ38" i="7"/>
  <c r="AJ38" i="11"/>
  <c r="AJ38" i="2"/>
  <c r="AJ38" i="3"/>
  <c r="AJ39" i="12"/>
  <c r="AJ39" i="13"/>
  <c r="AJ41" i="14"/>
  <c r="AJ37" i="4"/>
  <c r="AJ37" i="5"/>
  <c r="AJ37" i="6"/>
  <c r="AJ37" i="8"/>
  <c r="AJ37" i="7"/>
  <c r="AJ37" i="11"/>
  <c r="AJ37" i="2"/>
  <c r="AJ37" i="3"/>
  <c r="AJ38" i="12"/>
  <c r="AJ38" i="13"/>
  <c r="O37" i="2"/>
  <c r="P37" i="2" s="1"/>
  <c r="AK37" i="2" s="1"/>
  <c r="Q37" i="2" s="1"/>
  <c r="AL37" i="2" s="1"/>
  <c r="R37" i="2" s="1"/>
  <c r="AM37" i="2" s="1"/>
  <c r="S37" i="2" s="1"/>
  <c r="AN37" i="2" s="1"/>
  <c r="T37" i="2" s="1"/>
  <c r="AO37" i="2" s="1"/>
  <c r="AQ37" i="2" s="1"/>
  <c r="AJ40" i="14"/>
  <c r="O36" i="2"/>
  <c r="P36" i="2" s="1"/>
  <c r="AK36" i="2" s="1"/>
  <c r="Q36" i="2" s="1"/>
  <c r="AL36" i="2" s="1"/>
  <c r="R36" i="2" s="1"/>
  <c r="AM36" i="2" s="1"/>
  <c r="S36" i="2" s="1"/>
  <c r="AN36" i="2" s="1"/>
  <c r="T36" i="2" s="1"/>
  <c r="AO36" i="2" s="1"/>
  <c r="AQ36" i="2" s="1"/>
  <c r="AJ36" i="5"/>
  <c r="AJ36" i="6"/>
  <c r="AJ36" i="8"/>
  <c r="AJ36" i="7"/>
  <c r="AJ36" i="11"/>
  <c r="AJ36" i="2"/>
  <c r="AJ36" i="3"/>
  <c r="AJ37" i="12"/>
  <c r="AJ37" i="13"/>
  <c r="AJ36" i="4"/>
  <c r="AJ39" i="14"/>
  <c r="AJ35" i="2"/>
  <c r="AJ35" i="4"/>
  <c r="AJ35" i="6"/>
  <c r="AJ35" i="8"/>
  <c r="AJ35" i="7"/>
  <c r="AJ35" i="11"/>
  <c r="O35" i="2"/>
  <c r="P35" i="2" s="1"/>
  <c r="AK35" i="2" s="1"/>
  <c r="Q35" i="2" s="1"/>
  <c r="AL35" i="2" s="1"/>
  <c r="R35" i="2" s="1"/>
  <c r="AM35" i="2" s="1"/>
  <c r="S35" i="2" s="1"/>
  <c r="AN35" i="2" s="1"/>
  <c r="T35" i="2" s="1"/>
  <c r="AO35" i="2" s="1"/>
  <c r="AQ35" i="2" s="1"/>
  <c r="AJ35" i="5"/>
  <c r="AJ36" i="12"/>
  <c r="AJ36" i="13"/>
  <c r="AJ35" i="3"/>
  <c r="AJ38" i="14"/>
  <c r="AJ34" i="6"/>
  <c r="AJ34" i="8"/>
  <c r="AJ34" i="11"/>
  <c r="O34" i="2"/>
  <c r="P34" i="2" s="1"/>
  <c r="AK34" i="2" s="1"/>
  <c r="Q34" i="2" s="1"/>
  <c r="AL34" i="2" s="1"/>
  <c r="R34" i="2" s="1"/>
  <c r="AM34" i="2" s="1"/>
  <c r="S34" i="2" s="1"/>
  <c r="AN34" i="2" s="1"/>
  <c r="T34" i="2" s="1"/>
  <c r="AO34" i="2" s="1"/>
  <c r="AQ34" i="2" s="1"/>
  <c r="AJ34" i="3"/>
  <c r="AJ34" i="4"/>
  <c r="AJ34" i="5"/>
  <c r="AJ34" i="7"/>
  <c r="AJ35" i="12"/>
  <c r="AJ35" i="13"/>
  <c r="AJ34" i="2"/>
  <c r="AJ37" i="14"/>
  <c r="AJ33" i="7"/>
  <c r="AJ34" i="12"/>
  <c r="AJ34" i="13"/>
  <c r="AJ33" i="4"/>
  <c r="AJ36" i="14"/>
  <c r="O33" i="2"/>
  <c r="P33" i="2" s="1"/>
  <c r="AK33" i="2" s="1"/>
  <c r="Q33" i="2" s="1"/>
  <c r="AL33" i="2" s="1"/>
  <c r="R33" i="2" s="1"/>
  <c r="AM33" i="2" s="1"/>
  <c r="S33" i="2" s="1"/>
  <c r="AN33" i="2" s="1"/>
  <c r="T33" i="2" s="1"/>
  <c r="AO33" i="2" s="1"/>
  <c r="AQ33" i="2" s="1"/>
  <c r="AJ33" i="2"/>
  <c r="AJ33" i="3"/>
  <c r="AJ33" i="5"/>
  <c r="AJ33" i="6"/>
  <c r="AJ33" i="8"/>
  <c r="AJ33" i="11"/>
  <c r="AJ32" i="2"/>
  <c r="AJ32" i="4"/>
  <c r="AJ32" i="5"/>
  <c r="AJ32" i="6"/>
  <c r="AJ32" i="8"/>
  <c r="AJ32" i="11"/>
  <c r="AJ32" i="7"/>
  <c r="AJ33" i="12"/>
  <c r="AJ33" i="13"/>
  <c r="O32" i="2"/>
  <c r="P32" i="2" s="1"/>
  <c r="AK32" i="2" s="1"/>
  <c r="Q32" i="2" s="1"/>
  <c r="AL32" i="2" s="1"/>
  <c r="R32" i="2" s="1"/>
  <c r="AM32" i="2" s="1"/>
  <c r="S32" i="2" s="1"/>
  <c r="AN32" i="2" s="1"/>
  <c r="T32" i="2" s="1"/>
  <c r="AO32" i="2" s="1"/>
  <c r="AQ32" i="2" s="1"/>
  <c r="AJ32" i="3"/>
  <c r="AJ35" i="14"/>
  <c r="AJ31" i="6"/>
  <c r="AJ31" i="8"/>
  <c r="AJ31" i="7"/>
  <c r="AJ31" i="11"/>
  <c r="AJ31" i="3"/>
  <c r="AJ31" i="4"/>
  <c r="AJ31" i="5"/>
  <c r="AJ32" i="12"/>
  <c r="AJ32" i="13"/>
  <c r="AJ34" i="14"/>
  <c r="O31" i="2"/>
  <c r="P31" i="2" s="1"/>
  <c r="AK31" i="2" s="1"/>
  <c r="Q31" i="2" s="1"/>
  <c r="AL31" i="2" s="1"/>
  <c r="R31" i="2" s="1"/>
  <c r="AM31" i="2" s="1"/>
  <c r="S31" i="2" s="1"/>
  <c r="AN31" i="2" s="1"/>
  <c r="T31" i="2" s="1"/>
  <c r="AO31" i="2" s="1"/>
  <c r="AQ31" i="2" s="1"/>
  <c r="AJ31" i="2"/>
  <c r="O30" i="2"/>
  <c r="P30" i="2" s="1"/>
  <c r="AK30" i="2" s="1"/>
  <c r="Q30" i="2" s="1"/>
  <c r="AL30" i="2" s="1"/>
  <c r="R30" i="2" s="1"/>
  <c r="AM30" i="2" s="1"/>
  <c r="S30" i="2" s="1"/>
  <c r="AN30" i="2" s="1"/>
  <c r="T30" i="2" s="1"/>
  <c r="AO30" i="2" s="1"/>
  <c r="AQ30" i="2" s="1"/>
  <c r="AJ30" i="2"/>
  <c r="AJ30" i="3"/>
  <c r="AJ30" i="5"/>
  <c r="AJ30" i="6"/>
  <c r="AJ30" i="8"/>
  <c r="AJ30" i="7"/>
  <c r="AJ30" i="11"/>
  <c r="AJ31" i="12"/>
  <c r="AJ31" i="13"/>
  <c r="AJ30" i="4"/>
  <c r="AJ33" i="14"/>
  <c r="AJ32" i="14"/>
  <c r="AJ29" i="2"/>
  <c r="AJ29" i="3"/>
  <c r="AJ29" i="4"/>
  <c r="AJ29" i="5"/>
  <c r="AJ29" i="6"/>
  <c r="AJ29" i="8"/>
  <c r="AJ29" i="7"/>
  <c r="AJ29" i="11"/>
  <c r="O29" i="2"/>
  <c r="P29" i="2" s="1"/>
  <c r="AK29" i="2" s="1"/>
  <c r="Q29" i="2" s="1"/>
  <c r="AL29" i="2" s="1"/>
  <c r="R29" i="2" s="1"/>
  <c r="AM29" i="2" s="1"/>
  <c r="S29" i="2" s="1"/>
  <c r="AN29" i="2" s="1"/>
  <c r="T29" i="2" s="1"/>
  <c r="AO29" i="2" s="1"/>
  <c r="AQ29" i="2" s="1"/>
  <c r="AJ30" i="12"/>
  <c r="AJ30" i="13"/>
  <c r="O28" i="2"/>
  <c r="P28" i="2" s="1"/>
  <c r="AK28" i="2" s="1"/>
  <c r="Q28" i="2" s="1"/>
  <c r="AL28" i="2" s="1"/>
  <c r="R28" i="2" s="1"/>
  <c r="AM28" i="2" s="1"/>
  <c r="S28" i="2" s="1"/>
  <c r="AN28" i="2" s="1"/>
  <c r="T28" i="2" s="1"/>
  <c r="AO28" i="2" s="1"/>
  <c r="AQ28" i="2" s="1"/>
  <c r="AJ28" i="3"/>
  <c r="AJ28" i="4"/>
  <c r="AJ28" i="5"/>
  <c r="AJ28" i="7"/>
  <c r="AJ29" i="12"/>
  <c r="AJ29" i="13"/>
  <c r="AJ28" i="2"/>
  <c r="AJ31" i="14"/>
  <c r="AJ28" i="6"/>
  <c r="AJ28" i="8"/>
  <c r="AJ28" i="11"/>
  <c r="O27" i="2"/>
  <c r="P27" i="2" s="1"/>
  <c r="AK27" i="2" s="1"/>
  <c r="Q27" i="2" s="1"/>
  <c r="AL27" i="2" s="1"/>
  <c r="R27" i="2" s="1"/>
  <c r="AM27" i="2" s="1"/>
  <c r="S27" i="2" s="1"/>
  <c r="AN27" i="2" s="1"/>
  <c r="T27" i="2" s="1"/>
  <c r="AO27" i="2" s="1"/>
  <c r="AQ27" i="2" s="1"/>
  <c r="AJ27" i="3"/>
  <c r="AJ27" i="6"/>
  <c r="AJ27" i="8"/>
  <c r="AJ27" i="7"/>
  <c r="AJ27" i="11"/>
  <c r="AJ27" i="4"/>
  <c r="AJ27" i="5"/>
  <c r="AJ28" i="12"/>
  <c r="AJ28" i="13"/>
  <c r="AJ27" i="2"/>
  <c r="AJ30" i="14"/>
  <c r="AJ26" i="5"/>
  <c r="AJ26" i="6"/>
  <c r="AJ26" i="8"/>
  <c r="AJ26" i="11"/>
  <c r="O26" i="2"/>
  <c r="P26" i="2" s="1"/>
  <c r="AK26" i="2" s="1"/>
  <c r="Q26" i="2" s="1"/>
  <c r="AL26" i="2" s="1"/>
  <c r="R26" i="2" s="1"/>
  <c r="AM26" i="2" s="1"/>
  <c r="S26" i="2" s="1"/>
  <c r="AN26" i="2" s="1"/>
  <c r="T26" i="2" s="1"/>
  <c r="AO26" i="2" s="1"/>
  <c r="AQ26" i="2" s="1"/>
  <c r="AJ26" i="3"/>
  <c r="AJ26" i="4"/>
  <c r="AJ26" i="7"/>
  <c r="AJ27" i="12"/>
  <c r="AJ27" i="13"/>
  <c r="AJ26" i="2"/>
  <c r="AJ27" i="14"/>
  <c r="AJ29" i="14"/>
  <c r="O25" i="2"/>
  <c r="P25" i="2" s="1"/>
  <c r="AK25" i="2" s="1"/>
  <c r="Q25" i="2" s="1"/>
  <c r="AL25" i="2" s="1"/>
  <c r="R25" i="2" s="1"/>
  <c r="AM25" i="2" s="1"/>
  <c r="S25" i="2" s="1"/>
  <c r="AN25" i="2" s="1"/>
  <c r="T25" i="2" s="1"/>
  <c r="AO25" i="2" s="1"/>
  <c r="AQ25" i="2" s="1"/>
  <c r="AJ26" i="14"/>
  <c r="AJ28" i="14"/>
  <c r="AJ25" i="2"/>
  <c r="AJ25" i="3"/>
  <c r="AJ25" i="4"/>
  <c r="AJ25" i="5"/>
  <c r="AJ25" i="6"/>
  <c r="AJ25" i="8"/>
  <c r="AJ25" i="11"/>
  <c r="AJ25" i="7"/>
  <c r="AJ26" i="12"/>
  <c r="AJ26" i="13"/>
  <c r="O24" i="2"/>
  <c r="P24" i="2" s="1"/>
  <c r="AK24" i="2" s="1"/>
  <c r="Q24" i="2" s="1"/>
  <c r="AL24" i="2" s="1"/>
  <c r="R24" i="2" s="1"/>
  <c r="AM24" i="2" s="1"/>
  <c r="S24" i="2" s="1"/>
  <c r="AN24" i="2" s="1"/>
  <c r="T24" i="2" s="1"/>
  <c r="AO24" i="2" s="1"/>
  <c r="AQ24" i="2" s="1"/>
  <c r="AJ24" i="4"/>
  <c r="AJ24" i="5"/>
  <c r="AJ25" i="12"/>
  <c r="AJ25" i="13"/>
  <c r="AJ25" i="14"/>
  <c r="AJ24" i="2"/>
  <c r="AJ24" i="3"/>
  <c r="AJ24" i="6"/>
  <c r="AJ24" i="8"/>
  <c r="AJ24" i="7"/>
  <c r="AJ24" i="11"/>
  <c r="AJ23" i="3"/>
  <c r="AJ23" i="4"/>
  <c r="AJ24" i="14"/>
  <c r="O23" i="2"/>
  <c r="P23" i="2" s="1"/>
  <c r="AK23" i="2" s="1"/>
  <c r="Q23" i="2" s="1"/>
  <c r="AL23" i="2" s="1"/>
  <c r="R23" i="2" s="1"/>
  <c r="AM23" i="2" s="1"/>
  <c r="S23" i="2" s="1"/>
  <c r="AN23" i="2" s="1"/>
  <c r="T23" i="2" s="1"/>
  <c r="AO23" i="2" s="1"/>
  <c r="AQ23" i="2" s="1"/>
  <c r="AJ23" i="2"/>
  <c r="AJ23" i="6"/>
  <c r="AJ23" i="8"/>
  <c r="AJ23" i="7"/>
  <c r="AJ23" i="11"/>
  <c r="AJ23" i="5"/>
  <c r="AJ24" i="12"/>
  <c r="AJ24" i="13"/>
  <c r="AJ22" i="3"/>
  <c r="AJ22" i="4"/>
  <c r="AJ23" i="14"/>
  <c r="O22" i="2"/>
  <c r="P22" i="2" s="1"/>
  <c r="AK22" i="2" s="1"/>
  <c r="Q22" i="2" s="1"/>
  <c r="AL22" i="2" s="1"/>
  <c r="R22" i="2" s="1"/>
  <c r="AM22" i="2" s="1"/>
  <c r="S22" i="2" s="1"/>
  <c r="AN22" i="2" s="1"/>
  <c r="T22" i="2" s="1"/>
  <c r="AO22" i="2" s="1"/>
  <c r="AQ22" i="2" s="1"/>
  <c r="AJ22" i="2"/>
  <c r="AJ22" i="5"/>
  <c r="AJ22" i="6"/>
  <c r="AJ22" i="8"/>
  <c r="AJ22" i="11"/>
  <c r="AJ22" i="7"/>
  <c r="AJ23" i="12"/>
  <c r="AJ23" i="13"/>
  <c r="AJ21" i="2"/>
  <c r="AJ21" i="4"/>
  <c r="AJ21" i="5"/>
  <c r="AJ21" i="6"/>
  <c r="AJ21" i="8"/>
  <c r="AJ21" i="7"/>
  <c r="AJ21" i="11"/>
  <c r="O21" i="2"/>
  <c r="P21" i="2" s="1"/>
  <c r="AK21" i="2" s="1"/>
  <c r="Q21" i="2" s="1"/>
  <c r="AL21" i="2" s="1"/>
  <c r="R21" i="2" s="1"/>
  <c r="AM21" i="2" s="1"/>
  <c r="S21" i="2" s="1"/>
  <c r="AN21" i="2" s="1"/>
  <c r="T21" i="2" s="1"/>
  <c r="AO21" i="2" s="1"/>
  <c r="AQ21" i="2" s="1"/>
  <c r="AJ21" i="3"/>
  <c r="AJ21" i="12"/>
  <c r="AJ22" i="12"/>
  <c r="AJ21" i="13"/>
  <c r="AJ22" i="13"/>
  <c r="AJ21" i="14"/>
  <c r="AJ22" i="14"/>
  <c r="AJ20" i="3"/>
  <c r="AJ20" i="2"/>
  <c r="AJ20" i="5"/>
  <c r="AJ20" i="6"/>
  <c r="AJ20" i="8"/>
  <c r="AJ20" i="7"/>
  <c r="AJ20" i="11"/>
  <c r="AJ20" i="4"/>
  <c r="AJ20" i="12"/>
  <c r="AJ20" i="13"/>
  <c r="O20" i="2"/>
  <c r="P20" i="2" s="1"/>
  <c r="AK20" i="2" s="1"/>
  <c r="Q20" i="2" s="1"/>
  <c r="AL20" i="2" s="1"/>
  <c r="R20" i="2" s="1"/>
  <c r="AM20" i="2" s="1"/>
  <c r="S20" i="2" s="1"/>
  <c r="AN20" i="2" s="1"/>
  <c r="T20" i="2" s="1"/>
  <c r="AO20" i="2" s="1"/>
  <c r="AQ20" i="2" s="1"/>
  <c r="AJ20" i="14"/>
  <c r="O19" i="2"/>
  <c r="P19" i="2" s="1"/>
  <c r="AK19" i="2" s="1"/>
  <c r="Q19" i="2" s="1"/>
  <c r="AL19" i="2" s="1"/>
  <c r="R19" i="2" s="1"/>
  <c r="AM19" i="2" s="1"/>
  <c r="S19" i="2" s="1"/>
  <c r="AN19" i="2" s="1"/>
  <c r="T19" i="2" s="1"/>
  <c r="AO19" i="2" s="1"/>
  <c r="AQ19" i="2" s="1"/>
  <c r="AJ19" i="14"/>
  <c r="AJ19" i="2"/>
  <c r="AJ19" i="4"/>
  <c r="AJ19" i="6"/>
  <c r="AJ19" i="8"/>
  <c r="AJ19" i="7"/>
  <c r="AJ19" i="11"/>
  <c r="AJ19" i="3"/>
  <c r="AJ19" i="5"/>
  <c r="AJ19" i="12"/>
  <c r="AJ19" i="13"/>
  <c r="O18" i="2"/>
  <c r="P18" i="2" s="1"/>
  <c r="AK18" i="2" s="1"/>
  <c r="Q18" i="2" s="1"/>
  <c r="AL18" i="2" s="1"/>
  <c r="R18" i="2" s="1"/>
  <c r="AM18" i="2" s="1"/>
  <c r="S18" i="2" s="1"/>
  <c r="AN18" i="2" s="1"/>
  <c r="T18" i="2" s="1"/>
  <c r="AO18" i="2" s="1"/>
  <c r="AQ18" i="2" s="1"/>
  <c r="AJ18" i="6"/>
  <c r="AJ18" i="8"/>
  <c r="AJ18" i="7"/>
  <c r="AJ18" i="11"/>
  <c r="AJ18" i="2"/>
  <c r="AJ18" i="3"/>
  <c r="AJ18" i="4"/>
  <c r="AJ18" i="5"/>
  <c r="AJ18" i="12"/>
  <c r="AJ18" i="13"/>
  <c r="AJ18" i="14"/>
  <c r="AJ17" i="6"/>
  <c r="AJ17" i="8"/>
  <c r="AJ17" i="11"/>
  <c r="AJ17" i="2"/>
  <c r="AJ17" i="4"/>
  <c r="AJ17" i="5"/>
  <c r="AJ17" i="7"/>
  <c r="AJ17" i="12"/>
  <c r="AJ17" i="13"/>
  <c r="AJ17" i="14"/>
  <c r="O17" i="2"/>
  <c r="P17" i="2" s="1"/>
  <c r="AK17" i="2" s="1"/>
  <c r="Q17" i="2" s="1"/>
  <c r="AL17" i="2" s="1"/>
  <c r="R17" i="2" s="1"/>
  <c r="AM17" i="2" s="1"/>
  <c r="S17" i="2" s="1"/>
  <c r="AN17" i="2" s="1"/>
  <c r="T17" i="2" s="1"/>
  <c r="AO17" i="2" s="1"/>
  <c r="AQ17" i="2" s="1"/>
  <c r="AJ17" i="3"/>
  <c r="AJ16" i="5"/>
  <c r="AJ16" i="7"/>
  <c r="AJ16" i="12"/>
  <c r="AJ16" i="13"/>
  <c r="AJ16" i="4"/>
  <c r="AJ16" i="14"/>
  <c r="O16" i="2"/>
  <c r="P16" i="2" s="1"/>
  <c r="AK16" i="2" s="1"/>
  <c r="Q16" i="2" s="1"/>
  <c r="AL16" i="2" s="1"/>
  <c r="R16" i="2" s="1"/>
  <c r="AM16" i="2" s="1"/>
  <c r="S16" i="2" s="1"/>
  <c r="AN16" i="2" s="1"/>
  <c r="T16" i="2" s="1"/>
  <c r="AO16" i="2" s="1"/>
  <c r="AQ16" i="2" s="1"/>
  <c r="AJ16" i="2"/>
  <c r="AJ16" i="3"/>
  <c r="AJ16" i="6"/>
  <c r="AJ16" i="8"/>
  <c r="AJ16" i="11"/>
  <c r="O15" i="2"/>
  <c r="P15" i="2" s="1"/>
  <c r="AK15" i="2" s="1"/>
  <c r="Q15" i="2" s="1"/>
  <c r="AL15" i="2" s="1"/>
  <c r="R15" i="2" s="1"/>
  <c r="AM15" i="2" s="1"/>
  <c r="S15" i="2" s="1"/>
  <c r="AN15" i="2" s="1"/>
  <c r="T15" i="2" s="1"/>
  <c r="AO15" i="2" s="1"/>
  <c r="AQ15" i="2" s="1"/>
  <c r="AJ15" i="6"/>
  <c r="AJ15" i="8"/>
  <c r="AJ15" i="7"/>
  <c r="AJ15" i="11"/>
  <c r="AJ15" i="4"/>
  <c r="AJ15" i="5"/>
  <c r="AJ15" i="12"/>
  <c r="AJ15" i="13"/>
  <c r="AJ15" i="2"/>
  <c r="AJ15" i="14"/>
  <c r="AJ15" i="3"/>
  <c r="AJ14" i="3"/>
  <c r="AJ14" i="6"/>
  <c r="AJ14" i="8"/>
  <c r="AJ14" i="11"/>
  <c r="O14" i="2"/>
  <c r="P14" i="2" s="1"/>
  <c r="AK14" i="2" s="1"/>
  <c r="Q14" i="2" s="1"/>
  <c r="AL14" i="2" s="1"/>
  <c r="R14" i="2" s="1"/>
  <c r="AM14" i="2" s="1"/>
  <c r="S14" i="2" s="1"/>
  <c r="AN14" i="2" s="1"/>
  <c r="T14" i="2" s="1"/>
  <c r="AO14" i="2" s="1"/>
  <c r="AQ14" i="2" s="1"/>
  <c r="AJ14" i="4"/>
  <c r="AJ14" i="5"/>
  <c r="AJ14" i="7"/>
  <c r="AJ14" i="12"/>
  <c r="AJ14" i="13"/>
  <c r="AJ14" i="2"/>
  <c r="AJ14" i="14"/>
  <c r="AJ13" i="2"/>
  <c r="AJ13" i="6"/>
  <c r="AJ13" i="8"/>
  <c r="AJ13" i="11"/>
  <c r="AJ13" i="3"/>
  <c r="AJ13" i="5"/>
  <c r="AJ13" i="7"/>
  <c r="AJ13" i="12"/>
  <c r="AJ13" i="13"/>
  <c r="O13" i="2"/>
  <c r="P13" i="2" s="1"/>
  <c r="AK13" i="2" s="1"/>
  <c r="Q13" i="2" s="1"/>
  <c r="AL13" i="2" s="1"/>
  <c r="R13" i="2" s="1"/>
  <c r="AM13" i="2" s="1"/>
  <c r="S13" i="2" s="1"/>
  <c r="AN13" i="2" s="1"/>
  <c r="T13" i="2" s="1"/>
  <c r="AO13" i="2" s="1"/>
  <c r="AQ13" i="2" s="1"/>
  <c r="AJ13" i="4"/>
  <c r="AJ13" i="14"/>
  <c r="AJ12" i="3"/>
  <c r="AJ12" i="4"/>
  <c r="AJ12" i="6"/>
  <c r="AJ12" i="11"/>
  <c r="O12" i="2"/>
  <c r="P12" i="2" s="1"/>
  <c r="AK12" i="2" s="1"/>
  <c r="Q12" i="2" s="1"/>
  <c r="AL12" i="2" s="1"/>
  <c r="R12" i="2" s="1"/>
  <c r="AM12" i="2" s="1"/>
  <c r="S12" i="2" s="1"/>
  <c r="AN12" i="2" s="1"/>
  <c r="T12" i="2" s="1"/>
  <c r="AO12" i="2" s="1"/>
  <c r="AQ12" i="2" s="1"/>
  <c r="AJ12" i="5"/>
  <c r="AJ12" i="12"/>
  <c r="AJ12" i="13"/>
  <c r="AJ12" i="2"/>
  <c r="AJ12" i="14"/>
  <c r="AJ11" i="5"/>
  <c r="AJ11" i="7"/>
  <c r="AJ11" i="12"/>
  <c r="AJ11" i="13"/>
  <c r="AJ11" i="14"/>
  <c r="O11" i="2"/>
  <c r="P11" i="2" s="1"/>
  <c r="AK11" i="2" s="1"/>
  <c r="Q11" i="2" s="1"/>
  <c r="AL11" i="2" s="1"/>
  <c r="R11" i="2" s="1"/>
  <c r="AM11" i="2" s="1"/>
  <c r="S11" i="2" s="1"/>
  <c r="AN11" i="2" s="1"/>
  <c r="T11" i="2" s="1"/>
  <c r="AO11" i="2" s="1"/>
  <c r="AQ11" i="2" s="1"/>
  <c r="AJ11" i="3"/>
  <c r="AJ11" i="2"/>
  <c r="AJ11" i="4"/>
  <c r="AJ11" i="6"/>
  <c r="AJ11" i="8"/>
  <c r="AJ11" i="11"/>
  <c r="O10" i="2"/>
  <c r="P10" i="2" s="1"/>
  <c r="AK10" i="2" s="1"/>
  <c r="Q10" i="2" s="1"/>
  <c r="AL10" i="2" s="1"/>
  <c r="R10" i="2" s="1"/>
  <c r="AM10" i="2" s="1"/>
  <c r="S10" i="2" s="1"/>
  <c r="AN10" i="2" s="1"/>
  <c r="T10" i="2" s="1"/>
  <c r="AO10" i="2" s="1"/>
  <c r="AQ10" i="2" s="1"/>
  <c r="AJ10" i="3"/>
  <c r="AJ10" i="4"/>
  <c r="AJ10" i="6"/>
  <c r="AJ10" i="8"/>
  <c r="AJ10" i="11"/>
  <c r="AJ10" i="5"/>
  <c r="AJ10" i="7"/>
  <c r="AJ10" i="12"/>
  <c r="AJ10" i="13"/>
  <c r="AJ10" i="2"/>
  <c r="AJ10" i="14"/>
  <c r="AJ9" i="3"/>
  <c r="AJ9" i="6"/>
  <c r="AJ9" i="8"/>
  <c r="AJ9" i="11"/>
  <c r="AJ9" i="4"/>
  <c r="AJ9" i="5"/>
  <c r="AJ9" i="7"/>
  <c r="AJ9" i="12"/>
  <c r="AJ9" i="13"/>
  <c r="O9" i="2"/>
  <c r="P9" i="2" s="1"/>
  <c r="AK9" i="2" s="1"/>
  <c r="Q9" i="2" s="1"/>
  <c r="AL9" i="2" s="1"/>
  <c r="R9" i="2" s="1"/>
  <c r="AM9" i="2" s="1"/>
  <c r="S9" i="2" s="1"/>
  <c r="AN9" i="2" s="1"/>
  <c r="T9" i="2" s="1"/>
  <c r="AO9" i="2" s="1"/>
  <c r="AQ9" i="2" s="1"/>
  <c r="AJ9" i="2"/>
  <c r="AJ9" i="14"/>
  <c r="AJ8" i="6"/>
  <c r="AJ8" i="8"/>
  <c r="AJ8" i="11"/>
  <c r="AJ8" i="5"/>
  <c r="AJ8" i="7"/>
  <c r="AJ8" i="12"/>
  <c r="AJ8" i="13"/>
  <c r="AJ8" i="2"/>
  <c r="AJ8" i="4"/>
  <c r="AJ8" i="14"/>
  <c r="O8" i="2"/>
  <c r="P8" i="2" s="1"/>
  <c r="AK8" i="2" s="1"/>
  <c r="Q8" i="2" s="1"/>
  <c r="AL8" i="2" s="1"/>
  <c r="R8" i="2" s="1"/>
  <c r="AM8" i="2" s="1"/>
  <c r="S8" i="2" s="1"/>
  <c r="AN8" i="2" s="1"/>
  <c r="T8" i="2" s="1"/>
  <c r="AO8" i="2" s="1"/>
  <c r="AQ8" i="2" s="1"/>
  <c r="AJ8" i="3"/>
  <c r="O7" i="3"/>
  <c r="P7" i="3" s="1"/>
  <c r="AK7" i="3" s="1"/>
  <c r="Q7" i="3" s="1"/>
  <c r="AL7" i="3" s="1"/>
  <c r="R7" i="3" s="1"/>
  <c r="AM7" i="3" s="1"/>
  <c r="S7" i="3" s="1"/>
  <c r="AN7" i="3" s="1"/>
  <c r="T7" i="3" s="1"/>
  <c r="AO7" i="3" s="1"/>
  <c r="AQ7" i="3" s="1"/>
  <c r="O7" i="4" s="1"/>
  <c r="P7" i="4" s="1"/>
  <c r="AK7" i="4" s="1"/>
  <c r="Q7" i="4" s="1"/>
  <c r="AL7" i="4" s="1"/>
  <c r="R7" i="4" s="1"/>
  <c r="AM7" i="4" s="1"/>
  <c r="S7" i="4" s="1"/>
  <c r="AN7" i="4" s="1"/>
  <c r="T7" i="4" s="1"/>
  <c r="AO7" i="4" s="1"/>
  <c r="AQ7" i="4" s="1"/>
  <c r="O7" i="5" s="1"/>
  <c r="P7" i="5" s="1"/>
  <c r="AK7" i="5" s="1"/>
  <c r="Q7" i="5" s="1"/>
  <c r="AL7" i="5" s="1"/>
  <c r="R7" i="5" s="1"/>
  <c r="AM7" i="5" s="1"/>
  <c r="S7" i="5" s="1"/>
  <c r="AN7" i="5" s="1"/>
  <c r="T7" i="5" s="1"/>
  <c r="AO7" i="5" s="1"/>
  <c r="AQ7" i="5" s="1"/>
  <c r="O7" i="6" s="1"/>
  <c r="P7" i="6" s="1"/>
  <c r="AK7" i="6" s="1"/>
  <c r="Q7" i="6" s="1"/>
  <c r="AL7" i="6" s="1"/>
  <c r="R7" i="6" s="1"/>
  <c r="AM7" i="6" s="1"/>
  <c r="S7" i="6" s="1"/>
  <c r="AN7" i="6" s="1"/>
  <c r="T7" i="6" s="1"/>
  <c r="AO7" i="6" s="1"/>
  <c r="AQ7" i="6" s="1"/>
  <c r="O7" i="7" s="1"/>
  <c r="P7" i="7" s="1"/>
  <c r="AK7" i="7" s="1"/>
  <c r="Q7" i="7" s="1"/>
  <c r="AL7" i="7" s="1"/>
  <c r="R7" i="7" s="1"/>
  <c r="AM7" i="7" s="1"/>
  <c r="S7" i="7" s="1"/>
  <c r="AN7" i="7" s="1"/>
  <c r="T7" i="7" s="1"/>
  <c r="AO7" i="7" s="1"/>
  <c r="AQ7" i="7" s="1"/>
  <c r="O7" i="8" s="1"/>
  <c r="P7" i="8" s="1"/>
  <c r="AK7" i="8" s="1"/>
  <c r="Q7" i="8" s="1"/>
  <c r="AL7" i="8" s="1"/>
  <c r="R7" i="8" s="1"/>
  <c r="AM7" i="8" s="1"/>
  <c r="S7" i="8" s="1"/>
  <c r="AN7" i="8" s="1"/>
  <c r="T7" i="8" s="1"/>
  <c r="AO7" i="8" s="1"/>
  <c r="AQ7" i="8" s="1"/>
  <c r="O7" i="11"/>
  <c r="P7" i="11" s="1"/>
  <c r="AK7" i="11" s="1"/>
  <c r="Q7" i="11" s="1"/>
  <c r="AL7" i="11" s="1"/>
  <c r="R7" i="11" s="1"/>
  <c r="AM7" i="11" s="1"/>
  <c r="S7" i="11" s="1"/>
  <c r="AN7" i="11" s="1"/>
  <c r="T7" i="11" s="1"/>
  <c r="AO7" i="11" s="1"/>
  <c r="AQ7" i="11"/>
  <c r="O7" i="12" s="1"/>
  <c r="P7" i="12" s="1"/>
  <c r="AK7" i="12" s="1"/>
  <c r="Q7" i="12" s="1"/>
  <c r="AL7" i="12" s="1"/>
  <c r="R7" i="12" s="1"/>
  <c r="AM7" i="12" s="1"/>
  <c r="S7" i="12" s="1"/>
  <c r="AN7" i="12" s="1"/>
  <c r="T7" i="12" s="1"/>
  <c r="AO7" i="12" s="1"/>
  <c r="AQ7" i="12" s="1"/>
  <c r="AJ6" i="2"/>
  <c r="AJ6" i="6"/>
  <c r="AJ6" i="8"/>
  <c r="AJ6" i="7"/>
  <c r="AJ6" i="11"/>
  <c r="O6" i="2"/>
  <c r="P6" i="2" s="1"/>
  <c r="AK6" i="2" s="1"/>
  <c r="Q6" i="2" s="1"/>
  <c r="AL6" i="2" s="1"/>
  <c r="R6" i="2" s="1"/>
  <c r="AM6" i="2" s="1"/>
  <c r="S6" i="2" s="1"/>
  <c r="AN6" i="2" s="1"/>
  <c r="T6" i="2" s="1"/>
  <c r="AO6" i="2" s="1"/>
  <c r="AQ6" i="2" s="1"/>
  <c r="AJ6" i="5"/>
  <c r="AJ6" i="12"/>
  <c r="AJ6" i="13"/>
  <c r="AJ6" i="4"/>
  <c r="AJ6" i="14"/>
  <c r="AJ6" i="3"/>
  <c r="O276" i="3" l="1"/>
  <c r="P276" i="3" s="1"/>
  <c r="AK276" i="3" s="1"/>
  <c r="Q276" i="3" s="1"/>
  <c r="AL276" i="3" s="1"/>
  <c r="R276" i="3" s="1"/>
  <c r="AM276" i="3" s="1"/>
  <c r="S276" i="3" s="1"/>
  <c r="AN276" i="3" s="1"/>
  <c r="T276" i="3" s="1"/>
  <c r="AO276" i="3" s="1"/>
  <c r="AQ276" i="3" s="1"/>
  <c r="O276" i="4" s="1"/>
  <c r="P276" i="4" s="1"/>
  <c r="AK276" i="4" s="1"/>
  <c r="Q276" i="4" s="1"/>
  <c r="AL276" i="4" s="1"/>
  <c r="R276" i="4" s="1"/>
  <c r="AM276" i="4" s="1"/>
  <c r="S276" i="4" s="1"/>
  <c r="AN276" i="4" s="1"/>
  <c r="T276" i="4" s="1"/>
  <c r="AO276" i="4" s="1"/>
  <c r="AQ276" i="4" s="1"/>
  <c r="O276" i="5" s="1"/>
  <c r="P276" i="5" s="1"/>
  <c r="AK276" i="5" s="1"/>
  <c r="Q276" i="5" s="1"/>
  <c r="AL276" i="5" s="1"/>
  <c r="R276" i="5" s="1"/>
  <c r="AM276" i="5" s="1"/>
  <c r="S276" i="5" s="1"/>
  <c r="AN276" i="5" s="1"/>
  <c r="T276" i="5" s="1"/>
  <c r="AO276" i="5" s="1"/>
  <c r="AQ276" i="5" s="1"/>
  <c r="O276" i="6" s="1"/>
  <c r="P276" i="6" s="1"/>
  <c r="AK276" i="6" s="1"/>
  <c r="Q276" i="6" s="1"/>
  <c r="AL276" i="6" s="1"/>
  <c r="R276" i="6" s="1"/>
  <c r="AM276" i="6" s="1"/>
  <c r="S276" i="6" s="1"/>
  <c r="AN276" i="6" s="1"/>
  <c r="T276" i="6" s="1"/>
  <c r="AO276" i="6" s="1"/>
  <c r="AQ276" i="6" s="1"/>
  <c r="O276" i="7" s="1"/>
  <c r="P276" i="7" s="1"/>
  <c r="AK276" i="7" s="1"/>
  <c r="Q276" i="7" s="1"/>
  <c r="AL276" i="7" s="1"/>
  <c r="R276" i="7" s="1"/>
  <c r="AM276" i="7" s="1"/>
  <c r="S276" i="7" s="1"/>
  <c r="AN276" i="7" s="1"/>
  <c r="T276" i="7" s="1"/>
  <c r="AO276" i="7" s="1"/>
  <c r="AQ276" i="7" s="1"/>
  <c r="O276" i="8" s="1"/>
  <c r="P276" i="8" s="1"/>
  <c r="AK276" i="8" s="1"/>
  <c r="Q276" i="8" s="1"/>
  <c r="AL276" i="8" s="1"/>
  <c r="R276" i="8" s="1"/>
  <c r="AM276" i="8" s="1"/>
  <c r="S276" i="8" s="1"/>
  <c r="AN276" i="8" s="1"/>
  <c r="T276" i="8" s="1"/>
  <c r="AO276" i="8" s="1"/>
  <c r="AQ276" i="8" s="1"/>
  <c r="O276" i="11"/>
  <c r="P276" i="11" s="1"/>
  <c r="AK276" i="11" s="1"/>
  <c r="Q276" i="11" s="1"/>
  <c r="AL276" i="11" s="1"/>
  <c r="R276" i="11" s="1"/>
  <c r="AM276" i="11" s="1"/>
  <c r="S276" i="11" s="1"/>
  <c r="AN276" i="11" s="1"/>
  <c r="T276" i="11" s="1"/>
  <c r="AO276" i="11" s="1"/>
  <c r="AQ276" i="11"/>
  <c r="O277" i="12" s="1"/>
  <c r="P277" i="12" s="1"/>
  <c r="AK277" i="12" s="1"/>
  <c r="Q277" i="12" s="1"/>
  <c r="AL277" i="12" s="1"/>
  <c r="R277" i="12" s="1"/>
  <c r="AM277" i="12" s="1"/>
  <c r="S277" i="12" s="1"/>
  <c r="AN277" i="12" s="1"/>
  <c r="T277" i="12" s="1"/>
  <c r="AO277" i="12" s="1"/>
  <c r="AQ277" i="12" s="1"/>
  <c r="O275" i="3"/>
  <c r="P275" i="3" s="1"/>
  <c r="AK275" i="3" s="1"/>
  <c r="Q275" i="3" s="1"/>
  <c r="AL275" i="3" s="1"/>
  <c r="R275" i="3" s="1"/>
  <c r="AM275" i="3" s="1"/>
  <c r="S275" i="3" s="1"/>
  <c r="AN275" i="3" s="1"/>
  <c r="T275" i="3" s="1"/>
  <c r="AO275" i="3" s="1"/>
  <c r="AQ275" i="3" s="1"/>
  <c r="O275" i="4" s="1"/>
  <c r="P275" i="4" s="1"/>
  <c r="AK275" i="4" s="1"/>
  <c r="Q275" i="4" s="1"/>
  <c r="AL275" i="4" s="1"/>
  <c r="R275" i="4" s="1"/>
  <c r="AM275" i="4" s="1"/>
  <c r="S275" i="4" s="1"/>
  <c r="AN275" i="4" s="1"/>
  <c r="T275" i="4" s="1"/>
  <c r="AO275" i="4" s="1"/>
  <c r="AQ275" i="4" s="1"/>
  <c r="O275" i="5" s="1"/>
  <c r="P275" i="5" s="1"/>
  <c r="AK275" i="5" s="1"/>
  <c r="Q275" i="5" s="1"/>
  <c r="AL275" i="5" s="1"/>
  <c r="R275" i="5" s="1"/>
  <c r="AM275" i="5" s="1"/>
  <c r="S275" i="5" s="1"/>
  <c r="AN275" i="5" s="1"/>
  <c r="T275" i="5" s="1"/>
  <c r="AO275" i="5" s="1"/>
  <c r="AQ275" i="5" s="1"/>
  <c r="O275" i="6" s="1"/>
  <c r="P275" i="6" s="1"/>
  <c r="AK275" i="6" s="1"/>
  <c r="Q275" i="6" s="1"/>
  <c r="AL275" i="6" s="1"/>
  <c r="R275" i="6" s="1"/>
  <c r="AM275" i="6" s="1"/>
  <c r="S275" i="6" s="1"/>
  <c r="AN275" i="6" s="1"/>
  <c r="T275" i="6" s="1"/>
  <c r="AO275" i="6" s="1"/>
  <c r="AQ275" i="6" s="1"/>
  <c r="O275" i="7" s="1"/>
  <c r="P275" i="7" s="1"/>
  <c r="AK275" i="7" s="1"/>
  <c r="Q275" i="7" s="1"/>
  <c r="AL275" i="7" s="1"/>
  <c r="R275" i="7" s="1"/>
  <c r="AM275" i="7" s="1"/>
  <c r="S275" i="7" s="1"/>
  <c r="AN275" i="7" s="1"/>
  <c r="T275" i="7" s="1"/>
  <c r="AO275" i="7" s="1"/>
  <c r="AQ275" i="7" s="1"/>
  <c r="O275" i="8" s="1"/>
  <c r="P275" i="8" s="1"/>
  <c r="AK275" i="8" s="1"/>
  <c r="Q275" i="8" s="1"/>
  <c r="AL275" i="8" s="1"/>
  <c r="R275" i="8" s="1"/>
  <c r="AM275" i="8" s="1"/>
  <c r="S275" i="8" s="1"/>
  <c r="AN275" i="8" s="1"/>
  <c r="T275" i="8" s="1"/>
  <c r="AO275" i="8" s="1"/>
  <c r="AQ275" i="8" s="1"/>
  <c r="O275" i="11"/>
  <c r="P275" i="11" s="1"/>
  <c r="AK275" i="11" s="1"/>
  <c r="Q275" i="11" s="1"/>
  <c r="AL275" i="11" s="1"/>
  <c r="R275" i="11" s="1"/>
  <c r="AM275" i="11" s="1"/>
  <c r="S275" i="11" s="1"/>
  <c r="AN275" i="11" s="1"/>
  <c r="T275" i="11" s="1"/>
  <c r="AO275" i="11" s="1"/>
  <c r="AQ275" i="11"/>
  <c r="O276" i="12" s="1"/>
  <c r="P276" i="12" s="1"/>
  <c r="AK276" i="12" s="1"/>
  <c r="Q276" i="12" s="1"/>
  <c r="AL276" i="12" s="1"/>
  <c r="R276" i="12" s="1"/>
  <c r="AM276" i="12" s="1"/>
  <c r="S276" i="12" s="1"/>
  <c r="AN276" i="12" s="1"/>
  <c r="T276" i="12" s="1"/>
  <c r="AO276" i="12" s="1"/>
  <c r="AQ276" i="12" s="1"/>
  <c r="O274" i="3"/>
  <c r="P274" i="3" s="1"/>
  <c r="AK274" i="3" s="1"/>
  <c r="Q274" i="3" s="1"/>
  <c r="AL274" i="3" s="1"/>
  <c r="R274" i="3" s="1"/>
  <c r="AM274" i="3" s="1"/>
  <c r="S274" i="3" s="1"/>
  <c r="AN274" i="3" s="1"/>
  <c r="T274" i="3" s="1"/>
  <c r="AO274" i="3" s="1"/>
  <c r="AQ274" i="3" s="1"/>
  <c r="O274" i="4" s="1"/>
  <c r="P274" i="4" s="1"/>
  <c r="AK274" i="4" s="1"/>
  <c r="Q274" i="4" s="1"/>
  <c r="AL274" i="4" s="1"/>
  <c r="R274" i="4" s="1"/>
  <c r="AM274" i="4" s="1"/>
  <c r="S274" i="4" s="1"/>
  <c r="AN274" i="4" s="1"/>
  <c r="T274" i="4" s="1"/>
  <c r="AO274" i="4" s="1"/>
  <c r="AQ274" i="4" s="1"/>
  <c r="O274" i="5" s="1"/>
  <c r="P274" i="5" s="1"/>
  <c r="AK274" i="5" s="1"/>
  <c r="Q274" i="5" s="1"/>
  <c r="AL274" i="5" s="1"/>
  <c r="R274" i="5" s="1"/>
  <c r="AM274" i="5" s="1"/>
  <c r="S274" i="5" s="1"/>
  <c r="AN274" i="5" s="1"/>
  <c r="T274" i="5" s="1"/>
  <c r="AO274" i="5" s="1"/>
  <c r="AQ274" i="5" s="1"/>
  <c r="O274" i="6" s="1"/>
  <c r="P274" i="6" s="1"/>
  <c r="AK274" i="6" s="1"/>
  <c r="Q274" i="6" s="1"/>
  <c r="AL274" i="6" s="1"/>
  <c r="R274" i="6" s="1"/>
  <c r="AM274" i="6" s="1"/>
  <c r="S274" i="6" s="1"/>
  <c r="AN274" i="6" s="1"/>
  <c r="T274" i="6" s="1"/>
  <c r="AO274" i="6" s="1"/>
  <c r="AQ274" i="6" s="1"/>
  <c r="O274" i="7" s="1"/>
  <c r="P274" i="7" s="1"/>
  <c r="AK274" i="7" s="1"/>
  <c r="Q274" i="7" s="1"/>
  <c r="AL274" i="7" s="1"/>
  <c r="R274" i="7" s="1"/>
  <c r="AM274" i="7" s="1"/>
  <c r="S274" i="7" s="1"/>
  <c r="AN274" i="7" s="1"/>
  <c r="T274" i="7" s="1"/>
  <c r="AO274" i="7" s="1"/>
  <c r="AQ274" i="7" s="1"/>
  <c r="O274" i="8" s="1"/>
  <c r="P274" i="8" s="1"/>
  <c r="AK274" i="8" s="1"/>
  <c r="Q274" i="8" s="1"/>
  <c r="AL274" i="8" s="1"/>
  <c r="R274" i="8" s="1"/>
  <c r="AM274" i="8" s="1"/>
  <c r="S274" i="8" s="1"/>
  <c r="AN274" i="8" s="1"/>
  <c r="T274" i="8" s="1"/>
  <c r="AO274" i="8" s="1"/>
  <c r="AQ274" i="8" s="1"/>
  <c r="O274" i="11"/>
  <c r="P274" i="11" s="1"/>
  <c r="AK274" i="11" s="1"/>
  <c r="Q274" i="11" s="1"/>
  <c r="AL274" i="11" s="1"/>
  <c r="R274" i="11" s="1"/>
  <c r="AM274" i="11" s="1"/>
  <c r="S274" i="11" s="1"/>
  <c r="AN274" i="11" s="1"/>
  <c r="T274" i="11" s="1"/>
  <c r="AO274" i="11" s="1"/>
  <c r="AQ274" i="11"/>
  <c r="O275" i="12" s="1"/>
  <c r="P275" i="12" s="1"/>
  <c r="AK275" i="12" s="1"/>
  <c r="Q275" i="12" s="1"/>
  <c r="AL275" i="12" s="1"/>
  <c r="R275" i="12" s="1"/>
  <c r="AM275" i="12" s="1"/>
  <c r="S275" i="12" s="1"/>
  <c r="AN275" i="12" s="1"/>
  <c r="T275" i="12" s="1"/>
  <c r="AO275" i="12" s="1"/>
  <c r="AQ275" i="12" s="1"/>
  <c r="O273" i="11"/>
  <c r="P273" i="11" s="1"/>
  <c r="AK273" i="11" s="1"/>
  <c r="Q273" i="11" s="1"/>
  <c r="AL273" i="11" s="1"/>
  <c r="R273" i="11" s="1"/>
  <c r="AM273" i="11" s="1"/>
  <c r="S273" i="11" s="1"/>
  <c r="AN273" i="11" s="1"/>
  <c r="T273" i="11" s="1"/>
  <c r="AO273" i="11" s="1"/>
  <c r="AQ273" i="11"/>
  <c r="O274" i="12" s="1"/>
  <c r="P274" i="12" s="1"/>
  <c r="AK274" i="12" s="1"/>
  <c r="Q274" i="12" s="1"/>
  <c r="AL274" i="12" s="1"/>
  <c r="R274" i="12" s="1"/>
  <c r="AM274" i="12" s="1"/>
  <c r="S274" i="12" s="1"/>
  <c r="AN274" i="12" s="1"/>
  <c r="T274" i="12" s="1"/>
  <c r="AO274" i="12" s="1"/>
  <c r="AQ274" i="12" s="1"/>
  <c r="O273" i="3"/>
  <c r="P273" i="3" s="1"/>
  <c r="AK273" i="3" s="1"/>
  <c r="Q273" i="3" s="1"/>
  <c r="AL273" i="3" s="1"/>
  <c r="R273" i="3" s="1"/>
  <c r="AM273" i="3" s="1"/>
  <c r="S273" i="3" s="1"/>
  <c r="AN273" i="3" s="1"/>
  <c r="T273" i="3" s="1"/>
  <c r="AO273" i="3" s="1"/>
  <c r="AQ273" i="3" s="1"/>
  <c r="O273" i="4" s="1"/>
  <c r="P273" i="4" s="1"/>
  <c r="AK273" i="4" s="1"/>
  <c r="Q273" i="4" s="1"/>
  <c r="AL273" i="4" s="1"/>
  <c r="R273" i="4" s="1"/>
  <c r="AM273" i="4" s="1"/>
  <c r="S273" i="4" s="1"/>
  <c r="AN273" i="4" s="1"/>
  <c r="T273" i="4" s="1"/>
  <c r="AO273" i="4" s="1"/>
  <c r="AQ273" i="4" s="1"/>
  <c r="O273" i="5" s="1"/>
  <c r="P273" i="5" s="1"/>
  <c r="AK273" i="5" s="1"/>
  <c r="Q273" i="5" s="1"/>
  <c r="AL273" i="5" s="1"/>
  <c r="R273" i="5" s="1"/>
  <c r="AM273" i="5" s="1"/>
  <c r="S273" i="5" s="1"/>
  <c r="AN273" i="5" s="1"/>
  <c r="T273" i="5" s="1"/>
  <c r="AO273" i="5" s="1"/>
  <c r="AQ273" i="5" s="1"/>
  <c r="O273" i="6" s="1"/>
  <c r="P273" i="6" s="1"/>
  <c r="AK273" i="6" s="1"/>
  <c r="Q273" i="6" s="1"/>
  <c r="AL273" i="6" s="1"/>
  <c r="R273" i="6" s="1"/>
  <c r="AM273" i="6" s="1"/>
  <c r="S273" i="6" s="1"/>
  <c r="AN273" i="6" s="1"/>
  <c r="T273" i="6" s="1"/>
  <c r="AO273" i="6" s="1"/>
  <c r="AQ273" i="6" s="1"/>
  <c r="O273" i="7" s="1"/>
  <c r="P273" i="7" s="1"/>
  <c r="AK273" i="7" s="1"/>
  <c r="Q273" i="7" s="1"/>
  <c r="AL273" i="7" s="1"/>
  <c r="R273" i="7" s="1"/>
  <c r="AM273" i="7" s="1"/>
  <c r="S273" i="7" s="1"/>
  <c r="AN273" i="7" s="1"/>
  <c r="T273" i="7" s="1"/>
  <c r="AO273" i="7" s="1"/>
  <c r="AQ273" i="7" s="1"/>
  <c r="O273" i="8" s="1"/>
  <c r="P273" i="8" s="1"/>
  <c r="AK273" i="8" s="1"/>
  <c r="Q273" i="8" s="1"/>
  <c r="AL273" i="8" s="1"/>
  <c r="R273" i="8" s="1"/>
  <c r="AM273" i="8" s="1"/>
  <c r="S273" i="8" s="1"/>
  <c r="AN273" i="8" s="1"/>
  <c r="T273" i="8" s="1"/>
  <c r="AO273" i="8" s="1"/>
  <c r="AQ273" i="8" s="1"/>
  <c r="O272" i="11"/>
  <c r="P272" i="11" s="1"/>
  <c r="AK272" i="11" s="1"/>
  <c r="Q272" i="11" s="1"/>
  <c r="AL272" i="11" s="1"/>
  <c r="R272" i="11" s="1"/>
  <c r="AM272" i="11" s="1"/>
  <c r="S272" i="11" s="1"/>
  <c r="AN272" i="11" s="1"/>
  <c r="T272" i="11" s="1"/>
  <c r="AO272" i="11" s="1"/>
  <c r="AQ272" i="11"/>
  <c r="O273" i="12" s="1"/>
  <c r="P273" i="12" s="1"/>
  <c r="AK273" i="12" s="1"/>
  <c r="Q273" i="12" s="1"/>
  <c r="AL273" i="12" s="1"/>
  <c r="R273" i="12" s="1"/>
  <c r="AM273" i="12" s="1"/>
  <c r="S273" i="12" s="1"/>
  <c r="AN273" i="12" s="1"/>
  <c r="T273" i="12" s="1"/>
  <c r="AO273" i="12" s="1"/>
  <c r="AQ273" i="12" s="1"/>
  <c r="O272" i="3"/>
  <c r="P272" i="3" s="1"/>
  <c r="AK272" i="3" s="1"/>
  <c r="Q272" i="3" s="1"/>
  <c r="AL272" i="3" s="1"/>
  <c r="R272" i="3" s="1"/>
  <c r="AM272" i="3" s="1"/>
  <c r="S272" i="3" s="1"/>
  <c r="AN272" i="3" s="1"/>
  <c r="T272" i="3" s="1"/>
  <c r="AO272" i="3" s="1"/>
  <c r="AQ272" i="3" s="1"/>
  <c r="O272" i="4" s="1"/>
  <c r="P272" i="4" s="1"/>
  <c r="AK272" i="4" s="1"/>
  <c r="Q272" i="4" s="1"/>
  <c r="AL272" i="4" s="1"/>
  <c r="R272" i="4" s="1"/>
  <c r="AM272" i="4" s="1"/>
  <c r="S272" i="4" s="1"/>
  <c r="AN272" i="4" s="1"/>
  <c r="T272" i="4" s="1"/>
  <c r="AO272" i="4" s="1"/>
  <c r="AQ272" i="4" s="1"/>
  <c r="O272" i="5" s="1"/>
  <c r="P272" i="5" s="1"/>
  <c r="AK272" i="5" s="1"/>
  <c r="Q272" i="5" s="1"/>
  <c r="AL272" i="5" s="1"/>
  <c r="R272" i="5" s="1"/>
  <c r="AM272" i="5" s="1"/>
  <c r="S272" i="5" s="1"/>
  <c r="AN272" i="5" s="1"/>
  <c r="T272" i="5" s="1"/>
  <c r="AO272" i="5" s="1"/>
  <c r="AQ272" i="5" s="1"/>
  <c r="O272" i="6" s="1"/>
  <c r="P272" i="6" s="1"/>
  <c r="AK272" i="6" s="1"/>
  <c r="Q272" i="6" s="1"/>
  <c r="AL272" i="6" s="1"/>
  <c r="R272" i="6" s="1"/>
  <c r="AM272" i="6" s="1"/>
  <c r="S272" i="6" s="1"/>
  <c r="AN272" i="6" s="1"/>
  <c r="T272" i="6" s="1"/>
  <c r="AO272" i="6" s="1"/>
  <c r="AQ272" i="6" s="1"/>
  <c r="O272" i="7" s="1"/>
  <c r="P272" i="7" s="1"/>
  <c r="AK272" i="7" s="1"/>
  <c r="Q272" i="7" s="1"/>
  <c r="AL272" i="7" s="1"/>
  <c r="R272" i="7" s="1"/>
  <c r="AM272" i="7" s="1"/>
  <c r="S272" i="7" s="1"/>
  <c r="AN272" i="7" s="1"/>
  <c r="T272" i="7" s="1"/>
  <c r="AO272" i="7" s="1"/>
  <c r="AQ272" i="7" s="1"/>
  <c r="O272" i="8" s="1"/>
  <c r="P272" i="8" s="1"/>
  <c r="AK272" i="8" s="1"/>
  <c r="Q272" i="8" s="1"/>
  <c r="AL272" i="8" s="1"/>
  <c r="R272" i="8" s="1"/>
  <c r="AM272" i="8" s="1"/>
  <c r="S272" i="8" s="1"/>
  <c r="AN272" i="8" s="1"/>
  <c r="T272" i="8" s="1"/>
  <c r="AO272" i="8" s="1"/>
  <c r="AQ272" i="8" s="1"/>
  <c r="O271" i="3"/>
  <c r="P271" i="3" s="1"/>
  <c r="AK271" i="3" s="1"/>
  <c r="Q271" i="3" s="1"/>
  <c r="AL271" i="3" s="1"/>
  <c r="R271" i="3" s="1"/>
  <c r="AM271" i="3" s="1"/>
  <c r="S271" i="3" s="1"/>
  <c r="AN271" i="3" s="1"/>
  <c r="T271" i="3" s="1"/>
  <c r="AO271" i="3" s="1"/>
  <c r="AQ271" i="3" s="1"/>
  <c r="O271" i="4" s="1"/>
  <c r="P271" i="4" s="1"/>
  <c r="AK271" i="4" s="1"/>
  <c r="Q271" i="4" s="1"/>
  <c r="AL271" i="4" s="1"/>
  <c r="R271" i="4" s="1"/>
  <c r="AM271" i="4" s="1"/>
  <c r="S271" i="4" s="1"/>
  <c r="AN271" i="4" s="1"/>
  <c r="T271" i="4" s="1"/>
  <c r="AO271" i="4" s="1"/>
  <c r="AQ271" i="4" s="1"/>
  <c r="O271" i="5" s="1"/>
  <c r="P271" i="5" s="1"/>
  <c r="AK271" i="5" s="1"/>
  <c r="Q271" i="5" s="1"/>
  <c r="AL271" i="5" s="1"/>
  <c r="R271" i="5" s="1"/>
  <c r="AM271" i="5" s="1"/>
  <c r="S271" i="5" s="1"/>
  <c r="AN271" i="5" s="1"/>
  <c r="T271" i="5" s="1"/>
  <c r="AO271" i="5" s="1"/>
  <c r="AQ271" i="5" s="1"/>
  <c r="O271" i="6" s="1"/>
  <c r="P271" i="6" s="1"/>
  <c r="AK271" i="6" s="1"/>
  <c r="Q271" i="6" s="1"/>
  <c r="AL271" i="6" s="1"/>
  <c r="R271" i="6" s="1"/>
  <c r="AM271" i="6" s="1"/>
  <c r="S271" i="6" s="1"/>
  <c r="AN271" i="6" s="1"/>
  <c r="T271" i="6" s="1"/>
  <c r="AO271" i="6" s="1"/>
  <c r="AQ271" i="6" s="1"/>
  <c r="O271" i="7" s="1"/>
  <c r="P271" i="7" s="1"/>
  <c r="AK271" i="7" s="1"/>
  <c r="Q271" i="7" s="1"/>
  <c r="AL271" i="7" s="1"/>
  <c r="R271" i="7" s="1"/>
  <c r="AM271" i="7" s="1"/>
  <c r="S271" i="7" s="1"/>
  <c r="AN271" i="7" s="1"/>
  <c r="T271" i="7" s="1"/>
  <c r="AO271" i="7" s="1"/>
  <c r="AQ271" i="7" s="1"/>
  <c r="O271" i="8" s="1"/>
  <c r="P271" i="8" s="1"/>
  <c r="AK271" i="8" s="1"/>
  <c r="Q271" i="8" s="1"/>
  <c r="AL271" i="8" s="1"/>
  <c r="R271" i="8" s="1"/>
  <c r="AM271" i="8" s="1"/>
  <c r="S271" i="8" s="1"/>
  <c r="AN271" i="8" s="1"/>
  <c r="T271" i="8" s="1"/>
  <c r="AO271" i="8" s="1"/>
  <c r="AQ271" i="8" s="1"/>
  <c r="O271" i="11"/>
  <c r="P271" i="11" s="1"/>
  <c r="AK271" i="11" s="1"/>
  <c r="Q271" i="11" s="1"/>
  <c r="AL271" i="11" s="1"/>
  <c r="R271" i="11" s="1"/>
  <c r="AM271" i="11" s="1"/>
  <c r="S271" i="11" s="1"/>
  <c r="AN271" i="11" s="1"/>
  <c r="T271" i="11" s="1"/>
  <c r="AO271" i="11" s="1"/>
  <c r="AQ271" i="11"/>
  <c r="O272" i="12" s="1"/>
  <c r="P272" i="12" s="1"/>
  <c r="AK272" i="12" s="1"/>
  <c r="Q272" i="12" s="1"/>
  <c r="AL272" i="12" s="1"/>
  <c r="R272" i="12" s="1"/>
  <c r="AM272" i="12" s="1"/>
  <c r="S272" i="12" s="1"/>
  <c r="AN272" i="12" s="1"/>
  <c r="T272" i="12" s="1"/>
  <c r="AO272" i="12" s="1"/>
  <c r="AQ272" i="12" s="1"/>
  <c r="O270" i="3"/>
  <c r="P270" i="3" s="1"/>
  <c r="AK270" i="3" s="1"/>
  <c r="Q270" i="3" s="1"/>
  <c r="AL270" i="3" s="1"/>
  <c r="R270" i="3" s="1"/>
  <c r="AM270" i="3" s="1"/>
  <c r="S270" i="3" s="1"/>
  <c r="AN270" i="3" s="1"/>
  <c r="T270" i="3" s="1"/>
  <c r="AO270" i="3" s="1"/>
  <c r="AQ270" i="3" s="1"/>
  <c r="O270" i="4" s="1"/>
  <c r="P270" i="4" s="1"/>
  <c r="AK270" i="4" s="1"/>
  <c r="Q270" i="4" s="1"/>
  <c r="AL270" i="4" s="1"/>
  <c r="R270" i="4" s="1"/>
  <c r="AM270" i="4" s="1"/>
  <c r="S270" i="4" s="1"/>
  <c r="AN270" i="4" s="1"/>
  <c r="T270" i="4" s="1"/>
  <c r="AO270" i="4" s="1"/>
  <c r="AQ270" i="4" s="1"/>
  <c r="O270" i="5" s="1"/>
  <c r="P270" i="5" s="1"/>
  <c r="AK270" i="5" s="1"/>
  <c r="Q270" i="5" s="1"/>
  <c r="AL270" i="5" s="1"/>
  <c r="R270" i="5" s="1"/>
  <c r="AM270" i="5" s="1"/>
  <c r="S270" i="5" s="1"/>
  <c r="AN270" i="5" s="1"/>
  <c r="T270" i="5" s="1"/>
  <c r="AO270" i="5" s="1"/>
  <c r="AQ270" i="5" s="1"/>
  <c r="O270" i="6" s="1"/>
  <c r="P270" i="6" s="1"/>
  <c r="AK270" i="6" s="1"/>
  <c r="Q270" i="6" s="1"/>
  <c r="AL270" i="6" s="1"/>
  <c r="R270" i="6" s="1"/>
  <c r="AM270" i="6" s="1"/>
  <c r="S270" i="6" s="1"/>
  <c r="AN270" i="6" s="1"/>
  <c r="T270" i="6" s="1"/>
  <c r="AO270" i="6" s="1"/>
  <c r="AQ270" i="6" s="1"/>
  <c r="O270" i="7" s="1"/>
  <c r="P270" i="7" s="1"/>
  <c r="AK270" i="7" s="1"/>
  <c r="Q270" i="7" s="1"/>
  <c r="AL270" i="7" s="1"/>
  <c r="R270" i="7" s="1"/>
  <c r="AM270" i="7" s="1"/>
  <c r="S270" i="7" s="1"/>
  <c r="AN270" i="7" s="1"/>
  <c r="T270" i="7" s="1"/>
  <c r="AO270" i="7" s="1"/>
  <c r="AQ270" i="7" s="1"/>
  <c r="O270" i="8" s="1"/>
  <c r="P270" i="8" s="1"/>
  <c r="AK270" i="8" s="1"/>
  <c r="Q270" i="8" s="1"/>
  <c r="AL270" i="8" s="1"/>
  <c r="R270" i="8" s="1"/>
  <c r="AM270" i="8" s="1"/>
  <c r="S270" i="8" s="1"/>
  <c r="AN270" i="8" s="1"/>
  <c r="T270" i="8" s="1"/>
  <c r="AO270" i="8" s="1"/>
  <c r="AQ270" i="8" s="1"/>
  <c r="O270" i="11"/>
  <c r="P270" i="11" s="1"/>
  <c r="AK270" i="11" s="1"/>
  <c r="Q270" i="11" s="1"/>
  <c r="AL270" i="11" s="1"/>
  <c r="R270" i="11" s="1"/>
  <c r="AM270" i="11" s="1"/>
  <c r="S270" i="11" s="1"/>
  <c r="AN270" i="11" s="1"/>
  <c r="T270" i="11" s="1"/>
  <c r="AO270" i="11" s="1"/>
  <c r="AQ270" i="11"/>
  <c r="O271" i="12" s="1"/>
  <c r="P271" i="12" s="1"/>
  <c r="AK271" i="12" s="1"/>
  <c r="Q271" i="12" s="1"/>
  <c r="AL271" i="12" s="1"/>
  <c r="R271" i="12" s="1"/>
  <c r="AM271" i="12" s="1"/>
  <c r="S271" i="12" s="1"/>
  <c r="AN271" i="12" s="1"/>
  <c r="T271" i="12" s="1"/>
  <c r="AO271" i="12" s="1"/>
  <c r="AQ271" i="12" s="1"/>
  <c r="O269" i="11"/>
  <c r="P269" i="11" s="1"/>
  <c r="AK269" i="11" s="1"/>
  <c r="Q269" i="11" s="1"/>
  <c r="AL269" i="11" s="1"/>
  <c r="R269" i="11" s="1"/>
  <c r="AM269" i="11" s="1"/>
  <c r="S269" i="11" s="1"/>
  <c r="AN269" i="11" s="1"/>
  <c r="T269" i="11" s="1"/>
  <c r="AO269" i="11" s="1"/>
  <c r="AQ269" i="11"/>
  <c r="O270" i="12" s="1"/>
  <c r="P270" i="12" s="1"/>
  <c r="AK270" i="12" s="1"/>
  <c r="Q270" i="12" s="1"/>
  <c r="AL270" i="12" s="1"/>
  <c r="R270" i="12" s="1"/>
  <c r="AM270" i="12" s="1"/>
  <c r="S270" i="12" s="1"/>
  <c r="AN270" i="12" s="1"/>
  <c r="T270" i="12" s="1"/>
  <c r="AO270" i="12" s="1"/>
  <c r="AQ270" i="12" s="1"/>
  <c r="O269" i="3"/>
  <c r="P269" i="3" s="1"/>
  <c r="AK269" i="3" s="1"/>
  <c r="Q269" i="3" s="1"/>
  <c r="AL269" i="3" s="1"/>
  <c r="R269" i="3" s="1"/>
  <c r="AM269" i="3" s="1"/>
  <c r="S269" i="3" s="1"/>
  <c r="AN269" i="3" s="1"/>
  <c r="T269" i="3" s="1"/>
  <c r="AO269" i="3" s="1"/>
  <c r="AQ269" i="3" s="1"/>
  <c r="O269" i="4" s="1"/>
  <c r="P269" i="4" s="1"/>
  <c r="AK269" i="4" s="1"/>
  <c r="Q269" i="4" s="1"/>
  <c r="AL269" i="4" s="1"/>
  <c r="R269" i="4" s="1"/>
  <c r="AM269" i="4" s="1"/>
  <c r="S269" i="4" s="1"/>
  <c r="AN269" i="4" s="1"/>
  <c r="T269" i="4" s="1"/>
  <c r="AO269" i="4" s="1"/>
  <c r="AQ269" i="4" s="1"/>
  <c r="O269" i="5" s="1"/>
  <c r="P269" i="5" s="1"/>
  <c r="AK269" i="5" s="1"/>
  <c r="Q269" i="5" s="1"/>
  <c r="AL269" i="5" s="1"/>
  <c r="R269" i="5" s="1"/>
  <c r="AM269" i="5" s="1"/>
  <c r="S269" i="5" s="1"/>
  <c r="AN269" i="5" s="1"/>
  <c r="T269" i="5" s="1"/>
  <c r="AO269" i="5" s="1"/>
  <c r="AQ269" i="5" s="1"/>
  <c r="O269" i="6" s="1"/>
  <c r="P269" i="6" s="1"/>
  <c r="AK269" i="6" s="1"/>
  <c r="Q269" i="6" s="1"/>
  <c r="AL269" i="6" s="1"/>
  <c r="R269" i="6" s="1"/>
  <c r="AM269" i="6" s="1"/>
  <c r="S269" i="6" s="1"/>
  <c r="AN269" i="6" s="1"/>
  <c r="T269" i="6" s="1"/>
  <c r="AO269" i="6" s="1"/>
  <c r="AQ269" i="6" s="1"/>
  <c r="O269" i="7" s="1"/>
  <c r="P269" i="7" s="1"/>
  <c r="AK269" i="7" s="1"/>
  <c r="Q269" i="7" s="1"/>
  <c r="AL269" i="7" s="1"/>
  <c r="R269" i="7" s="1"/>
  <c r="AM269" i="7" s="1"/>
  <c r="S269" i="7" s="1"/>
  <c r="AN269" i="7" s="1"/>
  <c r="T269" i="7" s="1"/>
  <c r="AO269" i="7" s="1"/>
  <c r="AQ269" i="7" s="1"/>
  <c r="O269" i="8" s="1"/>
  <c r="P269" i="8" s="1"/>
  <c r="AK269" i="8" s="1"/>
  <c r="Q269" i="8" s="1"/>
  <c r="AL269" i="8" s="1"/>
  <c r="R269" i="8" s="1"/>
  <c r="AM269" i="8" s="1"/>
  <c r="S269" i="8" s="1"/>
  <c r="AN269" i="8" s="1"/>
  <c r="T269" i="8" s="1"/>
  <c r="AO269" i="8" s="1"/>
  <c r="AQ269" i="8" s="1"/>
  <c r="O268" i="3"/>
  <c r="P268" i="3" s="1"/>
  <c r="AK268" i="3" s="1"/>
  <c r="Q268" i="3" s="1"/>
  <c r="AL268" i="3" s="1"/>
  <c r="R268" i="3" s="1"/>
  <c r="AM268" i="3" s="1"/>
  <c r="S268" i="3" s="1"/>
  <c r="AN268" i="3" s="1"/>
  <c r="T268" i="3" s="1"/>
  <c r="AO268" i="3" s="1"/>
  <c r="AQ268" i="3" s="1"/>
  <c r="O268" i="4" s="1"/>
  <c r="P268" i="4" s="1"/>
  <c r="AK268" i="4" s="1"/>
  <c r="Q268" i="4" s="1"/>
  <c r="AL268" i="4" s="1"/>
  <c r="R268" i="4" s="1"/>
  <c r="AM268" i="4" s="1"/>
  <c r="S268" i="4" s="1"/>
  <c r="AN268" i="4" s="1"/>
  <c r="T268" i="4" s="1"/>
  <c r="AO268" i="4" s="1"/>
  <c r="AQ268" i="4" s="1"/>
  <c r="O268" i="5" s="1"/>
  <c r="P268" i="5" s="1"/>
  <c r="AK268" i="5" s="1"/>
  <c r="Q268" i="5" s="1"/>
  <c r="AL268" i="5" s="1"/>
  <c r="R268" i="5" s="1"/>
  <c r="AM268" i="5" s="1"/>
  <c r="S268" i="5" s="1"/>
  <c r="AN268" i="5" s="1"/>
  <c r="T268" i="5" s="1"/>
  <c r="AO268" i="5" s="1"/>
  <c r="AQ268" i="5" s="1"/>
  <c r="O268" i="6" s="1"/>
  <c r="P268" i="6" s="1"/>
  <c r="AK268" i="6" s="1"/>
  <c r="Q268" i="6" s="1"/>
  <c r="AL268" i="6" s="1"/>
  <c r="R268" i="6" s="1"/>
  <c r="AM268" i="6" s="1"/>
  <c r="S268" i="6" s="1"/>
  <c r="AN268" i="6" s="1"/>
  <c r="T268" i="6" s="1"/>
  <c r="AO268" i="6" s="1"/>
  <c r="AQ268" i="6" s="1"/>
  <c r="O268" i="7" s="1"/>
  <c r="P268" i="7" s="1"/>
  <c r="AK268" i="7" s="1"/>
  <c r="Q268" i="7" s="1"/>
  <c r="AL268" i="7" s="1"/>
  <c r="R268" i="7" s="1"/>
  <c r="AM268" i="7" s="1"/>
  <c r="S268" i="7" s="1"/>
  <c r="AN268" i="7" s="1"/>
  <c r="T268" i="7" s="1"/>
  <c r="AO268" i="7" s="1"/>
  <c r="AQ268" i="7" s="1"/>
  <c r="O268" i="8" s="1"/>
  <c r="P268" i="8" s="1"/>
  <c r="AK268" i="8" s="1"/>
  <c r="Q268" i="8" s="1"/>
  <c r="AL268" i="8" s="1"/>
  <c r="R268" i="8" s="1"/>
  <c r="AM268" i="8" s="1"/>
  <c r="S268" i="8" s="1"/>
  <c r="AN268" i="8" s="1"/>
  <c r="T268" i="8" s="1"/>
  <c r="AO268" i="8" s="1"/>
  <c r="AQ268" i="8" s="1"/>
  <c r="O268" i="11"/>
  <c r="P268" i="11" s="1"/>
  <c r="AK268" i="11" s="1"/>
  <c r="Q268" i="11" s="1"/>
  <c r="AL268" i="11" s="1"/>
  <c r="R268" i="11" s="1"/>
  <c r="AM268" i="11" s="1"/>
  <c r="S268" i="11" s="1"/>
  <c r="AN268" i="11" s="1"/>
  <c r="T268" i="11" s="1"/>
  <c r="AO268" i="11" s="1"/>
  <c r="AQ268" i="11"/>
  <c r="O269" i="12" s="1"/>
  <c r="P269" i="12" s="1"/>
  <c r="AK269" i="12" s="1"/>
  <c r="Q269" i="12" s="1"/>
  <c r="AL269" i="12" s="1"/>
  <c r="R269" i="12" s="1"/>
  <c r="AM269" i="12" s="1"/>
  <c r="S269" i="12" s="1"/>
  <c r="AN269" i="12" s="1"/>
  <c r="T269" i="12" s="1"/>
  <c r="AO269" i="12" s="1"/>
  <c r="AQ269" i="12" s="1"/>
  <c r="O267" i="3"/>
  <c r="P267" i="3" s="1"/>
  <c r="AK267" i="3" s="1"/>
  <c r="Q267" i="3" s="1"/>
  <c r="AL267" i="3" s="1"/>
  <c r="R267" i="3" s="1"/>
  <c r="AM267" i="3" s="1"/>
  <c r="S267" i="3" s="1"/>
  <c r="AN267" i="3" s="1"/>
  <c r="T267" i="3" s="1"/>
  <c r="AO267" i="3" s="1"/>
  <c r="AQ267" i="3" s="1"/>
  <c r="O267" i="4" s="1"/>
  <c r="P267" i="4" s="1"/>
  <c r="AK267" i="4" s="1"/>
  <c r="Q267" i="4" s="1"/>
  <c r="AL267" i="4" s="1"/>
  <c r="R267" i="4" s="1"/>
  <c r="AM267" i="4" s="1"/>
  <c r="S267" i="4" s="1"/>
  <c r="AN267" i="4" s="1"/>
  <c r="T267" i="4" s="1"/>
  <c r="AO267" i="4" s="1"/>
  <c r="AQ267" i="4" s="1"/>
  <c r="O267" i="5" s="1"/>
  <c r="P267" i="5" s="1"/>
  <c r="AK267" i="5" s="1"/>
  <c r="Q267" i="5" s="1"/>
  <c r="AL267" i="5" s="1"/>
  <c r="R267" i="5" s="1"/>
  <c r="AM267" i="5" s="1"/>
  <c r="S267" i="5" s="1"/>
  <c r="AN267" i="5" s="1"/>
  <c r="T267" i="5" s="1"/>
  <c r="AO267" i="5" s="1"/>
  <c r="AQ267" i="5" s="1"/>
  <c r="O267" i="6" s="1"/>
  <c r="P267" i="6" s="1"/>
  <c r="AK267" i="6" s="1"/>
  <c r="Q267" i="6" s="1"/>
  <c r="AL267" i="6" s="1"/>
  <c r="R267" i="6" s="1"/>
  <c r="AM267" i="6" s="1"/>
  <c r="S267" i="6" s="1"/>
  <c r="AN267" i="6" s="1"/>
  <c r="T267" i="6" s="1"/>
  <c r="AO267" i="6" s="1"/>
  <c r="AQ267" i="6" s="1"/>
  <c r="O267" i="7" s="1"/>
  <c r="P267" i="7" s="1"/>
  <c r="AK267" i="7" s="1"/>
  <c r="Q267" i="7" s="1"/>
  <c r="AL267" i="7" s="1"/>
  <c r="R267" i="7" s="1"/>
  <c r="AM267" i="7" s="1"/>
  <c r="S267" i="7" s="1"/>
  <c r="AN267" i="7" s="1"/>
  <c r="T267" i="7" s="1"/>
  <c r="AO267" i="7" s="1"/>
  <c r="AQ267" i="7" s="1"/>
  <c r="O267" i="8" s="1"/>
  <c r="P267" i="8" s="1"/>
  <c r="AK267" i="8" s="1"/>
  <c r="Q267" i="8" s="1"/>
  <c r="AL267" i="8" s="1"/>
  <c r="R267" i="8" s="1"/>
  <c r="AM267" i="8" s="1"/>
  <c r="S267" i="8" s="1"/>
  <c r="AN267" i="8" s="1"/>
  <c r="T267" i="8" s="1"/>
  <c r="AO267" i="8" s="1"/>
  <c r="AQ267" i="8" s="1"/>
  <c r="O267" i="11"/>
  <c r="P267" i="11" s="1"/>
  <c r="AK267" i="11" s="1"/>
  <c r="Q267" i="11" s="1"/>
  <c r="AL267" i="11" s="1"/>
  <c r="R267" i="11" s="1"/>
  <c r="AM267" i="11" s="1"/>
  <c r="S267" i="11" s="1"/>
  <c r="AN267" i="11" s="1"/>
  <c r="T267" i="11" s="1"/>
  <c r="AO267" i="11" s="1"/>
  <c r="AQ267" i="11"/>
  <c r="O268" i="12" s="1"/>
  <c r="P268" i="12" s="1"/>
  <c r="AK268" i="12" s="1"/>
  <c r="Q268" i="12" s="1"/>
  <c r="AL268" i="12" s="1"/>
  <c r="R268" i="12" s="1"/>
  <c r="AM268" i="12" s="1"/>
  <c r="S268" i="12" s="1"/>
  <c r="AN268" i="12" s="1"/>
  <c r="T268" i="12" s="1"/>
  <c r="AO268" i="12" s="1"/>
  <c r="AQ268" i="12" s="1"/>
  <c r="O266" i="3"/>
  <c r="P266" i="3" s="1"/>
  <c r="AK266" i="3" s="1"/>
  <c r="Q266" i="3" s="1"/>
  <c r="AL266" i="3" s="1"/>
  <c r="R266" i="3" s="1"/>
  <c r="AM266" i="3" s="1"/>
  <c r="S266" i="3" s="1"/>
  <c r="AN266" i="3" s="1"/>
  <c r="T266" i="3" s="1"/>
  <c r="AO266" i="3" s="1"/>
  <c r="AQ266" i="3" s="1"/>
  <c r="O266" i="4" s="1"/>
  <c r="P266" i="4" s="1"/>
  <c r="AK266" i="4" s="1"/>
  <c r="Q266" i="4" s="1"/>
  <c r="AL266" i="4" s="1"/>
  <c r="R266" i="4" s="1"/>
  <c r="AM266" i="4" s="1"/>
  <c r="S266" i="4" s="1"/>
  <c r="AN266" i="4" s="1"/>
  <c r="T266" i="4" s="1"/>
  <c r="AO266" i="4" s="1"/>
  <c r="AQ266" i="4" s="1"/>
  <c r="O266" i="5" s="1"/>
  <c r="P266" i="5" s="1"/>
  <c r="AK266" i="5" s="1"/>
  <c r="Q266" i="5" s="1"/>
  <c r="AL266" i="5" s="1"/>
  <c r="R266" i="5" s="1"/>
  <c r="AM266" i="5" s="1"/>
  <c r="S266" i="5" s="1"/>
  <c r="AN266" i="5" s="1"/>
  <c r="T266" i="5" s="1"/>
  <c r="AO266" i="5" s="1"/>
  <c r="AQ266" i="5" s="1"/>
  <c r="O266" i="6" s="1"/>
  <c r="P266" i="6" s="1"/>
  <c r="AK266" i="6" s="1"/>
  <c r="Q266" i="6" s="1"/>
  <c r="AL266" i="6" s="1"/>
  <c r="R266" i="6" s="1"/>
  <c r="AM266" i="6" s="1"/>
  <c r="S266" i="6" s="1"/>
  <c r="AN266" i="6" s="1"/>
  <c r="T266" i="6" s="1"/>
  <c r="AO266" i="6" s="1"/>
  <c r="AQ266" i="6" s="1"/>
  <c r="O266" i="7" s="1"/>
  <c r="P266" i="7" s="1"/>
  <c r="AK266" i="7" s="1"/>
  <c r="Q266" i="7" s="1"/>
  <c r="AL266" i="7" s="1"/>
  <c r="R266" i="7" s="1"/>
  <c r="AM266" i="7" s="1"/>
  <c r="S266" i="7" s="1"/>
  <c r="AN266" i="7" s="1"/>
  <c r="T266" i="7" s="1"/>
  <c r="AO266" i="7" s="1"/>
  <c r="AQ266" i="7" s="1"/>
  <c r="O266" i="8" s="1"/>
  <c r="P266" i="8" s="1"/>
  <c r="AK266" i="8" s="1"/>
  <c r="Q266" i="8" s="1"/>
  <c r="AL266" i="8" s="1"/>
  <c r="R266" i="8" s="1"/>
  <c r="AM266" i="8" s="1"/>
  <c r="S266" i="8" s="1"/>
  <c r="AN266" i="8" s="1"/>
  <c r="T266" i="8" s="1"/>
  <c r="AO266" i="8" s="1"/>
  <c r="AQ266" i="8" s="1"/>
  <c r="O266" i="11"/>
  <c r="P266" i="11" s="1"/>
  <c r="AK266" i="11" s="1"/>
  <c r="Q266" i="11" s="1"/>
  <c r="AL266" i="11" s="1"/>
  <c r="R266" i="11" s="1"/>
  <c r="AM266" i="11" s="1"/>
  <c r="S266" i="11" s="1"/>
  <c r="AN266" i="11" s="1"/>
  <c r="T266" i="11" s="1"/>
  <c r="AO266" i="11" s="1"/>
  <c r="AQ266" i="11"/>
  <c r="O267" i="12" s="1"/>
  <c r="P267" i="12" s="1"/>
  <c r="AK267" i="12" s="1"/>
  <c r="Q267" i="12" s="1"/>
  <c r="AL267" i="12" s="1"/>
  <c r="R267" i="12" s="1"/>
  <c r="AM267" i="12" s="1"/>
  <c r="S267" i="12" s="1"/>
  <c r="AN267" i="12" s="1"/>
  <c r="T267" i="12" s="1"/>
  <c r="AO267" i="12" s="1"/>
  <c r="AQ267" i="12" s="1"/>
  <c r="O265" i="11"/>
  <c r="P265" i="11" s="1"/>
  <c r="AK265" i="11" s="1"/>
  <c r="Q265" i="11" s="1"/>
  <c r="AL265" i="11" s="1"/>
  <c r="R265" i="11" s="1"/>
  <c r="AM265" i="11" s="1"/>
  <c r="S265" i="11" s="1"/>
  <c r="AN265" i="11" s="1"/>
  <c r="T265" i="11" s="1"/>
  <c r="AO265" i="11" s="1"/>
  <c r="AQ265" i="11"/>
  <c r="O266" i="12" s="1"/>
  <c r="P266" i="12" s="1"/>
  <c r="AK266" i="12" s="1"/>
  <c r="Q266" i="12" s="1"/>
  <c r="AL266" i="12" s="1"/>
  <c r="R266" i="12" s="1"/>
  <c r="AM266" i="12" s="1"/>
  <c r="S266" i="12" s="1"/>
  <c r="AN266" i="12" s="1"/>
  <c r="T266" i="12" s="1"/>
  <c r="AO266" i="12" s="1"/>
  <c r="AQ266" i="12" s="1"/>
  <c r="O265" i="3"/>
  <c r="P265" i="3" s="1"/>
  <c r="AK265" i="3" s="1"/>
  <c r="Q265" i="3" s="1"/>
  <c r="AL265" i="3" s="1"/>
  <c r="R265" i="3" s="1"/>
  <c r="AM265" i="3" s="1"/>
  <c r="S265" i="3" s="1"/>
  <c r="AN265" i="3" s="1"/>
  <c r="T265" i="3" s="1"/>
  <c r="AO265" i="3" s="1"/>
  <c r="AQ265" i="3" s="1"/>
  <c r="O265" i="4" s="1"/>
  <c r="P265" i="4" s="1"/>
  <c r="AK265" i="4" s="1"/>
  <c r="Q265" i="4" s="1"/>
  <c r="AL265" i="4" s="1"/>
  <c r="R265" i="4" s="1"/>
  <c r="AM265" i="4" s="1"/>
  <c r="S265" i="4" s="1"/>
  <c r="AN265" i="4" s="1"/>
  <c r="T265" i="4" s="1"/>
  <c r="AO265" i="4" s="1"/>
  <c r="AQ265" i="4" s="1"/>
  <c r="O265" i="5" s="1"/>
  <c r="P265" i="5" s="1"/>
  <c r="AK265" i="5" s="1"/>
  <c r="Q265" i="5" s="1"/>
  <c r="AL265" i="5" s="1"/>
  <c r="R265" i="5" s="1"/>
  <c r="AM265" i="5" s="1"/>
  <c r="S265" i="5" s="1"/>
  <c r="AN265" i="5" s="1"/>
  <c r="T265" i="5" s="1"/>
  <c r="AO265" i="5" s="1"/>
  <c r="AQ265" i="5" s="1"/>
  <c r="O265" i="6" s="1"/>
  <c r="P265" i="6" s="1"/>
  <c r="AK265" i="6" s="1"/>
  <c r="Q265" i="6" s="1"/>
  <c r="AL265" i="6" s="1"/>
  <c r="R265" i="6" s="1"/>
  <c r="AM265" i="6" s="1"/>
  <c r="S265" i="6" s="1"/>
  <c r="AN265" i="6" s="1"/>
  <c r="T265" i="6" s="1"/>
  <c r="AO265" i="6" s="1"/>
  <c r="AQ265" i="6" s="1"/>
  <c r="O265" i="7" s="1"/>
  <c r="P265" i="7" s="1"/>
  <c r="AK265" i="7" s="1"/>
  <c r="Q265" i="7" s="1"/>
  <c r="AL265" i="7" s="1"/>
  <c r="R265" i="7" s="1"/>
  <c r="AM265" i="7" s="1"/>
  <c r="S265" i="7" s="1"/>
  <c r="AN265" i="7" s="1"/>
  <c r="T265" i="7" s="1"/>
  <c r="AO265" i="7" s="1"/>
  <c r="AQ265" i="7" s="1"/>
  <c r="O265" i="8" s="1"/>
  <c r="P265" i="8" s="1"/>
  <c r="AK265" i="8" s="1"/>
  <c r="Q265" i="8" s="1"/>
  <c r="AL265" i="8" s="1"/>
  <c r="R265" i="8" s="1"/>
  <c r="AM265" i="8" s="1"/>
  <c r="S265" i="8" s="1"/>
  <c r="AN265" i="8" s="1"/>
  <c r="T265" i="8" s="1"/>
  <c r="AO265" i="8" s="1"/>
  <c r="AQ265" i="8" s="1"/>
  <c r="O264" i="3"/>
  <c r="P264" i="3" s="1"/>
  <c r="AK264" i="3" s="1"/>
  <c r="Q264" i="3" s="1"/>
  <c r="AL264" i="3" s="1"/>
  <c r="R264" i="3" s="1"/>
  <c r="AM264" i="3" s="1"/>
  <c r="S264" i="3" s="1"/>
  <c r="AN264" i="3" s="1"/>
  <c r="T264" i="3" s="1"/>
  <c r="AO264" i="3" s="1"/>
  <c r="AQ264" i="3" s="1"/>
  <c r="O264" i="4" s="1"/>
  <c r="P264" i="4" s="1"/>
  <c r="AK264" i="4" s="1"/>
  <c r="Q264" i="4" s="1"/>
  <c r="AL264" i="4" s="1"/>
  <c r="R264" i="4" s="1"/>
  <c r="AM264" i="4" s="1"/>
  <c r="S264" i="4" s="1"/>
  <c r="AN264" i="4" s="1"/>
  <c r="T264" i="4" s="1"/>
  <c r="AO264" i="4" s="1"/>
  <c r="AQ264" i="4" s="1"/>
  <c r="O264" i="5" s="1"/>
  <c r="P264" i="5" s="1"/>
  <c r="AK264" i="5" s="1"/>
  <c r="Q264" i="5" s="1"/>
  <c r="AL264" i="5" s="1"/>
  <c r="R264" i="5" s="1"/>
  <c r="AM264" i="5" s="1"/>
  <c r="S264" i="5" s="1"/>
  <c r="AN264" i="5" s="1"/>
  <c r="T264" i="5" s="1"/>
  <c r="AO264" i="5" s="1"/>
  <c r="AQ264" i="5" s="1"/>
  <c r="O264" i="6" s="1"/>
  <c r="P264" i="6" s="1"/>
  <c r="AK264" i="6" s="1"/>
  <c r="Q264" i="6" s="1"/>
  <c r="AL264" i="6" s="1"/>
  <c r="R264" i="6" s="1"/>
  <c r="AM264" i="6" s="1"/>
  <c r="S264" i="6" s="1"/>
  <c r="AN264" i="6" s="1"/>
  <c r="T264" i="6" s="1"/>
  <c r="AO264" i="6" s="1"/>
  <c r="AQ264" i="6" s="1"/>
  <c r="O264" i="7" s="1"/>
  <c r="P264" i="7" s="1"/>
  <c r="AK264" i="7" s="1"/>
  <c r="Q264" i="7" s="1"/>
  <c r="AL264" i="7" s="1"/>
  <c r="R264" i="7" s="1"/>
  <c r="AM264" i="7" s="1"/>
  <c r="S264" i="7" s="1"/>
  <c r="AN264" i="7" s="1"/>
  <c r="T264" i="7" s="1"/>
  <c r="AO264" i="7" s="1"/>
  <c r="AQ264" i="7" s="1"/>
  <c r="O264" i="8" s="1"/>
  <c r="P264" i="8" s="1"/>
  <c r="AK264" i="8" s="1"/>
  <c r="Q264" i="8" s="1"/>
  <c r="AL264" i="8" s="1"/>
  <c r="R264" i="8" s="1"/>
  <c r="AM264" i="8" s="1"/>
  <c r="S264" i="8" s="1"/>
  <c r="AN264" i="8" s="1"/>
  <c r="T264" i="8" s="1"/>
  <c r="AO264" i="8" s="1"/>
  <c r="AQ264" i="8" s="1"/>
  <c r="O264" i="11"/>
  <c r="P264" i="11" s="1"/>
  <c r="AK264" i="11" s="1"/>
  <c r="Q264" i="11" s="1"/>
  <c r="AL264" i="11" s="1"/>
  <c r="R264" i="11" s="1"/>
  <c r="AM264" i="11" s="1"/>
  <c r="S264" i="11" s="1"/>
  <c r="AN264" i="11" s="1"/>
  <c r="T264" i="11" s="1"/>
  <c r="AO264" i="11" s="1"/>
  <c r="AQ264" i="11"/>
  <c r="O265" i="12" s="1"/>
  <c r="P265" i="12" s="1"/>
  <c r="AK265" i="12" s="1"/>
  <c r="Q265" i="12" s="1"/>
  <c r="AL265" i="12" s="1"/>
  <c r="R265" i="12" s="1"/>
  <c r="AM265" i="12" s="1"/>
  <c r="S265" i="12" s="1"/>
  <c r="AN265" i="12" s="1"/>
  <c r="T265" i="12" s="1"/>
  <c r="AO265" i="12" s="1"/>
  <c r="AQ265" i="12" s="1"/>
  <c r="O263" i="3"/>
  <c r="P263" i="3" s="1"/>
  <c r="AK263" i="3" s="1"/>
  <c r="Q263" i="3" s="1"/>
  <c r="AL263" i="3" s="1"/>
  <c r="R263" i="3" s="1"/>
  <c r="AM263" i="3" s="1"/>
  <c r="S263" i="3" s="1"/>
  <c r="AN263" i="3" s="1"/>
  <c r="T263" i="3" s="1"/>
  <c r="AO263" i="3" s="1"/>
  <c r="AQ263" i="3" s="1"/>
  <c r="O263" i="4" s="1"/>
  <c r="P263" i="4" s="1"/>
  <c r="AK263" i="4" s="1"/>
  <c r="Q263" i="4" s="1"/>
  <c r="AL263" i="4" s="1"/>
  <c r="R263" i="4" s="1"/>
  <c r="AM263" i="4" s="1"/>
  <c r="S263" i="4" s="1"/>
  <c r="AN263" i="4" s="1"/>
  <c r="T263" i="4" s="1"/>
  <c r="AO263" i="4" s="1"/>
  <c r="AQ263" i="4" s="1"/>
  <c r="O263" i="5" s="1"/>
  <c r="P263" i="5" s="1"/>
  <c r="AK263" i="5" s="1"/>
  <c r="Q263" i="5" s="1"/>
  <c r="AL263" i="5" s="1"/>
  <c r="R263" i="5" s="1"/>
  <c r="AM263" i="5" s="1"/>
  <c r="S263" i="5" s="1"/>
  <c r="AN263" i="5" s="1"/>
  <c r="T263" i="5" s="1"/>
  <c r="AO263" i="5" s="1"/>
  <c r="AQ263" i="5" s="1"/>
  <c r="O263" i="6" s="1"/>
  <c r="P263" i="6" s="1"/>
  <c r="AK263" i="6" s="1"/>
  <c r="Q263" i="6" s="1"/>
  <c r="AL263" i="6" s="1"/>
  <c r="R263" i="6" s="1"/>
  <c r="AM263" i="6" s="1"/>
  <c r="S263" i="6" s="1"/>
  <c r="AN263" i="6" s="1"/>
  <c r="T263" i="6" s="1"/>
  <c r="AO263" i="6" s="1"/>
  <c r="AQ263" i="6" s="1"/>
  <c r="O263" i="7" s="1"/>
  <c r="P263" i="7" s="1"/>
  <c r="AK263" i="7" s="1"/>
  <c r="Q263" i="7" s="1"/>
  <c r="AL263" i="7" s="1"/>
  <c r="R263" i="7" s="1"/>
  <c r="AM263" i="7" s="1"/>
  <c r="S263" i="7" s="1"/>
  <c r="AN263" i="7" s="1"/>
  <c r="T263" i="7" s="1"/>
  <c r="AO263" i="7" s="1"/>
  <c r="AQ263" i="7" s="1"/>
  <c r="O263" i="8" s="1"/>
  <c r="P263" i="8" s="1"/>
  <c r="AK263" i="8" s="1"/>
  <c r="Q263" i="8" s="1"/>
  <c r="AL263" i="8" s="1"/>
  <c r="R263" i="8" s="1"/>
  <c r="AM263" i="8" s="1"/>
  <c r="S263" i="8" s="1"/>
  <c r="AN263" i="8" s="1"/>
  <c r="T263" i="8" s="1"/>
  <c r="AO263" i="8" s="1"/>
  <c r="AQ263" i="8" s="1"/>
  <c r="O263" i="11"/>
  <c r="P263" i="11" s="1"/>
  <c r="AK263" i="11" s="1"/>
  <c r="Q263" i="11" s="1"/>
  <c r="AL263" i="11" s="1"/>
  <c r="R263" i="11" s="1"/>
  <c r="AM263" i="11" s="1"/>
  <c r="S263" i="11" s="1"/>
  <c r="AN263" i="11" s="1"/>
  <c r="T263" i="11" s="1"/>
  <c r="AO263" i="11" s="1"/>
  <c r="AQ263" i="11"/>
  <c r="O264" i="12" s="1"/>
  <c r="P264" i="12" s="1"/>
  <c r="AK264" i="12" s="1"/>
  <c r="Q264" i="12" s="1"/>
  <c r="AL264" i="12" s="1"/>
  <c r="R264" i="12" s="1"/>
  <c r="AM264" i="12" s="1"/>
  <c r="S264" i="12" s="1"/>
  <c r="AN264" i="12" s="1"/>
  <c r="T264" i="12" s="1"/>
  <c r="AO264" i="12" s="1"/>
  <c r="AQ264" i="12" s="1"/>
  <c r="O262" i="11"/>
  <c r="P262" i="11" s="1"/>
  <c r="AK262" i="11" s="1"/>
  <c r="Q262" i="11" s="1"/>
  <c r="AL262" i="11" s="1"/>
  <c r="R262" i="11" s="1"/>
  <c r="AM262" i="11" s="1"/>
  <c r="S262" i="11" s="1"/>
  <c r="AN262" i="11" s="1"/>
  <c r="T262" i="11" s="1"/>
  <c r="AO262" i="11" s="1"/>
  <c r="AQ262" i="11"/>
  <c r="O263" i="12" s="1"/>
  <c r="P263" i="12" s="1"/>
  <c r="AK263" i="12" s="1"/>
  <c r="Q263" i="12" s="1"/>
  <c r="AL263" i="12" s="1"/>
  <c r="R263" i="12" s="1"/>
  <c r="AM263" i="12" s="1"/>
  <c r="S263" i="12" s="1"/>
  <c r="AN263" i="12" s="1"/>
  <c r="T263" i="12" s="1"/>
  <c r="AO263" i="12" s="1"/>
  <c r="AQ263" i="12" s="1"/>
  <c r="O262" i="3"/>
  <c r="P262" i="3" s="1"/>
  <c r="AK262" i="3" s="1"/>
  <c r="Q262" i="3" s="1"/>
  <c r="AL262" i="3" s="1"/>
  <c r="R262" i="3" s="1"/>
  <c r="AM262" i="3" s="1"/>
  <c r="S262" i="3" s="1"/>
  <c r="AN262" i="3" s="1"/>
  <c r="T262" i="3" s="1"/>
  <c r="AO262" i="3" s="1"/>
  <c r="AQ262" i="3" s="1"/>
  <c r="O262" i="4" s="1"/>
  <c r="P262" i="4" s="1"/>
  <c r="AK262" i="4" s="1"/>
  <c r="Q262" i="4" s="1"/>
  <c r="AL262" i="4" s="1"/>
  <c r="R262" i="4" s="1"/>
  <c r="AM262" i="4" s="1"/>
  <c r="S262" i="4" s="1"/>
  <c r="AN262" i="4" s="1"/>
  <c r="T262" i="4" s="1"/>
  <c r="AO262" i="4" s="1"/>
  <c r="AQ262" i="4" s="1"/>
  <c r="O262" i="5" s="1"/>
  <c r="P262" i="5" s="1"/>
  <c r="AK262" i="5" s="1"/>
  <c r="Q262" i="5" s="1"/>
  <c r="AL262" i="5" s="1"/>
  <c r="R262" i="5" s="1"/>
  <c r="AM262" i="5" s="1"/>
  <c r="S262" i="5" s="1"/>
  <c r="AN262" i="5" s="1"/>
  <c r="T262" i="5" s="1"/>
  <c r="AO262" i="5" s="1"/>
  <c r="AQ262" i="5" s="1"/>
  <c r="O262" i="6" s="1"/>
  <c r="P262" i="6" s="1"/>
  <c r="AK262" i="6" s="1"/>
  <c r="Q262" i="6" s="1"/>
  <c r="AL262" i="6" s="1"/>
  <c r="R262" i="6" s="1"/>
  <c r="AM262" i="6" s="1"/>
  <c r="S262" i="6" s="1"/>
  <c r="AN262" i="6" s="1"/>
  <c r="T262" i="6" s="1"/>
  <c r="AO262" i="6" s="1"/>
  <c r="AQ262" i="6" s="1"/>
  <c r="O262" i="7" s="1"/>
  <c r="P262" i="7" s="1"/>
  <c r="AK262" i="7" s="1"/>
  <c r="Q262" i="7" s="1"/>
  <c r="AL262" i="7" s="1"/>
  <c r="R262" i="7" s="1"/>
  <c r="AM262" i="7" s="1"/>
  <c r="S262" i="7" s="1"/>
  <c r="AN262" i="7" s="1"/>
  <c r="T262" i="7" s="1"/>
  <c r="AO262" i="7" s="1"/>
  <c r="AQ262" i="7" s="1"/>
  <c r="O262" i="8" s="1"/>
  <c r="P262" i="8" s="1"/>
  <c r="AK262" i="8" s="1"/>
  <c r="Q262" i="8" s="1"/>
  <c r="AL262" i="8" s="1"/>
  <c r="R262" i="8" s="1"/>
  <c r="AM262" i="8" s="1"/>
  <c r="S262" i="8" s="1"/>
  <c r="AN262" i="8" s="1"/>
  <c r="T262" i="8" s="1"/>
  <c r="AO262" i="8" s="1"/>
  <c r="AQ262" i="8" s="1"/>
  <c r="O261" i="11"/>
  <c r="P261" i="11" s="1"/>
  <c r="AK261" i="11" s="1"/>
  <c r="Q261" i="11" s="1"/>
  <c r="AL261" i="11" s="1"/>
  <c r="R261" i="11" s="1"/>
  <c r="AM261" i="11" s="1"/>
  <c r="S261" i="11" s="1"/>
  <c r="AN261" i="11" s="1"/>
  <c r="T261" i="11" s="1"/>
  <c r="AO261" i="11" s="1"/>
  <c r="AQ261" i="11"/>
  <c r="O262" i="12" s="1"/>
  <c r="P262" i="12" s="1"/>
  <c r="AK262" i="12" s="1"/>
  <c r="Q262" i="12" s="1"/>
  <c r="AL262" i="12" s="1"/>
  <c r="R262" i="12" s="1"/>
  <c r="AM262" i="12" s="1"/>
  <c r="S262" i="12" s="1"/>
  <c r="AN262" i="12" s="1"/>
  <c r="T262" i="12" s="1"/>
  <c r="AO262" i="12" s="1"/>
  <c r="AQ262" i="12" s="1"/>
  <c r="O261" i="3"/>
  <c r="P261" i="3" s="1"/>
  <c r="AK261" i="3" s="1"/>
  <c r="Q261" i="3" s="1"/>
  <c r="AL261" i="3" s="1"/>
  <c r="R261" i="3" s="1"/>
  <c r="AM261" i="3" s="1"/>
  <c r="S261" i="3" s="1"/>
  <c r="AN261" i="3" s="1"/>
  <c r="T261" i="3" s="1"/>
  <c r="AO261" i="3" s="1"/>
  <c r="AQ261" i="3" s="1"/>
  <c r="O261" i="4" s="1"/>
  <c r="P261" i="4" s="1"/>
  <c r="AK261" i="4" s="1"/>
  <c r="Q261" i="4" s="1"/>
  <c r="AL261" i="4" s="1"/>
  <c r="R261" i="4" s="1"/>
  <c r="AM261" i="4" s="1"/>
  <c r="S261" i="4" s="1"/>
  <c r="AN261" i="4" s="1"/>
  <c r="T261" i="4" s="1"/>
  <c r="AO261" i="4" s="1"/>
  <c r="AQ261" i="4" s="1"/>
  <c r="O261" i="5" s="1"/>
  <c r="P261" i="5" s="1"/>
  <c r="AK261" i="5" s="1"/>
  <c r="Q261" i="5" s="1"/>
  <c r="AL261" i="5" s="1"/>
  <c r="R261" i="5" s="1"/>
  <c r="AM261" i="5" s="1"/>
  <c r="S261" i="5" s="1"/>
  <c r="AN261" i="5" s="1"/>
  <c r="T261" i="5" s="1"/>
  <c r="AO261" i="5" s="1"/>
  <c r="AQ261" i="5" s="1"/>
  <c r="O261" i="6" s="1"/>
  <c r="P261" i="6" s="1"/>
  <c r="AK261" i="6" s="1"/>
  <c r="Q261" i="6" s="1"/>
  <c r="AL261" i="6" s="1"/>
  <c r="R261" i="6" s="1"/>
  <c r="AM261" i="6" s="1"/>
  <c r="S261" i="6" s="1"/>
  <c r="AN261" i="6" s="1"/>
  <c r="T261" i="6" s="1"/>
  <c r="AO261" i="6" s="1"/>
  <c r="AQ261" i="6" s="1"/>
  <c r="O261" i="7" s="1"/>
  <c r="P261" i="7" s="1"/>
  <c r="AK261" i="7" s="1"/>
  <c r="Q261" i="7" s="1"/>
  <c r="AL261" i="7" s="1"/>
  <c r="R261" i="7" s="1"/>
  <c r="AM261" i="7" s="1"/>
  <c r="S261" i="7" s="1"/>
  <c r="AN261" i="7" s="1"/>
  <c r="T261" i="7" s="1"/>
  <c r="AO261" i="7" s="1"/>
  <c r="AQ261" i="7" s="1"/>
  <c r="O261" i="8" s="1"/>
  <c r="P261" i="8" s="1"/>
  <c r="AK261" i="8" s="1"/>
  <c r="Q261" i="8" s="1"/>
  <c r="AL261" i="8" s="1"/>
  <c r="R261" i="8" s="1"/>
  <c r="AM261" i="8" s="1"/>
  <c r="S261" i="8" s="1"/>
  <c r="AN261" i="8" s="1"/>
  <c r="T261" i="8" s="1"/>
  <c r="AO261" i="8" s="1"/>
  <c r="AQ261" i="8" s="1"/>
  <c r="O260" i="11"/>
  <c r="P260" i="11" s="1"/>
  <c r="AK260" i="11" s="1"/>
  <c r="Q260" i="11" s="1"/>
  <c r="AL260" i="11" s="1"/>
  <c r="R260" i="11" s="1"/>
  <c r="AM260" i="11" s="1"/>
  <c r="S260" i="11" s="1"/>
  <c r="AN260" i="11" s="1"/>
  <c r="T260" i="11" s="1"/>
  <c r="AO260" i="11" s="1"/>
  <c r="AQ260" i="11"/>
  <c r="O261" i="12" s="1"/>
  <c r="P261" i="12" s="1"/>
  <c r="AK261" i="12" s="1"/>
  <c r="Q261" i="12" s="1"/>
  <c r="AL261" i="12" s="1"/>
  <c r="R261" i="12" s="1"/>
  <c r="AM261" i="12" s="1"/>
  <c r="S261" i="12" s="1"/>
  <c r="AN261" i="12" s="1"/>
  <c r="T261" i="12" s="1"/>
  <c r="AO261" i="12" s="1"/>
  <c r="AQ261" i="12" s="1"/>
  <c r="O260" i="3"/>
  <c r="P260" i="3" s="1"/>
  <c r="AK260" i="3" s="1"/>
  <c r="Q260" i="3" s="1"/>
  <c r="AL260" i="3" s="1"/>
  <c r="R260" i="3" s="1"/>
  <c r="AM260" i="3" s="1"/>
  <c r="S260" i="3" s="1"/>
  <c r="AN260" i="3" s="1"/>
  <c r="T260" i="3" s="1"/>
  <c r="AO260" i="3" s="1"/>
  <c r="AQ260" i="3" s="1"/>
  <c r="O260" i="4" s="1"/>
  <c r="P260" i="4" s="1"/>
  <c r="AK260" i="4" s="1"/>
  <c r="Q260" i="4" s="1"/>
  <c r="AL260" i="4" s="1"/>
  <c r="R260" i="4" s="1"/>
  <c r="AM260" i="4" s="1"/>
  <c r="S260" i="4" s="1"/>
  <c r="AN260" i="4" s="1"/>
  <c r="T260" i="4" s="1"/>
  <c r="AO260" i="4" s="1"/>
  <c r="AQ260" i="4" s="1"/>
  <c r="O260" i="5" s="1"/>
  <c r="P260" i="5" s="1"/>
  <c r="AK260" i="5" s="1"/>
  <c r="Q260" i="5" s="1"/>
  <c r="AL260" i="5" s="1"/>
  <c r="R260" i="5" s="1"/>
  <c r="AM260" i="5" s="1"/>
  <c r="S260" i="5" s="1"/>
  <c r="AN260" i="5" s="1"/>
  <c r="T260" i="5" s="1"/>
  <c r="AO260" i="5" s="1"/>
  <c r="AQ260" i="5" s="1"/>
  <c r="O260" i="6" s="1"/>
  <c r="P260" i="6" s="1"/>
  <c r="AK260" i="6" s="1"/>
  <c r="Q260" i="6" s="1"/>
  <c r="AL260" i="6" s="1"/>
  <c r="R260" i="6" s="1"/>
  <c r="AM260" i="6" s="1"/>
  <c r="S260" i="6" s="1"/>
  <c r="AN260" i="6" s="1"/>
  <c r="T260" i="6" s="1"/>
  <c r="AO260" i="6" s="1"/>
  <c r="AQ260" i="6" s="1"/>
  <c r="O260" i="7" s="1"/>
  <c r="P260" i="7" s="1"/>
  <c r="AK260" i="7" s="1"/>
  <c r="Q260" i="7" s="1"/>
  <c r="AL260" i="7" s="1"/>
  <c r="R260" i="7" s="1"/>
  <c r="AM260" i="7" s="1"/>
  <c r="S260" i="7" s="1"/>
  <c r="AN260" i="7" s="1"/>
  <c r="T260" i="7" s="1"/>
  <c r="AO260" i="7" s="1"/>
  <c r="AQ260" i="7" s="1"/>
  <c r="O260" i="8" s="1"/>
  <c r="P260" i="8" s="1"/>
  <c r="AK260" i="8" s="1"/>
  <c r="Q260" i="8" s="1"/>
  <c r="AL260" i="8" s="1"/>
  <c r="R260" i="8" s="1"/>
  <c r="AM260" i="8" s="1"/>
  <c r="S260" i="8" s="1"/>
  <c r="AN260" i="8" s="1"/>
  <c r="T260" i="8" s="1"/>
  <c r="AO260" i="8" s="1"/>
  <c r="AQ260" i="8" s="1"/>
  <c r="O259" i="3"/>
  <c r="P259" i="3" s="1"/>
  <c r="AK259" i="3" s="1"/>
  <c r="Q259" i="3" s="1"/>
  <c r="AL259" i="3" s="1"/>
  <c r="R259" i="3" s="1"/>
  <c r="AM259" i="3" s="1"/>
  <c r="S259" i="3" s="1"/>
  <c r="AN259" i="3" s="1"/>
  <c r="T259" i="3" s="1"/>
  <c r="AO259" i="3" s="1"/>
  <c r="AQ259" i="3" s="1"/>
  <c r="O259" i="4" s="1"/>
  <c r="P259" i="4" s="1"/>
  <c r="AK259" i="4" s="1"/>
  <c r="Q259" i="4" s="1"/>
  <c r="AL259" i="4" s="1"/>
  <c r="R259" i="4" s="1"/>
  <c r="AM259" i="4" s="1"/>
  <c r="S259" i="4" s="1"/>
  <c r="AN259" i="4" s="1"/>
  <c r="T259" i="4" s="1"/>
  <c r="AO259" i="4" s="1"/>
  <c r="AQ259" i="4" s="1"/>
  <c r="O259" i="5" s="1"/>
  <c r="P259" i="5" s="1"/>
  <c r="AK259" i="5" s="1"/>
  <c r="Q259" i="5" s="1"/>
  <c r="AL259" i="5" s="1"/>
  <c r="R259" i="5" s="1"/>
  <c r="AM259" i="5" s="1"/>
  <c r="S259" i="5" s="1"/>
  <c r="AN259" i="5" s="1"/>
  <c r="T259" i="5" s="1"/>
  <c r="AO259" i="5" s="1"/>
  <c r="AQ259" i="5" s="1"/>
  <c r="O259" i="6" s="1"/>
  <c r="P259" i="6" s="1"/>
  <c r="AK259" i="6" s="1"/>
  <c r="Q259" i="6" s="1"/>
  <c r="AL259" i="6" s="1"/>
  <c r="R259" i="6" s="1"/>
  <c r="AM259" i="6" s="1"/>
  <c r="S259" i="6" s="1"/>
  <c r="AN259" i="6" s="1"/>
  <c r="T259" i="6" s="1"/>
  <c r="AO259" i="6" s="1"/>
  <c r="AQ259" i="6" s="1"/>
  <c r="O259" i="7" s="1"/>
  <c r="P259" i="7" s="1"/>
  <c r="AK259" i="7" s="1"/>
  <c r="Q259" i="7" s="1"/>
  <c r="AL259" i="7" s="1"/>
  <c r="R259" i="7" s="1"/>
  <c r="AM259" i="7" s="1"/>
  <c r="S259" i="7" s="1"/>
  <c r="AN259" i="7" s="1"/>
  <c r="T259" i="7" s="1"/>
  <c r="AO259" i="7" s="1"/>
  <c r="AQ259" i="7" s="1"/>
  <c r="O259" i="8" s="1"/>
  <c r="P259" i="8" s="1"/>
  <c r="AK259" i="8" s="1"/>
  <c r="Q259" i="8" s="1"/>
  <c r="AL259" i="8" s="1"/>
  <c r="R259" i="8" s="1"/>
  <c r="AM259" i="8" s="1"/>
  <c r="S259" i="8" s="1"/>
  <c r="AN259" i="8" s="1"/>
  <c r="T259" i="8" s="1"/>
  <c r="AO259" i="8" s="1"/>
  <c r="AQ259" i="8" s="1"/>
  <c r="O259" i="11"/>
  <c r="P259" i="11" s="1"/>
  <c r="AK259" i="11" s="1"/>
  <c r="Q259" i="11" s="1"/>
  <c r="AL259" i="11" s="1"/>
  <c r="R259" i="11" s="1"/>
  <c r="AM259" i="11" s="1"/>
  <c r="S259" i="11" s="1"/>
  <c r="AN259" i="11" s="1"/>
  <c r="T259" i="11" s="1"/>
  <c r="AO259" i="11" s="1"/>
  <c r="AQ259" i="11"/>
  <c r="O260" i="12" s="1"/>
  <c r="P260" i="12" s="1"/>
  <c r="AK260" i="12" s="1"/>
  <c r="Q260" i="12" s="1"/>
  <c r="AL260" i="12" s="1"/>
  <c r="R260" i="12" s="1"/>
  <c r="AM260" i="12" s="1"/>
  <c r="S260" i="12" s="1"/>
  <c r="AN260" i="12" s="1"/>
  <c r="T260" i="12" s="1"/>
  <c r="AO260" i="12" s="1"/>
  <c r="AQ260" i="12" s="1"/>
  <c r="O258" i="3"/>
  <c r="P258" i="3" s="1"/>
  <c r="AK258" i="3" s="1"/>
  <c r="Q258" i="3" s="1"/>
  <c r="AL258" i="3" s="1"/>
  <c r="R258" i="3" s="1"/>
  <c r="AM258" i="3" s="1"/>
  <c r="S258" i="3" s="1"/>
  <c r="AN258" i="3" s="1"/>
  <c r="T258" i="3" s="1"/>
  <c r="AO258" i="3" s="1"/>
  <c r="AQ258" i="3" s="1"/>
  <c r="O258" i="4" s="1"/>
  <c r="P258" i="4" s="1"/>
  <c r="AK258" i="4" s="1"/>
  <c r="Q258" i="4" s="1"/>
  <c r="AL258" i="4" s="1"/>
  <c r="R258" i="4" s="1"/>
  <c r="AM258" i="4" s="1"/>
  <c r="S258" i="4" s="1"/>
  <c r="AN258" i="4" s="1"/>
  <c r="T258" i="4" s="1"/>
  <c r="AO258" i="4" s="1"/>
  <c r="AQ258" i="4" s="1"/>
  <c r="O258" i="5" s="1"/>
  <c r="P258" i="5" s="1"/>
  <c r="AK258" i="5" s="1"/>
  <c r="Q258" i="5" s="1"/>
  <c r="AL258" i="5" s="1"/>
  <c r="R258" i="5" s="1"/>
  <c r="AM258" i="5" s="1"/>
  <c r="S258" i="5" s="1"/>
  <c r="AN258" i="5" s="1"/>
  <c r="T258" i="5" s="1"/>
  <c r="AO258" i="5" s="1"/>
  <c r="AQ258" i="5" s="1"/>
  <c r="O258" i="6" s="1"/>
  <c r="P258" i="6" s="1"/>
  <c r="AK258" i="6" s="1"/>
  <c r="Q258" i="6" s="1"/>
  <c r="AL258" i="6" s="1"/>
  <c r="R258" i="6" s="1"/>
  <c r="AM258" i="6" s="1"/>
  <c r="S258" i="6" s="1"/>
  <c r="AN258" i="6" s="1"/>
  <c r="T258" i="6" s="1"/>
  <c r="AO258" i="6" s="1"/>
  <c r="AQ258" i="6" s="1"/>
  <c r="O258" i="7" s="1"/>
  <c r="P258" i="7" s="1"/>
  <c r="AK258" i="7" s="1"/>
  <c r="Q258" i="7" s="1"/>
  <c r="AL258" i="7" s="1"/>
  <c r="R258" i="7" s="1"/>
  <c r="AM258" i="7" s="1"/>
  <c r="S258" i="7" s="1"/>
  <c r="AN258" i="7" s="1"/>
  <c r="T258" i="7" s="1"/>
  <c r="AO258" i="7" s="1"/>
  <c r="AQ258" i="7" s="1"/>
  <c r="O258" i="8" s="1"/>
  <c r="P258" i="8" s="1"/>
  <c r="AK258" i="8" s="1"/>
  <c r="Q258" i="8" s="1"/>
  <c r="AL258" i="8" s="1"/>
  <c r="R258" i="8" s="1"/>
  <c r="AM258" i="8" s="1"/>
  <c r="S258" i="8" s="1"/>
  <c r="AN258" i="8" s="1"/>
  <c r="T258" i="8" s="1"/>
  <c r="AO258" i="8" s="1"/>
  <c r="AQ258" i="8" s="1"/>
  <c r="O258" i="11"/>
  <c r="P258" i="11" s="1"/>
  <c r="AK258" i="11" s="1"/>
  <c r="Q258" i="11" s="1"/>
  <c r="AL258" i="11" s="1"/>
  <c r="R258" i="11" s="1"/>
  <c r="AM258" i="11" s="1"/>
  <c r="S258" i="11" s="1"/>
  <c r="AN258" i="11" s="1"/>
  <c r="T258" i="11" s="1"/>
  <c r="AO258" i="11" s="1"/>
  <c r="AQ258" i="11"/>
  <c r="O259" i="12" s="1"/>
  <c r="P259" i="12" s="1"/>
  <c r="AK259" i="12" s="1"/>
  <c r="Q259" i="12" s="1"/>
  <c r="AL259" i="12" s="1"/>
  <c r="R259" i="12" s="1"/>
  <c r="AM259" i="12" s="1"/>
  <c r="S259" i="12" s="1"/>
  <c r="AN259" i="12" s="1"/>
  <c r="T259" i="12" s="1"/>
  <c r="AO259" i="12" s="1"/>
  <c r="AQ259" i="12" s="1"/>
  <c r="O257" i="11"/>
  <c r="P257" i="11" s="1"/>
  <c r="AK257" i="11" s="1"/>
  <c r="Q257" i="11" s="1"/>
  <c r="AL257" i="11" s="1"/>
  <c r="R257" i="11" s="1"/>
  <c r="AM257" i="11" s="1"/>
  <c r="S257" i="11" s="1"/>
  <c r="AN257" i="11" s="1"/>
  <c r="T257" i="11" s="1"/>
  <c r="AO257" i="11" s="1"/>
  <c r="AQ257" i="11"/>
  <c r="O258" i="12" s="1"/>
  <c r="P258" i="12" s="1"/>
  <c r="AK258" i="12" s="1"/>
  <c r="Q258" i="12" s="1"/>
  <c r="AL258" i="12" s="1"/>
  <c r="R258" i="12" s="1"/>
  <c r="AM258" i="12" s="1"/>
  <c r="S258" i="12" s="1"/>
  <c r="AN258" i="12" s="1"/>
  <c r="T258" i="12" s="1"/>
  <c r="AO258" i="12" s="1"/>
  <c r="AQ258" i="12" s="1"/>
  <c r="O257" i="3"/>
  <c r="P257" i="3" s="1"/>
  <c r="AK257" i="3" s="1"/>
  <c r="Q257" i="3" s="1"/>
  <c r="AL257" i="3" s="1"/>
  <c r="R257" i="3" s="1"/>
  <c r="AM257" i="3" s="1"/>
  <c r="S257" i="3" s="1"/>
  <c r="AN257" i="3" s="1"/>
  <c r="T257" i="3" s="1"/>
  <c r="AO257" i="3" s="1"/>
  <c r="AQ257" i="3" s="1"/>
  <c r="O257" i="4" s="1"/>
  <c r="P257" i="4" s="1"/>
  <c r="AK257" i="4" s="1"/>
  <c r="Q257" i="4" s="1"/>
  <c r="AL257" i="4" s="1"/>
  <c r="R257" i="4" s="1"/>
  <c r="AM257" i="4" s="1"/>
  <c r="S257" i="4" s="1"/>
  <c r="AN257" i="4" s="1"/>
  <c r="T257" i="4" s="1"/>
  <c r="AO257" i="4" s="1"/>
  <c r="AQ257" i="4" s="1"/>
  <c r="O257" i="5" s="1"/>
  <c r="P257" i="5" s="1"/>
  <c r="AK257" i="5" s="1"/>
  <c r="Q257" i="5" s="1"/>
  <c r="AL257" i="5" s="1"/>
  <c r="R257" i="5" s="1"/>
  <c r="AM257" i="5" s="1"/>
  <c r="S257" i="5" s="1"/>
  <c r="AN257" i="5" s="1"/>
  <c r="T257" i="5" s="1"/>
  <c r="AO257" i="5" s="1"/>
  <c r="AQ257" i="5" s="1"/>
  <c r="O257" i="6" s="1"/>
  <c r="P257" i="6" s="1"/>
  <c r="AK257" i="6" s="1"/>
  <c r="Q257" i="6" s="1"/>
  <c r="AL257" i="6" s="1"/>
  <c r="R257" i="6" s="1"/>
  <c r="AM257" i="6" s="1"/>
  <c r="S257" i="6" s="1"/>
  <c r="AN257" i="6" s="1"/>
  <c r="T257" i="6" s="1"/>
  <c r="AO257" i="6" s="1"/>
  <c r="AQ257" i="6" s="1"/>
  <c r="O257" i="7" s="1"/>
  <c r="P257" i="7" s="1"/>
  <c r="AK257" i="7" s="1"/>
  <c r="Q257" i="7" s="1"/>
  <c r="AL257" i="7" s="1"/>
  <c r="R257" i="7" s="1"/>
  <c r="AM257" i="7" s="1"/>
  <c r="S257" i="7" s="1"/>
  <c r="AN257" i="7" s="1"/>
  <c r="T257" i="7" s="1"/>
  <c r="AO257" i="7" s="1"/>
  <c r="AQ257" i="7" s="1"/>
  <c r="O257" i="8" s="1"/>
  <c r="P257" i="8" s="1"/>
  <c r="AK257" i="8" s="1"/>
  <c r="Q257" i="8" s="1"/>
  <c r="AL257" i="8" s="1"/>
  <c r="R257" i="8" s="1"/>
  <c r="AM257" i="8" s="1"/>
  <c r="S257" i="8" s="1"/>
  <c r="AN257" i="8" s="1"/>
  <c r="T257" i="8" s="1"/>
  <c r="AO257" i="8" s="1"/>
  <c r="AQ257" i="8" s="1"/>
  <c r="O256" i="3"/>
  <c r="P256" i="3" s="1"/>
  <c r="AK256" i="3" s="1"/>
  <c r="Q256" i="3" s="1"/>
  <c r="AL256" i="3" s="1"/>
  <c r="R256" i="3" s="1"/>
  <c r="AM256" i="3" s="1"/>
  <c r="S256" i="3" s="1"/>
  <c r="AN256" i="3" s="1"/>
  <c r="T256" i="3" s="1"/>
  <c r="AO256" i="3" s="1"/>
  <c r="AQ256" i="3" s="1"/>
  <c r="O256" i="4" s="1"/>
  <c r="P256" i="4" s="1"/>
  <c r="AK256" i="4" s="1"/>
  <c r="Q256" i="4" s="1"/>
  <c r="AL256" i="4" s="1"/>
  <c r="R256" i="4" s="1"/>
  <c r="AM256" i="4" s="1"/>
  <c r="S256" i="4" s="1"/>
  <c r="AN256" i="4" s="1"/>
  <c r="T256" i="4" s="1"/>
  <c r="AO256" i="4" s="1"/>
  <c r="AQ256" i="4" s="1"/>
  <c r="O256" i="5" s="1"/>
  <c r="P256" i="5" s="1"/>
  <c r="AK256" i="5" s="1"/>
  <c r="Q256" i="5" s="1"/>
  <c r="AL256" i="5" s="1"/>
  <c r="R256" i="5" s="1"/>
  <c r="AM256" i="5" s="1"/>
  <c r="S256" i="5" s="1"/>
  <c r="AN256" i="5" s="1"/>
  <c r="T256" i="5" s="1"/>
  <c r="AO256" i="5" s="1"/>
  <c r="AQ256" i="5" s="1"/>
  <c r="O256" i="6" s="1"/>
  <c r="P256" i="6" s="1"/>
  <c r="AK256" i="6" s="1"/>
  <c r="Q256" i="6" s="1"/>
  <c r="AL256" i="6" s="1"/>
  <c r="R256" i="6" s="1"/>
  <c r="AM256" i="6" s="1"/>
  <c r="S256" i="6" s="1"/>
  <c r="AN256" i="6" s="1"/>
  <c r="T256" i="6" s="1"/>
  <c r="AO256" i="6" s="1"/>
  <c r="AQ256" i="6" s="1"/>
  <c r="O256" i="7" s="1"/>
  <c r="P256" i="7" s="1"/>
  <c r="AK256" i="7" s="1"/>
  <c r="Q256" i="7" s="1"/>
  <c r="AL256" i="7" s="1"/>
  <c r="R256" i="7" s="1"/>
  <c r="AM256" i="7" s="1"/>
  <c r="S256" i="7" s="1"/>
  <c r="AN256" i="7" s="1"/>
  <c r="T256" i="7" s="1"/>
  <c r="AO256" i="7" s="1"/>
  <c r="AQ256" i="7" s="1"/>
  <c r="O256" i="8" s="1"/>
  <c r="P256" i="8" s="1"/>
  <c r="AK256" i="8" s="1"/>
  <c r="Q256" i="8" s="1"/>
  <c r="AL256" i="8" s="1"/>
  <c r="R256" i="8" s="1"/>
  <c r="AM256" i="8" s="1"/>
  <c r="S256" i="8" s="1"/>
  <c r="AN256" i="8" s="1"/>
  <c r="T256" i="8" s="1"/>
  <c r="AO256" i="8" s="1"/>
  <c r="AQ256" i="8" s="1"/>
  <c r="O256" i="11"/>
  <c r="P256" i="11" s="1"/>
  <c r="AK256" i="11" s="1"/>
  <c r="Q256" i="11" s="1"/>
  <c r="AL256" i="11" s="1"/>
  <c r="R256" i="11" s="1"/>
  <c r="AM256" i="11" s="1"/>
  <c r="S256" i="11" s="1"/>
  <c r="AN256" i="11" s="1"/>
  <c r="T256" i="11" s="1"/>
  <c r="AO256" i="11" s="1"/>
  <c r="AQ256" i="11"/>
  <c r="O257" i="12" s="1"/>
  <c r="P257" i="12" s="1"/>
  <c r="AK257" i="12" s="1"/>
  <c r="Q257" i="12" s="1"/>
  <c r="AL257" i="12" s="1"/>
  <c r="R257" i="12" s="1"/>
  <c r="AM257" i="12" s="1"/>
  <c r="S257" i="12" s="1"/>
  <c r="AN257" i="12" s="1"/>
  <c r="T257" i="12" s="1"/>
  <c r="AO257" i="12" s="1"/>
  <c r="AQ257" i="12" s="1"/>
  <c r="O255" i="11"/>
  <c r="P255" i="11" s="1"/>
  <c r="AK255" i="11" s="1"/>
  <c r="Q255" i="11" s="1"/>
  <c r="AL255" i="11" s="1"/>
  <c r="R255" i="11" s="1"/>
  <c r="AM255" i="11" s="1"/>
  <c r="S255" i="11" s="1"/>
  <c r="AN255" i="11" s="1"/>
  <c r="T255" i="11" s="1"/>
  <c r="AO255" i="11" s="1"/>
  <c r="AQ255" i="11"/>
  <c r="O256" i="12" s="1"/>
  <c r="P256" i="12" s="1"/>
  <c r="AK256" i="12" s="1"/>
  <c r="Q256" i="12" s="1"/>
  <c r="AL256" i="12" s="1"/>
  <c r="R256" i="12" s="1"/>
  <c r="AM256" i="12" s="1"/>
  <c r="S256" i="12" s="1"/>
  <c r="AN256" i="12" s="1"/>
  <c r="T256" i="12" s="1"/>
  <c r="AO256" i="12" s="1"/>
  <c r="AQ256" i="12" s="1"/>
  <c r="O255" i="3"/>
  <c r="P255" i="3" s="1"/>
  <c r="AK255" i="3" s="1"/>
  <c r="Q255" i="3" s="1"/>
  <c r="AL255" i="3" s="1"/>
  <c r="R255" i="3" s="1"/>
  <c r="AM255" i="3" s="1"/>
  <c r="S255" i="3" s="1"/>
  <c r="AN255" i="3" s="1"/>
  <c r="T255" i="3" s="1"/>
  <c r="AO255" i="3" s="1"/>
  <c r="AQ255" i="3" s="1"/>
  <c r="O255" i="4" s="1"/>
  <c r="P255" i="4" s="1"/>
  <c r="AK255" i="4" s="1"/>
  <c r="Q255" i="4" s="1"/>
  <c r="AL255" i="4" s="1"/>
  <c r="R255" i="4" s="1"/>
  <c r="AM255" i="4" s="1"/>
  <c r="S255" i="4" s="1"/>
  <c r="AN255" i="4" s="1"/>
  <c r="T255" i="4" s="1"/>
  <c r="AO255" i="4" s="1"/>
  <c r="AQ255" i="4" s="1"/>
  <c r="O255" i="5" s="1"/>
  <c r="P255" i="5" s="1"/>
  <c r="AK255" i="5" s="1"/>
  <c r="Q255" i="5" s="1"/>
  <c r="AL255" i="5" s="1"/>
  <c r="R255" i="5" s="1"/>
  <c r="AM255" i="5" s="1"/>
  <c r="S255" i="5" s="1"/>
  <c r="AN255" i="5" s="1"/>
  <c r="T255" i="5" s="1"/>
  <c r="AO255" i="5" s="1"/>
  <c r="AQ255" i="5" s="1"/>
  <c r="O255" i="6" s="1"/>
  <c r="P255" i="6" s="1"/>
  <c r="AK255" i="6" s="1"/>
  <c r="Q255" i="6" s="1"/>
  <c r="AL255" i="6" s="1"/>
  <c r="R255" i="6" s="1"/>
  <c r="AM255" i="6" s="1"/>
  <c r="S255" i="6" s="1"/>
  <c r="AN255" i="6" s="1"/>
  <c r="T255" i="6" s="1"/>
  <c r="AO255" i="6" s="1"/>
  <c r="AQ255" i="6" s="1"/>
  <c r="O255" i="7" s="1"/>
  <c r="P255" i="7" s="1"/>
  <c r="AK255" i="7" s="1"/>
  <c r="Q255" i="7" s="1"/>
  <c r="AL255" i="7" s="1"/>
  <c r="R255" i="7" s="1"/>
  <c r="AM255" i="7" s="1"/>
  <c r="S255" i="7" s="1"/>
  <c r="AN255" i="7" s="1"/>
  <c r="T255" i="7" s="1"/>
  <c r="AO255" i="7" s="1"/>
  <c r="AQ255" i="7" s="1"/>
  <c r="O255" i="8" s="1"/>
  <c r="P255" i="8" s="1"/>
  <c r="AK255" i="8" s="1"/>
  <c r="Q255" i="8" s="1"/>
  <c r="AL255" i="8" s="1"/>
  <c r="R255" i="8" s="1"/>
  <c r="AM255" i="8" s="1"/>
  <c r="S255" i="8" s="1"/>
  <c r="AN255" i="8" s="1"/>
  <c r="T255" i="8" s="1"/>
  <c r="AO255" i="8" s="1"/>
  <c r="AQ255" i="8" s="1"/>
  <c r="O254" i="11"/>
  <c r="P254" i="11" s="1"/>
  <c r="AK254" i="11" s="1"/>
  <c r="Q254" i="11" s="1"/>
  <c r="AL254" i="11" s="1"/>
  <c r="R254" i="11" s="1"/>
  <c r="AM254" i="11" s="1"/>
  <c r="S254" i="11" s="1"/>
  <c r="AN254" i="11" s="1"/>
  <c r="T254" i="11" s="1"/>
  <c r="AO254" i="11" s="1"/>
  <c r="AQ254" i="11"/>
  <c r="O255" i="12" s="1"/>
  <c r="P255" i="12" s="1"/>
  <c r="AK255" i="12" s="1"/>
  <c r="Q255" i="12" s="1"/>
  <c r="AL255" i="12" s="1"/>
  <c r="R255" i="12" s="1"/>
  <c r="AM255" i="12" s="1"/>
  <c r="S255" i="12" s="1"/>
  <c r="AN255" i="12" s="1"/>
  <c r="T255" i="12" s="1"/>
  <c r="AO255" i="12" s="1"/>
  <c r="AQ255" i="12" s="1"/>
  <c r="O254" i="3"/>
  <c r="P254" i="3" s="1"/>
  <c r="AK254" i="3" s="1"/>
  <c r="Q254" i="3" s="1"/>
  <c r="AL254" i="3" s="1"/>
  <c r="R254" i="3" s="1"/>
  <c r="AM254" i="3" s="1"/>
  <c r="S254" i="3" s="1"/>
  <c r="AN254" i="3" s="1"/>
  <c r="T254" i="3" s="1"/>
  <c r="AO254" i="3" s="1"/>
  <c r="AQ254" i="3" s="1"/>
  <c r="O254" i="4" s="1"/>
  <c r="P254" i="4" s="1"/>
  <c r="AK254" i="4" s="1"/>
  <c r="Q254" i="4" s="1"/>
  <c r="AL254" i="4" s="1"/>
  <c r="R254" i="4" s="1"/>
  <c r="AM254" i="4" s="1"/>
  <c r="S254" i="4" s="1"/>
  <c r="AN254" i="4" s="1"/>
  <c r="T254" i="4" s="1"/>
  <c r="AO254" i="4" s="1"/>
  <c r="AQ254" i="4" s="1"/>
  <c r="O254" i="5" s="1"/>
  <c r="P254" i="5" s="1"/>
  <c r="AK254" i="5" s="1"/>
  <c r="Q254" i="5" s="1"/>
  <c r="AL254" i="5" s="1"/>
  <c r="R254" i="5" s="1"/>
  <c r="AM254" i="5" s="1"/>
  <c r="S254" i="5" s="1"/>
  <c r="AN254" i="5" s="1"/>
  <c r="T254" i="5" s="1"/>
  <c r="AO254" i="5" s="1"/>
  <c r="AQ254" i="5" s="1"/>
  <c r="O254" i="6" s="1"/>
  <c r="P254" i="6" s="1"/>
  <c r="AK254" i="6" s="1"/>
  <c r="Q254" i="6" s="1"/>
  <c r="AL254" i="6" s="1"/>
  <c r="R254" i="6" s="1"/>
  <c r="AM254" i="6" s="1"/>
  <c r="S254" i="6" s="1"/>
  <c r="AN254" i="6" s="1"/>
  <c r="T254" i="6" s="1"/>
  <c r="AO254" i="6" s="1"/>
  <c r="AQ254" i="6" s="1"/>
  <c r="O254" i="7" s="1"/>
  <c r="P254" i="7" s="1"/>
  <c r="AK254" i="7" s="1"/>
  <c r="Q254" i="7" s="1"/>
  <c r="AL254" i="7" s="1"/>
  <c r="R254" i="7" s="1"/>
  <c r="AM254" i="7" s="1"/>
  <c r="S254" i="7" s="1"/>
  <c r="AN254" i="7" s="1"/>
  <c r="T254" i="7" s="1"/>
  <c r="AO254" i="7" s="1"/>
  <c r="AQ254" i="7" s="1"/>
  <c r="O254" i="8" s="1"/>
  <c r="P254" i="8" s="1"/>
  <c r="AK254" i="8" s="1"/>
  <c r="Q254" i="8" s="1"/>
  <c r="AL254" i="8" s="1"/>
  <c r="R254" i="8" s="1"/>
  <c r="AM254" i="8" s="1"/>
  <c r="S254" i="8" s="1"/>
  <c r="AN254" i="8" s="1"/>
  <c r="T254" i="8" s="1"/>
  <c r="AO254" i="8" s="1"/>
  <c r="AQ254" i="8" s="1"/>
  <c r="O253" i="3"/>
  <c r="P253" i="3" s="1"/>
  <c r="AK253" i="3" s="1"/>
  <c r="Q253" i="3" s="1"/>
  <c r="AL253" i="3" s="1"/>
  <c r="R253" i="3" s="1"/>
  <c r="AM253" i="3" s="1"/>
  <c r="S253" i="3" s="1"/>
  <c r="AN253" i="3" s="1"/>
  <c r="T253" i="3" s="1"/>
  <c r="AO253" i="3" s="1"/>
  <c r="AQ253" i="3" s="1"/>
  <c r="O253" i="4" s="1"/>
  <c r="P253" i="4" s="1"/>
  <c r="AK253" i="4" s="1"/>
  <c r="Q253" i="4" s="1"/>
  <c r="AL253" i="4" s="1"/>
  <c r="R253" i="4" s="1"/>
  <c r="AM253" i="4" s="1"/>
  <c r="S253" i="4" s="1"/>
  <c r="AN253" i="4" s="1"/>
  <c r="T253" i="4" s="1"/>
  <c r="AO253" i="4" s="1"/>
  <c r="AQ253" i="4" s="1"/>
  <c r="O253" i="5" s="1"/>
  <c r="P253" i="5" s="1"/>
  <c r="AK253" i="5" s="1"/>
  <c r="Q253" i="5" s="1"/>
  <c r="AL253" i="5" s="1"/>
  <c r="R253" i="5" s="1"/>
  <c r="AM253" i="5" s="1"/>
  <c r="S253" i="5" s="1"/>
  <c r="AN253" i="5" s="1"/>
  <c r="T253" i="5" s="1"/>
  <c r="AO253" i="5" s="1"/>
  <c r="AQ253" i="5" s="1"/>
  <c r="O253" i="6" s="1"/>
  <c r="P253" i="6" s="1"/>
  <c r="AK253" i="6" s="1"/>
  <c r="Q253" i="6" s="1"/>
  <c r="AL253" i="6" s="1"/>
  <c r="R253" i="6" s="1"/>
  <c r="AM253" i="6" s="1"/>
  <c r="S253" i="6" s="1"/>
  <c r="AN253" i="6" s="1"/>
  <c r="T253" i="6" s="1"/>
  <c r="AO253" i="6" s="1"/>
  <c r="AQ253" i="6" s="1"/>
  <c r="O253" i="7" s="1"/>
  <c r="P253" i="7" s="1"/>
  <c r="AK253" i="7" s="1"/>
  <c r="Q253" i="7" s="1"/>
  <c r="AL253" i="7" s="1"/>
  <c r="R253" i="7" s="1"/>
  <c r="AM253" i="7" s="1"/>
  <c r="S253" i="7" s="1"/>
  <c r="AN253" i="7" s="1"/>
  <c r="T253" i="7" s="1"/>
  <c r="AO253" i="7" s="1"/>
  <c r="AQ253" i="7" s="1"/>
  <c r="O253" i="8" s="1"/>
  <c r="P253" i="8" s="1"/>
  <c r="AK253" i="8" s="1"/>
  <c r="Q253" i="8" s="1"/>
  <c r="AL253" i="8" s="1"/>
  <c r="R253" i="8" s="1"/>
  <c r="AM253" i="8" s="1"/>
  <c r="S253" i="8" s="1"/>
  <c r="AN253" i="8" s="1"/>
  <c r="T253" i="8" s="1"/>
  <c r="AO253" i="8" s="1"/>
  <c r="AQ253" i="8" s="1"/>
  <c r="O253" i="11"/>
  <c r="P253" i="11" s="1"/>
  <c r="AK253" i="11" s="1"/>
  <c r="Q253" i="11" s="1"/>
  <c r="AL253" i="11" s="1"/>
  <c r="R253" i="11" s="1"/>
  <c r="AM253" i="11" s="1"/>
  <c r="S253" i="11" s="1"/>
  <c r="AN253" i="11" s="1"/>
  <c r="T253" i="11" s="1"/>
  <c r="AO253" i="11" s="1"/>
  <c r="AQ253" i="11"/>
  <c r="O254" i="12" s="1"/>
  <c r="P254" i="12" s="1"/>
  <c r="AK254" i="12" s="1"/>
  <c r="Q254" i="12" s="1"/>
  <c r="AL254" i="12" s="1"/>
  <c r="R254" i="12" s="1"/>
  <c r="AM254" i="12" s="1"/>
  <c r="S254" i="12" s="1"/>
  <c r="AN254" i="12" s="1"/>
  <c r="T254" i="12" s="1"/>
  <c r="AO254" i="12" s="1"/>
  <c r="AQ254" i="12" s="1"/>
  <c r="O252" i="3"/>
  <c r="P252" i="3" s="1"/>
  <c r="AK252" i="3" s="1"/>
  <c r="Q252" i="3" s="1"/>
  <c r="AL252" i="3" s="1"/>
  <c r="R252" i="3" s="1"/>
  <c r="AM252" i="3" s="1"/>
  <c r="S252" i="3" s="1"/>
  <c r="AN252" i="3" s="1"/>
  <c r="T252" i="3" s="1"/>
  <c r="AO252" i="3" s="1"/>
  <c r="AQ252" i="3" s="1"/>
  <c r="O252" i="4" s="1"/>
  <c r="P252" i="4" s="1"/>
  <c r="AK252" i="4" s="1"/>
  <c r="Q252" i="4" s="1"/>
  <c r="AL252" i="4" s="1"/>
  <c r="R252" i="4" s="1"/>
  <c r="AM252" i="4" s="1"/>
  <c r="S252" i="4" s="1"/>
  <c r="AN252" i="4" s="1"/>
  <c r="T252" i="4" s="1"/>
  <c r="AO252" i="4" s="1"/>
  <c r="AQ252" i="4" s="1"/>
  <c r="O252" i="5" s="1"/>
  <c r="P252" i="5" s="1"/>
  <c r="AK252" i="5" s="1"/>
  <c r="Q252" i="5" s="1"/>
  <c r="AL252" i="5" s="1"/>
  <c r="R252" i="5" s="1"/>
  <c r="AM252" i="5" s="1"/>
  <c r="S252" i="5" s="1"/>
  <c r="AN252" i="5" s="1"/>
  <c r="T252" i="5" s="1"/>
  <c r="AO252" i="5" s="1"/>
  <c r="AQ252" i="5" s="1"/>
  <c r="O252" i="6" s="1"/>
  <c r="P252" i="6" s="1"/>
  <c r="AK252" i="6" s="1"/>
  <c r="Q252" i="6" s="1"/>
  <c r="AL252" i="6" s="1"/>
  <c r="R252" i="6" s="1"/>
  <c r="AM252" i="6" s="1"/>
  <c r="S252" i="6" s="1"/>
  <c r="AN252" i="6" s="1"/>
  <c r="T252" i="6" s="1"/>
  <c r="AO252" i="6" s="1"/>
  <c r="AQ252" i="6" s="1"/>
  <c r="O252" i="7" s="1"/>
  <c r="P252" i="7" s="1"/>
  <c r="AK252" i="7" s="1"/>
  <c r="Q252" i="7" s="1"/>
  <c r="AL252" i="7" s="1"/>
  <c r="R252" i="7" s="1"/>
  <c r="AM252" i="7" s="1"/>
  <c r="S252" i="7" s="1"/>
  <c r="AN252" i="7" s="1"/>
  <c r="T252" i="7" s="1"/>
  <c r="AO252" i="7" s="1"/>
  <c r="AQ252" i="7" s="1"/>
  <c r="O252" i="8" s="1"/>
  <c r="P252" i="8" s="1"/>
  <c r="AK252" i="8" s="1"/>
  <c r="Q252" i="8" s="1"/>
  <c r="AL252" i="8" s="1"/>
  <c r="R252" i="8" s="1"/>
  <c r="AM252" i="8" s="1"/>
  <c r="S252" i="8" s="1"/>
  <c r="AN252" i="8" s="1"/>
  <c r="T252" i="8" s="1"/>
  <c r="AO252" i="8" s="1"/>
  <c r="AQ252" i="8" s="1"/>
  <c r="O252" i="11"/>
  <c r="P252" i="11" s="1"/>
  <c r="AK252" i="11" s="1"/>
  <c r="Q252" i="11" s="1"/>
  <c r="AL252" i="11" s="1"/>
  <c r="R252" i="11" s="1"/>
  <c r="AM252" i="11" s="1"/>
  <c r="S252" i="11" s="1"/>
  <c r="AN252" i="11" s="1"/>
  <c r="T252" i="11" s="1"/>
  <c r="AO252" i="11" s="1"/>
  <c r="AQ252" i="11"/>
  <c r="O253" i="12" s="1"/>
  <c r="P253" i="12" s="1"/>
  <c r="AK253" i="12" s="1"/>
  <c r="Q253" i="12" s="1"/>
  <c r="AL253" i="12" s="1"/>
  <c r="R253" i="12" s="1"/>
  <c r="AM253" i="12" s="1"/>
  <c r="S253" i="12" s="1"/>
  <c r="AN253" i="12" s="1"/>
  <c r="T253" i="12" s="1"/>
  <c r="AO253" i="12" s="1"/>
  <c r="AQ253" i="12" s="1"/>
  <c r="O251" i="3"/>
  <c r="P251" i="3" s="1"/>
  <c r="AK251" i="3" s="1"/>
  <c r="Q251" i="3" s="1"/>
  <c r="AL251" i="3" s="1"/>
  <c r="R251" i="3" s="1"/>
  <c r="AM251" i="3" s="1"/>
  <c r="S251" i="3" s="1"/>
  <c r="AN251" i="3" s="1"/>
  <c r="T251" i="3" s="1"/>
  <c r="AO251" i="3" s="1"/>
  <c r="AQ251" i="3" s="1"/>
  <c r="O251" i="4" s="1"/>
  <c r="P251" i="4" s="1"/>
  <c r="AK251" i="4" s="1"/>
  <c r="Q251" i="4" s="1"/>
  <c r="AL251" i="4" s="1"/>
  <c r="R251" i="4" s="1"/>
  <c r="AM251" i="4" s="1"/>
  <c r="S251" i="4" s="1"/>
  <c r="AN251" i="4" s="1"/>
  <c r="T251" i="4" s="1"/>
  <c r="AO251" i="4" s="1"/>
  <c r="AQ251" i="4" s="1"/>
  <c r="O251" i="5" s="1"/>
  <c r="P251" i="5" s="1"/>
  <c r="AK251" i="5" s="1"/>
  <c r="Q251" i="5" s="1"/>
  <c r="AL251" i="5" s="1"/>
  <c r="R251" i="5" s="1"/>
  <c r="AM251" i="5" s="1"/>
  <c r="S251" i="5" s="1"/>
  <c r="AN251" i="5" s="1"/>
  <c r="T251" i="5" s="1"/>
  <c r="AO251" i="5" s="1"/>
  <c r="AQ251" i="5" s="1"/>
  <c r="O251" i="6" s="1"/>
  <c r="P251" i="6" s="1"/>
  <c r="AK251" i="6" s="1"/>
  <c r="Q251" i="6" s="1"/>
  <c r="AL251" i="6" s="1"/>
  <c r="R251" i="6" s="1"/>
  <c r="AM251" i="6" s="1"/>
  <c r="S251" i="6" s="1"/>
  <c r="AN251" i="6" s="1"/>
  <c r="T251" i="6" s="1"/>
  <c r="AO251" i="6" s="1"/>
  <c r="AQ251" i="6" s="1"/>
  <c r="O251" i="7" s="1"/>
  <c r="P251" i="7" s="1"/>
  <c r="AK251" i="7" s="1"/>
  <c r="Q251" i="7" s="1"/>
  <c r="AL251" i="7" s="1"/>
  <c r="R251" i="7" s="1"/>
  <c r="AM251" i="7" s="1"/>
  <c r="S251" i="7" s="1"/>
  <c r="AN251" i="7" s="1"/>
  <c r="T251" i="7" s="1"/>
  <c r="AO251" i="7" s="1"/>
  <c r="AQ251" i="7" s="1"/>
  <c r="O251" i="8" s="1"/>
  <c r="P251" i="8" s="1"/>
  <c r="AK251" i="8" s="1"/>
  <c r="Q251" i="8" s="1"/>
  <c r="AL251" i="8" s="1"/>
  <c r="R251" i="8" s="1"/>
  <c r="AM251" i="8" s="1"/>
  <c r="S251" i="8" s="1"/>
  <c r="AN251" i="8" s="1"/>
  <c r="T251" i="8" s="1"/>
  <c r="AO251" i="8" s="1"/>
  <c r="AQ251" i="8" s="1"/>
  <c r="O251" i="11"/>
  <c r="P251" i="11" s="1"/>
  <c r="AK251" i="11" s="1"/>
  <c r="Q251" i="11" s="1"/>
  <c r="AL251" i="11" s="1"/>
  <c r="R251" i="11" s="1"/>
  <c r="AM251" i="11" s="1"/>
  <c r="S251" i="11" s="1"/>
  <c r="AN251" i="11" s="1"/>
  <c r="T251" i="11" s="1"/>
  <c r="AO251" i="11" s="1"/>
  <c r="AQ251" i="11"/>
  <c r="O252" i="12" s="1"/>
  <c r="P252" i="12" s="1"/>
  <c r="AK252" i="12" s="1"/>
  <c r="Q252" i="12" s="1"/>
  <c r="AL252" i="12" s="1"/>
  <c r="R252" i="12" s="1"/>
  <c r="AM252" i="12" s="1"/>
  <c r="S252" i="12" s="1"/>
  <c r="AN252" i="12" s="1"/>
  <c r="T252" i="12" s="1"/>
  <c r="AO252" i="12" s="1"/>
  <c r="AQ252" i="12" s="1"/>
  <c r="O250" i="11"/>
  <c r="P250" i="11" s="1"/>
  <c r="AK250" i="11" s="1"/>
  <c r="Q250" i="11" s="1"/>
  <c r="AL250" i="11" s="1"/>
  <c r="R250" i="11" s="1"/>
  <c r="AM250" i="11" s="1"/>
  <c r="S250" i="11" s="1"/>
  <c r="AN250" i="11" s="1"/>
  <c r="T250" i="11" s="1"/>
  <c r="AO250" i="11" s="1"/>
  <c r="AQ250" i="11"/>
  <c r="O251" i="12" s="1"/>
  <c r="P251" i="12" s="1"/>
  <c r="AK251" i="12" s="1"/>
  <c r="Q251" i="12" s="1"/>
  <c r="AL251" i="12" s="1"/>
  <c r="R251" i="12" s="1"/>
  <c r="AM251" i="12" s="1"/>
  <c r="S251" i="12" s="1"/>
  <c r="AN251" i="12" s="1"/>
  <c r="T251" i="12" s="1"/>
  <c r="AO251" i="12" s="1"/>
  <c r="AQ251" i="12" s="1"/>
  <c r="O250" i="3"/>
  <c r="P250" i="3" s="1"/>
  <c r="AK250" i="3" s="1"/>
  <c r="Q250" i="3" s="1"/>
  <c r="AL250" i="3" s="1"/>
  <c r="R250" i="3" s="1"/>
  <c r="AM250" i="3" s="1"/>
  <c r="S250" i="3" s="1"/>
  <c r="AN250" i="3" s="1"/>
  <c r="T250" i="3" s="1"/>
  <c r="AO250" i="3" s="1"/>
  <c r="AQ250" i="3" s="1"/>
  <c r="O250" i="4" s="1"/>
  <c r="P250" i="4" s="1"/>
  <c r="AK250" i="4" s="1"/>
  <c r="Q250" i="4" s="1"/>
  <c r="AL250" i="4" s="1"/>
  <c r="R250" i="4" s="1"/>
  <c r="AM250" i="4" s="1"/>
  <c r="S250" i="4" s="1"/>
  <c r="AN250" i="4" s="1"/>
  <c r="T250" i="4" s="1"/>
  <c r="AO250" i="4" s="1"/>
  <c r="AQ250" i="4" s="1"/>
  <c r="O250" i="5" s="1"/>
  <c r="P250" i="5" s="1"/>
  <c r="AK250" i="5" s="1"/>
  <c r="Q250" i="5" s="1"/>
  <c r="AL250" i="5" s="1"/>
  <c r="R250" i="5" s="1"/>
  <c r="AM250" i="5" s="1"/>
  <c r="S250" i="5" s="1"/>
  <c r="AN250" i="5" s="1"/>
  <c r="T250" i="5" s="1"/>
  <c r="AO250" i="5" s="1"/>
  <c r="AQ250" i="5" s="1"/>
  <c r="O250" i="6" s="1"/>
  <c r="P250" i="6" s="1"/>
  <c r="AK250" i="6" s="1"/>
  <c r="Q250" i="6" s="1"/>
  <c r="AL250" i="6" s="1"/>
  <c r="R250" i="6" s="1"/>
  <c r="AM250" i="6" s="1"/>
  <c r="S250" i="6" s="1"/>
  <c r="AN250" i="6" s="1"/>
  <c r="T250" i="6" s="1"/>
  <c r="AO250" i="6" s="1"/>
  <c r="AQ250" i="6" s="1"/>
  <c r="O250" i="7" s="1"/>
  <c r="P250" i="7" s="1"/>
  <c r="AK250" i="7" s="1"/>
  <c r="Q250" i="7" s="1"/>
  <c r="AL250" i="7" s="1"/>
  <c r="R250" i="7" s="1"/>
  <c r="AM250" i="7" s="1"/>
  <c r="S250" i="7" s="1"/>
  <c r="AN250" i="7" s="1"/>
  <c r="T250" i="7" s="1"/>
  <c r="AO250" i="7" s="1"/>
  <c r="AQ250" i="7" s="1"/>
  <c r="O250" i="8" s="1"/>
  <c r="P250" i="8" s="1"/>
  <c r="AK250" i="8" s="1"/>
  <c r="Q250" i="8" s="1"/>
  <c r="AL250" i="8" s="1"/>
  <c r="R250" i="8" s="1"/>
  <c r="AM250" i="8" s="1"/>
  <c r="S250" i="8" s="1"/>
  <c r="AN250" i="8" s="1"/>
  <c r="T250" i="8" s="1"/>
  <c r="AO250" i="8" s="1"/>
  <c r="AQ250" i="8" s="1"/>
  <c r="O249" i="3"/>
  <c r="P249" i="3" s="1"/>
  <c r="AK249" i="3" s="1"/>
  <c r="Q249" i="3" s="1"/>
  <c r="AL249" i="3" s="1"/>
  <c r="R249" i="3" s="1"/>
  <c r="AM249" i="3" s="1"/>
  <c r="S249" i="3" s="1"/>
  <c r="AN249" i="3" s="1"/>
  <c r="T249" i="3" s="1"/>
  <c r="AO249" i="3" s="1"/>
  <c r="AQ249" i="3" s="1"/>
  <c r="O249" i="4" s="1"/>
  <c r="P249" i="4" s="1"/>
  <c r="AK249" i="4" s="1"/>
  <c r="Q249" i="4" s="1"/>
  <c r="AL249" i="4" s="1"/>
  <c r="R249" i="4" s="1"/>
  <c r="AM249" i="4" s="1"/>
  <c r="S249" i="4" s="1"/>
  <c r="AN249" i="4" s="1"/>
  <c r="T249" i="4" s="1"/>
  <c r="AO249" i="4" s="1"/>
  <c r="AQ249" i="4" s="1"/>
  <c r="O249" i="5" s="1"/>
  <c r="P249" i="5" s="1"/>
  <c r="AK249" i="5" s="1"/>
  <c r="Q249" i="5" s="1"/>
  <c r="AL249" i="5" s="1"/>
  <c r="R249" i="5" s="1"/>
  <c r="AM249" i="5" s="1"/>
  <c r="S249" i="5" s="1"/>
  <c r="AN249" i="5" s="1"/>
  <c r="T249" i="5" s="1"/>
  <c r="AO249" i="5" s="1"/>
  <c r="AQ249" i="5" s="1"/>
  <c r="O249" i="6" s="1"/>
  <c r="P249" i="6" s="1"/>
  <c r="AK249" i="6" s="1"/>
  <c r="Q249" i="6" s="1"/>
  <c r="AL249" i="6" s="1"/>
  <c r="R249" i="6" s="1"/>
  <c r="AM249" i="6" s="1"/>
  <c r="S249" i="6" s="1"/>
  <c r="AN249" i="6" s="1"/>
  <c r="T249" i="6" s="1"/>
  <c r="AO249" i="6" s="1"/>
  <c r="AQ249" i="6" s="1"/>
  <c r="O249" i="7" s="1"/>
  <c r="P249" i="7" s="1"/>
  <c r="AK249" i="7" s="1"/>
  <c r="Q249" i="7" s="1"/>
  <c r="AL249" i="7" s="1"/>
  <c r="R249" i="7" s="1"/>
  <c r="AM249" i="7" s="1"/>
  <c r="S249" i="7" s="1"/>
  <c r="AN249" i="7" s="1"/>
  <c r="T249" i="7" s="1"/>
  <c r="AO249" i="7" s="1"/>
  <c r="AQ249" i="7" s="1"/>
  <c r="O249" i="8" s="1"/>
  <c r="P249" i="8" s="1"/>
  <c r="AK249" i="8" s="1"/>
  <c r="Q249" i="8" s="1"/>
  <c r="AL249" i="8" s="1"/>
  <c r="R249" i="8" s="1"/>
  <c r="AM249" i="8" s="1"/>
  <c r="S249" i="8" s="1"/>
  <c r="AN249" i="8" s="1"/>
  <c r="T249" i="8" s="1"/>
  <c r="AO249" i="8" s="1"/>
  <c r="AQ249" i="8" s="1"/>
  <c r="O249" i="11"/>
  <c r="P249" i="11" s="1"/>
  <c r="AK249" i="11" s="1"/>
  <c r="Q249" i="11" s="1"/>
  <c r="AL249" i="11" s="1"/>
  <c r="R249" i="11" s="1"/>
  <c r="AM249" i="11" s="1"/>
  <c r="S249" i="11" s="1"/>
  <c r="AN249" i="11" s="1"/>
  <c r="T249" i="11" s="1"/>
  <c r="AO249" i="11" s="1"/>
  <c r="AQ249" i="11"/>
  <c r="O250" i="12" s="1"/>
  <c r="P250" i="12" s="1"/>
  <c r="AK250" i="12" s="1"/>
  <c r="Q250" i="12" s="1"/>
  <c r="AL250" i="12" s="1"/>
  <c r="R250" i="12" s="1"/>
  <c r="AM250" i="12" s="1"/>
  <c r="S250" i="12" s="1"/>
  <c r="AN250" i="12" s="1"/>
  <c r="T250" i="12" s="1"/>
  <c r="AO250" i="12" s="1"/>
  <c r="AQ250" i="12" s="1"/>
  <c r="O249" i="13"/>
  <c r="P249" i="13" s="1"/>
  <c r="AK249" i="13" s="1"/>
  <c r="Q249" i="13" s="1"/>
  <c r="AL249" i="13" s="1"/>
  <c r="R249" i="13" s="1"/>
  <c r="AM249" i="13" s="1"/>
  <c r="S249" i="13" s="1"/>
  <c r="AN249" i="13" s="1"/>
  <c r="T249" i="13" s="1"/>
  <c r="AO249" i="13" s="1"/>
  <c r="AQ249" i="13" s="1"/>
  <c r="O258" i="14"/>
  <c r="P258" i="14" s="1"/>
  <c r="AK258" i="14" s="1"/>
  <c r="Q258" i="14" s="1"/>
  <c r="AL258" i="14" s="1"/>
  <c r="R258" i="14" s="1"/>
  <c r="AM258" i="14" s="1"/>
  <c r="S258" i="14" s="1"/>
  <c r="AN258" i="14" s="1"/>
  <c r="T258" i="14" s="1"/>
  <c r="AO258" i="14" s="1"/>
  <c r="AQ258" i="14" s="1"/>
  <c r="O247" i="3"/>
  <c r="P247" i="3" s="1"/>
  <c r="AK247" i="3" s="1"/>
  <c r="Q247" i="3" s="1"/>
  <c r="AL247" i="3" s="1"/>
  <c r="R247" i="3" s="1"/>
  <c r="AM247" i="3" s="1"/>
  <c r="S247" i="3" s="1"/>
  <c r="AN247" i="3" s="1"/>
  <c r="T247" i="3" s="1"/>
  <c r="AO247" i="3" s="1"/>
  <c r="AQ247" i="3" s="1"/>
  <c r="O247" i="4" s="1"/>
  <c r="P247" i="4" s="1"/>
  <c r="AK247" i="4" s="1"/>
  <c r="Q247" i="4" s="1"/>
  <c r="AL247" i="4" s="1"/>
  <c r="R247" i="4" s="1"/>
  <c r="AM247" i="4" s="1"/>
  <c r="S247" i="4" s="1"/>
  <c r="AN247" i="4" s="1"/>
  <c r="T247" i="4" s="1"/>
  <c r="AO247" i="4" s="1"/>
  <c r="AQ247" i="4" s="1"/>
  <c r="O247" i="5" s="1"/>
  <c r="P247" i="5" s="1"/>
  <c r="AK247" i="5" s="1"/>
  <c r="Q247" i="5" s="1"/>
  <c r="AL247" i="5" s="1"/>
  <c r="R247" i="5" s="1"/>
  <c r="AM247" i="5" s="1"/>
  <c r="S247" i="5" s="1"/>
  <c r="AN247" i="5" s="1"/>
  <c r="T247" i="5" s="1"/>
  <c r="AO247" i="5" s="1"/>
  <c r="AQ247" i="5" s="1"/>
  <c r="O247" i="6" s="1"/>
  <c r="P247" i="6" s="1"/>
  <c r="AK247" i="6" s="1"/>
  <c r="Q247" i="6" s="1"/>
  <c r="AL247" i="6" s="1"/>
  <c r="R247" i="6" s="1"/>
  <c r="AM247" i="6" s="1"/>
  <c r="S247" i="6" s="1"/>
  <c r="AN247" i="6" s="1"/>
  <c r="T247" i="6" s="1"/>
  <c r="AO247" i="6" s="1"/>
  <c r="AQ247" i="6" s="1"/>
  <c r="O247" i="7" s="1"/>
  <c r="P247" i="7" s="1"/>
  <c r="AK247" i="7" s="1"/>
  <c r="Q247" i="7" s="1"/>
  <c r="AL247" i="7" s="1"/>
  <c r="R247" i="7" s="1"/>
  <c r="AM247" i="7" s="1"/>
  <c r="S247" i="7" s="1"/>
  <c r="AN247" i="7" s="1"/>
  <c r="T247" i="7" s="1"/>
  <c r="AO247" i="7" s="1"/>
  <c r="AQ247" i="7" s="1"/>
  <c r="O247" i="8" s="1"/>
  <c r="P247" i="8" s="1"/>
  <c r="AK247" i="8" s="1"/>
  <c r="Q247" i="8" s="1"/>
  <c r="AL247" i="8" s="1"/>
  <c r="R247" i="8" s="1"/>
  <c r="AM247" i="8" s="1"/>
  <c r="S247" i="8" s="1"/>
  <c r="AN247" i="8" s="1"/>
  <c r="T247" i="8" s="1"/>
  <c r="AO247" i="8" s="1"/>
  <c r="AQ247" i="8" s="1"/>
  <c r="O247" i="11"/>
  <c r="P247" i="11" s="1"/>
  <c r="AK247" i="11" s="1"/>
  <c r="Q247" i="11" s="1"/>
  <c r="AL247" i="11" s="1"/>
  <c r="R247" i="11" s="1"/>
  <c r="AM247" i="11" s="1"/>
  <c r="S247" i="11" s="1"/>
  <c r="AN247" i="11" s="1"/>
  <c r="T247" i="11" s="1"/>
  <c r="AO247" i="11" s="1"/>
  <c r="AQ247" i="11"/>
  <c r="O248" i="12" s="1"/>
  <c r="P248" i="12" s="1"/>
  <c r="AK248" i="12" s="1"/>
  <c r="Q248" i="12" s="1"/>
  <c r="AL248" i="12" s="1"/>
  <c r="R248" i="12" s="1"/>
  <c r="AM248" i="12" s="1"/>
  <c r="S248" i="12" s="1"/>
  <c r="AN248" i="12" s="1"/>
  <c r="T248" i="12" s="1"/>
  <c r="AO248" i="12" s="1"/>
  <c r="AQ248" i="12" s="1"/>
  <c r="O246" i="3"/>
  <c r="P246" i="3" s="1"/>
  <c r="AK246" i="3" s="1"/>
  <c r="Q246" i="3" s="1"/>
  <c r="AL246" i="3" s="1"/>
  <c r="R246" i="3" s="1"/>
  <c r="AM246" i="3" s="1"/>
  <c r="S246" i="3" s="1"/>
  <c r="AN246" i="3" s="1"/>
  <c r="T246" i="3" s="1"/>
  <c r="AO246" i="3" s="1"/>
  <c r="AQ246" i="3" s="1"/>
  <c r="O246" i="4" s="1"/>
  <c r="P246" i="4" s="1"/>
  <c r="AK246" i="4" s="1"/>
  <c r="Q246" i="4" s="1"/>
  <c r="AL246" i="4" s="1"/>
  <c r="R246" i="4" s="1"/>
  <c r="AM246" i="4" s="1"/>
  <c r="S246" i="4" s="1"/>
  <c r="AN246" i="4" s="1"/>
  <c r="T246" i="4" s="1"/>
  <c r="AO246" i="4" s="1"/>
  <c r="AQ246" i="4" s="1"/>
  <c r="O246" i="5" s="1"/>
  <c r="P246" i="5" s="1"/>
  <c r="AK246" i="5" s="1"/>
  <c r="Q246" i="5" s="1"/>
  <c r="AL246" i="5" s="1"/>
  <c r="R246" i="5" s="1"/>
  <c r="AM246" i="5" s="1"/>
  <c r="S246" i="5" s="1"/>
  <c r="AN246" i="5" s="1"/>
  <c r="T246" i="5" s="1"/>
  <c r="AO246" i="5" s="1"/>
  <c r="AQ246" i="5" s="1"/>
  <c r="O246" i="6" s="1"/>
  <c r="P246" i="6" s="1"/>
  <c r="AK246" i="6" s="1"/>
  <c r="Q246" i="6" s="1"/>
  <c r="AL246" i="6" s="1"/>
  <c r="R246" i="6" s="1"/>
  <c r="AM246" i="6" s="1"/>
  <c r="S246" i="6" s="1"/>
  <c r="AN246" i="6" s="1"/>
  <c r="T246" i="6" s="1"/>
  <c r="AO246" i="6" s="1"/>
  <c r="AQ246" i="6" s="1"/>
  <c r="O246" i="7" s="1"/>
  <c r="P246" i="7" s="1"/>
  <c r="AK246" i="7" s="1"/>
  <c r="Q246" i="7" s="1"/>
  <c r="AL246" i="7" s="1"/>
  <c r="R246" i="7" s="1"/>
  <c r="AM246" i="7" s="1"/>
  <c r="S246" i="7" s="1"/>
  <c r="AN246" i="7" s="1"/>
  <c r="T246" i="7" s="1"/>
  <c r="AO246" i="7" s="1"/>
  <c r="AQ246" i="7" s="1"/>
  <c r="O246" i="8" s="1"/>
  <c r="P246" i="8" s="1"/>
  <c r="AK246" i="8" s="1"/>
  <c r="Q246" i="8" s="1"/>
  <c r="AL246" i="8" s="1"/>
  <c r="R246" i="8" s="1"/>
  <c r="AM246" i="8" s="1"/>
  <c r="S246" i="8" s="1"/>
  <c r="AN246" i="8" s="1"/>
  <c r="T246" i="8" s="1"/>
  <c r="AO246" i="8" s="1"/>
  <c r="AQ246" i="8" s="1"/>
  <c r="O246" i="11"/>
  <c r="P246" i="11" s="1"/>
  <c r="AK246" i="11" s="1"/>
  <c r="Q246" i="11" s="1"/>
  <c r="AL246" i="11" s="1"/>
  <c r="R246" i="11" s="1"/>
  <c r="AM246" i="11" s="1"/>
  <c r="S246" i="11" s="1"/>
  <c r="AN246" i="11" s="1"/>
  <c r="T246" i="11" s="1"/>
  <c r="AO246" i="11" s="1"/>
  <c r="AQ246" i="11"/>
  <c r="O247" i="12" s="1"/>
  <c r="P247" i="12" s="1"/>
  <c r="AK247" i="12" s="1"/>
  <c r="Q247" i="12" s="1"/>
  <c r="AL247" i="12" s="1"/>
  <c r="R247" i="12" s="1"/>
  <c r="AM247" i="12" s="1"/>
  <c r="S247" i="12" s="1"/>
  <c r="AN247" i="12" s="1"/>
  <c r="T247" i="12" s="1"/>
  <c r="AO247" i="12" s="1"/>
  <c r="AQ247" i="12" s="1"/>
  <c r="O245" i="3"/>
  <c r="P245" i="3" s="1"/>
  <c r="AK245" i="3" s="1"/>
  <c r="Q245" i="3" s="1"/>
  <c r="AL245" i="3" s="1"/>
  <c r="R245" i="3" s="1"/>
  <c r="AM245" i="3" s="1"/>
  <c r="S245" i="3" s="1"/>
  <c r="AN245" i="3" s="1"/>
  <c r="T245" i="3" s="1"/>
  <c r="AO245" i="3" s="1"/>
  <c r="AQ245" i="3" s="1"/>
  <c r="O245" i="4" s="1"/>
  <c r="P245" i="4" s="1"/>
  <c r="AK245" i="4" s="1"/>
  <c r="Q245" i="4" s="1"/>
  <c r="AL245" i="4" s="1"/>
  <c r="R245" i="4" s="1"/>
  <c r="AM245" i="4" s="1"/>
  <c r="S245" i="4" s="1"/>
  <c r="AN245" i="4" s="1"/>
  <c r="T245" i="4" s="1"/>
  <c r="AO245" i="4" s="1"/>
  <c r="AQ245" i="4" s="1"/>
  <c r="O245" i="5" s="1"/>
  <c r="P245" i="5" s="1"/>
  <c r="AK245" i="5" s="1"/>
  <c r="Q245" i="5" s="1"/>
  <c r="AL245" i="5" s="1"/>
  <c r="R245" i="5" s="1"/>
  <c r="AM245" i="5" s="1"/>
  <c r="S245" i="5" s="1"/>
  <c r="AN245" i="5" s="1"/>
  <c r="T245" i="5" s="1"/>
  <c r="AO245" i="5" s="1"/>
  <c r="AQ245" i="5" s="1"/>
  <c r="O245" i="6" s="1"/>
  <c r="P245" i="6" s="1"/>
  <c r="AK245" i="6" s="1"/>
  <c r="Q245" i="6" s="1"/>
  <c r="AL245" i="6" s="1"/>
  <c r="R245" i="6" s="1"/>
  <c r="AM245" i="6" s="1"/>
  <c r="S245" i="6" s="1"/>
  <c r="AN245" i="6" s="1"/>
  <c r="T245" i="6" s="1"/>
  <c r="AO245" i="6" s="1"/>
  <c r="AQ245" i="6" s="1"/>
  <c r="O245" i="7" s="1"/>
  <c r="P245" i="7" s="1"/>
  <c r="AK245" i="7" s="1"/>
  <c r="Q245" i="7" s="1"/>
  <c r="AL245" i="7" s="1"/>
  <c r="R245" i="7" s="1"/>
  <c r="AM245" i="7" s="1"/>
  <c r="S245" i="7" s="1"/>
  <c r="AN245" i="7" s="1"/>
  <c r="T245" i="7" s="1"/>
  <c r="AO245" i="7" s="1"/>
  <c r="AQ245" i="7" s="1"/>
  <c r="O245" i="8" s="1"/>
  <c r="P245" i="8" s="1"/>
  <c r="AK245" i="8" s="1"/>
  <c r="Q245" i="8" s="1"/>
  <c r="AL245" i="8" s="1"/>
  <c r="R245" i="8" s="1"/>
  <c r="AM245" i="8" s="1"/>
  <c r="S245" i="8" s="1"/>
  <c r="AN245" i="8" s="1"/>
  <c r="T245" i="8" s="1"/>
  <c r="AO245" i="8" s="1"/>
  <c r="AQ245" i="8" s="1"/>
  <c r="O245" i="11"/>
  <c r="P245" i="11" s="1"/>
  <c r="AK245" i="11" s="1"/>
  <c r="Q245" i="11" s="1"/>
  <c r="AL245" i="11" s="1"/>
  <c r="R245" i="11" s="1"/>
  <c r="AM245" i="11" s="1"/>
  <c r="S245" i="11" s="1"/>
  <c r="AN245" i="11" s="1"/>
  <c r="T245" i="11" s="1"/>
  <c r="AO245" i="11" s="1"/>
  <c r="AQ245" i="11"/>
  <c r="O246" i="12" s="1"/>
  <c r="P246" i="12" s="1"/>
  <c r="AK246" i="12" s="1"/>
  <c r="Q246" i="12" s="1"/>
  <c r="AL246" i="12" s="1"/>
  <c r="R246" i="12" s="1"/>
  <c r="AM246" i="12" s="1"/>
  <c r="S246" i="12" s="1"/>
  <c r="AN246" i="12" s="1"/>
  <c r="T246" i="12" s="1"/>
  <c r="AO246" i="12" s="1"/>
  <c r="AQ246" i="12" s="1"/>
  <c r="O244" i="3"/>
  <c r="P244" i="3" s="1"/>
  <c r="AK244" i="3" s="1"/>
  <c r="Q244" i="3" s="1"/>
  <c r="AL244" i="3" s="1"/>
  <c r="R244" i="3" s="1"/>
  <c r="AM244" i="3" s="1"/>
  <c r="S244" i="3" s="1"/>
  <c r="AN244" i="3" s="1"/>
  <c r="T244" i="3" s="1"/>
  <c r="AO244" i="3" s="1"/>
  <c r="AQ244" i="3" s="1"/>
  <c r="O244" i="4" s="1"/>
  <c r="P244" i="4" s="1"/>
  <c r="AK244" i="4" s="1"/>
  <c r="Q244" i="4" s="1"/>
  <c r="AL244" i="4" s="1"/>
  <c r="R244" i="4" s="1"/>
  <c r="AM244" i="4" s="1"/>
  <c r="S244" i="4" s="1"/>
  <c r="AN244" i="4" s="1"/>
  <c r="T244" i="4" s="1"/>
  <c r="AO244" i="4" s="1"/>
  <c r="AQ244" i="4" s="1"/>
  <c r="O244" i="5" s="1"/>
  <c r="P244" i="5" s="1"/>
  <c r="AK244" i="5" s="1"/>
  <c r="Q244" i="5" s="1"/>
  <c r="AL244" i="5" s="1"/>
  <c r="R244" i="5" s="1"/>
  <c r="AM244" i="5" s="1"/>
  <c r="S244" i="5" s="1"/>
  <c r="AN244" i="5" s="1"/>
  <c r="T244" i="5" s="1"/>
  <c r="AO244" i="5" s="1"/>
  <c r="AQ244" i="5" s="1"/>
  <c r="O244" i="6" s="1"/>
  <c r="P244" i="6" s="1"/>
  <c r="AK244" i="6" s="1"/>
  <c r="Q244" i="6" s="1"/>
  <c r="AL244" i="6" s="1"/>
  <c r="R244" i="6" s="1"/>
  <c r="AM244" i="6" s="1"/>
  <c r="S244" i="6" s="1"/>
  <c r="AN244" i="6" s="1"/>
  <c r="T244" i="6" s="1"/>
  <c r="AO244" i="6" s="1"/>
  <c r="AQ244" i="6" s="1"/>
  <c r="O244" i="7" s="1"/>
  <c r="P244" i="7" s="1"/>
  <c r="AK244" i="7" s="1"/>
  <c r="Q244" i="7" s="1"/>
  <c r="AL244" i="7" s="1"/>
  <c r="R244" i="7" s="1"/>
  <c r="AM244" i="7" s="1"/>
  <c r="S244" i="7" s="1"/>
  <c r="AN244" i="7" s="1"/>
  <c r="T244" i="7" s="1"/>
  <c r="AO244" i="7" s="1"/>
  <c r="AQ244" i="7" s="1"/>
  <c r="O244" i="8" s="1"/>
  <c r="P244" i="8" s="1"/>
  <c r="AK244" i="8" s="1"/>
  <c r="Q244" i="8" s="1"/>
  <c r="AL244" i="8" s="1"/>
  <c r="R244" i="8" s="1"/>
  <c r="AM244" i="8" s="1"/>
  <c r="S244" i="8" s="1"/>
  <c r="AN244" i="8" s="1"/>
  <c r="T244" i="8" s="1"/>
  <c r="AO244" i="8" s="1"/>
  <c r="AQ244" i="8" s="1"/>
  <c r="O244" i="11"/>
  <c r="P244" i="11" s="1"/>
  <c r="AK244" i="11" s="1"/>
  <c r="Q244" i="11" s="1"/>
  <c r="AL244" i="11" s="1"/>
  <c r="R244" i="11" s="1"/>
  <c r="AM244" i="11" s="1"/>
  <c r="S244" i="11" s="1"/>
  <c r="AN244" i="11" s="1"/>
  <c r="T244" i="11" s="1"/>
  <c r="AO244" i="11" s="1"/>
  <c r="AQ244" i="11"/>
  <c r="O245" i="12" s="1"/>
  <c r="P245" i="12" s="1"/>
  <c r="AK245" i="12" s="1"/>
  <c r="Q245" i="12" s="1"/>
  <c r="AL245" i="12" s="1"/>
  <c r="R245" i="12" s="1"/>
  <c r="AM245" i="12" s="1"/>
  <c r="S245" i="12" s="1"/>
  <c r="AN245" i="12" s="1"/>
  <c r="T245" i="12" s="1"/>
  <c r="AO245" i="12" s="1"/>
  <c r="AQ245" i="12" s="1"/>
  <c r="O244" i="13"/>
  <c r="P244" i="13" s="1"/>
  <c r="AK244" i="13" s="1"/>
  <c r="Q244" i="13" s="1"/>
  <c r="AL244" i="13" s="1"/>
  <c r="R244" i="13" s="1"/>
  <c r="AM244" i="13" s="1"/>
  <c r="S244" i="13" s="1"/>
  <c r="AN244" i="13" s="1"/>
  <c r="T244" i="13" s="1"/>
  <c r="AO244" i="13" s="1"/>
  <c r="AQ244" i="13" s="1"/>
  <c r="O253" i="14"/>
  <c r="P253" i="14" s="1"/>
  <c r="AK253" i="14" s="1"/>
  <c r="Q253" i="14" s="1"/>
  <c r="AL253" i="14" s="1"/>
  <c r="R253" i="14" s="1"/>
  <c r="AM253" i="14" s="1"/>
  <c r="S253" i="14" s="1"/>
  <c r="AN253" i="14" s="1"/>
  <c r="T253" i="14" s="1"/>
  <c r="AO253" i="14" s="1"/>
  <c r="AQ253" i="14" s="1"/>
  <c r="O242" i="3"/>
  <c r="P242" i="3" s="1"/>
  <c r="AK242" i="3" s="1"/>
  <c r="Q242" i="3" s="1"/>
  <c r="AL242" i="3" s="1"/>
  <c r="R242" i="3" s="1"/>
  <c r="AM242" i="3" s="1"/>
  <c r="S242" i="3" s="1"/>
  <c r="AN242" i="3" s="1"/>
  <c r="T242" i="3" s="1"/>
  <c r="AO242" i="3" s="1"/>
  <c r="AQ242" i="3" s="1"/>
  <c r="O242" i="4" s="1"/>
  <c r="P242" i="4" s="1"/>
  <c r="AK242" i="4" s="1"/>
  <c r="Q242" i="4" s="1"/>
  <c r="AL242" i="4" s="1"/>
  <c r="R242" i="4" s="1"/>
  <c r="AM242" i="4" s="1"/>
  <c r="S242" i="4" s="1"/>
  <c r="AN242" i="4" s="1"/>
  <c r="T242" i="4" s="1"/>
  <c r="AO242" i="4" s="1"/>
  <c r="AQ242" i="4" s="1"/>
  <c r="O242" i="5" s="1"/>
  <c r="P242" i="5" s="1"/>
  <c r="AK242" i="5" s="1"/>
  <c r="Q242" i="5" s="1"/>
  <c r="AL242" i="5" s="1"/>
  <c r="R242" i="5" s="1"/>
  <c r="AM242" i="5" s="1"/>
  <c r="S242" i="5" s="1"/>
  <c r="AN242" i="5" s="1"/>
  <c r="T242" i="5" s="1"/>
  <c r="AO242" i="5" s="1"/>
  <c r="AQ242" i="5" s="1"/>
  <c r="O242" i="6" s="1"/>
  <c r="P242" i="6" s="1"/>
  <c r="AK242" i="6" s="1"/>
  <c r="Q242" i="6" s="1"/>
  <c r="AL242" i="6" s="1"/>
  <c r="R242" i="6" s="1"/>
  <c r="AM242" i="6" s="1"/>
  <c r="S242" i="6" s="1"/>
  <c r="AN242" i="6" s="1"/>
  <c r="T242" i="6" s="1"/>
  <c r="AO242" i="6" s="1"/>
  <c r="AQ242" i="6" s="1"/>
  <c r="O242" i="7" s="1"/>
  <c r="P242" i="7" s="1"/>
  <c r="AK242" i="7" s="1"/>
  <c r="Q242" i="7" s="1"/>
  <c r="AL242" i="7" s="1"/>
  <c r="R242" i="7" s="1"/>
  <c r="AM242" i="7" s="1"/>
  <c r="S242" i="7" s="1"/>
  <c r="AN242" i="7" s="1"/>
  <c r="T242" i="7" s="1"/>
  <c r="AO242" i="7" s="1"/>
  <c r="AQ242" i="7" s="1"/>
  <c r="O242" i="8" s="1"/>
  <c r="P242" i="8" s="1"/>
  <c r="AK242" i="8" s="1"/>
  <c r="Q242" i="8" s="1"/>
  <c r="AL242" i="8" s="1"/>
  <c r="R242" i="8" s="1"/>
  <c r="AM242" i="8" s="1"/>
  <c r="S242" i="8" s="1"/>
  <c r="AN242" i="8" s="1"/>
  <c r="T242" i="8" s="1"/>
  <c r="AO242" i="8" s="1"/>
  <c r="AQ242" i="8" s="1"/>
  <c r="O242" i="11"/>
  <c r="P242" i="11" s="1"/>
  <c r="AK242" i="11" s="1"/>
  <c r="Q242" i="11" s="1"/>
  <c r="AL242" i="11" s="1"/>
  <c r="R242" i="11" s="1"/>
  <c r="AM242" i="11" s="1"/>
  <c r="S242" i="11" s="1"/>
  <c r="AN242" i="11" s="1"/>
  <c r="T242" i="11" s="1"/>
  <c r="AO242" i="11" s="1"/>
  <c r="AQ242" i="11"/>
  <c r="O243" i="12" s="1"/>
  <c r="P243" i="12" s="1"/>
  <c r="AK243" i="12" s="1"/>
  <c r="Q243" i="12" s="1"/>
  <c r="AL243" i="12" s="1"/>
  <c r="R243" i="12" s="1"/>
  <c r="AM243" i="12" s="1"/>
  <c r="S243" i="12" s="1"/>
  <c r="AN243" i="12" s="1"/>
  <c r="T243" i="12" s="1"/>
  <c r="AO243" i="12" s="1"/>
  <c r="AQ243" i="12" s="1"/>
  <c r="O241" i="3"/>
  <c r="P241" i="3" s="1"/>
  <c r="AK241" i="3" s="1"/>
  <c r="Q241" i="3" s="1"/>
  <c r="AL241" i="3" s="1"/>
  <c r="R241" i="3" s="1"/>
  <c r="AM241" i="3" s="1"/>
  <c r="S241" i="3" s="1"/>
  <c r="AN241" i="3" s="1"/>
  <c r="T241" i="3" s="1"/>
  <c r="AO241" i="3" s="1"/>
  <c r="AQ241" i="3" s="1"/>
  <c r="O241" i="4" s="1"/>
  <c r="P241" i="4" s="1"/>
  <c r="AK241" i="4" s="1"/>
  <c r="Q241" i="4" s="1"/>
  <c r="AL241" i="4" s="1"/>
  <c r="R241" i="4" s="1"/>
  <c r="AM241" i="4" s="1"/>
  <c r="S241" i="4" s="1"/>
  <c r="AN241" i="4" s="1"/>
  <c r="T241" i="4" s="1"/>
  <c r="AO241" i="4" s="1"/>
  <c r="AQ241" i="4" s="1"/>
  <c r="O241" i="5" s="1"/>
  <c r="P241" i="5" s="1"/>
  <c r="AK241" i="5" s="1"/>
  <c r="Q241" i="5" s="1"/>
  <c r="AL241" i="5" s="1"/>
  <c r="R241" i="5" s="1"/>
  <c r="AM241" i="5" s="1"/>
  <c r="S241" i="5" s="1"/>
  <c r="AN241" i="5" s="1"/>
  <c r="T241" i="5" s="1"/>
  <c r="AO241" i="5" s="1"/>
  <c r="AQ241" i="5" s="1"/>
  <c r="O241" i="6" s="1"/>
  <c r="P241" i="6" s="1"/>
  <c r="AK241" i="6" s="1"/>
  <c r="Q241" i="6" s="1"/>
  <c r="AL241" i="6" s="1"/>
  <c r="R241" i="6" s="1"/>
  <c r="AM241" i="6" s="1"/>
  <c r="S241" i="6" s="1"/>
  <c r="AN241" i="6" s="1"/>
  <c r="T241" i="6" s="1"/>
  <c r="AO241" i="6" s="1"/>
  <c r="AQ241" i="6" s="1"/>
  <c r="O241" i="7" s="1"/>
  <c r="P241" i="7" s="1"/>
  <c r="AK241" i="7" s="1"/>
  <c r="Q241" i="7" s="1"/>
  <c r="AL241" i="7" s="1"/>
  <c r="R241" i="7" s="1"/>
  <c r="AM241" i="7" s="1"/>
  <c r="S241" i="7" s="1"/>
  <c r="AN241" i="7" s="1"/>
  <c r="T241" i="7" s="1"/>
  <c r="AO241" i="7" s="1"/>
  <c r="AQ241" i="7" s="1"/>
  <c r="O241" i="8" s="1"/>
  <c r="P241" i="8" s="1"/>
  <c r="AK241" i="8" s="1"/>
  <c r="Q241" i="8" s="1"/>
  <c r="AL241" i="8" s="1"/>
  <c r="R241" i="8" s="1"/>
  <c r="AM241" i="8" s="1"/>
  <c r="S241" i="8" s="1"/>
  <c r="AN241" i="8" s="1"/>
  <c r="T241" i="8" s="1"/>
  <c r="AO241" i="8" s="1"/>
  <c r="AQ241" i="8" s="1"/>
  <c r="O241" i="11"/>
  <c r="P241" i="11" s="1"/>
  <c r="AK241" i="11" s="1"/>
  <c r="Q241" i="11" s="1"/>
  <c r="AL241" i="11" s="1"/>
  <c r="R241" i="11" s="1"/>
  <c r="AM241" i="11" s="1"/>
  <c r="S241" i="11" s="1"/>
  <c r="AN241" i="11" s="1"/>
  <c r="T241" i="11" s="1"/>
  <c r="AO241" i="11" s="1"/>
  <c r="AQ241" i="11"/>
  <c r="O242" i="12" s="1"/>
  <c r="P242" i="12" s="1"/>
  <c r="AK242" i="12" s="1"/>
  <c r="Q242" i="12" s="1"/>
  <c r="AL242" i="12" s="1"/>
  <c r="R242" i="12" s="1"/>
  <c r="AM242" i="12" s="1"/>
  <c r="S242" i="12" s="1"/>
  <c r="AN242" i="12" s="1"/>
  <c r="T242" i="12" s="1"/>
  <c r="AO242" i="12" s="1"/>
  <c r="AQ242" i="12" s="1"/>
  <c r="O240" i="3"/>
  <c r="P240" i="3" s="1"/>
  <c r="AK240" i="3" s="1"/>
  <c r="Q240" i="3" s="1"/>
  <c r="AL240" i="3" s="1"/>
  <c r="R240" i="3" s="1"/>
  <c r="AM240" i="3" s="1"/>
  <c r="S240" i="3" s="1"/>
  <c r="AN240" i="3" s="1"/>
  <c r="T240" i="3" s="1"/>
  <c r="AO240" i="3" s="1"/>
  <c r="AQ240" i="3" s="1"/>
  <c r="O240" i="4" s="1"/>
  <c r="P240" i="4" s="1"/>
  <c r="AK240" i="4" s="1"/>
  <c r="Q240" i="4" s="1"/>
  <c r="AL240" i="4" s="1"/>
  <c r="R240" i="4" s="1"/>
  <c r="AM240" i="4" s="1"/>
  <c r="S240" i="4" s="1"/>
  <c r="AN240" i="4" s="1"/>
  <c r="T240" i="4" s="1"/>
  <c r="AO240" i="4" s="1"/>
  <c r="AQ240" i="4" s="1"/>
  <c r="O240" i="5" s="1"/>
  <c r="P240" i="5" s="1"/>
  <c r="AK240" i="5" s="1"/>
  <c r="Q240" i="5" s="1"/>
  <c r="AL240" i="5" s="1"/>
  <c r="R240" i="5" s="1"/>
  <c r="AM240" i="5" s="1"/>
  <c r="S240" i="5" s="1"/>
  <c r="AN240" i="5" s="1"/>
  <c r="T240" i="5" s="1"/>
  <c r="AO240" i="5" s="1"/>
  <c r="AQ240" i="5" s="1"/>
  <c r="O240" i="6" s="1"/>
  <c r="P240" i="6" s="1"/>
  <c r="AK240" i="6" s="1"/>
  <c r="Q240" i="6" s="1"/>
  <c r="AL240" i="6" s="1"/>
  <c r="R240" i="6" s="1"/>
  <c r="AM240" i="6" s="1"/>
  <c r="S240" i="6" s="1"/>
  <c r="AN240" i="6" s="1"/>
  <c r="T240" i="6" s="1"/>
  <c r="AO240" i="6" s="1"/>
  <c r="AQ240" i="6" s="1"/>
  <c r="O240" i="7" s="1"/>
  <c r="P240" i="7" s="1"/>
  <c r="AK240" i="7" s="1"/>
  <c r="Q240" i="7" s="1"/>
  <c r="AL240" i="7" s="1"/>
  <c r="R240" i="7" s="1"/>
  <c r="AM240" i="7" s="1"/>
  <c r="S240" i="7" s="1"/>
  <c r="AN240" i="7" s="1"/>
  <c r="T240" i="7" s="1"/>
  <c r="AO240" i="7" s="1"/>
  <c r="AQ240" i="7" s="1"/>
  <c r="O240" i="8" s="1"/>
  <c r="P240" i="8" s="1"/>
  <c r="AK240" i="8" s="1"/>
  <c r="Q240" i="8" s="1"/>
  <c r="AL240" i="8" s="1"/>
  <c r="R240" i="8" s="1"/>
  <c r="AM240" i="8" s="1"/>
  <c r="S240" i="8" s="1"/>
  <c r="AN240" i="8" s="1"/>
  <c r="T240" i="8" s="1"/>
  <c r="AO240" i="8" s="1"/>
  <c r="AQ240" i="8" s="1"/>
  <c r="O240" i="11"/>
  <c r="P240" i="11" s="1"/>
  <c r="AK240" i="11" s="1"/>
  <c r="Q240" i="11" s="1"/>
  <c r="AL240" i="11" s="1"/>
  <c r="R240" i="11" s="1"/>
  <c r="AM240" i="11" s="1"/>
  <c r="S240" i="11" s="1"/>
  <c r="AN240" i="11" s="1"/>
  <c r="T240" i="11" s="1"/>
  <c r="AO240" i="11" s="1"/>
  <c r="AQ240" i="11"/>
  <c r="O241" i="12" s="1"/>
  <c r="P241" i="12" s="1"/>
  <c r="AK241" i="12" s="1"/>
  <c r="Q241" i="12" s="1"/>
  <c r="AL241" i="12" s="1"/>
  <c r="R241" i="12" s="1"/>
  <c r="AM241" i="12" s="1"/>
  <c r="S241" i="12" s="1"/>
  <c r="AN241" i="12" s="1"/>
  <c r="T241" i="12" s="1"/>
  <c r="AO241" i="12" s="1"/>
  <c r="AQ241" i="12" s="1"/>
  <c r="O239" i="3"/>
  <c r="P239" i="3" s="1"/>
  <c r="AK239" i="3" s="1"/>
  <c r="Q239" i="3" s="1"/>
  <c r="AL239" i="3" s="1"/>
  <c r="R239" i="3" s="1"/>
  <c r="AM239" i="3" s="1"/>
  <c r="S239" i="3" s="1"/>
  <c r="AN239" i="3" s="1"/>
  <c r="T239" i="3" s="1"/>
  <c r="AO239" i="3" s="1"/>
  <c r="AQ239" i="3" s="1"/>
  <c r="O239" i="4" s="1"/>
  <c r="P239" i="4" s="1"/>
  <c r="AK239" i="4" s="1"/>
  <c r="Q239" i="4" s="1"/>
  <c r="AL239" i="4" s="1"/>
  <c r="R239" i="4" s="1"/>
  <c r="AM239" i="4" s="1"/>
  <c r="S239" i="4" s="1"/>
  <c r="AN239" i="4" s="1"/>
  <c r="T239" i="4" s="1"/>
  <c r="AO239" i="4" s="1"/>
  <c r="AQ239" i="4" s="1"/>
  <c r="O239" i="5" s="1"/>
  <c r="P239" i="5" s="1"/>
  <c r="AK239" i="5" s="1"/>
  <c r="Q239" i="5" s="1"/>
  <c r="AL239" i="5" s="1"/>
  <c r="R239" i="5" s="1"/>
  <c r="AM239" i="5" s="1"/>
  <c r="S239" i="5" s="1"/>
  <c r="AN239" i="5" s="1"/>
  <c r="T239" i="5" s="1"/>
  <c r="AO239" i="5" s="1"/>
  <c r="AQ239" i="5" s="1"/>
  <c r="O239" i="6" s="1"/>
  <c r="P239" i="6" s="1"/>
  <c r="AK239" i="6" s="1"/>
  <c r="Q239" i="6" s="1"/>
  <c r="AL239" i="6" s="1"/>
  <c r="R239" i="6" s="1"/>
  <c r="AM239" i="6" s="1"/>
  <c r="S239" i="6" s="1"/>
  <c r="AN239" i="6" s="1"/>
  <c r="T239" i="6" s="1"/>
  <c r="AO239" i="6" s="1"/>
  <c r="AQ239" i="6" s="1"/>
  <c r="O239" i="7" s="1"/>
  <c r="P239" i="7" s="1"/>
  <c r="AK239" i="7" s="1"/>
  <c r="Q239" i="7" s="1"/>
  <c r="AL239" i="7" s="1"/>
  <c r="R239" i="7" s="1"/>
  <c r="AM239" i="7" s="1"/>
  <c r="S239" i="7" s="1"/>
  <c r="AN239" i="7" s="1"/>
  <c r="T239" i="7" s="1"/>
  <c r="AO239" i="7" s="1"/>
  <c r="AQ239" i="7" s="1"/>
  <c r="O239" i="8" s="1"/>
  <c r="P239" i="8" s="1"/>
  <c r="AK239" i="8" s="1"/>
  <c r="Q239" i="8" s="1"/>
  <c r="AL239" i="8" s="1"/>
  <c r="R239" i="8" s="1"/>
  <c r="AM239" i="8" s="1"/>
  <c r="S239" i="8" s="1"/>
  <c r="AN239" i="8" s="1"/>
  <c r="T239" i="8" s="1"/>
  <c r="AO239" i="8" s="1"/>
  <c r="AQ239" i="8" s="1"/>
  <c r="O239" i="11"/>
  <c r="P239" i="11" s="1"/>
  <c r="AK239" i="11" s="1"/>
  <c r="Q239" i="11" s="1"/>
  <c r="AL239" i="11" s="1"/>
  <c r="R239" i="11" s="1"/>
  <c r="AM239" i="11" s="1"/>
  <c r="S239" i="11" s="1"/>
  <c r="AN239" i="11" s="1"/>
  <c r="T239" i="11" s="1"/>
  <c r="AO239" i="11" s="1"/>
  <c r="AQ239" i="11"/>
  <c r="O240" i="12" s="1"/>
  <c r="P240" i="12" s="1"/>
  <c r="AK240" i="12" s="1"/>
  <c r="Q240" i="12" s="1"/>
  <c r="AL240" i="12" s="1"/>
  <c r="R240" i="12" s="1"/>
  <c r="AM240" i="12" s="1"/>
  <c r="S240" i="12" s="1"/>
  <c r="AN240" i="12" s="1"/>
  <c r="T240" i="12" s="1"/>
  <c r="AO240" i="12" s="1"/>
  <c r="AQ240" i="12" s="1"/>
  <c r="O238" i="3"/>
  <c r="P238" i="3" s="1"/>
  <c r="AK238" i="3" s="1"/>
  <c r="Q238" i="3" s="1"/>
  <c r="AL238" i="3" s="1"/>
  <c r="R238" i="3" s="1"/>
  <c r="AM238" i="3" s="1"/>
  <c r="S238" i="3" s="1"/>
  <c r="AN238" i="3" s="1"/>
  <c r="T238" i="3" s="1"/>
  <c r="AO238" i="3" s="1"/>
  <c r="AQ238" i="3" s="1"/>
  <c r="O238" i="4" s="1"/>
  <c r="P238" i="4" s="1"/>
  <c r="AK238" i="4" s="1"/>
  <c r="Q238" i="4" s="1"/>
  <c r="AL238" i="4" s="1"/>
  <c r="R238" i="4" s="1"/>
  <c r="AM238" i="4" s="1"/>
  <c r="S238" i="4" s="1"/>
  <c r="AN238" i="4" s="1"/>
  <c r="T238" i="4" s="1"/>
  <c r="AO238" i="4" s="1"/>
  <c r="AQ238" i="4" s="1"/>
  <c r="O238" i="5" s="1"/>
  <c r="P238" i="5" s="1"/>
  <c r="AK238" i="5" s="1"/>
  <c r="Q238" i="5" s="1"/>
  <c r="AL238" i="5" s="1"/>
  <c r="R238" i="5" s="1"/>
  <c r="AM238" i="5" s="1"/>
  <c r="S238" i="5" s="1"/>
  <c r="AN238" i="5" s="1"/>
  <c r="T238" i="5" s="1"/>
  <c r="AO238" i="5" s="1"/>
  <c r="AQ238" i="5" s="1"/>
  <c r="O238" i="6" s="1"/>
  <c r="P238" i="6" s="1"/>
  <c r="AK238" i="6" s="1"/>
  <c r="Q238" i="6" s="1"/>
  <c r="AL238" i="6" s="1"/>
  <c r="R238" i="6" s="1"/>
  <c r="AM238" i="6" s="1"/>
  <c r="S238" i="6" s="1"/>
  <c r="AN238" i="6" s="1"/>
  <c r="T238" i="6" s="1"/>
  <c r="AO238" i="6" s="1"/>
  <c r="AQ238" i="6" s="1"/>
  <c r="O238" i="7" s="1"/>
  <c r="P238" i="7" s="1"/>
  <c r="AK238" i="7" s="1"/>
  <c r="Q238" i="7" s="1"/>
  <c r="AL238" i="7" s="1"/>
  <c r="R238" i="7" s="1"/>
  <c r="AM238" i="7" s="1"/>
  <c r="S238" i="7" s="1"/>
  <c r="AN238" i="7" s="1"/>
  <c r="T238" i="7" s="1"/>
  <c r="AO238" i="7" s="1"/>
  <c r="AQ238" i="7" s="1"/>
  <c r="O238" i="8" s="1"/>
  <c r="P238" i="8" s="1"/>
  <c r="AK238" i="8" s="1"/>
  <c r="Q238" i="8" s="1"/>
  <c r="AL238" i="8" s="1"/>
  <c r="R238" i="8" s="1"/>
  <c r="AM238" i="8" s="1"/>
  <c r="S238" i="8" s="1"/>
  <c r="AN238" i="8" s="1"/>
  <c r="T238" i="8" s="1"/>
  <c r="AO238" i="8" s="1"/>
  <c r="AQ238" i="8" s="1"/>
  <c r="O238" i="11"/>
  <c r="P238" i="11" s="1"/>
  <c r="AK238" i="11" s="1"/>
  <c r="Q238" i="11" s="1"/>
  <c r="AL238" i="11" s="1"/>
  <c r="R238" i="11" s="1"/>
  <c r="AM238" i="11" s="1"/>
  <c r="S238" i="11" s="1"/>
  <c r="AN238" i="11" s="1"/>
  <c r="T238" i="11" s="1"/>
  <c r="AO238" i="11" s="1"/>
  <c r="AQ238" i="11"/>
  <c r="O239" i="12" s="1"/>
  <c r="P239" i="12" s="1"/>
  <c r="AK239" i="12" s="1"/>
  <c r="Q239" i="12" s="1"/>
  <c r="AL239" i="12" s="1"/>
  <c r="R239" i="12" s="1"/>
  <c r="AM239" i="12" s="1"/>
  <c r="S239" i="12" s="1"/>
  <c r="AN239" i="12" s="1"/>
  <c r="T239" i="12" s="1"/>
  <c r="AO239" i="12" s="1"/>
  <c r="AQ239" i="12" s="1"/>
  <c r="O237" i="3"/>
  <c r="P237" i="3" s="1"/>
  <c r="AK237" i="3" s="1"/>
  <c r="Q237" i="3" s="1"/>
  <c r="AL237" i="3" s="1"/>
  <c r="R237" i="3" s="1"/>
  <c r="AM237" i="3" s="1"/>
  <c r="S237" i="3" s="1"/>
  <c r="AN237" i="3" s="1"/>
  <c r="T237" i="3" s="1"/>
  <c r="AO237" i="3" s="1"/>
  <c r="AQ237" i="3" s="1"/>
  <c r="O237" i="4" s="1"/>
  <c r="P237" i="4" s="1"/>
  <c r="AK237" i="4" s="1"/>
  <c r="Q237" i="4" s="1"/>
  <c r="AL237" i="4" s="1"/>
  <c r="R237" i="4" s="1"/>
  <c r="AM237" i="4" s="1"/>
  <c r="S237" i="4" s="1"/>
  <c r="AN237" i="4" s="1"/>
  <c r="T237" i="4" s="1"/>
  <c r="AO237" i="4" s="1"/>
  <c r="AQ237" i="4" s="1"/>
  <c r="O237" i="5" s="1"/>
  <c r="P237" i="5" s="1"/>
  <c r="AK237" i="5" s="1"/>
  <c r="Q237" i="5" s="1"/>
  <c r="AL237" i="5" s="1"/>
  <c r="R237" i="5" s="1"/>
  <c r="AM237" i="5" s="1"/>
  <c r="S237" i="5" s="1"/>
  <c r="AN237" i="5" s="1"/>
  <c r="T237" i="5" s="1"/>
  <c r="AO237" i="5" s="1"/>
  <c r="AQ237" i="5" s="1"/>
  <c r="O237" i="6" s="1"/>
  <c r="P237" i="6" s="1"/>
  <c r="AK237" i="6" s="1"/>
  <c r="Q237" i="6" s="1"/>
  <c r="AL237" i="6" s="1"/>
  <c r="R237" i="6" s="1"/>
  <c r="AM237" i="6" s="1"/>
  <c r="S237" i="6" s="1"/>
  <c r="AN237" i="6" s="1"/>
  <c r="T237" i="6" s="1"/>
  <c r="AO237" i="6" s="1"/>
  <c r="AQ237" i="6" s="1"/>
  <c r="O237" i="7" s="1"/>
  <c r="P237" i="7" s="1"/>
  <c r="AK237" i="7" s="1"/>
  <c r="Q237" i="7" s="1"/>
  <c r="AL237" i="7" s="1"/>
  <c r="R237" i="7" s="1"/>
  <c r="AM237" i="7" s="1"/>
  <c r="S237" i="7" s="1"/>
  <c r="AN237" i="7" s="1"/>
  <c r="T237" i="7" s="1"/>
  <c r="AO237" i="7" s="1"/>
  <c r="AQ237" i="7" s="1"/>
  <c r="O237" i="8" s="1"/>
  <c r="P237" i="8" s="1"/>
  <c r="AK237" i="8" s="1"/>
  <c r="Q237" i="8" s="1"/>
  <c r="AL237" i="8" s="1"/>
  <c r="R237" i="8" s="1"/>
  <c r="AM237" i="8" s="1"/>
  <c r="S237" i="8" s="1"/>
  <c r="AN237" i="8" s="1"/>
  <c r="T237" i="8" s="1"/>
  <c r="AO237" i="8" s="1"/>
  <c r="AQ237" i="8" s="1"/>
  <c r="O237" i="11"/>
  <c r="P237" i="11" s="1"/>
  <c r="AK237" i="11" s="1"/>
  <c r="Q237" i="11" s="1"/>
  <c r="AL237" i="11" s="1"/>
  <c r="R237" i="11" s="1"/>
  <c r="AM237" i="11" s="1"/>
  <c r="S237" i="11" s="1"/>
  <c r="AN237" i="11" s="1"/>
  <c r="T237" i="11" s="1"/>
  <c r="AO237" i="11" s="1"/>
  <c r="AQ237" i="11"/>
  <c r="O238" i="12" s="1"/>
  <c r="P238" i="12" s="1"/>
  <c r="AK238" i="12" s="1"/>
  <c r="Q238" i="12" s="1"/>
  <c r="AL238" i="12" s="1"/>
  <c r="R238" i="12" s="1"/>
  <c r="AM238" i="12" s="1"/>
  <c r="S238" i="12" s="1"/>
  <c r="AN238" i="12" s="1"/>
  <c r="T238" i="12" s="1"/>
  <c r="AO238" i="12" s="1"/>
  <c r="AQ238" i="12" s="1"/>
  <c r="O236" i="3"/>
  <c r="P236" i="3" s="1"/>
  <c r="AK236" i="3" s="1"/>
  <c r="Q236" i="3" s="1"/>
  <c r="AL236" i="3" s="1"/>
  <c r="R236" i="3" s="1"/>
  <c r="AM236" i="3" s="1"/>
  <c r="S236" i="3" s="1"/>
  <c r="AN236" i="3" s="1"/>
  <c r="T236" i="3" s="1"/>
  <c r="AO236" i="3" s="1"/>
  <c r="AQ236" i="3" s="1"/>
  <c r="O236" i="4" s="1"/>
  <c r="P236" i="4" s="1"/>
  <c r="AK236" i="4" s="1"/>
  <c r="Q236" i="4" s="1"/>
  <c r="AL236" i="4" s="1"/>
  <c r="R236" i="4" s="1"/>
  <c r="AM236" i="4" s="1"/>
  <c r="S236" i="4" s="1"/>
  <c r="AN236" i="4" s="1"/>
  <c r="T236" i="4" s="1"/>
  <c r="AO236" i="4" s="1"/>
  <c r="AQ236" i="4" s="1"/>
  <c r="O236" i="5" s="1"/>
  <c r="P236" i="5" s="1"/>
  <c r="AK236" i="5" s="1"/>
  <c r="Q236" i="5" s="1"/>
  <c r="AL236" i="5" s="1"/>
  <c r="R236" i="5" s="1"/>
  <c r="AM236" i="5" s="1"/>
  <c r="S236" i="5" s="1"/>
  <c r="AN236" i="5" s="1"/>
  <c r="T236" i="5" s="1"/>
  <c r="AO236" i="5" s="1"/>
  <c r="AQ236" i="5" s="1"/>
  <c r="O236" i="6" s="1"/>
  <c r="P236" i="6" s="1"/>
  <c r="AK236" i="6" s="1"/>
  <c r="Q236" i="6" s="1"/>
  <c r="AL236" i="6" s="1"/>
  <c r="R236" i="6" s="1"/>
  <c r="AM236" i="6" s="1"/>
  <c r="S236" i="6" s="1"/>
  <c r="AN236" i="6" s="1"/>
  <c r="T236" i="6" s="1"/>
  <c r="AO236" i="6" s="1"/>
  <c r="AQ236" i="6" s="1"/>
  <c r="O236" i="7" s="1"/>
  <c r="P236" i="7" s="1"/>
  <c r="AK236" i="7" s="1"/>
  <c r="Q236" i="7" s="1"/>
  <c r="AL236" i="7" s="1"/>
  <c r="R236" i="7" s="1"/>
  <c r="AM236" i="7" s="1"/>
  <c r="S236" i="7" s="1"/>
  <c r="AN236" i="7" s="1"/>
  <c r="T236" i="7" s="1"/>
  <c r="AO236" i="7" s="1"/>
  <c r="AQ236" i="7" s="1"/>
  <c r="O236" i="8" s="1"/>
  <c r="P236" i="8" s="1"/>
  <c r="AK236" i="8" s="1"/>
  <c r="Q236" i="8" s="1"/>
  <c r="AL236" i="8" s="1"/>
  <c r="R236" i="8" s="1"/>
  <c r="AM236" i="8" s="1"/>
  <c r="S236" i="8" s="1"/>
  <c r="AN236" i="8" s="1"/>
  <c r="T236" i="8" s="1"/>
  <c r="AO236" i="8" s="1"/>
  <c r="AQ236" i="8" s="1"/>
  <c r="O236" i="11"/>
  <c r="P236" i="11" s="1"/>
  <c r="AK236" i="11" s="1"/>
  <c r="Q236" i="11" s="1"/>
  <c r="AL236" i="11" s="1"/>
  <c r="R236" i="11" s="1"/>
  <c r="AM236" i="11" s="1"/>
  <c r="S236" i="11" s="1"/>
  <c r="AN236" i="11" s="1"/>
  <c r="T236" i="11" s="1"/>
  <c r="AO236" i="11" s="1"/>
  <c r="AQ236" i="11"/>
  <c r="O237" i="12" s="1"/>
  <c r="P237" i="12" s="1"/>
  <c r="AK237" i="12" s="1"/>
  <c r="Q237" i="12" s="1"/>
  <c r="AL237" i="12" s="1"/>
  <c r="R237" i="12" s="1"/>
  <c r="AM237" i="12" s="1"/>
  <c r="S237" i="12" s="1"/>
  <c r="AN237" i="12" s="1"/>
  <c r="T237" i="12" s="1"/>
  <c r="AO237" i="12" s="1"/>
  <c r="AQ237" i="12" s="1"/>
  <c r="O235" i="11"/>
  <c r="P235" i="11" s="1"/>
  <c r="AK235" i="11" s="1"/>
  <c r="Q235" i="11" s="1"/>
  <c r="AL235" i="11" s="1"/>
  <c r="R235" i="11" s="1"/>
  <c r="AM235" i="11" s="1"/>
  <c r="S235" i="11" s="1"/>
  <c r="AN235" i="11" s="1"/>
  <c r="T235" i="11" s="1"/>
  <c r="AO235" i="11" s="1"/>
  <c r="AQ235" i="11"/>
  <c r="O236" i="12" s="1"/>
  <c r="P236" i="12" s="1"/>
  <c r="AK236" i="12" s="1"/>
  <c r="Q236" i="12" s="1"/>
  <c r="AL236" i="12" s="1"/>
  <c r="R236" i="12" s="1"/>
  <c r="AM236" i="12" s="1"/>
  <c r="S236" i="12" s="1"/>
  <c r="AN236" i="12" s="1"/>
  <c r="T236" i="12" s="1"/>
  <c r="AO236" i="12" s="1"/>
  <c r="AQ236" i="12" s="1"/>
  <c r="O235" i="3"/>
  <c r="P235" i="3" s="1"/>
  <c r="AK235" i="3" s="1"/>
  <c r="Q235" i="3" s="1"/>
  <c r="AL235" i="3" s="1"/>
  <c r="R235" i="3" s="1"/>
  <c r="AM235" i="3" s="1"/>
  <c r="S235" i="3" s="1"/>
  <c r="AN235" i="3" s="1"/>
  <c r="T235" i="3" s="1"/>
  <c r="AO235" i="3" s="1"/>
  <c r="AQ235" i="3" s="1"/>
  <c r="O235" i="4" s="1"/>
  <c r="P235" i="4" s="1"/>
  <c r="AK235" i="4" s="1"/>
  <c r="Q235" i="4" s="1"/>
  <c r="AL235" i="4" s="1"/>
  <c r="R235" i="4" s="1"/>
  <c r="AM235" i="4" s="1"/>
  <c r="S235" i="4" s="1"/>
  <c r="AN235" i="4" s="1"/>
  <c r="T235" i="4" s="1"/>
  <c r="AO235" i="4" s="1"/>
  <c r="AQ235" i="4" s="1"/>
  <c r="O235" i="5" s="1"/>
  <c r="P235" i="5" s="1"/>
  <c r="AK235" i="5" s="1"/>
  <c r="Q235" i="5" s="1"/>
  <c r="AL235" i="5" s="1"/>
  <c r="R235" i="5" s="1"/>
  <c r="AM235" i="5" s="1"/>
  <c r="S235" i="5" s="1"/>
  <c r="AN235" i="5" s="1"/>
  <c r="T235" i="5" s="1"/>
  <c r="AO235" i="5" s="1"/>
  <c r="AQ235" i="5" s="1"/>
  <c r="O235" i="6" s="1"/>
  <c r="P235" i="6" s="1"/>
  <c r="AK235" i="6" s="1"/>
  <c r="Q235" i="6" s="1"/>
  <c r="AL235" i="6" s="1"/>
  <c r="R235" i="6" s="1"/>
  <c r="AM235" i="6" s="1"/>
  <c r="S235" i="6" s="1"/>
  <c r="AN235" i="6" s="1"/>
  <c r="T235" i="6" s="1"/>
  <c r="AO235" i="6" s="1"/>
  <c r="AQ235" i="6" s="1"/>
  <c r="O235" i="7" s="1"/>
  <c r="P235" i="7" s="1"/>
  <c r="AK235" i="7" s="1"/>
  <c r="Q235" i="7" s="1"/>
  <c r="AL235" i="7" s="1"/>
  <c r="R235" i="7" s="1"/>
  <c r="AM235" i="7" s="1"/>
  <c r="S235" i="7" s="1"/>
  <c r="AN235" i="7" s="1"/>
  <c r="T235" i="7" s="1"/>
  <c r="AO235" i="7" s="1"/>
  <c r="AQ235" i="7" s="1"/>
  <c r="O235" i="8" s="1"/>
  <c r="P235" i="8" s="1"/>
  <c r="AK235" i="8" s="1"/>
  <c r="Q235" i="8" s="1"/>
  <c r="AL235" i="8" s="1"/>
  <c r="R235" i="8" s="1"/>
  <c r="AM235" i="8" s="1"/>
  <c r="S235" i="8" s="1"/>
  <c r="AN235" i="8" s="1"/>
  <c r="T235" i="8" s="1"/>
  <c r="AO235" i="8" s="1"/>
  <c r="AQ235" i="8" s="1"/>
  <c r="O234" i="11"/>
  <c r="P234" i="11" s="1"/>
  <c r="AK234" i="11" s="1"/>
  <c r="Q234" i="11" s="1"/>
  <c r="AL234" i="11" s="1"/>
  <c r="R234" i="11" s="1"/>
  <c r="AM234" i="11" s="1"/>
  <c r="S234" i="11" s="1"/>
  <c r="AN234" i="11" s="1"/>
  <c r="T234" i="11" s="1"/>
  <c r="AO234" i="11" s="1"/>
  <c r="AQ234" i="11"/>
  <c r="O235" i="12" s="1"/>
  <c r="P235" i="12" s="1"/>
  <c r="AK235" i="12" s="1"/>
  <c r="Q235" i="12" s="1"/>
  <c r="AL235" i="12" s="1"/>
  <c r="R235" i="12" s="1"/>
  <c r="AM235" i="12" s="1"/>
  <c r="S235" i="12" s="1"/>
  <c r="AN235" i="12" s="1"/>
  <c r="T235" i="12" s="1"/>
  <c r="AO235" i="12" s="1"/>
  <c r="AQ235" i="12" s="1"/>
  <c r="O234" i="3"/>
  <c r="P234" i="3" s="1"/>
  <c r="AK234" i="3" s="1"/>
  <c r="Q234" i="3" s="1"/>
  <c r="AL234" i="3" s="1"/>
  <c r="R234" i="3" s="1"/>
  <c r="AM234" i="3" s="1"/>
  <c r="S234" i="3" s="1"/>
  <c r="AN234" i="3" s="1"/>
  <c r="T234" i="3" s="1"/>
  <c r="AO234" i="3" s="1"/>
  <c r="AQ234" i="3" s="1"/>
  <c r="O234" i="4" s="1"/>
  <c r="P234" i="4" s="1"/>
  <c r="AK234" i="4" s="1"/>
  <c r="Q234" i="4" s="1"/>
  <c r="AL234" i="4" s="1"/>
  <c r="R234" i="4" s="1"/>
  <c r="AM234" i="4" s="1"/>
  <c r="S234" i="4" s="1"/>
  <c r="AN234" i="4" s="1"/>
  <c r="T234" i="4" s="1"/>
  <c r="AO234" i="4" s="1"/>
  <c r="AQ234" i="4" s="1"/>
  <c r="O234" i="5" s="1"/>
  <c r="P234" i="5" s="1"/>
  <c r="AK234" i="5" s="1"/>
  <c r="Q234" i="5" s="1"/>
  <c r="AL234" i="5" s="1"/>
  <c r="R234" i="5" s="1"/>
  <c r="AM234" i="5" s="1"/>
  <c r="S234" i="5" s="1"/>
  <c r="AN234" i="5" s="1"/>
  <c r="T234" i="5" s="1"/>
  <c r="AO234" i="5" s="1"/>
  <c r="AQ234" i="5" s="1"/>
  <c r="O234" i="6" s="1"/>
  <c r="P234" i="6" s="1"/>
  <c r="AK234" i="6" s="1"/>
  <c r="Q234" i="6" s="1"/>
  <c r="AL234" i="6" s="1"/>
  <c r="R234" i="6" s="1"/>
  <c r="AM234" i="6" s="1"/>
  <c r="S234" i="6" s="1"/>
  <c r="AN234" i="6" s="1"/>
  <c r="T234" i="6" s="1"/>
  <c r="AO234" i="6" s="1"/>
  <c r="AQ234" i="6" s="1"/>
  <c r="O234" i="7" s="1"/>
  <c r="P234" i="7" s="1"/>
  <c r="AK234" i="7" s="1"/>
  <c r="Q234" i="7" s="1"/>
  <c r="AL234" i="7" s="1"/>
  <c r="R234" i="7" s="1"/>
  <c r="AM234" i="7" s="1"/>
  <c r="S234" i="7" s="1"/>
  <c r="AN234" i="7" s="1"/>
  <c r="T234" i="7" s="1"/>
  <c r="AO234" i="7" s="1"/>
  <c r="AQ234" i="7" s="1"/>
  <c r="O234" i="8" s="1"/>
  <c r="P234" i="8" s="1"/>
  <c r="AK234" i="8" s="1"/>
  <c r="Q234" i="8" s="1"/>
  <c r="AL234" i="8" s="1"/>
  <c r="R234" i="8" s="1"/>
  <c r="AM234" i="8" s="1"/>
  <c r="S234" i="8" s="1"/>
  <c r="AN234" i="8" s="1"/>
  <c r="T234" i="8" s="1"/>
  <c r="AO234" i="8" s="1"/>
  <c r="AQ234" i="8" s="1"/>
  <c r="O233" i="11"/>
  <c r="P233" i="11" s="1"/>
  <c r="AK233" i="11" s="1"/>
  <c r="Q233" i="11" s="1"/>
  <c r="AL233" i="11" s="1"/>
  <c r="R233" i="11" s="1"/>
  <c r="AM233" i="11" s="1"/>
  <c r="S233" i="11" s="1"/>
  <c r="AN233" i="11" s="1"/>
  <c r="T233" i="11" s="1"/>
  <c r="AO233" i="11" s="1"/>
  <c r="AQ233" i="11"/>
  <c r="O234" i="12" s="1"/>
  <c r="P234" i="12" s="1"/>
  <c r="AK234" i="12" s="1"/>
  <c r="Q234" i="12" s="1"/>
  <c r="AL234" i="12" s="1"/>
  <c r="R234" i="12" s="1"/>
  <c r="AM234" i="12" s="1"/>
  <c r="S234" i="12" s="1"/>
  <c r="AN234" i="12" s="1"/>
  <c r="T234" i="12" s="1"/>
  <c r="AO234" i="12" s="1"/>
  <c r="AQ234" i="12" s="1"/>
  <c r="O233" i="3"/>
  <c r="P233" i="3" s="1"/>
  <c r="AK233" i="3" s="1"/>
  <c r="Q233" i="3" s="1"/>
  <c r="AL233" i="3" s="1"/>
  <c r="R233" i="3" s="1"/>
  <c r="AM233" i="3" s="1"/>
  <c r="S233" i="3" s="1"/>
  <c r="AN233" i="3" s="1"/>
  <c r="T233" i="3" s="1"/>
  <c r="AO233" i="3" s="1"/>
  <c r="AQ233" i="3" s="1"/>
  <c r="O233" i="4" s="1"/>
  <c r="P233" i="4" s="1"/>
  <c r="AK233" i="4" s="1"/>
  <c r="Q233" i="4" s="1"/>
  <c r="AL233" i="4" s="1"/>
  <c r="R233" i="4" s="1"/>
  <c r="AM233" i="4" s="1"/>
  <c r="S233" i="4" s="1"/>
  <c r="AN233" i="4" s="1"/>
  <c r="T233" i="4" s="1"/>
  <c r="AO233" i="4" s="1"/>
  <c r="AQ233" i="4" s="1"/>
  <c r="O233" i="5" s="1"/>
  <c r="P233" i="5" s="1"/>
  <c r="AK233" i="5" s="1"/>
  <c r="Q233" i="5" s="1"/>
  <c r="AL233" i="5" s="1"/>
  <c r="R233" i="5" s="1"/>
  <c r="AM233" i="5" s="1"/>
  <c r="S233" i="5" s="1"/>
  <c r="AN233" i="5" s="1"/>
  <c r="T233" i="5" s="1"/>
  <c r="AO233" i="5" s="1"/>
  <c r="AQ233" i="5" s="1"/>
  <c r="O233" i="6" s="1"/>
  <c r="P233" i="6" s="1"/>
  <c r="AK233" i="6" s="1"/>
  <c r="Q233" i="6" s="1"/>
  <c r="AL233" i="6" s="1"/>
  <c r="R233" i="6" s="1"/>
  <c r="AM233" i="6" s="1"/>
  <c r="S233" i="6" s="1"/>
  <c r="AN233" i="6" s="1"/>
  <c r="T233" i="6" s="1"/>
  <c r="AO233" i="6" s="1"/>
  <c r="AQ233" i="6" s="1"/>
  <c r="O233" i="7" s="1"/>
  <c r="P233" i="7" s="1"/>
  <c r="AK233" i="7" s="1"/>
  <c r="Q233" i="7" s="1"/>
  <c r="AL233" i="7" s="1"/>
  <c r="R233" i="7" s="1"/>
  <c r="AM233" i="7" s="1"/>
  <c r="S233" i="7" s="1"/>
  <c r="AN233" i="7" s="1"/>
  <c r="T233" i="7" s="1"/>
  <c r="AO233" i="7" s="1"/>
  <c r="AQ233" i="7" s="1"/>
  <c r="O233" i="8" s="1"/>
  <c r="P233" i="8" s="1"/>
  <c r="AK233" i="8" s="1"/>
  <c r="Q233" i="8" s="1"/>
  <c r="AL233" i="8" s="1"/>
  <c r="R233" i="8" s="1"/>
  <c r="AM233" i="8" s="1"/>
  <c r="S233" i="8" s="1"/>
  <c r="AN233" i="8" s="1"/>
  <c r="T233" i="8" s="1"/>
  <c r="AO233" i="8" s="1"/>
  <c r="AQ233" i="8" s="1"/>
  <c r="O232" i="11"/>
  <c r="P232" i="11" s="1"/>
  <c r="AK232" i="11" s="1"/>
  <c r="Q232" i="11" s="1"/>
  <c r="AL232" i="11" s="1"/>
  <c r="R232" i="11" s="1"/>
  <c r="AM232" i="11" s="1"/>
  <c r="S232" i="11" s="1"/>
  <c r="AN232" i="11" s="1"/>
  <c r="T232" i="11" s="1"/>
  <c r="AO232" i="11" s="1"/>
  <c r="AQ232" i="11"/>
  <c r="O233" i="12" s="1"/>
  <c r="P233" i="12" s="1"/>
  <c r="AK233" i="12" s="1"/>
  <c r="Q233" i="12" s="1"/>
  <c r="AL233" i="12" s="1"/>
  <c r="R233" i="12" s="1"/>
  <c r="AM233" i="12" s="1"/>
  <c r="S233" i="12" s="1"/>
  <c r="AN233" i="12" s="1"/>
  <c r="T233" i="12" s="1"/>
  <c r="AO233" i="12" s="1"/>
  <c r="AQ233" i="12" s="1"/>
  <c r="O232" i="3"/>
  <c r="P232" i="3" s="1"/>
  <c r="AK232" i="3" s="1"/>
  <c r="Q232" i="3" s="1"/>
  <c r="AL232" i="3" s="1"/>
  <c r="R232" i="3" s="1"/>
  <c r="AM232" i="3" s="1"/>
  <c r="S232" i="3" s="1"/>
  <c r="AN232" i="3" s="1"/>
  <c r="T232" i="3" s="1"/>
  <c r="AO232" i="3" s="1"/>
  <c r="AQ232" i="3" s="1"/>
  <c r="O232" i="4" s="1"/>
  <c r="P232" i="4" s="1"/>
  <c r="AK232" i="4" s="1"/>
  <c r="Q232" i="4" s="1"/>
  <c r="AL232" i="4" s="1"/>
  <c r="R232" i="4" s="1"/>
  <c r="AM232" i="4" s="1"/>
  <c r="S232" i="4" s="1"/>
  <c r="AN232" i="4" s="1"/>
  <c r="T232" i="4" s="1"/>
  <c r="AO232" i="4" s="1"/>
  <c r="AQ232" i="4" s="1"/>
  <c r="O232" i="5" s="1"/>
  <c r="P232" i="5" s="1"/>
  <c r="AK232" i="5" s="1"/>
  <c r="Q232" i="5" s="1"/>
  <c r="AL232" i="5" s="1"/>
  <c r="R232" i="5" s="1"/>
  <c r="AM232" i="5" s="1"/>
  <c r="S232" i="5" s="1"/>
  <c r="AN232" i="5" s="1"/>
  <c r="T232" i="5" s="1"/>
  <c r="AO232" i="5" s="1"/>
  <c r="AQ232" i="5" s="1"/>
  <c r="O232" i="6" s="1"/>
  <c r="P232" i="6" s="1"/>
  <c r="AK232" i="6" s="1"/>
  <c r="Q232" i="6" s="1"/>
  <c r="AL232" i="6" s="1"/>
  <c r="R232" i="6" s="1"/>
  <c r="AM232" i="6" s="1"/>
  <c r="S232" i="6" s="1"/>
  <c r="AN232" i="6" s="1"/>
  <c r="T232" i="6" s="1"/>
  <c r="AO232" i="6" s="1"/>
  <c r="AQ232" i="6" s="1"/>
  <c r="O232" i="7" s="1"/>
  <c r="P232" i="7" s="1"/>
  <c r="AK232" i="7" s="1"/>
  <c r="Q232" i="7" s="1"/>
  <c r="AL232" i="7" s="1"/>
  <c r="R232" i="7" s="1"/>
  <c r="AM232" i="7" s="1"/>
  <c r="S232" i="7" s="1"/>
  <c r="AN232" i="7" s="1"/>
  <c r="T232" i="7" s="1"/>
  <c r="AO232" i="7" s="1"/>
  <c r="AQ232" i="7" s="1"/>
  <c r="O232" i="8" s="1"/>
  <c r="P232" i="8" s="1"/>
  <c r="AK232" i="8" s="1"/>
  <c r="Q232" i="8" s="1"/>
  <c r="AL232" i="8" s="1"/>
  <c r="R232" i="8" s="1"/>
  <c r="AM232" i="8" s="1"/>
  <c r="S232" i="8" s="1"/>
  <c r="AN232" i="8" s="1"/>
  <c r="T232" i="8" s="1"/>
  <c r="AO232" i="8" s="1"/>
  <c r="AQ232" i="8" s="1"/>
  <c r="O231" i="11"/>
  <c r="P231" i="11" s="1"/>
  <c r="AK231" i="11" s="1"/>
  <c r="Q231" i="11" s="1"/>
  <c r="AL231" i="11" s="1"/>
  <c r="R231" i="11" s="1"/>
  <c r="AM231" i="11" s="1"/>
  <c r="S231" i="11" s="1"/>
  <c r="AN231" i="11" s="1"/>
  <c r="T231" i="11" s="1"/>
  <c r="AO231" i="11" s="1"/>
  <c r="AQ231" i="11"/>
  <c r="O232" i="12" s="1"/>
  <c r="P232" i="12" s="1"/>
  <c r="AK232" i="12" s="1"/>
  <c r="Q232" i="12" s="1"/>
  <c r="AL232" i="12" s="1"/>
  <c r="R232" i="12" s="1"/>
  <c r="AM232" i="12" s="1"/>
  <c r="S232" i="12" s="1"/>
  <c r="AN232" i="12" s="1"/>
  <c r="T232" i="12" s="1"/>
  <c r="AO232" i="12" s="1"/>
  <c r="AQ232" i="12" s="1"/>
  <c r="O231" i="3"/>
  <c r="P231" i="3" s="1"/>
  <c r="AK231" i="3" s="1"/>
  <c r="Q231" i="3" s="1"/>
  <c r="AL231" i="3" s="1"/>
  <c r="R231" i="3" s="1"/>
  <c r="AM231" i="3" s="1"/>
  <c r="S231" i="3" s="1"/>
  <c r="AN231" i="3" s="1"/>
  <c r="T231" i="3" s="1"/>
  <c r="AO231" i="3" s="1"/>
  <c r="AQ231" i="3" s="1"/>
  <c r="O231" i="4" s="1"/>
  <c r="P231" i="4" s="1"/>
  <c r="AK231" i="4" s="1"/>
  <c r="Q231" i="4" s="1"/>
  <c r="AL231" i="4" s="1"/>
  <c r="R231" i="4" s="1"/>
  <c r="AM231" i="4" s="1"/>
  <c r="S231" i="4" s="1"/>
  <c r="AN231" i="4" s="1"/>
  <c r="T231" i="4" s="1"/>
  <c r="AO231" i="4" s="1"/>
  <c r="AQ231" i="4" s="1"/>
  <c r="O231" i="5" s="1"/>
  <c r="P231" i="5" s="1"/>
  <c r="AK231" i="5" s="1"/>
  <c r="Q231" i="5" s="1"/>
  <c r="AL231" i="5" s="1"/>
  <c r="R231" i="5" s="1"/>
  <c r="AM231" i="5" s="1"/>
  <c r="S231" i="5" s="1"/>
  <c r="AN231" i="5" s="1"/>
  <c r="T231" i="5" s="1"/>
  <c r="AO231" i="5" s="1"/>
  <c r="AQ231" i="5" s="1"/>
  <c r="O231" i="6" s="1"/>
  <c r="P231" i="6" s="1"/>
  <c r="AK231" i="6" s="1"/>
  <c r="Q231" i="6" s="1"/>
  <c r="AL231" i="6" s="1"/>
  <c r="R231" i="6" s="1"/>
  <c r="AM231" i="6" s="1"/>
  <c r="S231" i="6" s="1"/>
  <c r="AN231" i="6" s="1"/>
  <c r="T231" i="6" s="1"/>
  <c r="AO231" i="6" s="1"/>
  <c r="AQ231" i="6" s="1"/>
  <c r="O231" i="7" s="1"/>
  <c r="P231" i="7" s="1"/>
  <c r="AK231" i="7" s="1"/>
  <c r="Q231" i="7" s="1"/>
  <c r="AL231" i="7" s="1"/>
  <c r="R231" i="7" s="1"/>
  <c r="AM231" i="7" s="1"/>
  <c r="S231" i="7" s="1"/>
  <c r="AN231" i="7" s="1"/>
  <c r="T231" i="7" s="1"/>
  <c r="AO231" i="7" s="1"/>
  <c r="AQ231" i="7" s="1"/>
  <c r="O231" i="8" s="1"/>
  <c r="P231" i="8" s="1"/>
  <c r="AK231" i="8" s="1"/>
  <c r="Q231" i="8" s="1"/>
  <c r="AL231" i="8" s="1"/>
  <c r="R231" i="8" s="1"/>
  <c r="AM231" i="8" s="1"/>
  <c r="S231" i="8" s="1"/>
  <c r="AN231" i="8" s="1"/>
  <c r="T231" i="8" s="1"/>
  <c r="AO231" i="8" s="1"/>
  <c r="AQ231" i="8" s="1"/>
  <c r="O230" i="3"/>
  <c r="P230" i="3" s="1"/>
  <c r="AK230" i="3" s="1"/>
  <c r="Q230" i="3" s="1"/>
  <c r="AL230" i="3" s="1"/>
  <c r="R230" i="3" s="1"/>
  <c r="AM230" i="3" s="1"/>
  <c r="S230" i="3" s="1"/>
  <c r="AN230" i="3" s="1"/>
  <c r="T230" i="3" s="1"/>
  <c r="AO230" i="3" s="1"/>
  <c r="AQ230" i="3" s="1"/>
  <c r="O230" i="4" s="1"/>
  <c r="P230" i="4" s="1"/>
  <c r="AK230" i="4" s="1"/>
  <c r="Q230" i="4" s="1"/>
  <c r="AL230" i="4" s="1"/>
  <c r="R230" i="4" s="1"/>
  <c r="AM230" i="4" s="1"/>
  <c r="S230" i="4" s="1"/>
  <c r="AN230" i="4" s="1"/>
  <c r="T230" i="4" s="1"/>
  <c r="AO230" i="4" s="1"/>
  <c r="AQ230" i="4" s="1"/>
  <c r="O230" i="5" s="1"/>
  <c r="P230" i="5" s="1"/>
  <c r="AK230" i="5" s="1"/>
  <c r="Q230" i="5" s="1"/>
  <c r="AL230" i="5" s="1"/>
  <c r="R230" i="5" s="1"/>
  <c r="AM230" i="5" s="1"/>
  <c r="S230" i="5" s="1"/>
  <c r="AN230" i="5" s="1"/>
  <c r="T230" i="5" s="1"/>
  <c r="AO230" i="5" s="1"/>
  <c r="AQ230" i="5" s="1"/>
  <c r="O230" i="6" s="1"/>
  <c r="P230" i="6" s="1"/>
  <c r="AK230" i="6" s="1"/>
  <c r="Q230" i="6" s="1"/>
  <c r="AL230" i="6" s="1"/>
  <c r="R230" i="6" s="1"/>
  <c r="AM230" i="6" s="1"/>
  <c r="S230" i="6" s="1"/>
  <c r="AN230" i="6" s="1"/>
  <c r="T230" i="6" s="1"/>
  <c r="AO230" i="6" s="1"/>
  <c r="AQ230" i="6" s="1"/>
  <c r="O230" i="7" s="1"/>
  <c r="P230" i="7" s="1"/>
  <c r="AK230" i="7" s="1"/>
  <c r="Q230" i="7" s="1"/>
  <c r="AL230" i="7" s="1"/>
  <c r="R230" i="7" s="1"/>
  <c r="AM230" i="7" s="1"/>
  <c r="S230" i="7" s="1"/>
  <c r="AN230" i="7" s="1"/>
  <c r="T230" i="7" s="1"/>
  <c r="AO230" i="7" s="1"/>
  <c r="AQ230" i="7" s="1"/>
  <c r="O230" i="8" s="1"/>
  <c r="P230" i="8" s="1"/>
  <c r="AK230" i="8" s="1"/>
  <c r="Q230" i="8" s="1"/>
  <c r="AL230" i="8" s="1"/>
  <c r="R230" i="8" s="1"/>
  <c r="AM230" i="8" s="1"/>
  <c r="S230" i="8" s="1"/>
  <c r="AN230" i="8" s="1"/>
  <c r="T230" i="8" s="1"/>
  <c r="AO230" i="8" s="1"/>
  <c r="AQ230" i="8" s="1"/>
  <c r="O230" i="11"/>
  <c r="P230" i="11" s="1"/>
  <c r="AK230" i="11" s="1"/>
  <c r="Q230" i="11" s="1"/>
  <c r="AL230" i="11" s="1"/>
  <c r="R230" i="11" s="1"/>
  <c r="AM230" i="11" s="1"/>
  <c r="S230" i="11" s="1"/>
  <c r="AN230" i="11" s="1"/>
  <c r="T230" i="11" s="1"/>
  <c r="AO230" i="11" s="1"/>
  <c r="AQ230" i="11"/>
  <c r="O231" i="12" s="1"/>
  <c r="P231" i="12" s="1"/>
  <c r="AK231" i="12" s="1"/>
  <c r="Q231" i="12" s="1"/>
  <c r="AL231" i="12" s="1"/>
  <c r="R231" i="12" s="1"/>
  <c r="AM231" i="12" s="1"/>
  <c r="S231" i="12" s="1"/>
  <c r="AN231" i="12" s="1"/>
  <c r="T231" i="12" s="1"/>
  <c r="AO231" i="12" s="1"/>
  <c r="AQ231" i="12" s="1"/>
  <c r="O229" i="3"/>
  <c r="P229" i="3" s="1"/>
  <c r="AK229" i="3" s="1"/>
  <c r="Q229" i="3" s="1"/>
  <c r="AL229" i="3" s="1"/>
  <c r="R229" i="3" s="1"/>
  <c r="AM229" i="3" s="1"/>
  <c r="S229" i="3" s="1"/>
  <c r="AN229" i="3" s="1"/>
  <c r="T229" i="3" s="1"/>
  <c r="AO229" i="3" s="1"/>
  <c r="AQ229" i="3" s="1"/>
  <c r="O229" i="4" s="1"/>
  <c r="P229" i="4" s="1"/>
  <c r="AK229" i="4" s="1"/>
  <c r="Q229" i="4" s="1"/>
  <c r="AL229" i="4" s="1"/>
  <c r="R229" i="4" s="1"/>
  <c r="AM229" i="4" s="1"/>
  <c r="S229" i="4" s="1"/>
  <c r="AN229" i="4" s="1"/>
  <c r="T229" i="4" s="1"/>
  <c r="AO229" i="4" s="1"/>
  <c r="AQ229" i="4" s="1"/>
  <c r="O229" i="5" s="1"/>
  <c r="P229" i="5" s="1"/>
  <c r="AK229" i="5" s="1"/>
  <c r="Q229" i="5" s="1"/>
  <c r="AL229" i="5" s="1"/>
  <c r="R229" i="5" s="1"/>
  <c r="AM229" i="5" s="1"/>
  <c r="S229" i="5" s="1"/>
  <c r="AN229" i="5" s="1"/>
  <c r="T229" i="5" s="1"/>
  <c r="AO229" i="5" s="1"/>
  <c r="AQ229" i="5" s="1"/>
  <c r="O229" i="6" s="1"/>
  <c r="P229" i="6" s="1"/>
  <c r="AK229" i="6" s="1"/>
  <c r="Q229" i="6" s="1"/>
  <c r="AL229" i="6" s="1"/>
  <c r="R229" i="6" s="1"/>
  <c r="AM229" i="6" s="1"/>
  <c r="S229" i="6" s="1"/>
  <c r="AN229" i="6" s="1"/>
  <c r="T229" i="6" s="1"/>
  <c r="AO229" i="6" s="1"/>
  <c r="AQ229" i="6" s="1"/>
  <c r="O229" i="7" s="1"/>
  <c r="P229" i="7" s="1"/>
  <c r="AK229" i="7" s="1"/>
  <c r="Q229" i="7" s="1"/>
  <c r="AL229" i="7" s="1"/>
  <c r="R229" i="7" s="1"/>
  <c r="AM229" i="7" s="1"/>
  <c r="S229" i="7" s="1"/>
  <c r="AN229" i="7" s="1"/>
  <c r="T229" i="7" s="1"/>
  <c r="AO229" i="7" s="1"/>
  <c r="AQ229" i="7" s="1"/>
  <c r="O229" i="8" s="1"/>
  <c r="P229" i="8" s="1"/>
  <c r="AK229" i="8" s="1"/>
  <c r="Q229" i="8" s="1"/>
  <c r="AL229" i="8" s="1"/>
  <c r="R229" i="8" s="1"/>
  <c r="AM229" i="8" s="1"/>
  <c r="S229" i="8" s="1"/>
  <c r="AN229" i="8" s="1"/>
  <c r="T229" i="8" s="1"/>
  <c r="AO229" i="8" s="1"/>
  <c r="AQ229" i="8" s="1"/>
  <c r="O229" i="11"/>
  <c r="P229" i="11" s="1"/>
  <c r="AK229" i="11" s="1"/>
  <c r="Q229" i="11" s="1"/>
  <c r="AL229" i="11" s="1"/>
  <c r="R229" i="11" s="1"/>
  <c r="AM229" i="11" s="1"/>
  <c r="S229" i="11" s="1"/>
  <c r="AN229" i="11" s="1"/>
  <c r="T229" i="11" s="1"/>
  <c r="AO229" i="11" s="1"/>
  <c r="AQ229" i="11"/>
  <c r="O230" i="12" s="1"/>
  <c r="P230" i="12" s="1"/>
  <c r="AK230" i="12" s="1"/>
  <c r="Q230" i="12" s="1"/>
  <c r="AL230" i="12" s="1"/>
  <c r="R230" i="12" s="1"/>
  <c r="AM230" i="12" s="1"/>
  <c r="S230" i="12" s="1"/>
  <c r="AN230" i="12" s="1"/>
  <c r="T230" i="12" s="1"/>
  <c r="AO230" i="12" s="1"/>
  <c r="AQ230" i="12" s="1"/>
  <c r="O228" i="3"/>
  <c r="P228" i="3" s="1"/>
  <c r="AK228" i="3" s="1"/>
  <c r="Q228" i="3" s="1"/>
  <c r="AL228" i="3" s="1"/>
  <c r="R228" i="3" s="1"/>
  <c r="AM228" i="3" s="1"/>
  <c r="S228" i="3" s="1"/>
  <c r="AN228" i="3" s="1"/>
  <c r="T228" i="3" s="1"/>
  <c r="AO228" i="3" s="1"/>
  <c r="AQ228" i="3" s="1"/>
  <c r="O228" i="4" s="1"/>
  <c r="P228" i="4" s="1"/>
  <c r="AK228" i="4" s="1"/>
  <c r="Q228" i="4" s="1"/>
  <c r="AL228" i="4" s="1"/>
  <c r="R228" i="4" s="1"/>
  <c r="AM228" i="4" s="1"/>
  <c r="S228" i="4" s="1"/>
  <c r="AN228" i="4" s="1"/>
  <c r="T228" i="4" s="1"/>
  <c r="AO228" i="4" s="1"/>
  <c r="AQ228" i="4" s="1"/>
  <c r="O228" i="5" s="1"/>
  <c r="P228" i="5" s="1"/>
  <c r="AK228" i="5" s="1"/>
  <c r="Q228" i="5" s="1"/>
  <c r="AL228" i="5" s="1"/>
  <c r="R228" i="5" s="1"/>
  <c r="AM228" i="5" s="1"/>
  <c r="S228" i="5" s="1"/>
  <c r="AN228" i="5" s="1"/>
  <c r="T228" i="5" s="1"/>
  <c r="AO228" i="5" s="1"/>
  <c r="AQ228" i="5" s="1"/>
  <c r="O228" i="6" s="1"/>
  <c r="P228" i="6" s="1"/>
  <c r="AK228" i="6" s="1"/>
  <c r="Q228" i="6" s="1"/>
  <c r="AL228" i="6" s="1"/>
  <c r="R228" i="6" s="1"/>
  <c r="AM228" i="6" s="1"/>
  <c r="S228" i="6" s="1"/>
  <c r="AN228" i="6" s="1"/>
  <c r="T228" i="6" s="1"/>
  <c r="AO228" i="6" s="1"/>
  <c r="AQ228" i="6" s="1"/>
  <c r="O228" i="7" s="1"/>
  <c r="P228" i="7" s="1"/>
  <c r="AK228" i="7" s="1"/>
  <c r="Q228" i="7" s="1"/>
  <c r="AL228" i="7" s="1"/>
  <c r="R228" i="7" s="1"/>
  <c r="AM228" i="7" s="1"/>
  <c r="S228" i="7" s="1"/>
  <c r="AN228" i="7" s="1"/>
  <c r="T228" i="7" s="1"/>
  <c r="AO228" i="7" s="1"/>
  <c r="AQ228" i="7" s="1"/>
  <c r="O228" i="8" s="1"/>
  <c r="P228" i="8" s="1"/>
  <c r="AK228" i="8" s="1"/>
  <c r="Q228" i="8" s="1"/>
  <c r="AL228" i="8" s="1"/>
  <c r="R228" i="8" s="1"/>
  <c r="AM228" i="8" s="1"/>
  <c r="S228" i="8" s="1"/>
  <c r="AN228" i="8" s="1"/>
  <c r="T228" i="8" s="1"/>
  <c r="AO228" i="8" s="1"/>
  <c r="AQ228" i="8" s="1"/>
  <c r="O228" i="11"/>
  <c r="P228" i="11" s="1"/>
  <c r="AK228" i="11" s="1"/>
  <c r="Q228" i="11" s="1"/>
  <c r="AL228" i="11" s="1"/>
  <c r="R228" i="11" s="1"/>
  <c r="AM228" i="11" s="1"/>
  <c r="S228" i="11" s="1"/>
  <c r="AN228" i="11" s="1"/>
  <c r="T228" i="11" s="1"/>
  <c r="AO228" i="11" s="1"/>
  <c r="AQ228" i="11"/>
  <c r="O229" i="12" s="1"/>
  <c r="P229" i="12" s="1"/>
  <c r="AK229" i="12" s="1"/>
  <c r="Q229" i="12" s="1"/>
  <c r="AL229" i="12" s="1"/>
  <c r="R229" i="12" s="1"/>
  <c r="AM229" i="12" s="1"/>
  <c r="S229" i="12" s="1"/>
  <c r="AN229" i="12" s="1"/>
  <c r="T229" i="12" s="1"/>
  <c r="AO229" i="12" s="1"/>
  <c r="AQ229" i="12" s="1"/>
  <c r="O227" i="11"/>
  <c r="P227" i="11" s="1"/>
  <c r="AK227" i="11" s="1"/>
  <c r="Q227" i="11" s="1"/>
  <c r="AL227" i="11" s="1"/>
  <c r="R227" i="11" s="1"/>
  <c r="AM227" i="11" s="1"/>
  <c r="S227" i="11" s="1"/>
  <c r="AN227" i="11" s="1"/>
  <c r="T227" i="11" s="1"/>
  <c r="AO227" i="11" s="1"/>
  <c r="AQ227" i="11"/>
  <c r="O228" i="12" s="1"/>
  <c r="P228" i="12" s="1"/>
  <c r="AK228" i="12" s="1"/>
  <c r="Q228" i="12" s="1"/>
  <c r="AL228" i="12" s="1"/>
  <c r="R228" i="12" s="1"/>
  <c r="AM228" i="12" s="1"/>
  <c r="S228" i="12" s="1"/>
  <c r="AN228" i="12" s="1"/>
  <c r="T228" i="12" s="1"/>
  <c r="AO228" i="12" s="1"/>
  <c r="AQ228" i="12" s="1"/>
  <c r="O227" i="3"/>
  <c r="P227" i="3" s="1"/>
  <c r="AK227" i="3" s="1"/>
  <c r="Q227" i="3" s="1"/>
  <c r="AL227" i="3" s="1"/>
  <c r="R227" i="3" s="1"/>
  <c r="AM227" i="3" s="1"/>
  <c r="S227" i="3" s="1"/>
  <c r="AN227" i="3" s="1"/>
  <c r="T227" i="3" s="1"/>
  <c r="AO227" i="3" s="1"/>
  <c r="AQ227" i="3" s="1"/>
  <c r="O227" i="4" s="1"/>
  <c r="P227" i="4" s="1"/>
  <c r="AK227" i="4" s="1"/>
  <c r="Q227" i="4" s="1"/>
  <c r="AL227" i="4" s="1"/>
  <c r="R227" i="4" s="1"/>
  <c r="AM227" i="4" s="1"/>
  <c r="S227" i="4" s="1"/>
  <c r="AN227" i="4" s="1"/>
  <c r="T227" i="4" s="1"/>
  <c r="AO227" i="4" s="1"/>
  <c r="AQ227" i="4" s="1"/>
  <c r="O227" i="5" s="1"/>
  <c r="P227" i="5" s="1"/>
  <c r="AK227" i="5" s="1"/>
  <c r="Q227" i="5" s="1"/>
  <c r="AL227" i="5" s="1"/>
  <c r="R227" i="5" s="1"/>
  <c r="AM227" i="5" s="1"/>
  <c r="S227" i="5" s="1"/>
  <c r="AN227" i="5" s="1"/>
  <c r="T227" i="5" s="1"/>
  <c r="AO227" i="5" s="1"/>
  <c r="AQ227" i="5" s="1"/>
  <c r="O227" i="6" s="1"/>
  <c r="P227" i="6" s="1"/>
  <c r="AK227" i="6" s="1"/>
  <c r="Q227" i="6" s="1"/>
  <c r="AL227" i="6" s="1"/>
  <c r="R227" i="6" s="1"/>
  <c r="AM227" i="6" s="1"/>
  <c r="S227" i="6" s="1"/>
  <c r="AN227" i="6" s="1"/>
  <c r="T227" i="6" s="1"/>
  <c r="AO227" i="6" s="1"/>
  <c r="AQ227" i="6" s="1"/>
  <c r="O227" i="7" s="1"/>
  <c r="P227" i="7" s="1"/>
  <c r="AK227" i="7" s="1"/>
  <c r="Q227" i="7" s="1"/>
  <c r="AL227" i="7" s="1"/>
  <c r="R227" i="7" s="1"/>
  <c r="AM227" i="7" s="1"/>
  <c r="S227" i="7" s="1"/>
  <c r="AN227" i="7" s="1"/>
  <c r="T227" i="7" s="1"/>
  <c r="AO227" i="7" s="1"/>
  <c r="AQ227" i="7" s="1"/>
  <c r="O227" i="8" s="1"/>
  <c r="P227" i="8" s="1"/>
  <c r="AK227" i="8" s="1"/>
  <c r="Q227" i="8" s="1"/>
  <c r="AL227" i="8" s="1"/>
  <c r="R227" i="8" s="1"/>
  <c r="AM227" i="8" s="1"/>
  <c r="S227" i="8" s="1"/>
  <c r="AN227" i="8" s="1"/>
  <c r="T227" i="8" s="1"/>
  <c r="AO227" i="8" s="1"/>
  <c r="AQ227" i="8" s="1"/>
  <c r="O227" i="13"/>
  <c r="P227" i="13" s="1"/>
  <c r="AK227" i="13" s="1"/>
  <c r="Q227" i="13" s="1"/>
  <c r="AL227" i="13" s="1"/>
  <c r="R227" i="13" s="1"/>
  <c r="AM227" i="13" s="1"/>
  <c r="S227" i="13" s="1"/>
  <c r="AN227" i="13" s="1"/>
  <c r="T227" i="13" s="1"/>
  <c r="AO227" i="13" s="1"/>
  <c r="AQ227" i="13" s="1"/>
  <c r="O233" i="14"/>
  <c r="P233" i="14" s="1"/>
  <c r="AK233" i="14" s="1"/>
  <c r="Q233" i="14" s="1"/>
  <c r="AL233" i="14" s="1"/>
  <c r="R233" i="14" s="1"/>
  <c r="AM233" i="14" s="1"/>
  <c r="S233" i="14" s="1"/>
  <c r="AN233" i="14" s="1"/>
  <c r="T233" i="14" s="1"/>
  <c r="AO233" i="14" s="1"/>
  <c r="AQ233" i="14" s="1"/>
  <c r="O225" i="3"/>
  <c r="P225" i="3" s="1"/>
  <c r="AK225" i="3" s="1"/>
  <c r="Q225" i="3" s="1"/>
  <c r="AL225" i="3" s="1"/>
  <c r="R225" i="3" s="1"/>
  <c r="AM225" i="3" s="1"/>
  <c r="S225" i="3" s="1"/>
  <c r="AN225" i="3" s="1"/>
  <c r="T225" i="3" s="1"/>
  <c r="AO225" i="3" s="1"/>
  <c r="AQ225" i="3" s="1"/>
  <c r="O225" i="4" s="1"/>
  <c r="P225" i="4" s="1"/>
  <c r="AK225" i="4" s="1"/>
  <c r="Q225" i="4" s="1"/>
  <c r="AL225" i="4" s="1"/>
  <c r="R225" i="4" s="1"/>
  <c r="AM225" i="4" s="1"/>
  <c r="S225" i="4" s="1"/>
  <c r="AN225" i="4" s="1"/>
  <c r="T225" i="4" s="1"/>
  <c r="AO225" i="4" s="1"/>
  <c r="AQ225" i="4" s="1"/>
  <c r="O225" i="5" s="1"/>
  <c r="P225" i="5" s="1"/>
  <c r="AK225" i="5" s="1"/>
  <c r="Q225" i="5" s="1"/>
  <c r="AL225" i="5" s="1"/>
  <c r="R225" i="5" s="1"/>
  <c r="AM225" i="5" s="1"/>
  <c r="S225" i="5" s="1"/>
  <c r="AN225" i="5" s="1"/>
  <c r="T225" i="5" s="1"/>
  <c r="AO225" i="5" s="1"/>
  <c r="AQ225" i="5" s="1"/>
  <c r="O225" i="6" s="1"/>
  <c r="P225" i="6" s="1"/>
  <c r="AK225" i="6" s="1"/>
  <c r="Q225" i="6" s="1"/>
  <c r="AL225" i="6" s="1"/>
  <c r="R225" i="6" s="1"/>
  <c r="AM225" i="6" s="1"/>
  <c r="S225" i="6" s="1"/>
  <c r="AN225" i="6" s="1"/>
  <c r="T225" i="6" s="1"/>
  <c r="AO225" i="6" s="1"/>
  <c r="AQ225" i="6" s="1"/>
  <c r="O225" i="7" s="1"/>
  <c r="P225" i="7" s="1"/>
  <c r="AK225" i="7" s="1"/>
  <c r="Q225" i="7" s="1"/>
  <c r="AL225" i="7" s="1"/>
  <c r="R225" i="7" s="1"/>
  <c r="AM225" i="7" s="1"/>
  <c r="S225" i="7" s="1"/>
  <c r="AN225" i="7" s="1"/>
  <c r="T225" i="7" s="1"/>
  <c r="AO225" i="7" s="1"/>
  <c r="AQ225" i="7" s="1"/>
  <c r="O225" i="8" s="1"/>
  <c r="P225" i="8" s="1"/>
  <c r="AK225" i="8" s="1"/>
  <c r="Q225" i="8" s="1"/>
  <c r="AL225" i="8" s="1"/>
  <c r="R225" i="8" s="1"/>
  <c r="AM225" i="8" s="1"/>
  <c r="S225" i="8" s="1"/>
  <c r="AN225" i="8" s="1"/>
  <c r="T225" i="8" s="1"/>
  <c r="AO225" i="8" s="1"/>
  <c r="AQ225" i="8" s="1"/>
  <c r="O225" i="11"/>
  <c r="P225" i="11" s="1"/>
  <c r="AK225" i="11" s="1"/>
  <c r="Q225" i="11" s="1"/>
  <c r="AL225" i="11" s="1"/>
  <c r="R225" i="11" s="1"/>
  <c r="AM225" i="11" s="1"/>
  <c r="S225" i="11" s="1"/>
  <c r="AN225" i="11" s="1"/>
  <c r="T225" i="11" s="1"/>
  <c r="AO225" i="11" s="1"/>
  <c r="AQ225" i="11"/>
  <c r="O226" i="12" s="1"/>
  <c r="P226" i="12" s="1"/>
  <c r="AK226" i="12" s="1"/>
  <c r="Q226" i="12" s="1"/>
  <c r="AL226" i="12" s="1"/>
  <c r="R226" i="12" s="1"/>
  <c r="AM226" i="12" s="1"/>
  <c r="S226" i="12" s="1"/>
  <c r="AN226" i="12" s="1"/>
  <c r="T226" i="12" s="1"/>
  <c r="AO226" i="12" s="1"/>
  <c r="AQ226" i="12" s="1"/>
  <c r="O224" i="3"/>
  <c r="P224" i="3" s="1"/>
  <c r="AK224" i="3" s="1"/>
  <c r="Q224" i="3" s="1"/>
  <c r="AL224" i="3" s="1"/>
  <c r="R224" i="3" s="1"/>
  <c r="AM224" i="3" s="1"/>
  <c r="S224" i="3" s="1"/>
  <c r="AN224" i="3" s="1"/>
  <c r="T224" i="3" s="1"/>
  <c r="AO224" i="3" s="1"/>
  <c r="AQ224" i="3" s="1"/>
  <c r="O224" i="4" s="1"/>
  <c r="P224" i="4" s="1"/>
  <c r="AK224" i="4" s="1"/>
  <c r="Q224" i="4" s="1"/>
  <c r="AL224" i="4" s="1"/>
  <c r="R224" i="4" s="1"/>
  <c r="AM224" i="4" s="1"/>
  <c r="S224" i="4" s="1"/>
  <c r="AN224" i="4" s="1"/>
  <c r="T224" i="4" s="1"/>
  <c r="AO224" i="4" s="1"/>
  <c r="AQ224" i="4" s="1"/>
  <c r="O224" i="5" s="1"/>
  <c r="P224" i="5" s="1"/>
  <c r="AK224" i="5" s="1"/>
  <c r="Q224" i="5" s="1"/>
  <c r="AL224" i="5" s="1"/>
  <c r="R224" i="5" s="1"/>
  <c r="AM224" i="5" s="1"/>
  <c r="S224" i="5" s="1"/>
  <c r="AN224" i="5" s="1"/>
  <c r="T224" i="5" s="1"/>
  <c r="AO224" i="5" s="1"/>
  <c r="AQ224" i="5" s="1"/>
  <c r="O224" i="6" s="1"/>
  <c r="P224" i="6" s="1"/>
  <c r="AK224" i="6" s="1"/>
  <c r="Q224" i="6" s="1"/>
  <c r="AL224" i="6" s="1"/>
  <c r="R224" i="6" s="1"/>
  <c r="AM224" i="6" s="1"/>
  <c r="S224" i="6" s="1"/>
  <c r="AN224" i="6" s="1"/>
  <c r="T224" i="6" s="1"/>
  <c r="AO224" i="6" s="1"/>
  <c r="AQ224" i="6" s="1"/>
  <c r="O224" i="7" s="1"/>
  <c r="P224" i="7" s="1"/>
  <c r="AK224" i="7" s="1"/>
  <c r="Q224" i="7" s="1"/>
  <c r="AL224" i="7" s="1"/>
  <c r="R224" i="7" s="1"/>
  <c r="AM224" i="7" s="1"/>
  <c r="S224" i="7" s="1"/>
  <c r="AN224" i="7" s="1"/>
  <c r="T224" i="7" s="1"/>
  <c r="AO224" i="7" s="1"/>
  <c r="AQ224" i="7" s="1"/>
  <c r="O224" i="8" s="1"/>
  <c r="P224" i="8" s="1"/>
  <c r="AK224" i="8" s="1"/>
  <c r="Q224" i="8" s="1"/>
  <c r="AL224" i="8" s="1"/>
  <c r="R224" i="8" s="1"/>
  <c r="AM224" i="8" s="1"/>
  <c r="S224" i="8" s="1"/>
  <c r="AN224" i="8" s="1"/>
  <c r="T224" i="8" s="1"/>
  <c r="AO224" i="8" s="1"/>
  <c r="AQ224" i="8" s="1"/>
  <c r="O224" i="11"/>
  <c r="P224" i="11" s="1"/>
  <c r="AK224" i="11" s="1"/>
  <c r="Q224" i="11" s="1"/>
  <c r="AL224" i="11" s="1"/>
  <c r="R224" i="11" s="1"/>
  <c r="AM224" i="11" s="1"/>
  <c r="S224" i="11" s="1"/>
  <c r="AN224" i="11" s="1"/>
  <c r="T224" i="11" s="1"/>
  <c r="AO224" i="11" s="1"/>
  <c r="AQ224" i="11"/>
  <c r="O225" i="12" s="1"/>
  <c r="P225" i="12" s="1"/>
  <c r="AK225" i="12" s="1"/>
  <c r="Q225" i="12" s="1"/>
  <c r="AL225" i="12" s="1"/>
  <c r="R225" i="12" s="1"/>
  <c r="AM225" i="12" s="1"/>
  <c r="S225" i="12" s="1"/>
  <c r="AN225" i="12" s="1"/>
  <c r="T225" i="12" s="1"/>
  <c r="AO225" i="12" s="1"/>
  <c r="AQ225" i="12" s="1"/>
  <c r="O223" i="11"/>
  <c r="P223" i="11" s="1"/>
  <c r="AK223" i="11" s="1"/>
  <c r="Q223" i="11" s="1"/>
  <c r="AL223" i="11" s="1"/>
  <c r="R223" i="11" s="1"/>
  <c r="AM223" i="11" s="1"/>
  <c r="S223" i="11" s="1"/>
  <c r="AN223" i="11" s="1"/>
  <c r="T223" i="11" s="1"/>
  <c r="AO223" i="11" s="1"/>
  <c r="AQ223" i="11"/>
  <c r="O224" i="12" s="1"/>
  <c r="P224" i="12" s="1"/>
  <c r="AK224" i="12" s="1"/>
  <c r="Q224" i="12" s="1"/>
  <c r="AL224" i="12" s="1"/>
  <c r="R224" i="12" s="1"/>
  <c r="AM224" i="12" s="1"/>
  <c r="S224" i="12" s="1"/>
  <c r="AN224" i="12" s="1"/>
  <c r="T224" i="12" s="1"/>
  <c r="AO224" i="12" s="1"/>
  <c r="AQ224" i="12" s="1"/>
  <c r="O223" i="3"/>
  <c r="P223" i="3" s="1"/>
  <c r="AK223" i="3" s="1"/>
  <c r="Q223" i="3" s="1"/>
  <c r="AL223" i="3" s="1"/>
  <c r="R223" i="3" s="1"/>
  <c r="AM223" i="3" s="1"/>
  <c r="S223" i="3" s="1"/>
  <c r="AN223" i="3" s="1"/>
  <c r="T223" i="3" s="1"/>
  <c r="AO223" i="3" s="1"/>
  <c r="AQ223" i="3" s="1"/>
  <c r="O223" i="4" s="1"/>
  <c r="P223" i="4" s="1"/>
  <c r="AK223" i="4" s="1"/>
  <c r="Q223" i="4" s="1"/>
  <c r="AL223" i="4" s="1"/>
  <c r="R223" i="4" s="1"/>
  <c r="AM223" i="4" s="1"/>
  <c r="S223" i="4" s="1"/>
  <c r="AN223" i="4" s="1"/>
  <c r="T223" i="4" s="1"/>
  <c r="AO223" i="4" s="1"/>
  <c r="AQ223" i="4" s="1"/>
  <c r="O223" i="5" s="1"/>
  <c r="P223" i="5" s="1"/>
  <c r="AK223" i="5" s="1"/>
  <c r="Q223" i="5" s="1"/>
  <c r="AL223" i="5" s="1"/>
  <c r="R223" i="5" s="1"/>
  <c r="AM223" i="5" s="1"/>
  <c r="S223" i="5" s="1"/>
  <c r="AN223" i="5" s="1"/>
  <c r="T223" i="5" s="1"/>
  <c r="AO223" i="5" s="1"/>
  <c r="AQ223" i="5" s="1"/>
  <c r="O223" i="6" s="1"/>
  <c r="P223" i="6" s="1"/>
  <c r="AK223" i="6" s="1"/>
  <c r="Q223" i="6" s="1"/>
  <c r="AL223" i="6" s="1"/>
  <c r="R223" i="6" s="1"/>
  <c r="AM223" i="6" s="1"/>
  <c r="S223" i="6" s="1"/>
  <c r="AN223" i="6" s="1"/>
  <c r="T223" i="6" s="1"/>
  <c r="AO223" i="6" s="1"/>
  <c r="AQ223" i="6" s="1"/>
  <c r="O223" i="7" s="1"/>
  <c r="P223" i="7" s="1"/>
  <c r="AK223" i="7" s="1"/>
  <c r="Q223" i="7" s="1"/>
  <c r="AL223" i="7" s="1"/>
  <c r="R223" i="7" s="1"/>
  <c r="AM223" i="7" s="1"/>
  <c r="S223" i="7" s="1"/>
  <c r="AN223" i="7" s="1"/>
  <c r="T223" i="7" s="1"/>
  <c r="AO223" i="7" s="1"/>
  <c r="AQ223" i="7" s="1"/>
  <c r="O223" i="8" s="1"/>
  <c r="P223" i="8" s="1"/>
  <c r="AK223" i="8" s="1"/>
  <c r="Q223" i="8" s="1"/>
  <c r="AL223" i="8" s="1"/>
  <c r="R223" i="8" s="1"/>
  <c r="AM223" i="8" s="1"/>
  <c r="S223" i="8" s="1"/>
  <c r="AN223" i="8" s="1"/>
  <c r="T223" i="8" s="1"/>
  <c r="AO223" i="8" s="1"/>
  <c r="AQ223" i="8" s="1"/>
  <c r="O222" i="11"/>
  <c r="P222" i="11" s="1"/>
  <c r="AK222" i="11" s="1"/>
  <c r="Q222" i="11" s="1"/>
  <c r="AL222" i="11" s="1"/>
  <c r="R222" i="11" s="1"/>
  <c r="AM222" i="11" s="1"/>
  <c r="S222" i="11" s="1"/>
  <c r="AN222" i="11" s="1"/>
  <c r="T222" i="11" s="1"/>
  <c r="AO222" i="11" s="1"/>
  <c r="AQ222" i="11"/>
  <c r="O223" i="12" s="1"/>
  <c r="P223" i="12" s="1"/>
  <c r="AK223" i="12" s="1"/>
  <c r="Q223" i="12" s="1"/>
  <c r="AL223" i="12" s="1"/>
  <c r="R223" i="12" s="1"/>
  <c r="AM223" i="12" s="1"/>
  <c r="S223" i="12" s="1"/>
  <c r="AN223" i="12" s="1"/>
  <c r="T223" i="12" s="1"/>
  <c r="AO223" i="12" s="1"/>
  <c r="AQ223" i="12" s="1"/>
  <c r="O222" i="3"/>
  <c r="P222" i="3" s="1"/>
  <c r="AK222" i="3" s="1"/>
  <c r="Q222" i="3" s="1"/>
  <c r="AL222" i="3" s="1"/>
  <c r="R222" i="3" s="1"/>
  <c r="AM222" i="3" s="1"/>
  <c r="S222" i="3" s="1"/>
  <c r="AN222" i="3" s="1"/>
  <c r="T222" i="3" s="1"/>
  <c r="AO222" i="3" s="1"/>
  <c r="AQ222" i="3" s="1"/>
  <c r="O222" i="4" s="1"/>
  <c r="P222" i="4" s="1"/>
  <c r="AK222" i="4" s="1"/>
  <c r="Q222" i="4" s="1"/>
  <c r="AL222" i="4" s="1"/>
  <c r="R222" i="4" s="1"/>
  <c r="AM222" i="4" s="1"/>
  <c r="S222" i="4" s="1"/>
  <c r="AN222" i="4" s="1"/>
  <c r="T222" i="4" s="1"/>
  <c r="AO222" i="4" s="1"/>
  <c r="AQ222" i="4" s="1"/>
  <c r="O222" i="5" s="1"/>
  <c r="P222" i="5" s="1"/>
  <c r="AK222" i="5" s="1"/>
  <c r="Q222" i="5" s="1"/>
  <c r="AL222" i="5" s="1"/>
  <c r="R222" i="5" s="1"/>
  <c r="AM222" i="5" s="1"/>
  <c r="S222" i="5" s="1"/>
  <c r="AN222" i="5" s="1"/>
  <c r="T222" i="5" s="1"/>
  <c r="AO222" i="5" s="1"/>
  <c r="AQ222" i="5" s="1"/>
  <c r="O222" i="6" s="1"/>
  <c r="P222" i="6" s="1"/>
  <c r="AK222" i="6" s="1"/>
  <c r="Q222" i="6" s="1"/>
  <c r="AL222" i="6" s="1"/>
  <c r="R222" i="6" s="1"/>
  <c r="AM222" i="6" s="1"/>
  <c r="S222" i="6" s="1"/>
  <c r="AN222" i="6" s="1"/>
  <c r="T222" i="6" s="1"/>
  <c r="AO222" i="6" s="1"/>
  <c r="AQ222" i="6" s="1"/>
  <c r="O222" i="7" s="1"/>
  <c r="P222" i="7" s="1"/>
  <c r="AK222" i="7" s="1"/>
  <c r="Q222" i="7" s="1"/>
  <c r="AL222" i="7" s="1"/>
  <c r="R222" i="7" s="1"/>
  <c r="AM222" i="7" s="1"/>
  <c r="S222" i="7" s="1"/>
  <c r="AN222" i="7" s="1"/>
  <c r="T222" i="7" s="1"/>
  <c r="AO222" i="7" s="1"/>
  <c r="AQ222" i="7" s="1"/>
  <c r="O222" i="8" s="1"/>
  <c r="P222" i="8" s="1"/>
  <c r="AK222" i="8" s="1"/>
  <c r="Q222" i="8" s="1"/>
  <c r="AL222" i="8" s="1"/>
  <c r="R222" i="8" s="1"/>
  <c r="AM222" i="8" s="1"/>
  <c r="S222" i="8" s="1"/>
  <c r="AN222" i="8" s="1"/>
  <c r="T222" i="8" s="1"/>
  <c r="AO222" i="8" s="1"/>
  <c r="AQ222" i="8" s="1"/>
  <c r="O221" i="11"/>
  <c r="P221" i="11" s="1"/>
  <c r="AK221" i="11" s="1"/>
  <c r="Q221" i="11" s="1"/>
  <c r="AL221" i="11" s="1"/>
  <c r="R221" i="11" s="1"/>
  <c r="AM221" i="11" s="1"/>
  <c r="S221" i="11" s="1"/>
  <c r="AN221" i="11" s="1"/>
  <c r="T221" i="11" s="1"/>
  <c r="AO221" i="11" s="1"/>
  <c r="AQ221" i="11"/>
  <c r="O222" i="12" s="1"/>
  <c r="P222" i="12" s="1"/>
  <c r="AK222" i="12" s="1"/>
  <c r="Q222" i="12" s="1"/>
  <c r="AL222" i="12" s="1"/>
  <c r="R222" i="12" s="1"/>
  <c r="AM222" i="12" s="1"/>
  <c r="S222" i="12" s="1"/>
  <c r="AN222" i="12" s="1"/>
  <c r="T222" i="12" s="1"/>
  <c r="AO222" i="12" s="1"/>
  <c r="AQ222" i="12" s="1"/>
  <c r="O221" i="3"/>
  <c r="P221" i="3" s="1"/>
  <c r="AK221" i="3" s="1"/>
  <c r="Q221" i="3" s="1"/>
  <c r="AL221" i="3" s="1"/>
  <c r="R221" i="3" s="1"/>
  <c r="AM221" i="3" s="1"/>
  <c r="S221" i="3" s="1"/>
  <c r="AN221" i="3" s="1"/>
  <c r="T221" i="3" s="1"/>
  <c r="AO221" i="3" s="1"/>
  <c r="AQ221" i="3" s="1"/>
  <c r="O221" i="4" s="1"/>
  <c r="P221" i="4" s="1"/>
  <c r="AK221" i="4" s="1"/>
  <c r="Q221" i="4" s="1"/>
  <c r="AL221" i="4" s="1"/>
  <c r="R221" i="4" s="1"/>
  <c r="AM221" i="4" s="1"/>
  <c r="S221" i="4" s="1"/>
  <c r="AN221" i="4" s="1"/>
  <c r="T221" i="4" s="1"/>
  <c r="AO221" i="4" s="1"/>
  <c r="AQ221" i="4" s="1"/>
  <c r="O221" i="5" s="1"/>
  <c r="P221" i="5" s="1"/>
  <c r="AK221" i="5" s="1"/>
  <c r="Q221" i="5" s="1"/>
  <c r="AL221" i="5" s="1"/>
  <c r="R221" i="5" s="1"/>
  <c r="AM221" i="5" s="1"/>
  <c r="S221" i="5" s="1"/>
  <c r="AN221" i="5" s="1"/>
  <c r="T221" i="5" s="1"/>
  <c r="AO221" i="5" s="1"/>
  <c r="AQ221" i="5" s="1"/>
  <c r="O221" i="6" s="1"/>
  <c r="P221" i="6" s="1"/>
  <c r="AK221" i="6" s="1"/>
  <c r="Q221" i="6" s="1"/>
  <c r="AL221" i="6" s="1"/>
  <c r="R221" i="6" s="1"/>
  <c r="AM221" i="6" s="1"/>
  <c r="S221" i="6" s="1"/>
  <c r="AN221" i="6" s="1"/>
  <c r="T221" i="6" s="1"/>
  <c r="AO221" i="6" s="1"/>
  <c r="AQ221" i="6" s="1"/>
  <c r="O221" i="7" s="1"/>
  <c r="P221" i="7" s="1"/>
  <c r="AK221" i="7" s="1"/>
  <c r="Q221" i="7" s="1"/>
  <c r="AL221" i="7" s="1"/>
  <c r="R221" i="7" s="1"/>
  <c r="AM221" i="7" s="1"/>
  <c r="S221" i="7" s="1"/>
  <c r="AN221" i="7" s="1"/>
  <c r="T221" i="7" s="1"/>
  <c r="AO221" i="7" s="1"/>
  <c r="AQ221" i="7" s="1"/>
  <c r="O221" i="8" s="1"/>
  <c r="P221" i="8" s="1"/>
  <c r="AK221" i="8" s="1"/>
  <c r="Q221" i="8" s="1"/>
  <c r="AL221" i="8" s="1"/>
  <c r="R221" i="8" s="1"/>
  <c r="AM221" i="8" s="1"/>
  <c r="S221" i="8" s="1"/>
  <c r="AN221" i="8" s="1"/>
  <c r="T221" i="8" s="1"/>
  <c r="AO221" i="8" s="1"/>
  <c r="AQ221" i="8" s="1"/>
  <c r="O219" i="3"/>
  <c r="P219" i="3" s="1"/>
  <c r="AK219" i="3" s="1"/>
  <c r="Q219" i="3" s="1"/>
  <c r="AL219" i="3" s="1"/>
  <c r="R219" i="3" s="1"/>
  <c r="AM219" i="3" s="1"/>
  <c r="S219" i="3" s="1"/>
  <c r="AN219" i="3" s="1"/>
  <c r="T219" i="3" s="1"/>
  <c r="AO219" i="3" s="1"/>
  <c r="AQ219" i="3" s="1"/>
  <c r="O219" i="4" s="1"/>
  <c r="P219" i="4" s="1"/>
  <c r="AK219" i="4" s="1"/>
  <c r="Q219" i="4" s="1"/>
  <c r="AL219" i="4" s="1"/>
  <c r="R219" i="4" s="1"/>
  <c r="AM219" i="4" s="1"/>
  <c r="S219" i="4" s="1"/>
  <c r="AN219" i="4" s="1"/>
  <c r="T219" i="4" s="1"/>
  <c r="AO219" i="4" s="1"/>
  <c r="AQ219" i="4" s="1"/>
  <c r="O219" i="5" s="1"/>
  <c r="P219" i="5" s="1"/>
  <c r="AK219" i="5" s="1"/>
  <c r="Q219" i="5" s="1"/>
  <c r="AL219" i="5" s="1"/>
  <c r="R219" i="5" s="1"/>
  <c r="AM219" i="5" s="1"/>
  <c r="S219" i="5" s="1"/>
  <c r="AN219" i="5" s="1"/>
  <c r="T219" i="5" s="1"/>
  <c r="AO219" i="5" s="1"/>
  <c r="AQ219" i="5" s="1"/>
  <c r="O219" i="6" s="1"/>
  <c r="P219" i="6" s="1"/>
  <c r="AK219" i="6" s="1"/>
  <c r="Q219" i="6" s="1"/>
  <c r="AL219" i="6" s="1"/>
  <c r="R219" i="6" s="1"/>
  <c r="AM219" i="6" s="1"/>
  <c r="S219" i="6" s="1"/>
  <c r="AN219" i="6" s="1"/>
  <c r="T219" i="6" s="1"/>
  <c r="AO219" i="6" s="1"/>
  <c r="AQ219" i="6" s="1"/>
  <c r="O219" i="7" s="1"/>
  <c r="P219" i="7" s="1"/>
  <c r="AK219" i="7" s="1"/>
  <c r="Q219" i="7" s="1"/>
  <c r="AL219" i="7" s="1"/>
  <c r="R219" i="7" s="1"/>
  <c r="AM219" i="7" s="1"/>
  <c r="S219" i="7" s="1"/>
  <c r="AN219" i="7" s="1"/>
  <c r="T219" i="7" s="1"/>
  <c r="AO219" i="7" s="1"/>
  <c r="AQ219" i="7" s="1"/>
  <c r="O219" i="8" s="1"/>
  <c r="P219" i="8" s="1"/>
  <c r="AK219" i="8" s="1"/>
  <c r="Q219" i="8" s="1"/>
  <c r="AL219" i="8" s="1"/>
  <c r="R219" i="8" s="1"/>
  <c r="AM219" i="8" s="1"/>
  <c r="S219" i="8" s="1"/>
  <c r="AN219" i="8" s="1"/>
  <c r="T219" i="8" s="1"/>
  <c r="AO219" i="8" s="1"/>
  <c r="AQ219" i="8" s="1"/>
  <c r="O219" i="11"/>
  <c r="P219" i="11" s="1"/>
  <c r="AK219" i="11" s="1"/>
  <c r="Q219" i="11" s="1"/>
  <c r="AL219" i="11" s="1"/>
  <c r="R219" i="11" s="1"/>
  <c r="AM219" i="11" s="1"/>
  <c r="S219" i="11" s="1"/>
  <c r="AN219" i="11" s="1"/>
  <c r="T219" i="11" s="1"/>
  <c r="AO219" i="11" s="1"/>
  <c r="AQ219" i="11"/>
  <c r="O220" i="12" s="1"/>
  <c r="P220" i="12" s="1"/>
  <c r="AK220" i="12" s="1"/>
  <c r="Q220" i="12" s="1"/>
  <c r="AL220" i="12" s="1"/>
  <c r="R220" i="12" s="1"/>
  <c r="AM220" i="12" s="1"/>
  <c r="S220" i="12" s="1"/>
  <c r="AN220" i="12" s="1"/>
  <c r="T220" i="12" s="1"/>
  <c r="AO220" i="12" s="1"/>
  <c r="AQ220" i="12" s="1"/>
  <c r="O218" i="3"/>
  <c r="P218" i="3" s="1"/>
  <c r="AK218" i="3" s="1"/>
  <c r="Q218" i="3" s="1"/>
  <c r="AL218" i="3" s="1"/>
  <c r="R218" i="3" s="1"/>
  <c r="AM218" i="3" s="1"/>
  <c r="S218" i="3" s="1"/>
  <c r="AN218" i="3" s="1"/>
  <c r="T218" i="3" s="1"/>
  <c r="AO218" i="3" s="1"/>
  <c r="AQ218" i="3" s="1"/>
  <c r="O218" i="4" s="1"/>
  <c r="P218" i="4" s="1"/>
  <c r="AK218" i="4" s="1"/>
  <c r="Q218" i="4" s="1"/>
  <c r="AL218" i="4" s="1"/>
  <c r="R218" i="4" s="1"/>
  <c r="AM218" i="4" s="1"/>
  <c r="S218" i="4" s="1"/>
  <c r="AN218" i="4" s="1"/>
  <c r="T218" i="4" s="1"/>
  <c r="AO218" i="4" s="1"/>
  <c r="AQ218" i="4" s="1"/>
  <c r="O218" i="5" s="1"/>
  <c r="P218" i="5" s="1"/>
  <c r="AK218" i="5" s="1"/>
  <c r="Q218" i="5" s="1"/>
  <c r="AL218" i="5" s="1"/>
  <c r="R218" i="5" s="1"/>
  <c r="AM218" i="5" s="1"/>
  <c r="S218" i="5" s="1"/>
  <c r="AN218" i="5" s="1"/>
  <c r="T218" i="5" s="1"/>
  <c r="AO218" i="5" s="1"/>
  <c r="AQ218" i="5" s="1"/>
  <c r="O218" i="6" s="1"/>
  <c r="P218" i="6" s="1"/>
  <c r="AK218" i="6" s="1"/>
  <c r="Q218" i="6" s="1"/>
  <c r="AL218" i="6" s="1"/>
  <c r="R218" i="6" s="1"/>
  <c r="AM218" i="6" s="1"/>
  <c r="S218" i="6" s="1"/>
  <c r="AN218" i="6" s="1"/>
  <c r="T218" i="6" s="1"/>
  <c r="AO218" i="6" s="1"/>
  <c r="AQ218" i="6" s="1"/>
  <c r="O218" i="7" s="1"/>
  <c r="P218" i="7" s="1"/>
  <c r="AK218" i="7" s="1"/>
  <c r="Q218" i="7" s="1"/>
  <c r="AL218" i="7" s="1"/>
  <c r="R218" i="7" s="1"/>
  <c r="AM218" i="7" s="1"/>
  <c r="S218" i="7" s="1"/>
  <c r="AN218" i="7" s="1"/>
  <c r="T218" i="7" s="1"/>
  <c r="AO218" i="7" s="1"/>
  <c r="AQ218" i="7" s="1"/>
  <c r="O218" i="8" s="1"/>
  <c r="P218" i="8" s="1"/>
  <c r="AK218" i="8" s="1"/>
  <c r="Q218" i="8" s="1"/>
  <c r="AL218" i="8" s="1"/>
  <c r="R218" i="8" s="1"/>
  <c r="AM218" i="8" s="1"/>
  <c r="S218" i="8" s="1"/>
  <c r="AN218" i="8" s="1"/>
  <c r="T218" i="8" s="1"/>
  <c r="AO218" i="8" s="1"/>
  <c r="AQ218" i="8" s="1"/>
  <c r="O218" i="11"/>
  <c r="P218" i="11" s="1"/>
  <c r="AK218" i="11" s="1"/>
  <c r="Q218" i="11" s="1"/>
  <c r="AL218" i="11" s="1"/>
  <c r="R218" i="11" s="1"/>
  <c r="AM218" i="11" s="1"/>
  <c r="S218" i="11" s="1"/>
  <c r="AN218" i="11" s="1"/>
  <c r="T218" i="11" s="1"/>
  <c r="AO218" i="11" s="1"/>
  <c r="AQ218" i="11"/>
  <c r="O219" i="12" s="1"/>
  <c r="P219" i="12" s="1"/>
  <c r="AK219" i="12" s="1"/>
  <c r="Q219" i="12" s="1"/>
  <c r="AL219" i="12" s="1"/>
  <c r="R219" i="12" s="1"/>
  <c r="AM219" i="12" s="1"/>
  <c r="S219" i="12" s="1"/>
  <c r="AN219" i="12" s="1"/>
  <c r="T219" i="12" s="1"/>
  <c r="AO219" i="12" s="1"/>
  <c r="AQ219" i="12" s="1"/>
  <c r="O217" i="11"/>
  <c r="P217" i="11" s="1"/>
  <c r="AK217" i="11" s="1"/>
  <c r="Q217" i="11" s="1"/>
  <c r="AL217" i="11" s="1"/>
  <c r="R217" i="11" s="1"/>
  <c r="AM217" i="11" s="1"/>
  <c r="S217" i="11" s="1"/>
  <c r="AN217" i="11" s="1"/>
  <c r="T217" i="11" s="1"/>
  <c r="AO217" i="11" s="1"/>
  <c r="AQ217" i="11"/>
  <c r="O218" i="12" s="1"/>
  <c r="P218" i="12" s="1"/>
  <c r="AK218" i="12" s="1"/>
  <c r="Q218" i="12" s="1"/>
  <c r="AL218" i="12" s="1"/>
  <c r="R218" i="12" s="1"/>
  <c r="AM218" i="12" s="1"/>
  <c r="S218" i="12" s="1"/>
  <c r="AN218" i="12" s="1"/>
  <c r="T218" i="12" s="1"/>
  <c r="AO218" i="12" s="1"/>
  <c r="AQ218" i="12" s="1"/>
  <c r="O217" i="3"/>
  <c r="P217" i="3" s="1"/>
  <c r="AK217" i="3" s="1"/>
  <c r="Q217" i="3" s="1"/>
  <c r="AL217" i="3" s="1"/>
  <c r="R217" i="3" s="1"/>
  <c r="AM217" i="3" s="1"/>
  <c r="S217" i="3" s="1"/>
  <c r="AN217" i="3" s="1"/>
  <c r="T217" i="3" s="1"/>
  <c r="AO217" i="3" s="1"/>
  <c r="AQ217" i="3" s="1"/>
  <c r="O217" i="4" s="1"/>
  <c r="P217" i="4" s="1"/>
  <c r="AK217" i="4" s="1"/>
  <c r="Q217" i="4" s="1"/>
  <c r="AL217" i="4" s="1"/>
  <c r="R217" i="4" s="1"/>
  <c r="AM217" i="4" s="1"/>
  <c r="S217" i="4" s="1"/>
  <c r="AN217" i="4" s="1"/>
  <c r="T217" i="4" s="1"/>
  <c r="AO217" i="4" s="1"/>
  <c r="AQ217" i="4" s="1"/>
  <c r="O217" i="5" s="1"/>
  <c r="P217" i="5" s="1"/>
  <c r="AK217" i="5" s="1"/>
  <c r="Q217" i="5" s="1"/>
  <c r="AL217" i="5" s="1"/>
  <c r="R217" i="5" s="1"/>
  <c r="AM217" i="5" s="1"/>
  <c r="S217" i="5" s="1"/>
  <c r="AN217" i="5" s="1"/>
  <c r="T217" i="5" s="1"/>
  <c r="AO217" i="5" s="1"/>
  <c r="AQ217" i="5" s="1"/>
  <c r="O217" i="6" s="1"/>
  <c r="P217" i="6" s="1"/>
  <c r="AK217" i="6" s="1"/>
  <c r="Q217" i="6" s="1"/>
  <c r="AL217" i="6" s="1"/>
  <c r="R217" i="6" s="1"/>
  <c r="AM217" i="6" s="1"/>
  <c r="S217" i="6" s="1"/>
  <c r="AN217" i="6" s="1"/>
  <c r="T217" i="6" s="1"/>
  <c r="AO217" i="6" s="1"/>
  <c r="AQ217" i="6" s="1"/>
  <c r="O217" i="7" s="1"/>
  <c r="P217" i="7" s="1"/>
  <c r="AK217" i="7" s="1"/>
  <c r="Q217" i="7" s="1"/>
  <c r="AL217" i="7" s="1"/>
  <c r="R217" i="7" s="1"/>
  <c r="AM217" i="7" s="1"/>
  <c r="S217" i="7" s="1"/>
  <c r="AN217" i="7" s="1"/>
  <c r="T217" i="7" s="1"/>
  <c r="AO217" i="7" s="1"/>
  <c r="AQ217" i="7" s="1"/>
  <c r="O217" i="8" s="1"/>
  <c r="P217" i="8" s="1"/>
  <c r="AK217" i="8" s="1"/>
  <c r="Q217" i="8" s="1"/>
  <c r="AL217" i="8" s="1"/>
  <c r="R217" i="8" s="1"/>
  <c r="AM217" i="8" s="1"/>
  <c r="S217" i="8" s="1"/>
  <c r="AN217" i="8" s="1"/>
  <c r="T217" i="8" s="1"/>
  <c r="AO217" i="8" s="1"/>
  <c r="AQ217" i="8" s="1"/>
  <c r="O216" i="3"/>
  <c r="P216" i="3" s="1"/>
  <c r="AK216" i="3" s="1"/>
  <c r="Q216" i="3" s="1"/>
  <c r="AL216" i="3" s="1"/>
  <c r="R216" i="3" s="1"/>
  <c r="AM216" i="3" s="1"/>
  <c r="S216" i="3" s="1"/>
  <c r="AN216" i="3" s="1"/>
  <c r="T216" i="3" s="1"/>
  <c r="AO216" i="3" s="1"/>
  <c r="AQ216" i="3" s="1"/>
  <c r="O216" i="4" s="1"/>
  <c r="P216" i="4" s="1"/>
  <c r="AK216" i="4" s="1"/>
  <c r="Q216" i="4" s="1"/>
  <c r="AL216" i="4" s="1"/>
  <c r="R216" i="4" s="1"/>
  <c r="AM216" i="4" s="1"/>
  <c r="S216" i="4" s="1"/>
  <c r="AN216" i="4" s="1"/>
  <c r="T216" i="4" s="1"/>
  <c r="AO216" i="4" s="1"/>
  <c r="AQ216" i="4" s="1"/>
  <c r="O216" i="5" s="1"/>
  <c r="P216" i="5" s="1"/>
  <c r="AK216" i="5" s="1"/>
  <c r="Q216" i="5" s="1"/>
  <c r="AL216" i="5" s="1"/>
  <c r="R216" i="5" s="1"/>
  <c r="AM216" i="5" s="1"/>
  <c r="S216" i="5" s="1"/>
  <c r="AN216" i="5" s="1"/>
  <c r="T216" i="5" s="1"/>
  <c r="AO216" i="5" s="1"/>
  <c r="AQ216" i="5" s="1"/>
  <c r="O216" i="6" s="1"/>
  <c r="P216" i="6" s="1"/>
  <c r="AK216" i="6" s="1"/>
  <c r="Q216" i="6" s="1"/>
  <c r="AL216" i="6" s="1"/>
  <c r="R216" i="6" s="1"/>
  <c r="AM216" i="6" s="1"/>
  <c r="S216" i="6" s="1"/>
  <c r="AN216" i="6" s="1"/>
  <c r="T216" i="6" s="1"/>
  <c r="AO216" i="6" s="1"/>
  <c r="AQ216" i="6" s="1"/>
  <c r="O216" i="7" s="1"/>
  <c r="P216" i="7" s="1"/>
  <c r="AK216" i="7" s="1"/>
  <c r="Q216" i="7" s="1"/>
  <c r="AL216" i="7" s="1"/>
  <c r="R216" i="7" s="1"/>
  <c r="AM216" i="7" s="1"/>
  <c r="S216" i="7" s="1"/>
  <c r="AN216" i="7" s="1"/>
  <c r="T216" i="7" s="1"/>
  <c r="AO216" i="7" s="1"/>
  <c r="AQ216" i="7" s="1"/>
  <c r="O216" i="8" s="1"/>
  <c r="P216" i="8" s="1"/>
  <c r="AK216" i="8" s="1"/>
  <c r="Q216" i="8" s="1"/>
  <c r="AL216" i="8" s="1"/>
  <c r="R216" i="8" s="1"/>
  <c r="AM216" i="8" s="1"/>
  <c r="S216" i="8" s="1"/>
  <c r="AN216" i="8" s="1"/>
  <c r="T216" i="8" s="1"/>
  <c r="AO216" i="8" s="1"/>
  <c r="AQ216" i="8" s="1"/>
  <c r="O216" i="11"/>
  <c r="P216" i="11" s="1"/>
  <c r="AK216" i="11" s="1"/>
  <c r="Q216" i="11" s="1"/>
  <c r="AL216" i="11" s="1"/>
  <c r="R216" i="11" s="1"/>
  <c r="AM216" i="11" s="1"/>
  <c r="S216" i="11" s="1"/>
  <c r="AN216" i="11" s="1"/>
  <c r="T216" i="11" s="1"/>
  <c r="AO216" i="11" s="1"/>
  <c r="AQ216" i="11"/>
  <c r="O217" i="12" s="1"/>
  <c r="P217" i="12" s="1"/>
  <c r="AK217" i="12" s="1"/>
  <c r="Q217" i="12" s="1"/>
  <c r="AL217" i="12" s="1"/>
  <c r="R217" i="12" s="1"/>
  <c r="AM217" i="12" s="1"/>
  <c r="S217" i="12" s="1"/>
  <c r="AN217" i="12" s="1"/>
  <c r="T217" i="12" s="1"/>
  <c r="AO217" i="12" s="1"/>
  <c r="AQ217" i="12" s="1"/>
  <c r="O215" i="11"/>
  <c r="P215" i="11" s="1"/>
  <c r="AK215" i="11" s="1"/>
  <c r="Q215" i="11" s="1"/>
  <c r="AL215" i="11" s="1"/>
  <c r="R215" i="11" s="1"/>
  <c r="AM215" i="11" s="1"/>
  <c r="S215" i="11" s="1"/>
  <c r="AN215" i="11" s="1"/>
  <c r="T215" i="11" s="1"/>
  <c r="AO215" i="11" s="1"/>
  <c r="AQ215" i="11"/>
  <c r="O216" i="12" s="1"/>
  <c r="P216" i="12" s="1"/>
  <c r="AK216" i="12" s="1"/>
  <c r="Q216" i="12" s="1"/>
  <c r="AL216" i="12" s="1"/>
  <c r="R216" i="12" s="1"/>
  <c r="AM216" i="12" s="1"/>
  <c r="S216" i="12" s="1"/>
  <c r="AN216" i="12" s="1"/>
  <c r="T216" i="12" s="1"/>
  <c r="AO216" i="12" s="1"/>
  <c r="AQ216" i="12" s="1"/>
  <c r="O215" i="3"/>
  <c r="P215" i="3" s="1"/>
  <c r="AK215" i="3" s="1"/>
  <c r="Q215" i="3" s="1"/>
  <c r="AL215" i="3" s="1"/>
  <c r="R215" i="3" s="1"/>
  <c r="AM215" i="3" s="1"/>
  <c r="S215" i="3" s="1"/>
  <c r="AN215" i="3" s="1"/>
  <c r="T215" i="3" s="1"/>
  <c r="AO215" i="3" s="1"/>
  <c r="AQ215" i="3" s="1"/>
  <c r="O215" i="4" s="1"/>
  <c r="P215" i="4" s="1"/>
  <c r="AK215" i="4" s="1"/>
  <c r="Q215" i="4" s="1"/>
  <c r="AL215" i="4" s="1"/>
  <c r="R215" i="4" s="1"/>
  <c r="AM215" i="4" s="1"/>
  <c r="S215" i="4" s="1"/>
  <c r="AN215" i="4" s="1"/>
  <c r="T215" i="4" s="1"/>
  <c r="AO215" i="4" s="1"/>
  <c r="AQ215" i="4" s="1"/>
  <c r="O215" i="5" s="1"/>
  <c r="P215" i="5" s="1"/>
  <c r="AK215" i="5" s="1"/>
  <c r="Q215" i="5" s="1"/>
  <c r="AL215" i="5" s="1"/>
  <c r="R215" i="5" s="1"/>
  <c r="AM215" i="5" s="1"/>
  <c r="S215" i="5" s="1"/>
  <c r="AN215" i="5" s="1"/>
  <c r="T215" i="5" s="1"/>
  <c r="AO215" i="5" s="1"/>
  <c r="AQ215" i="5" s="1"/>
  <c r="O215" i="6" s="1"/>
  <c r="P215" i="6" s="1"/>
  <c r="AK215" i="6" s="1"/>
  <c r="Q215" i="6" s="1"/>
  <c r="AL215" i="6" s="1"/>
  <c r="R215" i="6" s="1"/>
  <c r="AM215" i="6" s="1"/>
  <c r="S215" i="6" s="1"/>
  <c r="AN215" i="6" s="1"/>
  <c r="T215" i="6" s="1"/>
  <c r="AO215" i="6" s="1"/>
  <c r="AQ215" i="6" s="1"/>
  <c r="O215" i="7" s="1"/>
  <c r="P215" i="7" s="1"/>
  <c r="AK215" i="7" s="1"/>
  <c r="Q215" i="7" s="1"/>
  <c r="AL215" i="7" s="1"/>
  <c r="R215" i="7" s="1"/>
  <c r="AM215" i="7" s="1"/>
  <c r="S215" i="7" s="1"/>
  <c r="AN215" i="7" s="1"/>
  <c r="T215" i="7" s="1"/>
  <c r="AO215" i="7" s="1"/>
  <c r="AQ215" i="7" s="1"/>
  <c r="O215" i="8" s="1"/>
  <c r="P215" i="8" s="1"/>
  <c r="AK215" i="8" s="1"/>
  <c r="Q215" i="8" s="1"/>
  <c r="AL215" i="8" s="1"/>
  <c r="R215" i="8" s="1"/>
  <c r="AM215" i="8" s="1"/>
  <c r="S215" i="8" s="1"/>
  <c r="AN215" i="8" s="1"/>
  <c r="T215" i="8" s="1"/>
  <c r="AO215" i="8" s="1"/>
  <c r="AQ215" i="8" s="1"/>
  <c r="O214" i="11"/>
  <c r="P214" i="11" s="1"/>
  <c r="AK214" i="11" s="1"/>
  <c r="Q214" i="11" s="1"/>
  <c r="AL214" i="11" s="1"/>
  <c r="R214" i="11" s="1"/>
  <c r="AM214" i="11" s="1"/>
  <c r="S214" i="11" s="1"/>
  <c r="AN214" i="11" s="1"/>
  <c r="T214" i="11" s="1"/>
  <c r="AO214" i="11" s="1"/>
  <c r="AQ214" i="11"/>
  <c r="O215" i="12" s="1"/>
  <c r="P215" i="12" s="1"/>
  <c r="AK215" i="12" s="1"/>
  <c r="Q215" i="12" s="1"/>
  <c r="AL215" i="12" s="1"/>
  <c r="R215" i="12" s="1"/>
  <c r="AM215" i="12" s="1"/>
  <c r="S215" i="12" s="1"/>
  <c r="AN215" i="12" s="1"/>
  <c r="T215" i="12" s="1"/>
  <c r="AO215" i="12" s="1"/>
  <c r="AQ215" i="12" s="1"/>
  <c r="O214" i="3"/>
  <c r="P214" i="3" s="1"/>
  <c r="AK214" i="3" s="1"/>
  <c r="Q214" i="3" s="1"/>
  <c r="AL214" i="3" s="1"/>
  <c r="R214" i="3" s="1"/>
  <c r="AM214" i="3" s="1"/>
  <c r="S214" i="3" s="1"/>
  <c r="AN214" i="3" s="1"/>
  <c r="T214" i="3" s="1"/>
  <c r="AO214" i="3" s="1"/>
  <c r="AQ214" i="3" s="1"/>
  <c r="O214" i="4" s="1"/>
  <c r="P214" i="4" s="1"/>
  <c r="AK214" i="4" s="1"/>
  <c r="Q214" i="4" s="1"/>
  <c r="AL214" i="4" s="1"/>
  <c r="R214" i="4" s="1"/>
  <c r="AM214" i="4" s="1"/>
  <c r="S214" i="4" s="1"/>
  <c r="AN214" i="4" s="1"/>
  <c r="T214" i="4" s="1"/>
  <c r="AO214" i="4" s="1"/>
  <c r="AQ214" i="4" s="1"/>
  <c r="O214" i="5" s="1"/>
  <c r="P214" i="5" s="1"/>
  <c r="AK214" i="5" s="1"/>
  <c r="Q214" i="5" s="1"/>
  <c r="AL214" i="5" s="1"/>
  <c r="R214" i="5" s="1"/>
  <c r="AM214" i="5" s="1"/>
  <c r="S214" i="5" s="1"/>
  <c r="AN214" i="5" s="1"/>
  <c r="T214" i="5" s="1"/>
  <c r="AO214" i="5" s="1"/>
  <c r="AQ214" i="5" s="1"/>
  <c r="O214" i="6" s="1"/>
  <c r="P214" i="6" s="1"/>
  <c r="AK214" i="6" s="1"/>
  <c r="Q214" i="6" s="1"/>
  <c r="AL214" i="6" s="1"/>
  <c r="R214" i="6" s="1"/>
  <c r="AM214" i="6" s="1"/>
  <c r="S214" i="6" s="1"/>
  <c r="AN214" i="6" s="1"/>
  <c r="T214" i="6" s="1"/>
  <c r="AO214" i="6" s="1"/>
  <c r="AQ214" i="6" s="1"/>
  <c r="O214" i="7" s="1"/>
  <c r="P214" i="7" s="1"/>
  <c r="AK214" i="7" s="1"/>
  <c r="Q214" i="7" s="1"/>
  <c r="AL214" i="7" s="1"/>
  <c r="R214" i="7" s="1"/>
  <c r="AM214" i="7" s="1"/>
  <c r="S214" i="7" s="1"/>
  <c r="AN214" i="7" s="1"/>
  <c r="T214" i="7" s="1"/>
  <c r="AO214" i="7" s="1"/>
  <c r="AQ214" i="7" s="1"/>
  <c r="O214" i="8" s="1"/>
  <c r="P214" i="8" s="1"/>
  <c r="AK214" i="8" s="1"/>
  <c r="Q214" i="8" s="1"/>
  <c r="AL214" i="8" s="1"/>
  <c r="R214" i="8" s="1"/>
  <c r="AM214" i="8" s="1"/>
  <c r="S214" i="8" s="1"/>
  <c r="AN214" i="8" s="1"/>
  <c r="T214" i="8" s="1"/>
  <c r="AO214" i="8" s="1"/>
  <c r="AQ214" i="8" s="1"/>
  <c r="O213" i="3"/>
  <c r="P213" i="3" s="1"/>
  <c r="AK213" i="3" s="1"/>
  <c r="Q213" i="3" s="1"/>
  <c r="AL213" i="3" s="1"/>
  <c r="R213" i="3" s="1"/>
  <c r="AM213" i="3" s="1"/>
  <c r="S213" i="3" s="1"/>
  <c r="AN213" i="3" s="1"/>
  <c r="T213" i="3" s="1"/>
  <c r="AO213" i="3" s="1"/>
  <c r="AQ213" i="3" s="1"/>
  <c r="O213" i="4" s="1"/>
  <c r="P213" i="4" s="1"/>
  <c r="AK213" i="4" s="1"/>
  <c r="Q213" i="4" s="1"/>
  <c r="AL213" i="4" s="1"/>
  <c r="R213" i="4" s="1"/>
  <c r="AM213" i="4" s="1"/>
  <c r="S213" i="4" s="1"/>
  <c r="AN213" i="4" s="1"/>
  <c r="T213" i="4" s="1"/>
  <c r="AO213" i="4" s="1"/>
  <c r="AQ213" i="4" s="1"/>
  <c r="O213" i="5" s="1"/>
  <c r="P213" i="5" s="1"/>
  <c r="AK213" i="5" s="1"/>
  <c r="Q213" i="5" s="1"/>
  <c r="AL213" i="5" s="1"/>
  <c r="R213" i="5" s="1"/>
  <c r="AM213" i="5" s="1"/>
  <c r="S213" i="5" s="1"/>
  <c r="AN213" i="5" s="1"/>
  <c r="T213" i="5" s="1"/>
  <c r="AO213" i="5" s="1"/>
  <c r="AQ213" i="5" s="1"/>
  <c r="O213" i="6" s="1"/>
  <c r="P213" i="6" s="1"/>
  <c r="AK213" i="6" s="1"/>
  <c r="Q213" i="6" s="1"/>
  <c r="AL213" i="6" s="1"/>
  <c r="R213" i="6" s="1"/>
  <c r="AM213" i="6" s="1"/>
  <c r="S213" i="6" s="1"/>
  <c r="AN213" i="6" s="1"/>
  <c r="T213" i="6" s="1"/>
  <c r="AO213" i="6" s="1"/>
  <c r="AQ213" i="6" s="1"/>
  <c r="O213" i="7" s="1"/>
  <c r="P213" i="7" s="1"/>
  <c r="AK213" i="7" s="1"/>
  <c r="Q213" i="7" s="1"/>
  <c r="AL213" i="7" s="1"/>
  <c r="R213" i="7" s="1"/>
  <c r="AM213" i="7" s="1"/>
  <c r="S213" i="7" s="1"/>
  <c r="AN213" i="7" s="1"/>
  <c r="T213" i="7" s="1"/>
  <c r="AO213" i="7" s="1"/>
  <c r="AQ213" i="7" s="1"/>
  <c r="O213" i="8" s="1"/>
  <c r="P213" i="8" s="1"/>
  <c r="AK213" i="8" s="1"/>
  <c r="Q213" i="8" s="1"/>
  <c r="AL213" i="8" s="1"/>
  <c r="R213" i="8" s="1"/>
  <c r="AM213" i="8" s="1"/>
  <c r="S213" i="8" s="1"/>
  <c r="AN213" i="8" s="1"/>
  <c r="T213" i="8" s="1"/>
  <c r="AO213" i="8" s="1"/>
  <c r="AQ213" i="8" s="1"/>
  <c r="O213" i="11"/>
  <c r="P213" i="11" s="1"/>
  <c r="AK213" i="11" s="1"/>
  <c r="Q213" i="11" s="1"/>
  <c r="AL213" i="11" s="1"/>
  <c r="R213" i="11" s="1"/>
  <c r="AM213" i="11" s="1"/>
  <c r="S213" i="11" s="1"/>
  <c r="AN213" i="11" s="1"/>
  <c r="T213" i="11" s="1"/>
  <c r="AO213" i="11" s="1"/>
  <c r="AQ213" i="11"/>
  <c r="O214" i="12" s="1"/>
  <c r="P214" i="12" s="1"/>
  <c r="AK214" i="12" s="1"/>
  <c r="Q214" i="12" s="1"/>
  <c r="AL214" i="12" s="1"/>
  <c r="R214" i="12" s="1"/>
  <c r="AM214" i="12" s="1"/>
  <c r="S214" i="12" s="1"/>
  <c r="AN214" i="12" s="1"/>
  <c r="T214" i="12" s="1"/>
  <c r="AO214" i="12" s="1"/>
  <c r="AQ214" i="12" s="1"/>
  <c r="O212" i="3"/>
  <c r="P212" i="3" s="1"/>
  <c r="AK212" i="3" s="1"/>
  <c r="Q212" i="3" s="1"/>
  <c r="AL212" i="3" s="1"/>
  <c r="R212" i="3" s="1"/>
  <c r="AM212" i="3" s="1"/>
  <c r="S212" i="3" s="1"/>
  <c r="AN212" i="3" s="1"/>
  <c r="T212" i="3" s="1"/>
  <c r="AO212" i="3" s="1"/>
  <c r="AQ212" i="3" s="1"/>
  <c r="O212" i="4" s="1"/>
  <c r="P212" i="4" s="1"/>
  <c r="AK212" i="4" s="1"/>
  <c r="Q212" i="4" s="1"/>
  <c r="AL212" i="4" s="1"/>
  <c r="R212" i="4" s="1"/>
  <c r="AM212" i="4" s="1"/>
  <c r="S212" i="4" s="1"/>
  <c r="AN212" i="4" s="1"/>
  <c r="T212" i="4" s="1"/>
  <c r="AO212" i="4" s="1"/>
  <c r="AQ212" i="4" s="1"/>
  <c r="O212" i="5" s="1"/>
  <c r="P212" i="5" s="1"/>
  <c r="AK212" i="5" s="1"/>
  <c r="Q212" i="5" s="1"/>
  <c r="AL212" i="5" s="1"/>
  <c r="R212" i="5" s="1"/>
  <c r="AM212" i="5" s="1"/>
  <c r="S212" i="5" s="1"/>
  <c r="AN212" i="5" s="1"/>
  <c r="T212" i="5" s="1"/>
  <c r="AO212" i="5" s="1"/>
  <c r="AQ212" i="5" s="1"/>
  <c r="O212" i="6" s="1"/>
  <c r="P212" i="6" s="1"/>
  <c r="AK212" i="6" s="1"/>
  <c r="Q212" i="6" s="1"/>
  <c r="AL212" i="6" s="1"/>
  <c r="R212" i="6" s="1"/>
  <c r="AM212" i="6" s="1"/>
  <c r="S212" i="6" s="1"/>
  <c r="AN212" i="6" s="1"/>
  <c r="T212" i="6" s="1"/>
  <c r="AO212" i="6" s="1"/>
  <c r="AQ212" i="6" s="1"/>
  <c r="O212" i="7" s="1"/>
  <c r="P212" i="7" s="1"/>
  <c r="AK212" i="7" s="1"/>
  <c r="Q212" i="7" s="1"/>
  <c r="AL212" i="7" s="1"/>
  <c r="R212" i="7" s="1"/>
  <c r="AM212" i="7" s="1"/>
  <c r="S212" i="7" s="1"/>
  <c r="AN212" i="7" s="1"/>
  <c r="T212" i="7" s="1"/>
  <c r="AO212" i="7" s="1"/>
  <c r="AQ212" i="7" s="1"/>
  <c r="O212" i="8" s="1"/>
  <c r="P212" i="8" s="1"/>
  <c r="AK212" i="8" s="1"/>
  <c r="Q212" i="8" s="1"/>
  <c r="AL212" i="8" s="1"/>
  <c r="R212" i="8" s="1"/>
  <c r="AM212" i="8" s="1"/>
  <c r="S212" i="8" s="1"/>
  <c r="AN212" i="8" s="1"/>
  <c r="T212" i="8" s="1"/>
  <c r="AO212" i="8" s="1"/>
  <c r="AQ212" i="8" s="1"/>
  <c r="O212" i="11"/>
  <c r="P212" i="11" s="1"/>
  <c r="AK212" i="11" s="1"/>
  <c r="Q212" i="11" s="1"/>
  <c r="AL212" i="11" s="1"/>
  <c r="R212" i="11" s="1"/>
  <c r="AM212" i="11" s="1"/>
  <c r="S212" i="11" s="1"/>
  <c r="AN212" i="11" s="1"/>
  <c r="T212" i="11" s="1"/>
  <c r="AO212" i="11" s="1"/>
  <c r="AQ212" i="11"/>
  <c r="O213" i="12" s="1"/>
  <c r="P213" i="12" s="1"/>
  <c r="AK213" i="12" s="1"/>
  <c r="Q213" i="12" s="1"/>
  <c r="AL213" i="12" s="1"/>
  <c r="R213" i="12" s="1"/>
  <c r="AM213" i="12" s="1"/>
  <c r="S213" i="12" s="1"/>
  <c r="AN213" i="12" s="1"/>
  <c r="T213" i="12" s="1"/>
  <c r="AO213" i="12" s="1"/>
  <c r="AQ213" i="12" s="1"/>
  <c r="O211" i="11"/>
  <c r="P211" i="11" s="1"/>
  <c r="AK211" i="11" s="1"/>
  <c r="Q211" i="11" s="1"/>
  <c r="AL211" i="11" s="1"/>
  <c r="R211" i="11" s="1"/>
  <c r="AM211" i="11" s="1"/>
  <c r="S211" i="11" s="1"/>
  <c r="AN211" i="11" s="1"/>
  <c r="T211" i="11" s="1"/>
  <c r="AO211" i="11" s="1"/>
  <c r="AQ211" i="11"/>
  <c r="O212" i="12" s="1"/>
  <c r="P212" i="12" s="1"/>
  <c r="AK212" i="12" s="1"/>
  <c r="Q212" i="12" s="1"/>
  <c r="AL212" i="12" s="1"/>
  <c r="R212" i="12" s="1"/>
  <c r="AM212" i="12" s="1"/>
  <c r="S212" i="12" s="1"/>
  <c r="AN212" i="12" s="1"/>
  <c r="T212" i="12" s="1"/>
  <c r="AO212" i="12" s="1"/>
  <c r="AQ212" i="12" s="1"/>
  <c r="O211" i="3"/>
  <c r="P211" i="3" s="1"/>
  <c r="AK211" i="3" s="1"/>
  <c r="Q211" i="3" s="1"/>
  <c r="AL211" i="3" s="1"/>
  <c r="R211" i="3" s="1"/>
  <c r="AM211" i="3" s="1"/>
  <c r="S211" i="3" s="1"/>
  <c r="AN211" i="3" s="1"/>
  <c r="T211" i="3" s="1"/>
  <c r="AO211" i="3" s="1"/>
  <c r="AQ211" i="3" s="1"/>
  <c r="O211" i="4" s="1"/>
  <c r="P211" i="4" s="1"/>
  <c r="AK211" i="4" s="1"/>
  <c r="Q211" i="4" s="1"/>
  <c r="AL211" i="4" s="1"/>
  <c r="R211" i="4" s="1"/>
  <c r="AM211" i="4" s="1"/>
  <c r="S211" i="4" s="1"/>
  <c r="AN211" i="4" s="1"/>
  <c r="T211" i="4" s="1"/>
  <c r="AO211" i="4" s="1"/>
  <c r="AQ211" i="4" s="1"/>
  <c r="O211" i="5" s="1"/>
  <c r="P211" i="5" s="1"/>
  <c r="AK211" i="5" s="1"/>
  <c r="Q211" i="5" s="1"/>
  <c r="AL211" i="5" s="1"/>
  <c r="R211" i="5" s="1"/>
  <c r="AM211" i="5" s="1"/>
  <c r="S211" i="5" s="1"/>
  <c r="AN211" i="5" s="1"/>
  <c r="T211" i="5" s="1"/>
  <c r="AO211" i="5" s="1"/>
  <c r="AQ211" i="5" s="1"/>
  <c r="O211" i="6" s="1"/>
  <c r="P211" i="6" s="1"/>
  <c r="AK211" i="6" s="1"/>
  <c r="Q211" i="6" s="1"/>
  <c r="AL211" i="6" s="1"/>
  <c r="R211" i="6" s="1"/>
  <c r="AM211" i="6" s="1"/>
  <c r="S211" i="6" s="1"/>
  <c r="AN211" i="6" s="1"/>
  <c r="T211" i="6" s="1"/>
  <c r="AO211" i="6" s="1"/>
  <c r="AQ211" i="6" s="1"/>
  <c r="O211" i="7" s="1"/>
  <c r="P211" i="7" s="1"/>
  <c r="AK211" i="7" s="1"/>
  <c r="Q211" i="7" s="1"/>
  <c r="AL211" i="7" s="1"/>
  <c r="R211" i="7" s="1"/>
  <c r="AM211" i="7" s="1"/>
  <c r="S211" i="7" s="1"/>
  <c r="AN211" i="7" s="1"/>
  <c r="T211" i="7" s="1"/>
  <c r="AO211" i="7" s="1"/>
  <c r="AQ211" i="7" s="1"/>
  <c r="O211" i="8" s="1"/>
  <c r="P211" i="8" s="1"/>
  <c r="AK211" i="8" s="1"/>
  <c r="Q211" i="8" s="1"/>
  <c r="AL211" i="8" s="1"/>
  <c r="R211" i="8" s="1"/>
  <c r="AM211" i="8" s="1"/>
  <c r="S211" i="8" s="1"/>
  <c r="AN211" i="8" s="1"/>
  <c r="T211" i="8" s="1"/>
  <c r="AO211" i="8" s="1"/>
  <c r="AQ211" i="8" s="1"/>
  <c r="O210" i="11"/>
  <c r="P210" i="11" s="1"/>
  <c r="AK210" i="11" s="1"/>
  <c r="Q210" i="11" s="1"/>
  <c r="AL210" i="11" s="1"/>
  <c r="R210" i="11" s="1"/>
  <c r="AM210" i="11" s="1"/>
  <c r="S210" i="11" s="1"/>
  <c r="AN210" i="11" s="1"/>
  <c r="T210" i="11" s="1"/>
  <c r="AO210" i="11" s="1"/>
  <c r="AQ210" i="11"/>
  <c r="O211" i="12" s="1"/>
  <c r="P211" i="12" s="1"/>
  <c r="AK211" i="12" s="1"/>
  <c r="Q211" i="12" s="1"/>
  <c r="AL211" i="12" s="1"/>
  <c r="R211" i="12" s="1"/>
  <c r="AM211" i="12" s="1"/>
  <c r="S211" i="12" s="1"/>
  <c r="AN211" i="12" s="1"/>
  <c r="T211" i="12" s="1"/>
  <c r="AO211" i="12" s="1"/>
  <c r="AQ211" i="12" s="1"/>
  <c r="O210" i="3"/>
  <c r="P210" i="3" s="1"/>
  <c r="AK210" i="3" s="1"/>
  <c r="Q210" i="3" s="1"/>
  <c r="AL210" i="3" s="1"/>
  <c r="R210" i="3" s="1"/>
  <c r="AM210" i="3" s="1"/>
  <c r="S210" i="3" s="1"/>
  <c r="AN210" i="3" s="1"/>
  <c r="T210" i="3" s="1"/>
  <c r="AO210" i="3" s="1"/>
  <c r="AQ210" i="3" s="1"/>
  <c r="O210" i="4" s="1"/>
  <c r="P210" i="4" s="1"/>
  <c r="AK210" i="4" s="1"/>
  <c r="Q210" i="4" s="1"/>
  <c r="AL210" i="4" s="1"/>
  <c r="R210" i="4" s="1"/>
  <c r="AM210" i="4" s="1"/>
  <c r="S210" i="4" s="1"/>
  <c r="AN210" i="4" s="1"/>
  <c r="T210" i="4" s="1"/>
  <c r="AO210" i="4" s="1"/>
  <c r="AQ210" i="4" s="1"/>
  <c r="O210" i="5" s="1"/>
  <c r="P210" i="5" s="1"/>
  <c r="AK210" i="5" s="1"/>
  <c r="Q210" i="5" s="1"/>
  <c r="AL210" i="5" s="1"/>
  <c r="R210" i="5" s="1"/>
  <c r="AM210" i="5" s="1"/>
  <c r="S210" i="5" s="1"/>
  <c r="AN210" i="5" s="1"/>
  <c r="T210" i="5" s="1"/>
  <c r="AO210" i="5" s="1"/>
  <c r="AQ210" i="5" s="1"/>
  <c r="O210" i="6" s="1"/>
  <c r="P210" i="6" s="1"/>
  <c r="AK210" i="6" s="1"/>
  <c r="Q210" i="6" s="1"/>
  <c r="AL210" i="6" s="1"/>
  <c r="R210" i="6" s="1"/>
  <c r="AM210" i="6" s="1"/>
  <c r="S210" i="6" s="1"/>
  <c r="AN210" i="6" s="1"/>
  <c r="T210" i="6" s="1"/>
  <c r="AO210" i="6" s="1"/>
  <c r="AQ210" i="6" s="1"/>
  <c r="O210" i="7" s="1"/>
  <c r="P210" i="7" s="1"/>
  <c r="AK210" i="7" s="1"/>
  <c r="Q210" i="7" s="1"/>
  <c r="AL210" i="7" s="1"/>
  <c r="R210" i="7" s="1"/>
  <c r="AM210" i="7" s="1"/>
  <c r="S210" i="7" s="1"/>
  <c r="AN210" i="7" s="1"/>
  <c r="T210" i="7" s="1"/>
  <c r="AO210" i="7" s="1"/>
  <c r="AQ210" i="7" s="1"/>
  <c r="O210" i="8" s="1"/>
  <c r="P210" i="8" s="1"/>
  <c r="AK210" i="8" s="1"/>
  <c r="Q210" i="8" s="1"/>
  <c r="AL210" i="8" s="1"/>
  <c r="R210" i="8" s="1"/>
  <c r="AM210" i="8" s="1"/>
  <c r="S210" i="8" s="1"/>
  <c r="AN210" i="8" s="1"/>
  <c r="T210" i="8" s="1"/>
  <c r="AO210" i="8" s="1"/>
  <c r="AQ210" i="8" s="1"/>
  <c r="O209" i="11"/>
  <c r="P209" i="11" s="1"/>
  <c r="AK209" i="11" s="1"/>
  <c r="Q209" i="11" s="1"/>
  <c r="AL209" i="11" s="1"/>
  <c r="R209" i="11" s="1"/>
  <c r="AM209" i="11" s="1"/>
  <c r="S209" i="11" s="1"/>
  <c r="AN209" i="11" s="1"/>
  <c r="T209" i="11" s="1"/>
  <c r="AO209" i="11" s="1"/>
  <c r="AQ209" i="11"/>
  <c r="O210" i="12" s="1"/>
  <c r="P210" i="12" s="1"/>
  <c r="AK210" i="12" s="1"/>
  <c r="Q210" i="12" s="1"/>
  <c r="AL210" i="12" s="1"/>
  <c r="R210" i="12" s="1"/>
  <c r="AM210" i="12" s="1"/>
  <c r="S210" i="12" s="1"/>
  <c r="AN210" i="12" s="1"/>
  <c r="T210" i="12" s="1"/>
  <c r="AO210" i="12" s="1"/>
  <c r="AQ210" i="12" s="1"/>
  <c r="O209" i="3"/>
  <c r="P209" i="3" s="1"/>
  <c r="AK209" i="3" s="1"/>
  <c r="Q209" i="3" s="1"/>
  <c r="AL209" i="3" s="1"/>
  <c r="R209" i="3" s="1"/>
  <c r="AM209" i="3" s="1"/>
  <c r="S209" i="3" s="1"/>
  <c r="AN209" i="3" s="1"/>
  <c r="T209" i="3" s="1"/>
  <c r="AO209" i="3" s="1"/>
  <c r="AQ209" i="3" s="1"/>
  <c r="O209" i="4" s="1"/>
  <c r="P209" i="4" s="1"/>
  <c r="AK209" i="4" s="1"/>
  <c r="Q209" i="4" s="1"/>
  <c r="AL209" i="4" s="1"/>
  <c r="R209" i="4" s="1"/>
  <c r="AM209" i="4" s="1"/>
  <c r="S209" i="4" s="1"/>
  <c r="AN209" i="4" s="1"/>
  <c r="T209" i="4" s="1"/>
  <c r="AO209" i="4" s="1"/>
  <c r="AQ209" i="4" s="1"/>
  <c r="O209" i="5" s="1"/>
  <c r="P209" i="5" s="1"/>
  <c r="AK209" i="5" s="1"/>
  <c r="Q209" i="5" s="1"/>
  <c r="AL209" i="5" s="1"/>
  <c r="R209" i="5" s="1"/>
  <c r="AM209" i="5" s="1"/>
  <c r="S209" i="5" s="1"/>
  <c r="AN209" i="5" s="1"/>
  <c r="T209" i="5" s="1"/>
  <c r="AO209" i="5" s="1"/>
  <c r="AQ209" i="5" s="1"/>
  <c r="O209" i="6" s="1"/>
  <c r="P209" i="6" s="1"/>
  <c r="AK209" i="6" s="1"/>
  <c r="Q209" i="6" s="1"/>
  <c r="AL209" i="6" s="1"/>
  <c r="R209" i="6" s="1"/>
  <c r="AM209" i="6" s="1"/>
  <c r="S209" i="6" s="1"/>
  <c r="AN209" i="6" s="1"/>
  <c r="T209" i="6" s="1"/>
  <c r="AO209" i="6" s="1"/>
  <c r="AQ209" i="6" s="1"/>
  <c r="O209" i="7" s="1"/>
  <c r="P209" i="7" s="1"/>
  <c r="AK209" i="7" s="1"/>
  <c r="Q209" i="7" s="1"/>
  <c r="AL209" i="7" s="1"/>
  <c r="R209" i="7" s="1"/>
  <c r="AM209" i="7" s="1"/>
  <c r="S209" i="7" s="1"/>
  <c r="AN209" i="7" s="1"/>
  <c r="T209" i="7" s="1"/>
  <c r="AO209" i="7" s="1"/>
  <c r="AQ209" i="7" s="1"/>
  <c r="O209" i="8" s="1"/>
  <c r="P209" i="8" s="1"/>
  <c r="AK209" i="8" s="1"/>
  <c r="Q209" i="8" s="1"/>
  <c r="AL209" i="8" s="1"/>
  <c r="R209" i="8" s="1"/>
  <c r="AM209" i="8" s="1"/>
  <c r="S209" i="8" s="1"/>
  <c r="AN209" i="8" s="1"/>
  <c r="T209" i="8" s="1"/>
  <c r="AO209" i="8" s="1"/>
  <c r="AQ209" i="8" s="1"/>
  <c r="O208" i="11"/>
  <c r="P208" i="11" s="1"/>
  <c r="AK208" i="11" s="1"/>
  <c r="Q208" i="11" s="1"/>
  <c r="AL208" i="11" s="1"/>
  <c r="R208" i="11" s="1"/>
  <c r="AM208" i="11" s="1"/>
  <c r="S208" i="11" s="1"/>
  <c r="AN208" i="11" s="1"/>
  <c r="T208" i="11" s="1"/>
  <c r="AO208" i="11" s="1"/>
  <c r="AQ208" i="11"/>
  <c r="O209" i="12" s="1"/>
  <c r="P209" i="12" s="1"/>
  <c r="AK209" i="12" s="1"/>
  <c r="Q209" i="12" s="1"/>
  <c r="AL209" i="12" s="1"/>
  <c r="R209" i="12" s="1"/>
  <c r="AM209" i="12" s="1"/>
  <c r="S209" i="12" s="1"/>
  <c r="AN209" i="12" s="1"/>
  <c r="T209" i="12" s="1"/>
  <c r="AO209" i="12" s="1"/>
  <c r="AQ209" i="12" s="1"/>
  <c r="O208" i="3"/>
  <c r="P208" i="3" s="1"/>
  <c r="AK208" i="3" s="1"/>
  <c r="Q208" i="3" s="1"/>
  <c r="AL208" i="3" s="1"/>
  <c r="R208" i="3" s="1"/>
  <c r="AM208" i="3" s="1"/>
  <c r="S208" i="3" s="1"/>
  <c r="AN208" i="3" s="1"/>
  <c r="T208" i="3" s="1"/>
  <c r="AO208" i="3" s="1"/>
  <c r="AQ208" i="3" s="1"/>
  <c r="O208" i="4" s="1"/>
  <c r="P208" i="4" s="1"/>
  <c r="AK208" i="4" s="1"/>
  <c r="Q208" i="4" s="1"/>
  <c r="AL208" i="4" s="1"/>
  <c r="R208" i="4" s="1"/>
  <c r="AM208" i="4" s="1"/>
  <c r="S208" i="4" s="1"/>
  <c r="AN208" i="4" s="1"/>
  <c r="T208" i="4" s="1"/>
  <c r="AO208" i="4" s="1"/>
  <c r="AQ208" i="4" s="1"/>
  <c r="O208" i="5" s="1"/>
  <c r="P208" i="5" s="1"/>
  <c r="AK208" i="5" s="1"/>
  <c r="Q208" i="5" s="1"/>
  <c r="AL208" i="5" s="1"/>
  <c r="R208" i="5" s="1"/>
  <c r="AM208" i="5" s="1"/>
  <c r="S208" i="5" s="1"/>
  <c r="AN208" i="5" s="1"/>
  <c r="T208" i="5" s="1"/>
  <c r="AO208" i="5" s="1"/>
  <c r="AQ208" i="5" s="1"/>
  <c r="O208" i="6" s="1"/>
  <c r="P208" i="6" s="1"/>
  <c r="AK208" i="6" s="1"/>
  <c r="Q208" i="6" s="1"/>
  <c r="AL208" i="6" s="1"/>
  <c r="R208" i="6" s="1"/>
  <c r="AM208" i="6" s="1"/>
  <c r="S208" i="6" s="1"/>
  <c r="AN208" i="6" s="1"/>
  <c r="T208" i="6" s="1"/>
  <c r="AO208" i="6" s="1"/>
  <c r="AQ208" i="6" s="1"/>
  <c r="O208" i="7" s="1"/>
  <c r="P208" i="7" s="1"/>
  <c r="AK208" i="7" s="1"/>
  <c r="Q208" i="7" s="1"/>
  <c r="AL208" i="7" s="1"/>
  <c r="R208" i="7" s="1"/>
  <c r="AM208" i="7" s="1"/>
  <c r="S208" i="7" s="1"/>
  <c r="AN208" i="7" s="1"/>
  <c r="T208" i="7" s="1"/>
  <c r="AO208" i="7" s="1"/>
  <c r="AQ208" i="7" s="1"/>
  <c r="O208" i="8" s="1"/>
  <c r="P208" i="8" s="1"/>
  <c r="AK208" i="8" s="1"/>
  <c r="Q208" i="8" s="1"/>
  <c r="AL208" i="8" s="1"/>
  <c r="R208" i="8" s="1"/>
  <c r="AM208" i="8" s="1"/>
  <c r="S208" i="8" s="1"/>
  <c r="AN208" i="8" s="1"/>
  <c r="T208" i="8" s="1"/>
  <c r="AO208" i="8" s="1"/>
  <c r="AQ208" i="8" s="1"/>
  <c r="O207" i="3"/>
  <c r="P207" i="3" s="1"/>
  <c r="AK207" i="3" s="1"/>
  <c r="Q207" i="3" s="1"/>
  <c r="AL207" i="3" s="1"/>
  <c r="R207" i="3" s="1"/>
  <c r="AM207" i="3" s="1"/>
  <c r="S207" i="3" s="1"/>
  <c r="AN207" i="3" s="1"/>
  <c r="T207" i="3" s="1"/>
  <c r="AO207" i="3" s="1"/>
  <c r="AQ207" i="3" s="1"/>
  <c r="O207" i="4" s="1"/>
  <c r="P207" i="4" s="1"/>
  <c r="AK207" i="4" s="1"/>
  <c r="Q207" i="4" s="1"/>
  <c r="AL207" i="4" s="1"/>
  <c r="R207" i="4" s="1"/>
  <c r="AM207" i="4" s="1"/>
  <c r="S207" i="4" s="1"/>
  <c r="AN207" i="4" s="1"/>
  <c r="T207" i="4" s="1"/>
  <c r="AO207" i="4" s="1"/>
  <c r="AQ207" i="4" s="1"/>
  <c r="O207" i="5" s="1"/>
  <c r="P207" i="5" s="1"/>
  <c r="AK207" i="5" s="1"/>
  <c r="Q207" i="5" s="1"/>
  <c r="AL207" i="5" s="1"/>
  <c r="R207" i="5" s="1"/>
  <c r="AM207" i="5" s="1"/>
  <c r="S207" i="5" s="1"/>
  <c r="AN207" i="5" s="1"/>
  <c r="T207" i="5" s="1"/>
  <c r="AO207" i="5" s="1"/>
  <c r="AQ207" i="5" s="1"/>
  <c r="O207" i="6" s="1"/>
  <c r="P207" i="6" s="1"/>
  <c r="AK207" i="6" s="1"/>
  <c r="Q207" i="6" s="1"/>
  <c r="AL207" i="6" s="1"/>
  <c r="R207" i="6" s="1"/>
  <c r="AM207" i="6" s="1"/>
  <c r="S207" i="6" s="1"/>
  <c r="AN207" i="6" s="1"/>
  <c r="T207" i="6" s="1"/>
  <c r="AO207" i="6" s="1"/>
  <c r="AQ207" i="6" s="1"/>
  <c r="O207" i="7" s="1"/>
  <c r="P207" i="7" s="1"/>
  <c r="AK207" i="7" s="1"/>
  <c r="Q207" i="7" s="1"/>
  <c r="AL207" i="7" s="1"/>
  <c r="R207" i="7" s="1"/>
  <c r="AM207" i="7" s="1"/>
  <c r="S207" i="7" s="1"/>
  <c r="AN207" i="7" s="1"/>
  <c r="T207" i="7" s="1"/>
  <c r="AO207" i="7" s="1"/>
  <c r="AQ207" i="7" s="1"/>
  <c r="O207" i="8" s="1"/>
  <c r="P207" i="8" s="1"/>
  <c r="AK207" i="8" s="1"/>
  <c r="Q207" i="8" s="1"/>
  <c r="AL207" i="8" s="1"/>
  <c r="R207" i="8" s="1"/>
  <c r="AM207" i="8" s="1"/>
  <c r="S207" i="8" s="1"/>
  <c r="AN207" i="8" s="1"/>
  <c r="T207" i="8" s="1"/>
  <c r="AO207" i="8" s="1"/>
  <c r="AQ207" i="8" s="1"/>
  <c r="O207" i="11"/>
  <c r="P207" i="11" s="1"/>
  <c r="AK207" i="11" s="1"/>
  <c r="Q207" i="11" s="1"/>
  <c r="AL207" i="11" s="1"/>
  <c r="R207" i="11" s="1"/>
  <c r="AM207" i="11" s="1"/>
  <c r="S207" i="11" s="1"/>
  <c r="AN207" i="11" s="1"/>
  <c r="T207" i="11" s="1"/>
  <c r="AO207" i="11" s="1"/>
  <c r="AQ207" i="11"/>
  <c r="O208" i="12" s="1"/>
  <c r="P208" i="12" s="1"/>
  <c r="AK208" i="12" s="1"/>
  <c r="Q208" i="12" s="1"/>
  <c r="AL208" i="12" s="1"/>
  <c r="R208" i="12" s="1"/>
  <c r="AM208" i="12" s="1"/>
  <c r="S208" i="12" s="1"/>
  <c r="AN208" i="12" s="1"/>
  <c r="T208" i="12" s="1"/>
  <c r="AO208" i="12" s="1"/>
  <c r="AQ208" i="12" s="1"/>
  <c r="O206" i="3"/>
  <c r="P206" i="3" s="1"/>
  <c r="AK206" i="3" s="1"/>
  <c r="Q206" i="3" s="1"/>
  <c r="AL206" i="3" s="1"/>
  <c r="R206" i="3" s="1"/>
  <c r="AM206" i="3" s="1"/>
  <c r="S206" i="3" s="1"/>
  <c r="AN206" i="3" s="1"/>
  <c r="T206" i="3" s="1"/>
  <c r="AO206" i="3" s="1"/>
  <c r="AQ206" i="3" s="1"/>
  <c r="O206" i="4" s="1"/>
  <c r="P206" i="4" s="1"/>
  <c r="AK206" i="4" s="1"/>
  <c r="Q206" i="4" s="1"/>
  <c r="AL206" i="4" s="1"/>
  <c r="R206" i="4" s="1"/>
  <c r="AM206" i="4" s="1"/>
  <c r="S206" i="4" s="1"/>
  <c r="AN206" i="4" s="1"/>
  <c r="T206" i="4" s="1"/>
  <c r="AO206" i="4" s="1"/>
  <c r="AQ206" i="4" s="1"/>
  <c r="O206" i="5" s="1"/>
  <c r="P206" i="5" s="1"/>
  <c r="AK206" i="5" s="1"/>
  <c r="Q206" i="5" s="1"/>
  <c r="AL206" i="5" s="1"/>
  <c r="R206" i="5" s="1"/>
  <c r="AM206" i="5" s="1"/>
  <c r="S206" i="5" s="1"/>
  <c r="AN206" i="5" s="1"/>
  <c r="T206" i="5" s="1"/>
  <c r="AO206" i="5" s="1"/>
  <c r="AQ206" i="5" s="1"/>
  <c r="O206" i="6" s="1"/>
  <c r="P206" i="6" s="1"/>
  <c r="AK206" i="6" s="1"/>
  <c r="Q206" i="6" s="1"/>
  <c r="AL206" i="6" s="1"/>
  <c r="R206" i="6" s="1"/>
  <c r="AM206" i="6" s="1"/>
  <c r="S206" i="6" s="1"/>
  <c r="AN206" i="6" s="1"/>
  <c r="T206" i="6" s="1"/>
  <c r="AO206" i="6" s="1"/>
  <c r="AQ206" i="6" s="1"/>
  <c r="O206" i="7" s="1"/>
  <c r="P206" i="7" s="1"/>
  <c r="AK206" i="7" s="1"/>
  <c r="Q206" i="7" s="1"/>
  <c r="AL206" i="7" s="1"/>
  <c r="R206" i="7" s="1"/>
  <c r="AM206" i="7" s="1"/>
  <c r="S206" i="7" s="1"/>
  <c r="AN206" i="7" s="1"/>
  <c r="T206" i="7" s="1"/>
  <c r="AO206" i="7" s="1"/>
  <c r="AQ206" i="7" s="1"/>
  <c r="O206" i="8" s="1"/>
  <c r="P206" i="8" s="1"/>
  <c r="AK206" i="8" s="1"/>
  <c r="Q206" i="8" s="1"/>
  <c r="AL206" i="8" s="1"/>
  <c r="R206" i="8" s="1"/>
  <c r="AM206" i="8" s="1"/>
  <c r="S206" i="8" s="1"/>
  <c r="AN206" i="8" s="1"/>
  <c r="T206" i="8" s="1"/>
  <c r="AO206" i="8" s="1"/>
  <c r="AQ206" i="8" s="1"/>
  <c r="O206" i="11"/>
  <c r="P206" i="11" s="1"/>
  <c r="AK206" i="11" s="1"/>
  <c r="Q206" i="11" s="1"/>
  <c r="AL206" i="11" s="1"/>
  <c r="R206" i="11" s="1"/>
  <c r="AM206" i="11" s="1"/>
  <c r="S206" i="11" s="1"/>
  <c r="AN206" i="11" s="1"/>
  <c r="T206" i="11" s="1"/>
  <c r="AO206" i="11" s="1"/>
  <c r="AQ206" i="11"/>
  <c r="O207" i="12" s="1"/>
  <c r="P207" i="12" s="1"/>
  <c r="AK207" i="12" s="1"/>
  <c r="Q207" i="12" s="1"/>
  <c r="AL207" i="12" s="1"/>
  <c r="R207" i="12" s="1"/>
  <c r="AM207" i="12" s="1"/>
  <c r="S207" i="12" s="1"/>
  <c r="AN207" i="12" s="1"/>
  <c r="T207" i="12" s="1"/>
  <c r="AO207" i="12" s="1"/>
  <c r="AQ207" i="12" s="1"/>
  <c r="O205" i="3"/>
  <c r="P205" i="3" s="1"/>
  <c r="AK205" i="3" s="1"/>
  <c r="Q205" i="3" s="1"/>
  <c r="AL205" i="3" s="1"/>
  <c r="R205" i="3" s="1"/>
  <c r="AM205" i="3" s="1"/>
  <c r="S205" i="3" s="1"/>
  <c r="AN205" i="3" s="1"/>
  <c r="T205" i="3" s="1"/>
  <c r="AO205" i="3" s="1"/>
  <c r="AQ205" i="3" s="1"/>
  <c r="O205" i="4" s="1"/>
  <c r="P205" i="4" s="1"/>
  <c r="AK205" i="4" s="1"/>
  <c r="Q205" i="4" s="1"/>
  <c r="AL205" i="4" s="1"/>
  <c r="R205" i="4" s="1"/>
  <c r="AM205" i="4" s="1"/>
  <c r="S205" i="4" s="1"/>
  <c r="AN205" i="4" s="1"/>
  <c r="T205" i="4" s="1"/>
  <c r="AO205" i="4" s="1"/>
  <c r="AQ205" i="4" s="1"/>
  <c r="O205" i="5" s="1"/>
  <c r="P205" i="5" s="1"/>
  <c r="AK205" i="5" s="1"/>
  <c r="Q205" i="5" s="1"/>
  <c r="AL205" i="5" s="1"/>
  <c r="R205" i="5" s="1"/>
  <c r="AM205" i="5" s="1"/>
  <c r="S205" i="5" s="1"/>
  <c r="AN205" i="5" s="1"/>
  <c r="T205" i="5" s="1"/>
  <c r="AO205" i="5" s="1"/>
  <c r="AQ205" i="5" s="1"/>
  <c r="O205" i="6" s="1"/>
  <c r="P205" i="6" s="1"/>
  <c r="AK205" i="6" s="1"/>
  <c r="Q205" i="6" s="1"/>
  <c r="AL205" i="6" s="1"/>
  <c r="R205" i="6" s="1"/>
  <c r="AM205" i="6" s="1"/>
  <c r="S205" i="6" s="1"/>
  <c r="AN205" i="6" s="1"/>
  <c r="T205" i="6" s="1"/>
  <c r="AO205" i="6" s="1"/>
  <c r="AQ205" i="6" s="1"/>
  <c r="O205" i="7" s="1"/>
  <c r="P205" i="7" s="1"/>
  <c r="AK205" i="7" s="1"/>
  <c r="Q205" i="7" s="1"/>
  <c r="AL205" i="7" s="1"/>
  <c r="R205" i="7" s="1"/>
  <c r="AM205" i="7" s="1"/>
  <c r="S205" i="7" s="1"/>
  <c r="AN205" i="7" s="1"/>
  <c r="T205" i="7" s="1"/>
  <c r="AO205" i="7" s="1"/>
  <c r="AQ205" i="7" s="1"/>
  <c r="O205" i="8" s="1"/>
  <c r="P205" i="8" s="1"/>
  <c r="AK205" i="8" s="1"/>
  <c r="Q205" i="8" s="1"/>
  <c r="AL205" i="8" s="1"/>
  <c r="R205" i="8" s="1"/>
  <c r="AM205" i="8" s="1"/>
  <c r="S205" i="8" s="1"/>
  <c r="AN205" i="8" s="1"/>
  <c r="T205" i="8" s="1"/>
  <c r="AO205" i="8" s="1"/>
  <c r="AQ205" i="8" s="1"/>
  <c r="O205" i="11"/>
  <c r="P205" i="11" s="1"/>
  <c r="AK205" i="11" s="1"/>
  <c r="Q205" i="11" s="1"/>
  <c r="AL205" i="11" s="1"/>
  <c r="R205" i="11" s="1"/>
  <c r="AM205" i="11" s="1"/>
  <c r="S205" i="11" s="1"/>
  <c r="AN205" i="11" s="1"/>
  <c r="T205" i="11" s="1"/>
  <c r="AO205" i="11" s="1"/>
  <c r="AQ205" i="11"/>
  <c r="O206" i="12" s="1"/>
  <c r="P206" i="12" s="1"/>
  <c r="AK206" i="12" s="1"/>
  <c r="Q206" i="12" s="1"/>
  <c r="AL206" i="12" s="1"/>
  <c r="R206" i="12" s="1"/>
  <c r="AM206" i="12" s="1"/>
  <c r="S206" i="12" s="1"/>
  <c r="AN206" i="12" s="1"/>
  <c r="T206" i="12" s="1"/>
  <c r="AO206" i="12" s="1"/>
  <c r="AQ206" i="12" s="1"/>
  <c r="O204" i="11"/>
  <c r="P204" i="11" s="1"/>
  <c r="AK204" i="11" s="1"/>
  <c r="Q204" i="11" s="1"/>
  <c r="AL204" i="11" s="1"/>
  <c r="R204" i="11" s="1"/>
  <c r="AM204" i="11" s="1"/>
  <c r="S204" i="11" s="1"/>
  <c r="AN204" i="11" s="1"/>
  <c r="T204" i="11" s="1"/>
  <c r="AO204" i="11" s="1"/>
  <c r="AQ204" i="11"/>
  <c r="O205" i="12" s="1"/>
  <c r="P205" i="12" s="1"/>
  <c r="AK205" i="12" s="1"/>
  <c r="Q205" i="12" s="1"/>
  <c r="AL205" i="12" s="1"/>
  <c r="R205" i="12" s="1"/>
  <c r="AM205" i="12" s="1"/>
  <c r="S205" i="12" s="1"/>
  <c r="AN205" i="12" s="1"/>
  <c r="T205" i="12" s="1"/>
  <c r="AO205" i="12" s="1"/>
  <c r="AQ205" i="12" s="1"/>
  <c r="O204" i="3"/>
  <c r="P204" i="3" s="1"/>
  <c r="AK204" i="3" s="1"/>
  <c r="Q204" i="3" s="1"/>
  <c r="AL204" i="3" s="1"/>
  <c r="R204" i="3" s="1"/>
  <c r="AM204" i="3" s="1"/>
  <c r="S204" i="3" s="1"/>
  <c r="AN204" i="3" s="1"/>
  <c r="T204" i="3" s="1"/>
  <c r="AO204" i="3" s="1"/>
  <c r="AQ204" i="3" s="1"/>
  <c r="O204" i="4" s="1"/>
  <c r="P204" i="4" s="1"/>
  <c r="AK204" i="4" s="1"/>
  <c r="Q204" i="4" s="1"/>
  <c r="AL204" i="4" s="1"/>
  <c r="R204" i="4" s="1"/>
  <c r="AM204" i="4" s="1"/>
  <c r="S204" i="4" s="1"/>
  <c r="AN204" i="4" s="1"/>
  <c r="T204" i="4" s="1"/>
  <c r="AO204" i="4" s="1"/>
  <c r="AQ204" i="4" s="1"/>
  <c r="O204" i="5" s="1"/>
  <c r="P204" i="5" s="1"/>
  <c r="AK204" i="5" s="1"/>
  <c r="Q204" i="5" s="1"/>
  <c r="AL204" i="5" s="1"/>
  <c r="R204" i="5" s="1"/>
  <c r="AM204" i="5" s="1"/>
  <c r="S204" i="5" s="1"/>
  <c r="AN204" i="5" s="1"/>
  <c r="T204" i="5" s="1"/>
  <c r="AO204" i="5" s="1"/>
  <c r="AQ204" i="5" s="1"/>
  <c r="O204" i="6" s="1"/>
  <c r="P204" i="6" s="1"/>
  <c r="AK204" i="6" s="1"/>
  <c r="Q204" i="6" s="1"/>
  <c r="AL204" i="6" s="1"/>
  <c r="R204" i="6" s="1"/>
  <c r="AM204" i="6" s="1"/>
  <c r="S204" i="6" s="1"/>
  <c r="AN204" i="6" s="1"/>
  <c r="T204" i="6" s="1"/>
  <c r="AO204" i="6" s="1"/>
  <c r="AQ204" i="6" s="1"/>
  <c r="O204" i="7" s="1"/>
  <c r="P204" i="7" s="1"/>
  <c r="AK204" i="7" s="1"/>
  <c r="Q204" i="7" s="1"/>
  <c r="AL204" i="7" s="1"/>
  <c r="R204" i="7" s="1"/>
  <c r="AM204" i="7" s="1"/>
  <c r="S204" i="7" s="1"/>
  <c r="AN204" i="7" s="1"/>
  <c r="T204" i="7" s="1"/>
  <c r="AO204" i="7" s="1"/>
  <c r="AQ204" i="7" s="1"/>
  <c r="O204" i="8" s="1"/>
  <c r="P204" i="8" s="1"/>
  <c r="AK204" i="8" s="1"/>
  <c r="Q204" i="8" s="1"/>
  <c r="AL204" i="8" s="1"/>
  <c r="R204" i="8" s="1"/>
  <c r="AM204" i="8" s="1"/>
  <c r="S204" i="8" s="1"/>
  <c r="AN204" i="8" s="1"/>
  <c r="T204" i="8" s="1"/>
  <c r="AO204" i="8" s="1"/>
  <c r="AQ204" i="8" s="1"/>
  <c r="O203" i="3"/>
  <c r="P203" i="3" s="1"/>
  <c r="AK203" i="3" s="1"/>
  <c r="Q203" i="3" s="1"/>
  <c r="AL203" i="3" s="1"/>
  <c r="R203" i="3" s="1"/>
  <c r="AM203" i="3" s="1"/>
  <c r="S203" i="3" s="1"/>
  <c r="AN203" i="3" s="1"/>
  <c r="T203" i="3" s="1"/>
  <c r="AO203" i="3" s="1"/>
  <c r="AQ203" i="3" s="1"/>
  <c r="O203" i="4" s="1"/>
  <c r="P203" i="4" s="1"/>
  <c r="AK203" i="4" s="1"/>
  <c r="Q203" i="4" s="1"/>
  <c r="AL203" i="4" s="1"/>
  <c r="R203" i="4" s="1"/>
  <c r="AM203" i="4" s="1"/>
  <c r="S203" i="4" s="1"/>
  <c r="AN203" i="4" s="1"/>
  <c r="T203" i="4" s="1"/>
  <c r="AO203" i="4" s="1"/>
  <c r="AQ203" i="4" s="1"/>
  <c r="O203" i="5" s="1"/>
  <c r="P203" i="5" s="1"/>
  <c r="AK203" i="5" s="1"/>
  <c r="Q203" i="5" s="1"/>
  <c r="AL203" i="5" s="1"/>
  <c r="R203" i="5" s="1"/>
  <c r="AM203" i="5" s="1"/>
  <c r="S203" i="5" s="1"/>
  <c r="AN203" i="5" s="1"/>
  <c r="T203" i="5" s="1"/>
  <c r="AO203" i="5" s="1"/>
  <c r="AQ203" i="5" s="1"/>
  <c r="O203" i="6" s="1"/>
  <c r="P203" i="6" s="1"/>
  <c r="AK203" i="6" s="1"/>
  <c r="Q203" i="6" s="1"/>
  <c r="AL203" i="6" s="1"/>
  <c r="R203" i="6" s="1"/>
  <c r="AM203" i="6" s="1"/>
  <c r="S203" i="6" s="1"/>
  <c r="AN203" i="6" s="1"/>
  <c r="T203" i="6" s="1"/>
  <c r="AO203" i="6" s="1"/>
  <c r="AQ203" i="6" s="1"/>
  <c r="O203" i="7" s="1"/>
  <c r="P203" i="7" s="1"/>
  <c r="AK203" i="7" s="1"/>
  <c r="Q203" i="7" s="1"/>
  <c r="AL203" i="7" s="1"/>
  <c r="R203" i="7" s="1"/>
  <c r="AM203" i="7" s="1"/>
  <c r="S203" i="7" s="1"/>
  <c r="AN203" i="7" s="1"/>
  <c r="T203" i="7" s="1"/>
  <c r="AO203" i="7" s="1"/>
  <c r="AQ203" i="7" s="1"/>
  <c r="O203" i="8" s="1"/>
  <c r="P203" i="8" s="1"/>
  <c r="AK203" i="8" s="1"/>
  <c r="Q203" i="8" s="1"/>
  <c r="AL203" i="8" s="1"/>
  <c r="R203" i="8" s="1"/>
  <c r="AM203" i="8" s="1"/>
  <c r="S203" i="8" s="1"/>
  <c r="AN203" i="8" s="1"/>
  <c r="T203" i="8" s="1"/>
  <c r="AO203" i="8" s="1"/>
  <c r="AQ203" i="8" s="1"/>
  <c r="O203" i="11"/>
  <c r="P203" i="11" s="1"/>
  <c r="AK203" i="11" s="1"/>
  <c r="Q203" i="11" s="1"/>
  <c r="AL203" i="11" s="1"/>
  <c r="R203" i="11" s="1"/>
  <c r="AM203" i="11" s="1"/>
  <c r="S203" i="11" s="1"/>
  <c r="AN203" i="11" s="1"/>
  <c r="T203" i="11" s="1"/>
  <c r="AO203" i="11" s="1"/>
  <c r="AQ203" i="11"/>
  <c r="O204" i="12" s="1"/>
  <c r="P204" i="12" s="1"/>
  <c r="AK204" i="12" s="1"/>
  <c r="Q204" i="12" s="1"/>
  <c r="AL204" i="12" s="1"/>
  <c r="R204" i="12" s="1"/>
  <c r="AM204" i="12" s="1"/>
  <c r="S204" i="12" s="1"/>
  <c r="AN204" i="12" s="1"/>
  <c r="T204" i="12" s="1"/>
  <c r="AO204" i="12" s="1"/>
  <c r="AQ204" i="12" s="1"/>
  <c r="O202" i="3"/>
  <c r="P202" i="3" s="1"/>
  <c r="AK202" i="3" s="1"/>
  <c r="Q202" i="3" s="1"/>
  <c r="AL202" i="3" s="1"/>
  <c r="R202" i="3" s="1"/>
  <c r="AM202" i="3" s="1"/>
  <c r="S202" i="3" s="1"/>
  <c r="AN202" i="3" s="1"/>
  <c r="T202" i="3" s="1"/>
  <c r="AO202" i="3" s="1"/>
  <c r="AQ202" i="3" s="1"/>
  <c r="O202" i="4" s="1"/>
  <c r="P202" i="4" s="1"/>
  <c r="AK202" i="4" s="1"/>
  <c r="Q202" i="4" s="1"/>
  <c r="AL202" i="4" s="1"/>
  <c r="R202" i="4" s="1"/>
  <c r="AM202" i="4" s="1"/>
  <c r="S202" i="4" s="1"/>
  <c r="AN202" i="4" s="1"/>
  <c r="T202" i="4" s="1"/>
  <c r="AO202" i="4" s="1"/>
  <c r="AQ202" i="4" s="1"/>
  <c r="O202" i="5" s="1"/>
  <c r="P202" i="5" s="1"/>
  <c r="AK202" i="5" s="1"/>
  <c r="Q202" i="5" s="1"/>
  <c r="AL202" i="5" s="1"/>
  <c r="R202" i="5" s="1"/>
  <c r="AM202" i="5" s="1"/>
  <c r="S202" i="5" s="1"/>
  <c r="AN202" i="5" s="1"/>
  <c r="T202" i="5" s="1"/>
  <c r="AO202" i="5" s="1"/>
  <c r="AQ202" i="5" s="1"/>
  <c r="O202" i="6" s="1"/>
  <c r="P202" i="6" s="1"/>
  <c r="AK202" i="6" s="1"/>
  <c r="Q202" i="6" s="1"/>
  <c r="AL202" i="6" s="1"/>
  <c r="R202" i="6" s="1"/>
  <c r="AM202" i="6" s="1"/>
  <c r="S202" i="6" s="1"/>
  <c r="AN202" i="6" s="1"/>
  <c r="T202" i="6" s="1"/>
  <c r="AO202" i="6" s="1"/>
  <c r="AQ202" i="6" s="1"/>
  <c r="O202" i="7" s="1"/>
  <c r="P202" i="7" s="1"/>
  <c r="AK202" i="7" s="1"/>
  <c r="Q202" i="7" s="1"/>
  <c r="AL202" i="7" s="1"/>
  <c r="R202" i="7" s="1"/>
  <c r="AM202" i="7" s="1"/>
  <c r="S202" i="7" s="1"/>
  <c r="AN202" i="7" s="1"/>
  <c r="T202" i="7" s="1"/>
  <c r="AO202" i="7" s="1"/>
  <c r="AQ202" i="7" s="1"/>
  <c r="O202" i="8" s="1"/>
  <c r="P202" i="8" s="1"/>
  <c r="AK202" i="8" s="1"/>
  <c r="Q202" i="8" s="1"/>
  <c r="AL202" i="8" s="1"/>
  <c r="R202" i="8" s="1"/>
  <c r="AM202" i="8" s="1"/>
  <c r="S202" i="8" s="1"/>
  <c r="AN202" i="8" s="1"/>
  <c r="T202" i="8" s="1"/>
  <c r="AO202" i="8" s="1"/>
  <c r="AQ202" i="8" s="1"/>
  <c r="O202" i="11"/>
  <c r="P202" i="11" s="1"/>
  <c r="AK202" i="11" s="1"/>
  <c r="Q202" i="11" s="1"/>
  <c r="AL202" i="11" s="1"/>
  <c r="R202" i="11" s="1"/>
  <c r="AM202" i="11" s="1"/>
  <c r="S202" i="11" s="1"/>
  <c r="AN202" i="11" s="1"/>
  <c r="T202" i="11" s="1"/>
  <c r="AO202" i="11" s="1"/>
  <c r="AQ202" i="11"/>
  <c r="O203" i="12" s="1"/>
  <c r="P203" i="12" s="1"/>
  <c r="AK203" i="12" s="1"/>
  <c r="Q203" i="12" s="1"/>
  <c r="AL203" i="12" s="1"/>
  <c r="R203" i="12" s="1"/>
  <c r="AM203" i="12" s="1"/>
  <c r="S203" i="12" s="1"/>
  <c r="AN203" i="12" s="1"/>
  <c r="T203" i="12" s="1"/>
  <c r="AO203" i="12" s="1"/>
  <c r="AQ203" i="12" s="1"/>
  <c r="O201" i="3"/>
  <c r="P201" i="3" s="1"/>
  <c r="AK201" i="3" s="1"/>
  <c r="Q201" i="3" s="1"/>
  <c r="AL201" i="3" s="1"/>
  <c r="R201" i="3" s="1"/>
  <c r="AM201" i="3" s="1"/>
  <c r="S201" i="3" s="1"/>
  <c r="AN201" i="3" s="1"/>
  <c r="T201" i="3" s="1"/>
  <c r="AO201" i="3" s="1"/>
  <c r="AQ201" i="3" s="1"/>
  <c r="O201" i="4" s="1"/>
  <c r="P201" i="4" s="1"/>
  <c r="AK201" i="4" s="1"/>
  <c r="Q201" i="4" s="1"/>
  <c r="AL201" i="4" s="1"/>
  <c r="R201" i="4" s="1"/>
  <c r="AM201" i="4" s="1"/>
  <c r="S201" i="4" s="1"/>
  <c r="AN201" i="4" s="1"/>
  <c r="T201" i="4" s="1"/>
  <c r="AO201" i="4" s="1"/>
  <c r="AQ201" i="4" s="1"/>
  <c r="O201" i="5" s="1"/>
  <c r="P201" i="5" s="1"/>
  <c r="AK201" i="5" s="1"/>
  <c r="Q201" i="5" s="1"/>
  <c r="AL201" i="5" s="1"/>
  <c r="R201" i="5" s="1"/>
  <c r="AM201" i="5" s="1"/>
  <c r="S201" i="5" s="1"/>
  <c r="AN201" i="5" s="1"/>
  <c r="T201" i="5" s="1"/>
  <c r="AO201" i="5" s="1"/>
  <c r="AQ201" i="5" s="1"/>
  <c r="O201" i="6" s="1"/>
  <c r="P201" i="6" s="1"/>
  <c r="AK201" i="6" s="1"/>
  <c r="Q201" i="6" s="1"/>
  <c r="AL201" i="6" s="1"/>
  <c r="R201" i="6" s="1"/>
  <c r="AM201" i="6" s="1"/>
  <c r="S201" i="6" s="1"/>
  <c r="AN201" i="6" s="1"/>
  <c r="T201" i="6" s="1"/>
  <c r="AO201" i="6" s="1"/>
  <c r="AQ201" i="6" s="1"/>
  <c r="O201" i="7" s="1"/>
  <c r="P201" i="7" s="1"/>
  <c r="AK201" i="7" s="1"/>
  <c r="Q201" i="7" s="1"/>
  <c r="AL201" i="7" s="1"/>
  <c r="R201" i="7" s="1"/>
  <c r="AM201" i="7" s="1"/>
  <c r="S201" i="7" s="1"/>
  <c r="AN201" i="7" s="1"/>
  <c r="T201" i="7" s="1"/>
  <c r="AO201" i="7" s="1"/>
  <c r="AQ201" i="7" s="1"/>
  <c r="O201" i="8" s="1"/>
  <c r="P201" i="8" s="1"/>
  <c r="AK201" i="8" s="1"/>
  <c r="Q201" i="8" s="1"/>
  <c r="AL201" i="8" s="1"/>
  <c r="R201" i="8" s="1"/>
  <c r="AM201" i="8" s="1"/>
  <c r="S201" i="8" s="1"/>
  <c r="AN201" i="8" s="1"/>
  <c r="T201" i="8" s="1"/>
  <c r="AO201" i="8" s="1"/>
  <c r="AQ201" i="8" s="1"/>
  <c r="O201" i="11"/>
  <c r="P201" i="11" s="1"/>
  <c r="AK201" i="11" s="1"/>
  <c r="Q201" i="11" s="1"/>
  <c r="AL201" i="11" s="1"/>
  <c r="R201" i="11" s="1"/>
  <c r="AM201" i="11" s="1"/>
  <c r="S201" i="11" s="1"/>
  <c r="AN201" i="11" s="1"/>
  <c r="T201" i="11" s="1"/>
  <c r="AO201" i="11" s="1"/>
  <c r="AQ201" i="11"/>
  <c r="O202" i="12" s="1"/>
  <c r="P202" i="12" s="1"/>
  <c r="AK202" i="12" s="1"/>
  <c r="Q202" i="12" s="1"/>
  <c r="AL202" i="12" s="1"/>
  <c r="R202" i="12" s="1"/>
  <c r="AM202" i="12" s="1"/>
  <c r="S202" i="12" s="1"/>
  <c r="AN202" i="12" s="1"/>
  <c r="T202" i="12" s="1"/>
  <c r="AO202" i="12" s="1"/>
  <c r="AQ202" i="12" s="1"/>
  <c r="O200" i="3"/>
  <c r="P200" i="3" s="1"/>
  <c r="AK200" i="3" s="1"/>
  <c r="Q200" i="3" s="1"/>
  <c r="AL200" i="3" s="1"/>
  <c r="R200" i="3" s="1"/>
  <c r="AM200" i="3" s="1"/>
  <c r="S200" i="3" s="1"/>
  <c r="AN200" i="3" s="1"/>
  <c r="T200" i="3" s="1"/>
  <c r="AO200" i="3" s="1"/>
  <c r="AQ200" i="3" s="1"/>
  <c r="O200" i="4" s="1"/>
  <c r="P200" i="4" s="1"/>
  <c r="AK200" i="4" s="1"/>
  <c r="Q200" i="4" s="1"/>
  <c r="AL200" i="4" s="1"/>
  <c r="R200" i="4" s="1"/>
  <c r="AM200" i="4" s="1"/>
  <c r="S200" i="4" s="1"/>
  <c r="AN200" i="4" s="1"/>
  <c r="T200" i="4" s="1"/>
  <c r="AO200" i="4" s="1"/>
  <c r="AQ200" i="4" s="1"/>
  <c r="O200" i="5" s="1"/>
  <c r="P200" i="5" s="1"/>
  <c r="AK200" i="5" s="1"/>
  <c r="Q200" i="5" s="1"/>
  <c r="AL200" i="5" s="1"/>
  <c r="R200" i="5" s="1"/>
  <c r="AM200" i="5" s="1"/>
  <c r="S200" i="5" s="1"/>
  <c r="AN200" i="5" s="1"/>
  <c r="T200" i="5" s="1"/>
  <c r="AO200" i="5" s="1"/>
  <c r="AQ200" i="5" s="1"/>
  <c r="O200" i="6" s="1"/>
  <c r="P200" i="6" s="1"/>
  <c r="AK200" i="6" s="1"/>
  <c r="Q200" i="6" s="1"/>
  <c r="AL200" i="6" s="1"/>
  <c r="R200" i="6" s="1"/>
  <c r="AM200" i="6" s="1"/>
  <c r="S200" i="6" s="1"/>
  <c r="AN200" i="6" s="1"/>
  <c r="T200" i="6" s="1"/>
  <c r="AO200" i="6" s="1"/>
  <c r="AQ200" i="6" s="1"/>
  <c r="O200" i="7" s="1"/>
  <c r="P200" i="7" s="1"/>
  <c r="AK200" i="7" s="1"/>
  <c r="Q200" i="7" s="1"/>
  <c r="AL200" i="7" s="1"/>
  <c r="R200" i="7" s="1"/>
  <c r="AM200" i="7" s="1"/>
  <c r="S200" i="7" s="1"/>
  <c r="AN200" i="7" s="1"/>
  <c r="T200" i="7" s="1"/>
  <c r="AO200" i="7" s="1"/>
  <c r="AQ200" i="7" s="1"/>
  <c r="O200" i="8" s="1"/>
  <c r="P200" i="8" s="1"/>
  <c r="AK200" i="8" s="1"/>
  <c r="Q200" i="8" s="1"/>
  <c r="AL200" i="8" s="1"/>
  <c r="R200" i="8" s="1"/>
  <c r="AM200" i="8" s="1"/>
  <c r="S200" i="8" s="1"/>
  <c r="AN200" i="8" s="1"/>
  <c r="T200" i="8" s="1"/>
  <c r="AO200" i="8" s="1"/>
  <c r="AQ200" i="8" s="1"/>
  <c r="O200" i="11"/>
  <c r="P200" i="11" s="1"/>
  <c r="AK200" i="11" s="1"/>
  <c r="Q200" i="11" s="1"/>
  <c r="AL200" i="11" s="1"/>
  <c r="R200" i="11" s="1"/>
  <c r="AM200" i="11" s="1"/>
  <c r="S200" i="11" s="1"/>
  <c r="AN200" i="11" s="1"/>
  <c r="T200" i="11" s="1"/>
  <c r="AO200" i="11" s="1"/>
  <c r="AQ200" i="11"/>
  <c r="O201" i="12" s="1"/>
  <c r="P201" i="12" s="1"/>
  <c r="AK201" i="12" s="1"/>
  <c r="Q201" i="12" s="1"/>
  <c r="AL201" i="12" s="1"/>
  <c r="R201" i="12" s="1"/>
  <c r="AM201" i="12" s="1"/>
  <c r="S201" i="12" s="1"/>
  <c r="AN201" i="12" s="1"/>
  <c r="T201" i="12" s="1"/>
  <c r="AO201" i="12" s="1"/>
  <c r="AQ201" i="12" s="1"/>
  <c r="O199" i="3"/>
  <c r="P199" i="3" s="1"/>
  <c r="AK199" i="3" s="1"/>
  <c r="Q199" i="3" s="1"/>
  <c r="AL199" i="3" s="1"/>
  <c r="R199" i="3" s="1"/>
  <c r="AM199" i="3" s="1"/>
  <c r="S199" i="3" s="1"/>
  <c r="AN199" i="3" s="1"/>
  <c r="T199" i="3" s="1"/>
  <c r="AO199" i="3" s="1"/>
  <c r="AQ199" i="3" s="1"/>
  <c r="O199" i="4" s="1"/>
  <c r="P199" i="4" s="1"/>
  <c r="AK199" i="4" s="1"/>
  <c r="Q199" i="4" s="1"/>
  <c r="AL199" i="4" s="1"/>
  <c r="R199" i="4" s="1"/>
  <c r="AM199" i="4" s="1"/>
  <c r="S199" i="4" s="1"/>
  <c r="AN199" i="4" s="1"/>
  <c r="T199" i="4" s="1"/>
  <c r="AO199" i="4" s="1"/>
  <c r="AQ199" i="4" s="1"/>
  <c r="O199" i="5" s="1"/>
  <c r="P199" i="5" s="1"/>
  <c r="AK199" i="5" s="1"/>
  <c r="Q199" i="5" s="1"/>
  <c r="AL199" i="5" s="1"/>
  <c r="R199" i="5" s="1"/>
  <c r="AM199" i="5" s="1"/>
  <c r="S199" i="5" s="1"/>
  <c r="AN199" i="5" s="1"/>
  <c r="T199" i="5" s="1"/>
  <c r="AO199" i="5" s="1"/>
  <c r="AQ199" i="5" s="1"/>
  <c r="O199" i="6" s="1"/>
  <c r="P199" i="6" s="1"/>
  <c r="AK199" i="6" s="1"/>
  <c r="Q199" i="6" s="1"/>
  <c r="AL199" i="6" s="1"/>
  <c r="R199" i="6" s="1"/>
  <c r="AM199" i="6" s="1"/>
  <c r="S199" i="6" s="1"/>
  <c r="AN199" i="6" s="1"/>
  <c r="T199" i="6" s="1"/>
  <c r="AO199" i="6" s="1"/>
  <c r="AQ199" i="6" s="1"/>
  <c r="O199" i="7" s="1"/>
  <c r="P199" i="7" s="1"/>
  <c r="AK199" i="7" s="1"/>
  <c r="Q199" i="7" s="1"/>
  <c r="AL199" i="7" s="1"/>
  <c r="R199" i="7" s="1"/>
  <c r="AM199" i="7" s="1"/>
  <c r="S199" i="7" s="1"/>
  <c r="AN199" i="7" s="1"/>
  <c r="T199" i="7" s="1"/>
  <c r="AO199" i="7" s="1"/>
  <c r="AQ199" i="7" s="1"/>
  <c r="O199" i="8" s="1"/>
  <c r="P199" i="8" s="1"/>
  <c r="AK199" i="8" s="1"/>
  <c r="Q199" i="8" s="1"/>
  <c r="AL199" i="8" s="1"/>
  <c r="R199" i="8" s="1"/>
  <c r="AM199" i="8" s="1"/>
  <c r="S199" i="8" s="1"/>
  <c r="AN199" i="8" s="1"/>
  <c r="T199" i="8" s="1"/>
  <c r="AO199" i="8" s="1"/>
  <c r="AQ199" i="8" s="1"/>
  <c r="O199" i="11"/>
  <c r="P199" i="11" s="1"/>
  <c r="AK199" i="11" s="1"/>
  <c r="Q199" i="11" s="1"/>
  <c r="AL199" i="11" s="1"/>
  <c r="R199" i="11" s="1"/>
  <c r="AM199" i="11" s="1"/>
  <c r="S199" i="11" s="1"/>
  <c r="AN199" i="11" s="1"/>
  <c r="T199" i="11" s="1"/>
  <c r="AO199" i="11" s="1"/>
  <c r="AQ199" i="11"/>
  <c r="O200" i="12" s="1"/>
  <c r="P200" i="12" s="1"/>
  <c r="AK200" i="12" s="1"/>
  <c r="Q200" i="12" s="1"/>
  <c r="AL200" i="12" s="1"/>
  <c r="R200" i="12" s="1"/>
  <c r="AM200" i="12" s="1"/>
  <c r="S200" i="12" s="1"/>
  <c r="AN200" i="12" s="1"/>
  <c r="T200" i="12" s="1"/>
  <c r="AO200" i="12" s="1"/>
  <c r="AQ200" i="12" s="1"/>
  <c r="O198" i="3"/>
  <c r="P198" i="3" s="1"/>
  <c r="AK198" i="3" s="1"/>
  <c r="Q198" i="3" s="1"/>
  <c r="AL198" i="3" s="1"/>
  <c r="R198" i="3" s="1"/>
  <c r="AM198" i="3" s="1"/>
  <c r="S198" i="3" s="1"/>
  <c r="AN198" i="3" s="1"/>
  <c r="T198" i="3" s="1"/>
  <c r="AO198" i="3" s="1"/>
  <c r="AQ198" i="3" s="1"/>
  <c r="O198" i="4" s="1"/>
  <c r="P198" i="4" s="1"/>
  <c r="AK198" i="4" s="1"/>
  <c r="Q198" i="4" s="1"/>
  <c r="AL198" i="4" s="1"/>
  <c r="R198" i="4" s="1"/>
  <c r="AM198" i="4" s="1"/>
  <c r="S198" i="4" s="1"/>
  <c r="AN198" i="4" s="1"/>
  <c r="T198" i="4" s="1"/>
  <c r="AO198" i="4" s="1"/>
  <c r="AQ198" i="4" s="1"/>
  <c r="O198" i="5" s="1"/>
  <c r="P198" i="5" s="1"/>
  <c r="AK198" i="5" s="1"/>
  <c r="Q198" i="5" s="1"/>
  <c r="AL198" i="5" s="1"/>
  <c r="R198" i="5" s="1"/>
  <c r="AM198" i="5" s="1"/>
  <c r="S198" i="5" s="1"/>
  <c r="AN198" i="5" s="1"/>
  <c r="T198" i="5" s="1"/>
  <c r="AO198" i="5" s="1"/>
  <c r="AQ198" i="5" s="1"/>
  <c r="O198" i="6" s="1"/>
  <c r="P198" i="6" s="1"/>
  <c r="AK198" i="6" s="1"/>
  <c r="Q198" i="6" s="1"/>
  <c r="AL198" i="6" s="1"/>
  <c r="R198" i="6" s="1"/>
  <c r="AM198" i="6" s="1"/>
  <c r="S198" i="6" s="1"/>
  <c r="AN198" i="6" s="1"/>
  <c r="T198" i="6" s="1"/>
  <c r="AO198" i="6" s="1"/>
  <c r="AQ198" i="6" s="1"/>
  <c r="O198" i="7" s="1"/>
  <c r="P198" i="7" s="1"/>
  <c r="AK198" i="7" s="1"/>
  <c r="Q198" i="7" s="1"/>
  <c r="AL198" i="7" s="1"/>
  <c r="R198" i="7" s="1"/>
  <c r="AM198" i="7" s="1"/>
  <c r="S198" i="7" s="1"/>
  <c r="AN198" i="7" s="1"/>
  <c r="T198" i="7" s="1"/>
  <c r="AO198" i="7" s="1"/>
  <c r="AQ198" i="7" s="1"/>
  <c r="O198" i="8" s="1"/>
  <c r="P198" i="8" s="1"/>
  <c r="AK198" i="8" s="1"/>
  <c r="Q198" i="8" s="1"/>
  <c r="AL198" i="8" s="1"/>
  <c r="R198" i="8" s="1"/>
  <c r="AM198" i="8" s="1"/>
  <c r="S198" i="8" s="1"/>
  <c r="AN198" i="8" s="1"/>
  <c r="T198" i="8" s="1"/>
  <c r="AO198" i="8" s="1"/>
  <c r="AQ198" i="8" s="1"/>
  <c r="O198" i="11"/>
  <c r="P198" i="11" s="1"/>
  <c r="AK198" i="11" s="1"/>
  <c r="Q198" i="11" s="1"/>
  <c r="AL198" i="11" s="1"/>
  <c r="R198" i="11" s="1"/>
  <c r="AM198" i="11" s="1"/>
  <c r="S198" i="11" s="1"/>
  <c r="AN198" i="11" s="1"/>
  <c r="T198" i="11" s="1"/>
  <c r="AO198" i="11" s="1"/>
  <c r="AQ198" i="11"/>
  <c r="O199" i="12" s="1"/>
  <c r="P199" i="12" s="1"/>
  <c r="AK199" i="12" s="1"/>
  <c r="Q199" i="12" s="1"/>
  <c r="AL199" i="12" s="1"/>
  <c r="R199" i="12" s="1"/>
  <c r="AM199" i="12" s="1"/>
  <c r="S199" i="12" s="1"/>
  <c r="AN199" i="12" s="1"/>
  <c r="T199" i="12" s="1"/>
  <c r="AO199" i="12" s="1"/>
  <c r="AQ199" i="12" s="1"/>
  <c r="O197" i="3"/>
  <c r="P197" i="3" s="1"/>
  <c r="AK197" i="3" s="1"/>
  <c r="Q197" i="3" s="1"/>
  <c r="AL197" i="3" s="1"/>
  <c r="R197" i="3" s="1"/>
  <c r="AM197" i="3" s="1"/>
  <c r="S197" i="3" s="1"/>
  <c r="AN197" i="3" s="1"/>
  <c r="T197" i="3" s="1"/>
  <c r="AO197" i="3" s="1"/>
  <c r="AQ197" i="3" s="1"/>
  <c r="O197" i="4" s="1"/>
  <c r="P197" i="4" s="1"/>
  <c r="AK197" i="4" s="1"/>
  <c r="Q197" i="4" s="1"/>
  <c r="AL197" i="4" s="1"/>
  <c r="R197" i="4" s="1"/>
  <c r="AM197" i="4" s="1"/>
  <c r="S197" i="4" s="1"/>
  <c r="AN197" i="4" s="1"/>
  <c r="T197" i="4" s="1"/>
  <c r="AO197" i="4" s="1"/>
  <c r="AQ197" i="4" s="1"/>
  <c r="O197" i="5" s="1"/>
  <c r="P197" i="5" s="1"/>
  <c r="AK197" i="5" s="1"/>
  <c r="Q197" i="5" s="1"/>
  <c r="AL197" i="5" s="1"/>
  <c r="R197" i="5" s="1"/>
  <c r="AM197" i="5" s="1"/>
  <c r="S197" i="5" s="1"/>
  <c r="AN197" i="5" s="1"/>
  <c r="T197" i="5" s="1"/>
  <c r="AO197" i="5" s="1"/>
  <c r="AQ197" i="5" s="1"/>
  <c r="O197" i="6" s="1"/>
  <c r="P197" i="6" s="1"/>
  <c r="AK197" i="6" s="1"/>
  <c r="Q197" i="6" s="1"/>
  <c r="AL197" i="6" s="1"/>
  <c r="R197" i="6" s="1"/>
  <c r="AM197" i="6" s="1"/>
  <c r="S197" i="6" s="1"/>
  <c r="AN197" i="6" s="1"/>
  <c r="T197" i="6" s="1"/>
  <c r="AO197" i="6" s="1"/>
  <c r="AQ197" i="6" s="1"/>
  <c r="O197" i="7" s="1"/>
  <c r="P197" i="7" s="1"/>
  <c r="AK197" i="7" s="1"/>
  <c r="Q197" i="7" s="1"/>
  <c r="AL197" i="7" s="1"/>
  <c r="R197" i="7" s="1"/>
  <c r="AM197" i="7" s="1"/>
  <c r="S197" i="7" s="1"/>
  <c r="AN197" i="7" s="1"/>
  <c r="T197" i="7" s="1"/>
  <c r="AO197" i="7" s="1"/>
  <c r="AQ197" i="7" s="1"/>
  <c r="O197" i="8" s="1"/>
  <c r="P197" i="8" s="1"/>
  <c r="AK197" i="8" s="1"/>
  <c r="Q197" i="8" s="1"/>
  <c r="AL197" i="8" s="1"/>
  <c r="R197" i="8" s="1"/>
  <c r="AM197" i="8" s="1"/>
  <c r="S197" i="8" s="1"/>
  <c r="AN197" i="8" s="1"/>
  <c r="T197" i="8" s="1"/>
  <c r="AO197" i="8" s="1"/>
  <c r="AQ197" i="8" s="1"/>
  <c r="O197" i="11"/>
  <c r="P197" i="11" s="1"/>
  <c r="AK197" i="11" s="1"/>
  <c r="Q197" i="11" s="1"/>
  <c r="AL197" i="11" s="1"/>
  <c r="R197" i="11" s="1"/>
  <c r="AM197" i="11" s="1"/>
  <c r="S197" i="11" s="1"/>
  <c r="AN197" i="11" s="1"/>
  <c r="T197" i="11" s="1"/>
  <c r="AO197" i="11" s="1"/>
  <c r="AQ197" i="11"/>
  <c r="O198" i="12" s="1"/>
  <c r="P198" i="12" s="1"/>
  <c r="AK198" i="12" s="1"/>
  <c r="Q198" i="12" s="1"/>
  <c r="AL198" i="12" s="1"/>
  <c r="R198" i="12" s="1"/>
  <c r="AM198" i="12" s="1"/>
  <c r="S198" i="12" s="1"/>
  <c r="AN198" i="12" s="1"/>
  <c r="T198" i="12" s="1"/>
  <c r="AO198" i="12" s="1"/>
  <c r="AQ198" i="12" s="1"/>
  <c r="O196" i="3"/>
  <c r="P196" i="3" s="1"/>
  <c r="AK196" i="3" s="1"/>
  <c r="Q196" i="3" s="1"/>
  <c r="AL196" i="3" s="1"/>
  <c r="R196" i="3" s="1"/>
  <c r="AM196" i="3" s="1"/>
  <c r="S196" i="3" s="1"/>
  <c r="AN196" i="3" s="1"/>
  <c r="T196" i="3" s="1"/>
  <c r="AO196" i="3" s="1"/>
  <c r="AQ196" i="3" s="1"/>
  <c r="O196" i="4" s="1"/>
  <c r="P196" i="4" s="1"/>
  <c r="AK196" i="4" s="1"/>
  <c r="Q196" i="4" s="1"/>
  <c r="AL196" i="4" s="1"/>
  <c r="R196" i="4" s="1"/>
  <c r="AM196" i="4" s="1"/>
  <c r="S196" i="4" s="1"/>
  <c r="AN196" i="4" s="1"/>
  <c r="T196" i="4" s="1"/>
  <c r="AO196" i="4" s="1"/>
  <c r="AQ196" i="4" s="1"/>
  <c r="O196" i="5" s="1"/>
  <c r="P196" i="5" s="1"/>
  <c r="AK196" i="5" s="1"/>
  <c r="Q196" i="5" s="1"/>
  <c r="AL196" i="5" s="1"/>
  <c r="R196" i="5" s="1"/>
  <c r="AM196" i="5" s="1"/>
  <c r="S196" i="5" s="1"/>
  <c r="AN196" i="5" s="1"/>
  <c r="T196" i="5" s="1"/>
  <c r="AO196" i="5" s="1"/>
  <c r="AQ196" i="5" s="1"/>
  <c r="O196" i="6" s="1"/>
  <c r="P196" i="6" s="1"/>
  <c r="AK196" i="6" s="1"/>
  <c r="Q196" i="6" s="1"/>
  <c r="AL196" i="6" s="1"/>
  <c r="R196" i="6" s="1"/>
  <c r="AM196" i="6" s="1"/>
  <c r="S196" i="6" s="1"/>
  <c r="AN196" i="6" s="1"/>
  <c r="T196" i="6" s="1"/>
  <c r="AO196" i="6" s="1"/>
  <c r="AQ196" i="6" s="1"/>
  <c r="O196" i="7" s="1"/>
  <c r="P196" i="7" s="1"/>
  <c r="AK196" i="7" s="1"/>
  <c r="Q196" i="7" s="1"/>
  <c r="AL196" i="7" s="1"/>
  <c r="R196" i="7" s="1"/>
  <c r="AM196" i="7" s="1"/>
  <c r="S196" i="7" s="1"/>
  <c r="AN196" i="7" s="1"/>
  <c r="T196" i="7" s="1"/>
  <c r="AO196" i="7" s="1"/>
  <c r="AQ196" i="7" s="1"/>
  <c r="O196" i="8" s="1"/>
  <c r="P196" i="8" s="1"/>
  <c r="AK196" i="8" s="1"/>
  <c r="Q196" i="8" s="1"/>
  <c r="AL196" i="8" s="1"/>
  <c r="R196" i="8" s="1"/>
  <c r="AM196" i="8" s="1"/>
  <c r="S196" i="8" s="1"/>
  <c r="AN196" i="8" s="1"/>
  <c r="T196" i="8" s="1"/>
  <c r="AO196" i="8" s="1"/>
  <c r="AQ196" i="8" s="1"/>
  <c r="O196" i="11"/>
  <c r="P196" i="11" s="1"/>
  <c r="AK196" i="11" s="1"/>
  <c r="Q196" i="11" s="1"/>
  <c r="AL196" i="11" s="1"/>
  <c r="R196" i="11" s="1"/>
  <c r="AM196" i="11" s="1"/>
  <c r="S196" i="11" s="1"/>
  <c r="AN196" i="11" s="1"/>
  <c r="T196" i="11" s="1"/>
  <c r="AO196" i="11" s="1"/>
  <c r="AQ196" i="11"/>
  <c r="O197" i="12" s="1"/>
  <c r="P197" i="12" s="1"/>
  <c r="AK197" i="12" s="1"/>
  <c r="Q197" i="12" s="1"/>
  <c r="AL197" i="12" s="1"/>
  <c r="R197" i="12" s="1"/>
  <c r="AM197" i="12" s="1"/>
  <c r="S197" i="12" s="1"/>
  <c r="AN197" i="12" s="1"/>
  <c r="T197" i="12" s="1"/>
  <c r="AO197" i="12" s="1"/>
  <c r="AQ197" i="12" s="1"/>
  <c r="O195" i="3"/>
  <c r="P195" i="3" s="1"/>
  <c r="AK195" i="3" s="1"/>
  <c r="Q195" i="3" s="1"/>
  <c r="AL195" i="3" s="1"/>
  <c r="R195" i="3" s="1"/>
  <c r="AM195" i="3" s="1"/>
  <c r="S195" i="3" s="1"/>
  <c r="AN195" i="3" s="1"/>
  <c r="T195" i="3" s="1"/>
  <c r="AO195" i="3" s="1"/>
  <c r="AQ195" i="3" s="1"/>
  <c r="O195" i="4" s="1"/>
  <c r="P195" i="4" s="1"/>
  <c r="AK195" i="4" s="1"/>
  <c r="Q195" i="4" s="1"/>
  <c r="AL195" i="4" s="1"/>
  <c r="R195" i="4" s="1"/>
  <c r="AM195" i="4" s="1"/>
  <c r="S195" i="4" s="1"/>
  <c r="AN195" i="4" s="1"/>
  <c r="T195" i="4" s="1"/>
  <c r="AO195" i="4" s="1"/>
  <c r="AQ195" i="4" s="1"/>
  <c r="O195" i="5" s="1"/>
  <c r="P195" i="5" s="1"/>
  <c r="AK195" i="5" s="1"/>
  <c r="Q195" i="5" s="1"/>
  <c r="AL195" i="5" s="1"/>
  <c r="R195" i="5" s="1"/>
  <c r="AM195" i="5" s="1"/>
  <c r="S195" i="5" s="1"/>
  <c r="AN195" i="5" s="1"/>
  <c r="T195" i="5" s="1"/>
  <c r="AO195" i="5" s="1"/>
  <c r="AQ195" i="5" s="1"/>
  <c r="O195" i="6" s="1"/>
  <c r="P195" i="6" s="1"/>
  <c r="AK195" i="6" s="1"/>
  <c r="Q195" i="6" s="1"/>
  <c r="AL195" i="6" s="1"/>
  <c r="R195" i="6" s="1"/>
  <c r="AM195" i="6" s="1"/>
  <c r="S195" i="6" s="1"/>
  <c r="AN195" i="6" s="1"/>
  <c r="T195" i="6" s="1"/>
  <c r="AO195" i="6" s="1"/>
  <c r="AQ195" i="6" s="1"/>
  <c r="O195" i="7" s="1"/>
  <c r="P195" i="7" s="1"/>
  <c r="AK195" i="7" s="1"/>
  <c r="Q195" i="7" s="1"/>
  <c r="AL195" i="7" s="1"/>
  <c r="R195" i="7" s="1"/>
  <c r="AM195" i="7" s="1"/>
  <c r="S195" i="7" s="1"/>
  <c r="AN195" i="7" s="1"/>
  <c r="T195" i="7" s="1"/>
  <c r="AO195" i="7" s="1"/>
  <c r="AQ195" i="7" s="1"/>
  <c r="O195" i="8" s="1"/>
  <c r="P195" i="8" s="1"/>
  <c r="AK195" i="8" s="1"/>
  <c r="Q195" i="8" s="1"/>
  <c r="AL195" i="8" s="1"/>
  <c r="R195" i="8" s="1"/>
  <c r="AM195" i="8" s="1"/>
  <c r="S195" i="8" s="1"/>
  <c r="AN195" i="8" s="1"/>
  <c r="T195" i="8" s="1"/>
  <c r="AO195" i="8" s="1"/>
  <c r="AQ195" i="8" s="1"/>
  <c r="O195" i="11"/>
  <c r="P195" i="11" s="1"/>
  <c r="AK195" i="11" s="1"/>
  <c r="Q195" i="11" s="1"/>
  <c r="AL195" i="11" s="1"/>
  <c r="R195" i="11" s="1"/>
  <c r="AM195" i="11" s="1"/>
  <c r="S195" i="11" s="1"/>
  <c r="AN195" i="11" s="1"/>
  <c r="T195" i="11" s="1"/>
  <c r="AO195" i="11" s="1"/>
  <c r="AQ195" i="11"/>
  <c r="O196" i="12" s="1"/>
  <c r="P196" i="12" s="1"/>
  <c r="AK196" i="12" s="1"/>
  <c r="Q196" i="12" s="1"/>
  <c r="AL196" i="12" s="1"/>
  <c r="R196" i="12" s="1"/>
  <c r="AM196" i="12" s="1"/>
  <c r="S196" i="12" s="1"/>
  <c r="AN196" i="12" s="1"/>
  <c r="T196" i="12" s="1"/>
  <c r="AO196" i="12" s="1"/>
  <c r="AQ196" i="12" s="1"/>
  <c r="O194" i="11"/>
  <c r="P194" i="11" s="1"/>
  <c r="AK194" i="11" s="1"/>
  <c r="Q194" i="11" s="1"/>
  <c r="AL194" i="11" s="1"/>
  <c r="R194" i="11" s="1"/>
  <c r="AM194" i="11" s="1"/>
  <c r="S194" i="11" s="1"/>
  <c r="AN194" i="11" s="1"/>
  <c r="T194" i="11" s="1"/>
  <c r="AO194" i="11" s="1"/>
  <c r="AQ194" i="11"/>
  <c r="O195" i="12" s="1"/>
  <c r="P195" i="12" s="1"/>
  <c r="AK195" i="12" s="1"/>
  <c r="Q195" i="12" s="1"/>
  <c r="AL195" i="12" s="1"/>
  <c r="R195" i="12" s="1"/>
  <c r="AM195" i="12" s="1"/>
  <c r="S195" i="12" s="1"/>
  <c r="AN195" i="12" s="1"/>
  <c r="T195" i="12" s="1"/>
  <c r="AO195" i="12" s="1"/>
  <c r="AQ195" i="12" s="1"/>
  <c r="O194" i="3"/>
  <c r="P194" i="3" s="1"/>
  <c r="AK194" i="3" s="1"/>
  <c r="Q194" i="3" s="1"/>
  <c r="AL194" i="3" s="1"/>
  <c r="R194" i="3" s="1"/>
  <c r="AM194" i="3" s="1"/>
  <c r="S194" i="3" s="1"/>
  <c r="AN194" i="3" s="1"/>
  <c r="T194" i="3" s="1"/>
  <c r="AO194" i="3" s="1"/>
  <c r="AQ194" i="3" s="1"/>
  <c r="O194" i="4" s="1"/>
  <c r="P194" i="4" s="1"/>
  <c r="AK194" i="4" s="1"/>
  <c r="Q194" i="4" s="1"/>
  <c r="AL194" i="4" s="1"/>
  <c r="R194" i="4" s="1"/>
  <c r="AM194" i="4" s="1"/>
  <c r="S194" i="4" s="1"/>
  <c r="AN194" i="4" s="1"/>
  <c r="T194" i="4" s="1"/>
  <c r="AO194" i="4" s="1"/>
  <c r="AQ194" i="4" s="1"/>
  <c r="O194" i="5" s="1"/>
  <c r="P194" i="5" s="1"/>
  <c r="AK194" i="5" s="1"/>
  <c r="Q194" i="5" s="1"/>
  <c r="AL194" i="5" s="1"/>
  <c r="R194" i="5" s="1"/>
  <c r="AM194" i="5" s="1"/>
  <c r="S194" i="5" s="1"/>
  <c r="AN194" i="5" s="1"/>
  <c r="T194" i="5" s="1"/>
  <c r="AO194" i="5" s="1"/>
  <c r="AQ194" i="5" s="1"/>
  <c r="O194" i="6" s="1"/>
  <c r="P194" i="6" s="1"/>
  <c r="AK194" i="6" s="1"/>
  <c r="Q194" i="6" s="1"/>
  <c r="AL194" i="6" s="1"/>
  <c r="R194" i="6" s="1"/>
  <c r="AM194" i="6" s="1"/>
  <c r="S194" i="6" s="1"/>
  <c r="AN194" i="6" s="1"/>
  <c r="T194" i="6" s="1"/>
  <c r="AO194" i="6" s="1"/>
  <c r="AQ194" i="6" s="1"/>
  <c r="O194" i="7" s="1"/>
  <c r="P194" i="7" s="1"/>
  <c r="AK194" i="7" s="1"/>
  <c r="Q194" i="7" s="1"/>
  <c r="AL194" i="7" s="1"/>
  <c r="R194" i="7" s="1"/>
  <c r="AM194" i="7" s="1"/>
  <c r="S194" i="7" s="1"/>
  <c r="AN194" i="7" s="1"/>
  <c r="T194" i="7" s="1"/>
  <c r="AO194" i="7" s="1"/>
  <c r="AQ194" i="7" s="1"/>
  <c r="O194" i="8" s="1"/>
  <c r="P194" i="8" s="1"/>
  <c r="AK194" i="8" s="1"/>
  <c r="Q194" i="8" s="1"/>
  <c r="AL194" i="8" s="1"/>
  <c r="R194" i="8" s="1"/>
  <c r="AM194" i="8" s="1"/>
  <c r="S194" i="8" s="1"/>
  <c r="AN194" i="8" s="1"/>
  <c r="T194" i="8" s="1"/>
  <c r="AO194" i="8" s="1"/>
  <c r="AQ194" i="8" s="1"/>
  <c r="O193" i="11"/>
  <c r="P193" i="11" s="1"/>
  <c r="AK193" i="11" s="1"/>
  <c r="Q193" i="11" s="1"/>
  <c r="AL193" i="11" s="1"/>
  <c r="R193" i="11" s="1"/>
  <c r="AM193" i="11" s="1"/>
  <c r="S193" i="11" s="1"/>
  <c r="AN193" i="11" s="1"/>
  <c r="T193" i="11" s="1"/>
  <c r="AO193" i="11" s="1"/>
  <c r="AQ193" i="11"/>
  <c r="O194" i="12" s="1"/>
  <c r="P194" i="12" s="1"/>
  <c r="AK194" i="12" s="1"/>
  <c r="Q194" i="12" s="1"/>
  <c r="AL194" i="12" s="1"/>
  <c r="R194" i="12" s="1"/>
  <c r="AM194" i="12" s="1"/>
  <c r="S194" i="12" s="1"/>
  <c r="AN194" i="12" s="1"/>
  <c r="T194" i="12" s="1"/>
  <c r="AO194" i="12" s="1"/>
  <c r="AQ194" i="12" s="1"/>
  <c r="O193" i="3"/>
  <c r="P193" i="3" s="1"/>
  <c r="AK193" i="3" s="1"/>
  <c r="Q193" i="3" s="1"/>
  <c r="AL193" i="3" s="1"/>
  <c r="R193" i="3" s="1"/>
  <c r="AM193" i="3" s="1"/>
  <c r="S193" i="3" s="1"/>
  <c r="AN193" i="3" s="1"/>
  <c r="T193" i="3" s="1"/>
  <c r="AO193" i="3" s="1"/>
  <c r="AQ193" i="3" s="1"/>
  <c r="O193" i="4" s="1"/>
  <c r="P193" i="4" s="1"/>
  <c r="AK193" i="4" s="1"/>
  <c r="Q193" i="4" s="1"/>
  <c r="AL193" i="4" s="1"/>
  <c r="R193" i="4" s="1"/>
  <c r="AM193" i="4" s="1"/>
  <c r="S193" i="4" s="1"/>
  <c r="AN193" i="4" s="1"/>
  <c r="T193" i="4" s="1"/>
  <c r="AO193" i="4" s="1"/>
  <c r="AQ193" i="4" s="1"/>
  <c r="O193" i="5" s="1"/>
  <c r="P193" i="5" s="1"/>
  <c r="AK193" i="5" s="1"/>
  <c r="Q193" i="5" s="1"/>
  <c r="AL193" i="5" s="1"/>
  <c r="R193" i="5" s="1"/>
  <c r="AM193" i="5" s="1"/>
  <c r="S193" i="5" s="1"/>
  <c r="AN193" i="5" s="1"/>
  <c r="T193" i="5" s="1"/>
  <c r="AO193" i="5" s="1"/>
  <c r="AQ193" i="5" s="1"/>
  <c r="O193" i="6" s="1"/>
  <c r="P193" i="6" s="1"/>
  <c r="AK193" i="6" s="1"/>
  <c r="Q193" i="6" s="1"/>
  <c r="AL193" i="6" s="1"/>
  <c r="R193" i="6" s="1"/>
  <c r="AM193" i="6" s="1"/>
  <c r="S193" i="6" s="1"/>
  <c r="AN193" i="6" s="1"/>
  <c r="T193" i="6" s="1"/>
  <c r="AO193" i="6" s="1"/>
  <c r="AQ193" i="6" s="1"/>
  <c r="O193" i="7" s="1"/>
  <c r="P193" i="7" s="1"/>
  <c r="AK193" i="7" s="1"/>
  <c r="Q193" i="7" s="1"/>
  <c r="AL193" i="7" s="1"/>
  <c r="R193" i="7" s="1"/>
  <c r="AM193" i="7" s="1"/>
  <c r="S193" i="7" s="1"/>
  <c r="AN193" i="7" s="1"/>
  <c r="T193" i="7" s="1"/>
  <c r="AO193" i="7" s="1"/>
  <c r="AQ193" i="7" s="1"/>
  <c r="O193" i="8" s="1"/>
  <c r="P193" i="8" s="1"/>
  <c r="AK193" i="8" s="1"/>
  <c r="Q193" i="8" s="1"/>
  <c r="AL193" i="8" s="1"/>
  <c r="R193" i="8" s="1"/>
  <c r="AM193" i="8" s="1"/>
  <c r="S193" i="8" s="1"/>
  <c r="AN193" i="8" s="1"/>
  <c r="T193" i="8" s="1"/>
  <c r="AO193" i="8" s="1"/>
  <c r="AQ193" i="8" s="1"/>
  <c r="O192" i="3"/>
  <c r="P192" i="3" s="1"/>
  <c r="AK192" i="3" s="1"/>
  <c r="Q192" i="3" s="1"/>
  <c r="AL192" i="3" s="1"/>
  <c r="R192" i="3" s="1"/>
  <c r="AM192" i="3" s="1"/>
  <c r="S192" i="3" s="1"/>
  <c r="AN192" i="3" s="1"/>
  <c r="T192" i="3" s="1"/>
  <c r="AO192" i="3" s="1"/>
  <c r="AQ192" i="3" s="1"/>
  <c r="O192" i="4" s="1"/>
  <c r="P192" i="4" s="1"/>
  <c r="AK192" i="4" s="1"/>
  <c r="Q192" i="4" s="1"/>
  <c r="AL192" i="4" s="1"/>
  <c r="R192" i="4" s="1"/>
  <c r="AM192" i="4" s="1"/>
  <c r="S192" i="4" s="1"/>
  <c r="AN192" i="4" s="1"/>
  <c r="T192" i="4" s="1"/>
  <c r="AO192" i="4" s="1"/>
  <c r="AQ192" i="4" s="1"/>
  <c r="O192" i="5" s="1"/>
  <c r="P192" i="5" s="1"/>
  <c r="AK192" i="5" s="1"/>
  <c r="Q192" i="5" s="1"/>
  <c r="AL192" i="5" s="1"/>
  <c r="R192" i="5" s="1"/>
  <c r="AM192" i="5" s="1"/>
  <c r="S192" i="5" s="1"/>
  <c r="AN192" i="5" s="1"/>
  <c r="T192" i="5" s="1"/>
  <c r="AO192" i="5" s="1"/>
  <c r="AQ192" i="5" s="1"/>
  <c r="O192" i="6" s="1"/>
  <c r="P192" i="6" s="1"/>
  <c r="AK192" i="6" s="1"/>
  <c r="Q192" i="6" s="1"/>
  <c r="AL192" i="6" s="1"/>
  <c r="R192" i="6" s="1"/>
  <c r="AM192" i="6" s="1"/>
  <c r="S192" i="6" s="1"/>
  <c r="AN192" i="6" s="1"/>
  <c r="T192" i="6" s="1"/>
  <c r="AO192" i="6" s="1"/>
  <c r="AQ192" i="6" s="1"/>
  <c r="O192" i="7" s="1"/>
  <c r="P192" i="7" s="1"/>
  <c r="AK192" i="7" s="1"/>
  <c r="Q192" i="7" s="1"/>
  <c r="AL192" i="7" s="1"/>
  <c r="R192" i="7" s="1"/>
  <c r="AM192" i="7" s="1"/>
  <c r="S192" i="7" s="1"/>
  <c r="AN192" i="7" s="1"/>
  <c r="T192" i="7" s="1"/>
  <c r="AO192" i="7" s="1"/>
  <c r="AQ192" i="7" s="1"/>
  <c r="O192" i="8" s="1"/>
  <c r="P192" i="8" s="1"/>
  <c r="AK192" i="8" s="1"/>
  <c r="Q192" i="8" s="1"/>
  <c r="AL192" i="8" s="1"/>
  <c r="R192" i="8" s="1"/>
  <c r="AM192" i="8" s="1"/>
  <c r="S192" i="8" s="1"/>
  <c r="AN192" i="8" s="1"/>
  <c r="T192" i="8" s="1"/>
  <c r="AO192" i="8" s="1"/>
  <c r="AQ192" i="8" s="1"/>
  <c r="O192" i="11"/>
  <c r="P192" i="11" s="1"/>
  <c r="AK192" i="11" s="1"/>
  <c r="Q192" i="11" s="1"/>
  <c r="AL192" i="11" s="1"/>
  <c r="R192" i="11" s="1"/>
  <c r="AM192" i="11" s="1"/>
  <c r="S192" i="11" s="1"/>
  <c r="AN192" i="11" s="1"/>
  <c r="T192" i="11" s="1"/>
  <c r="AO192" i="11" s="1"/>
  <c r="AQ192" i="11"/>
  <c r="O193" i="12" s="1"/>
  <c r="P193" i="12" s="1"/>
  <c r="AK193" i="12" s="1"/>
  <c r="Q193" i="12" s="1"/>
  <c r="AL193" i="12" s="1"/>
  <c r="R193" i="12" s="1"/>
  <c r="AM193" i="12" s="1"/>
  <c r="S193" i="12" s="1"/>
  <c r="AN193" i="12" s="1"/>
  <c r="T193" i="12" s="1"/>
  <c r="AO193" i="12" s="1"/>
  <c r="AQ193" i="12" s="1"/>
  <c r="O191" i="3"/>
  <c r="P191" i="3" s="1"/>
  <c r="AK191" i="3" s="1"/>
  <c r="Q191" i="3" s="1"/>
  <c r="AL191" i="3" s="1"/>
  <c r="R191" i="3" s="1"/>
  <c r="AM191" i="3" s="1"/>
  <c r="S191" i="3" s="1"/>
  <c r="AN191" i="3" s="1"/>
  <c r="T191" i="3" s="1"/>
  <c r="AO191" i="3" s="1"/>
  <c r="AQ191" i="3" s="1"/>
  <c r="O191" i="4" s="1"/>
  <c r="P191" i="4" s="1"/>
  <c r="AK191" i="4" s="1"/>
  <c r="Q191" i="4" s="1"/>
  <c r="AL191" i="4" s="1"/>
  <c r="R191" i="4" s="1"/>
  <c r="AM191" i="4" s="1"/>
  <c r="S191" i="4" s="1"/>
  <c r="AN191" i="4" s="1"/>
  <c r="T191" i="4" s="1"/>
  <c r="AO191" i="4" s="1"/>
  <c r="AQ191" i="4" s="1"/>
  <c r="O191" i="5" s="1"/>
  <c r="P191" i="5" s="1"/>
  <c r="AK191" i="5" s="1"/>
  <c r="Q191" i="5" s="1"/>
  <c r="AL191" i="5" s="1"/>
  <c r="R191" i="5" s="1"/>
  <c r="AM191" i="5" s="1"/>
  <c r="S191" i="5" s="1"/>
  <c r="AN191" i="5" s="1"/>
  <c r="T191" i="5" s="1"/>
  <c r="AO191" i="5" s="1"/>
  <c r="AQ191" i="5" s="1"/>
  <c r="O191" i="6" s="1"/>
  <c r="P191" i="6" s="1"/>
  <c r="AK191" i="6" s="1"/>
  <c r="Q191" i="6" s="1"/>
  <c r="AL191" i="6" s="1"/>
  <c r="R191" i="6" s="1"/>
  <c r="AM191" i="6" s="1"/>
  <c r="S191" i="6" s="1"/>
  <c r="AN191" i="6" s="1"/>
  <c r="T191" i="6" s="1"/>
  <c r="AO191" i="6" s="1"/>
  <c r="AQ191" i="6" s="1"/>
  <c r="O191" i="7" s="1"/>
  <c r="P191" i="7" s="1"/>
  <c r="AK191" i="7" s="1"/>
  <c r="Q191" i="7" s="1"/>
  <c r="AL191" i="7" s="1"/>
  <c r="R191" i="7" s="1"/>
  <c r="AM191" i="7" s="1"/>
  <c r="S191" i="7" s="1"/>
  <c r="AN191" i="7" s="1"/>
  <c r="T191" i="7" s="1"/>
  <c r="AO191" i="7" s="1"/>
  <c r="AQ191" i="7" s="1"/>
  <c r="O191" i="8" s="1"/>
  <c r="P191" i="8" s="1"/>
  <c r="AK191" i="8" s="1"/>
  <c r="Q191" i="8" s="1"/>
  <c r="AL191" i="8" s="1"/>
  <c r="R191" i="8" s="1"/>
  <c r="AM191" i="8" s="1"/>
  <c r="S191" i="8" s="1"/>
  <c r="AN191" i="8" s="1"/>
  <c r="T191" i="8" s="1"/>
  <c r="AO191" i="8" s="1"/>
  <c r="AQ191" i="8" s="1"/>
  <c r="O191" i="11"/>
  <c r="P191" i="11" s="1"/>
  <c r="AK191" i="11" s="1"/>
  <c r="Q191" i="11" s="1"/>
  <c r="AL191" i="11" s="1"/>
  <c r="R191" i="11" s="1"/>
  <c r="AM191" i="11" s="1"/>
  <c r="S191" i="11" s="1"/>
  <c r="AN191" i="11" s="1"/>
  <c r="T191" i="11" s="1"/>
  <c r="AO191" i="11" s="1"/>
  <c r="AQ191" i="11"/>
  <c r="O192" i="12" s="1"/>
  <c r="P192" i="12" s="1"/>
  <c r="AK192" i="12" s="1"/>
  <c r="Q192" i="12" s="1"/>
  <c r="AL192" i="12" s="1"/>
  <c r="R192" i="12" s="1"/>
  <c r="AM192" i="12" s="1"/>
  <c r="S192" i="12" s="1"/>
  <c r="AN192" i="12" s="1"/>
  <c r="T192" i="12" s="1"/>
  <c r="AO192" i="12" s="1"/>
  <c r="AQ192" i="12" s="1"/>
  <c r="O190" i="11"/>
  <c r="P190" i="11" s="1"/>
  <c r="AK190" i="11" s="1"/>
  <c r="Q190" i="11" s="1"/>
  <c r="AL190" i="11" s="1"/>
  <c r="R190" i="11" s="1"/>
  <c r="AM190" i="11" s="1"/>
  <c r="S190" i="11" s="1"/>
  <c r="AN190" i="11" s="1"/>
  <c r="T190" i="11" s="1"/>
  <c r="AO190" i="11" s="1"/>
  <c r="AQ190" i="11"/>
  <c r="O191" i="12" s="1"/>
  <c r="P191" i="12" s="1"/>
  <c r="AK191" i="12" s="1"/>
  <c r="Q191" i="12" s="1"/>
  <c r="AL191" i="12" s="1"/>
  <c r="R191" i="12" s="1"/>
  <c r="AM191" i="12" s="1"/>
  <c r="S191" i="12" s="1"/>
  <c r="AN191" i="12" s="1"/>
  <c r="T191" i="12" s="1"/>
  <c r="AO191" i="12" s="1"/>
  <c r="AQ191" i="12" s="1"/>
  <c r="O190" i="3"/>
  <c r="P190" i="3" s="1"/>
  <c r="AK190" i="3" s="1"/>
  <c r="Q190" i="3" s="1"/>
  <c r="AL190" i="3" s="1"/>
  <c r="R190" i="3" s="1"/>
  <c r="AM190" i="3" s="1"/>
  <c r="S190" i="3" s="1"/>
  <c r="AN190" i="3" s="1"/>
  <c r="T190" i="3" s="1"/>
  <c r="AO190" i="3" s="1"/>
  <c r="AQ190" i="3" s="1"/>
  <c r="O190" i="4" s="1"/>
  <c r="P190" i="4" s="1"/>
  <c r="AK190" i="4" s="1"/>
  <c r="Q190" i="4" s="1"/>
  <c r="AL190" i="4" s="1"/>
  <c r="R190" i="4" s="1"/>
  <c r="AM190" i="4" s="1"/>
  <c r="S190" i="4" s="1"/>
  <c r="AN190" i="4" s="1"/>
  <c r="T190" i="4" s="1"/>
  <c r="AO190" i="4" s="1"/>
  <c r="AQ190" i="4" s="1"/>
  <c r="O190" i="5" s="1"/>
  <c r="P190" i="5" s="1"/>
  <c r="AK190" i="5" s="1"/>
  <c r="Q190" i="5" s="1"/>
  <c r="AL190" i="5" s="1"/>
  <c r="R190" i="5" s="1"/>
  <c r="AM190" i="5" s="1"/>
  <c r="S190" i="5" s="1"/>
  <c r="AN190" i="5" s="1"/>
  <c r="T190" i="5" s="1"/>
  <c r="AO190" i="5" s="1"/>
  <c r="AQ190" i="5" s="1"/>
  <c r="O190" i="6" s="1"/>
  <c r="P190" i="6" s="1"/>
  <c r="AK190" i="6" s="1"/>
  <c r="Q190" i="6" s="1"/>
  <c r="AL190" i="6" s="1"/>
  <c r="R190" i="6" s="1"/>
  <c r="AM190" i="6" s="1"/>
  <c r="S190" i="6" s="1"/>
  <c r="AN190" i="6" s="1"/>
  <c r="T190" i="6" s="1"/>
  <c r="AO190" i="6" s="1"/>
  <c r="AQ190" i="6" s="1"/>
  <c r="O190" i="7" s="1"/>
  <c r="P190" i="7" s="1"/>
  <c r="AK190" i="7" s="1"/>
  <c r="Q190" i="7" s="1"/>
  <c r="AL190" i="7" s="1"/>
  <c r="R190" i="7" s="1"/>
  <c r="AM190" i="7" s="1"/>
  <c r="S190" i="7" s="1"/>
  <c r="AN190" i="7" s="1"/>
  <c r="T190" i="7" s="1"/>
  <c r="AO190" i="7" s="1"/>
  <c r="AQ190" i="7" s="1"/>
  <c r="O190" i="8" s="1"/>
  <c r="P190" i="8" s="1"/>
  <c r="AK190" i="8" s="1"/>
  <c r="Q190" i="8" s="1"/>
  <c r="AL190" i="8" s="1"/>
  <c r="R190" i="8" s="1"/>
  <c r="AM190" i="8" s="1"/>
  <c r="S190" i="8" s="1"/>
  <c r="AN190" i="8" s="1"/>
  <c r="T190" i="8" s="1"/>
  <c r="AO190" i="8" s="1"/>
  <c r="AQ190" i="8" s="1"/>
  <c r="O189" i="3"/>
  <c r="P189" i="3" s="1"/>
  <c r="AK189" i="3" s="1"/>
  <c r="Q189" i="3" s="1"/>
  <c r="AL189" i="3" s="1"/>
  <c r="R189" i="3" s="1"/>
  <c r="AM189" i="3" s="1"/>
  <c r="S189" i="3" s="1"/>
  <c r="AN189" i="3" s="1"/>
  <c r="T189" i="3" s="1"/>
  <c r="AO189" i="3" s="1"/>
  <c r="AQ189" i="3" s="1"/>
  <c r="O189" i="4" s="1"/>
  <c r="P189" i="4" s="1"/>
  <c r="AK189" i="4" s="1"/>
  <c r="Q189" i="4" s="1"/>
  <c r="AL189" i="4" s="1"/>
  <c r="R189" i="4" s="1"/>
  <c r="AM189" i="4" s="1"/>
  <c r="S189" i="4" s="1"/>
  <c r="AN189" i="4" s="1"/>
  <c r="T189" i="4" s="1"/>
  <c r="AO189" i="4" s="1"/>
  <c r="AQ189" i="4" s="1"/>
  <c r="O189" i="5" s="1"/>
  <c r="P189" i="5" s="1"/>
  <c r="AK189" i="5" s="1"/>
  <c r="Q189" i="5" s="1"/>
  <c r="AL189" i="5" s="1"/>
  <c r="R189" i="5" s="1"/>
  <c r="AM189" i="5" s="1"/>
  <c r="S189" i="5" s="1"/>
  <c r="AN189" i="5" s="1"/>
  <c r="T189" i="5" s="1"/>
  <c r="AO189" i="5" s="1"/>
  <c r="AQ189" i="5" s="1"/>
  <c r="O189" i="6" s="1"/>
  <c r="P189" i="6" s="1"/>
  <c r="AK189" i="6" s="1"/>
  <c r="Q189" i="6" s="1"/>
  <c r="AL189" i="6" s="1"/>
  <c r="R189" i="6" s="1"/>
  <c r="AM189" i="6" s="1"/>
  <c r="S189" i="6" s="1"/>
  <c r="AN189" i="6" s="1"/>
  <c r="T189" i="6" s="1"/>
  <c r="AO189" i="6" s="1"/>
  <c r="AQ189" i="6" s="1"/>
  <c r="O189" i="7" s="1"/>
  <c r="P189" i="7" s="1"/>
  <c r="AK189" i="7" s="1"/>
  <c r="Q189" i="7" s="1"/>
  <c r="AL189" i="7" s="1"/>
  <c r="R189" i="7" s="1"/>
  <c r="AM189" i="7" s="1"/>
  <c r="S189" i="7" s="1"/>
  <c r="AN189" i="7" s="1"/>
  <c r="T189" i="7" s="1"/>
  <c r="AO189" i="7" s="1"/>
  <c r="AQ189" i="7" s="1"/>
  <c r="O189" i="8" s="1"/>
  <c r="P189" i="8" s="1"/>
  <c r="AK189" i="8" s="1"/>
  <c r="Q189" i="8" s="1"/>
  <c r="AL189" i="8" s="1"/>
  <c r="R189" i="8" s="1"/>
  <c r="AM189" i="8" s="1"/>
  <c r="S189" i="8" s="1"/>
  <c r="AN189" i="8" s="1"/>
  <c r="T189" i="8" s="1"/>
  <c r="AO189" i="8" s="1"/>
  <c r="AQ189" i="8" s="1"/>
  <c r="O189" i="11"/>
  <c r="P189" i="11" s="1"/>
  <c r="AK189" i="11" s="1"/>
  <c r="Q189" i="11" s="1"/>
  <c r="AL189" i="11" s="1"/>
  <c r="R189" i="11" s="1"/>
  <c r="AM189" i="11" s="1"/>
  <c r="S189" i="11" s="1"/>
  <c r="AN189" i="11" s="1"/>
  <c r="T189" i="11" s="1"/>
  <c r="AO189" i="11" s="1"/>
  <c r="AQ189" i="11"/>
  <c r="O190" i="12" s="1"/>
  <c r="P190" i="12" s="1"/>
  <c r="AK190" i="12" s="1"/>
  <c r="Q190" i="12" s="1"/>
  <c r="AL190" i="12" s="1"/>
  <c r="R190" i="12" s="1"/>
  <c r="AM190" i="12" s="1"/>
  <c r="S190" i="12" s="1"/>
  <c r="AN190" i="12" s="1"/>
  <c r="T190" i="12" s="1"/>
  <c r="AO190" i="12" s="1"/>
  <c r="AQ190" i="12" s="1"/>
  <c r="O188" i="3"/>
  <c r="P188" i="3" s="1"/>
  <c r="AK188" i="3" s="1"/>
  <c r="Q188" i="3" s="1"/>
  <c r="AL188" i="3" s="1"/>
  <c r="R188" i="3" s="1"/>
  <c r="AM188" i="3" s="1"/>
  <c r="S188" i="3" s="1"/>
  <c r="AN188" i="3" s="1"/>
  <c r="T188" i="3" s="1"/>
  <c r="AO188" i="3" s="1"/>
  <c r="AQ188" i="3" s="1"/>
  <c r="O188" i="4" s="1"/>
  <c r="P188" i="4" s="1"/>
  <c r="AK188" i="4" s="1"/>
  <c r="Q188" i="4" s="1"/>
  <c r="AL188" i="4" s="1"/>
  <c r="R188" i="4" s="1"/>
  <c r="AM188" i="4" s="1"/>
  <c r="S188" i="4" s="1"/>
  <c r="AN188" i="4" s="1"/>
  <c r="T188" i="4" s="1"/>
  <c r="AO188" i="4" s="1"/>
  <c r="AQ188" i="4" s="1"/>
  <c r="O188" i="5" s="1"/>
  <c r="P188" i="5" s="1"/>
  <c r="AK188" i="5" s="1"/>
  <c r="Q188" i="5" s="1"/>
  <c r="AL188" i="5" s="1"/>
  <c r="R188" i="5" s="1"/>
  <c r="AM188" i="5" s="1"/>
  <c r="S188" i="5" s="1"/>
  <c r="AN188" i="5" s="1"/>
  <c r="T188" i="5" s="1"/>
  <c r="AO188" i="5" s="1"/>
  <c r="AQ188" i="5" s="1"/>
  <c r="O188" i="6" s="1"/>
  <c r="P188" i="6" s="1"/>
  <c r="AK188" i="6" s="1"/>
  <c r="Q188" i="6" s="1"/>
  <c r="AL188" i="6" s="1"/>
  <c r="R188" i="6" s="1"/>
  <c r="AM188" i="6" s="1"/>
  <c r="S188" i="6" s="1"/>
  <c r="AN188" i="6" s="1"/>
  <c r="T188" i="6" s="1"/>
  <c r="AO188" i="6" s="1"/>
  <c r="AQ188" i="6" s="1"/>
  <c r="O188" i="7" s="1"/>
  <c r="P188" i="7" s="1"/>
  <c r="AK188" i="7" s="1"/>
  <c r="Q188" i="7" s="1"/>
  <c r="AL188" i="7" s="1"/>
  <c r="R188" i="7" s="1"/>
  <c r="AM188" i="7" s="1"/>
  <c r="S188" i="7" s="1"/>
  <c r="AN188" i="7" s="1"/>
  <c r="T188" i="7" s="1"/>
  <c r="AO188" i="7" s="1"/>
  <c r="AQ188" i="7" s="1"/>
  <c r="O188" i="8" s="1"/>
  <c r="P188" i="8" s="1"/>
  <c r="AK188" i="8" s="1"/>
  <c r="Q188" i="8" s="1"/>
  <c r="AL188" i="8" s="1"/>
  <c r="R188" i="8" s="1"/>
  <c r="AM188" i="8" s="1"/>
  <c r="S188" i="8" s="1"/>
  <c r="AN188" i="8" s="1"/>
  <c r="T188" i="8" s="1"/>
  <c r="AO188" i="8" s="1"/>
  <c r="AQ188" i="8" s="1"/>
  <c r="O188" i="11"/>
  <c r="P188" i="11" s="1"/>
  <c r="AK188" i="11" s="1"/>
  <c r="Q188" i="11" s="1"/>
  <c r="AL188" i="11" s="1"/>
  <c r="R188" i="11" s="1"/>
  <c r="AM188" i="11" s="1"/>
  <c r="S188" i="11" s="1"/>
  <c r="AN188" i="11" s="1"/>
  <c r="T188" i="11" s="1"/>
  <c r="AO188" i="11" s="1"/>
  <c r="AQ188" i="11"/>
  <c r="O189" i="12" s="1"/>
  <c r="P189" i="12" s="1"/>
  <c r="AK189" i="12" s="1"/>
  <c r="Q189" i="12" s="1"/>
  <c r="AL189" i="12" s="1"/>
  <c r="R189" i="12" s="1"/>
  <c r="AM189" i="12" s="1"/>
  <c r="S189" i="12" s="1"/>
  <c r="AN189" i="12" s="1"/>
  <c r="T189" i="12" s="1"/>
  <c r="AO189" i="12" s="1"/>
  <c r="AQ189" i="12" s="1"/>
  <c r="O187" i="11"/>
  <c r="P187" i="11" s="1"/>
  <c r="AK187" i="11" s="1"/>
  <c r="Q187" i="11" s="1"/>
  <c r="AL187" i="11" s="1"/>
  <c r="R187" i="11" s="1"/>
  <c r="AM187" i="11" s="1"/>
  <c r="S187" i="11" s="1"/>
  <c r="AN187" i="11" s="1"/>
  <c r="T187" i="11" s="1"/>
  <c r="AO187" i="11" s="1"/>
  <c r="AQ187" i="11"/>
  <c r="O188" i="12" s="1"/>
  <c r="P188" i="12" s="1"/>
  <c r="AK188" i="12" s="1"/>
  <c r="Q188" i="12" s="1"/>
  <c r="AL188" i="12" s="1"/>
  <c r="R188" i="12" s="1"/>
  <c r="AM188" i="12" s="1"/>
  <c r="S188" i="12" s="1"/>
  <c r="AN188" i="12" s="1"/>
  <c r="T188" i="12" s="1"/>
  <c r="AO188" i="12" s="1"/>
  <c r="AQ188" i="12" s="1"/>
  <c r="O187" i="3"/>
  <c r="P187" i="3" s="1"/>
  <c r="AK187" i="3" s="1"/>
  <c r="Q187" i="3" s="1"/>
  <c r="AL187" i="3" s="1"/>
  <c r="R187" i="3" s="1"/>
  <c r="AM187" i="3" s="1"/>
  <c r="S187" i="3" s="1"/>
  <c r="AN187" i="3" s="1"/>
  <c r="T187" i="3" s="1"/>
  <c r="AO187" i="3" s="1"/>
  <c r="AQ187" i="3" s="1"/>
  <c r="O187" i="4" s="1"/>
  <c r="P187" i="4" s="1"/>
  <c r="AK187" i="4" s="1"/>
  <c r="Q187" i="4" s="1"/>
  <c r="AL187" i="4" s="1"/>
  <c r="R187" i="4" s="1"/>
  <c r="AM187" i="4" s="1"/>
  <c r="S187" i="4" s="1"/>
  <c r="AN187" i="4" s="1"/>
  <c r="T187" i="4" s="1"/>
  <c r="AO187" i="4" s="1"/>
  <c r="AQ187" i="4" s="1"/>
  <c r="O187" i="5" s="1"/>
  <c r="P187" i="5" s="1"/>
  <c r="AK187" i="5" s="1"/>
  <c r="Q187" i="5" s="1"/>
  <c r="AL187" i="5" s="1"/>
  <c r="R187" i="5" s="1"/>
  <c r="AM187" i="5" s="1"/>
  <c r="S187" i="5" s="1"/>
  <c r="AN187" i="5" s="1"/>
  <c r="T187" i="5" s="1"/>
  <c r="AO187" i="5" s="1"/>
  <c r="AQ187" i="5" s="1"/>
  <c r="O187" i="6" s="1"/>
  <c r="P187" i="6" s="1"/>
  <c r="AK187" i="6" s="1"/>
  <c r="Q187" i="6" s="1"/>
  <c r="AL187" i="6" s="1"/>
  <c r="R187" i="6" s="1"/>
  <c r="AM187" i="6" s="1"/>
  <c r="S187" i="6" s="1"/>
  <c r="AN187" i="6" s="1"/>
  <c r="T187" i="6" s="1"/>
  <c r="AO187" i="6" s="1"/>
  <c r="AQ187" i="6" s="1"/>
  <c r="O187" i="7" s="1"/>
  <c r="P187" i="7" s="1"/>
  <c r="AK187" i="7" s="1"/>
  <c r="Q187" i="7" s="1"/>
  <c r="AL187" i="7" s="1"/>
  <c r="R187" i="7" s="1"/>
  <c r="AM187" i="7" s="1"/>
  <c r="S187" i="7" s="1"/>
  <c r="AN187" i="7" s="1"/>
  <c r="T187" i="7" s="1"/>
  <c r="AO187" i="7" s="1"/>
  <c r="AQ187" i="7" s="1"/>
  <c r="O187" i="8" s="1"/>
  <c r="P187" i="8" s="1"/>
  <c r="AK187" i="8" s="1"/>
  <c r="Q187" i="8" s="1"/>
  <c r="AL187" i="8" s="1"/>
  <c r="R187" i="8" s="1"/>
  <c r="AM187" i="8" s="1"/>
  <c r="S187" i="8" s="1"/>
  <c r="AN187" i="8" s="1"/>
  <c r="T187" i="8" s="1"/>
  <c r="AO187" i="8" s="1"/>
  <c r="AQ187" i="8" s="1"/>
  <c r="O186" i="11"/>
  <c r="P186" i="11" s="1"/>
  <c r="AK186" i="11" s="1"/>
  <c r="Q186" i="11" s="1"/>
  <c r="AL186" i="11" s="1"/>
  <c r="R186" i="11" s="1"/>
  <c r="AM186" i="11" s="1"/>
  <c r="S186" i="11" s="1"/>
  <c r="AN186" i="11" s="1"/>
  <c r="T186" i="11" s="1"/>
  <c r="AO186" i="11" s="1"/>
  <c r="AQ186" i="11"/>
  <c r="O187" i="12" s="1"/>
  <c r="P187" i="12" s="1"/>
  <c r="AK187" i="12" s="1"/>
  <c r="Q187" i="12" s="1"/>
  <c r="AL187" i="12" s="1"/>
  <c r="R187" i="12" s="1"/>
  <c r="AM187" i="12" s="1"/>
  <c r="S187" i="12" s="1"/>
  <c r="AN187" i="12" s="1"/>
  <c r="T187" i="12" s="1"/>
  <c r="AO187" i="12" s="1"/>
  <c r="AQ187" i="12" s="1"/>
  <c r="O186" i="3"/>
  <c r="P186" i="3" s="1"/>
  <c r="AK186" i="3" s="1"/>
  <c r="Q186" i="3" s="1"/>
  <c r="AL186" i="3" s="1"/>
  <c r="R186" i="3" s="1"/>
  <c r="AM186" i="3" s="1"/>
  <c r="S186" i="3" s="1"/>
  <c r="AN186" i="3" s="1"/>
  <c r="T186" i="3" s="1"/>
  <c r="AO186" i="3" s="1"/>
  <c r="AQ186" i="3" s="1"/>
  <c r="O186" i="4" s="1"/>
  <c r="P186" i="4" s="1"/>
  <c r="AK186" i="4" s="1"/>
  <c r="Q186" i="4" s="1"/>
  <c r="AL186" i="4" s="1"/>
  <c r="R186" i="4" s="1"/>
  <c r="AM186" i="4" s="1"/>
  <c r="S186" i="4" s="1"/>
  <c r="AN186" i="4" s="1"/>
  <c r="T186" i="4" s="1"/>
  <c r="AO186" i="4" s="1"/>
  <c r="AQ186" i="4" s="1"/>
  <c r="O186" i="5" s="1"/>
  <c r="P186" i="5" s="1"/>
  <c r="AK186" i="5" s="1"/>
  <c r="Q186" i="5" s="1"/>
  <c r="AL186" i="5" s="1"/>
  <c r="R186" i="5" s="1"/>
  <c r="AM186" i="5" s="1"/>
  <c r="S186" i="5" s="1"/>
  <c r="AN186" i="5" s="1"/>
  <c r="T186" i="5" s="1"/>
  <c r="AO186" i="5" s="1"/>
  <c r="AQ186" i="5" s="1"/>
  <c r="O186" i="6" s="1"/>
  <c r="P186" i="6" s="1"/>
  <c r="AK186" i="6" s="1"/>
  <c r="Q186" i="6" s="1"/>
  <c r="AL186" i="6" s="1"/>
  <c r="R186" i="6" s="1"/>
  <c r="AM186" i="6" s="1"/>
  <c r="S186" i="6" s="1"/>
  <c r="AN186" i="6" s="1"/>
  <c r="T186" i="6" s="1"/>
  <c r="AO186" i="6" s="1"/>
  <c r="AQ186" i="6" s="1"/>
  <c r="O186" i="7" s="1"/>
  <c r="P186" i="7" s="1"/>
  <c r="AK186" i="7" s="1"/>
  <c r="Q186" i="7" s="1"/>
  <c r="AL186" i="7" s="1"/>
  <c r="R186" i="7" s="1"/>
  <c r="AM186" i="7" s="1"/>
  <c r="S186" i="7" s="1"/>
  <c r="AN186" i="7" s="1"/>
  <c r="T186" i="7" s="1"/>
  <c r="AO186" i="7" s="1"/>
  <c r="AQ186" i="7" s="1"/>
  <c r="O186" i="8" s="1"/>
  <c r="P186" i="8" s="1"/>
  <c r="AK186" i="8" s="1"/>
  <c r="Q186" i="8" s="1"/>
  <c r="AL186" i="8" s="1"/>
  <c r="R186" i="8" s="1"/>
  <c r="AM186" i="8" s="1"/>
  <c r="S186" i="8" s="1"/>
  <c r="AN186" i="8" s="1"/>
  <c r="T186" i="8" s="1"/>
  <c r="AO186" i="8" s="1"/>
  <c r="AQ186" i="8" s="1"/>
  <c r="O185" i="3"/>
  <c r="P185" i="3" s="1"/>
  <c r="AK185" i="3" s="1"/>
  <c r="Q185" i="3" s="1"/>
  <c r="AL185" i="3" s="1"/>
  <c r="R185" i="3" s="1"/>
  <c r="AM185" i="3" s="1"/>
  <c r="S185" i="3" s="1"/>
  <c r="AN185" i="3" s="1"/>
  <c r="T185" i="3" s="1"/>
  <c r="AO185" i="3" s="1"/>
  <c r="AQ185" i="3" s="1"/>
  <c r="O185" i="4" s="1"/>
  <c r="P185" i="4" s="1"/>
  <c r="AK185" i="4" s="1"/>
  <c r="Q185" i="4" s="1"/>
  <c r="AL185" i="4" s="1"/>
  <c r="R185" i="4" s="1"/>
  <c r="AM185" i="4" s="1"/>
  <c r="S185" i="4" s="1"/>
  <c r="AN185" i="4" s="1"/>
  <c r="T185" i="4" s="1"/>
  <c r="AO185" i="4" s="1"/>
  <c r="AQ185" i="4" s="1"/>
  <c r="O185" i="5" s="1"/>
  <c r="P185" i="5" s="1"/>
  <c r="AK185" i="5" s="1"/>
  <c r="Q185" i="5" s="1"/>
  <c r="AL185" i="5" s="1"/>
  <c r="R185" i="5" s="1"/>
  <c r="AM185" i="5" s="1"/>
  <c r="S185" i="5" s="1"/>
  <c r="AN185" i="5" s="1"/>
  <c r="T185" i="5" s="1"/>
  <c r="AO185" i="5" s="1"/>
  <c r="AQ185" i="5" s="1"/>
  <c r="O185" i="6" s="1"/>
  <c r="P185" i="6" s="1"/>
  <c r="AK185" i="6" s="1"/>
  <c r="Q185" i="6" s="1"/>
  <c r="AL185" i="6" s="1"/>
  <c r="R185" i="6" s="1"/>
  <c r="AM185" i="6" s="1"/>
  <c r="S185" i="6" s="1"/>
  <c r="AN185" i="6" s="1"/>
  <c r="T185" i="6" s="1"/>
  <c r="AO185" i="6" s="1"/>
  <c r="AQ185" i="6" s="1"/>
  <c r="O185" i="7" s="1"/>
  <c r="P185" i="7" s="1"/>
  <c r="AK185" i="7" s="1"/>
  <c r="Q185" i="7" s="1"/>
  <c r="AL185" i="7" s="1"/>
  <c r="R185" i="7" s="1"/>
  <c r="AM185" i="7" s="1"/>
  <c r="S185" i="7" s="1"/>
  <c r="AN185" i="7" s="1"/>
  <c r="T185" i="7" s="1"/>
  <c r="AO185" i="7" s="1"/>
  <c r="AQ185" i="7" s="1"/>
  <c r="O185" i="8" s="1"/>
  <c r="P185" i="8" s="1"/>
  <c r="AK185" i="8" s="1"/>
  <c r="Q185" i="8" s="1"/>
  <c r="AL185" i="8" s="1"/>
  <c r="R185" i="8" s="1"/>
  <c r="AM185" i="8" s="1"/>
  <c r="S185" i="8" s="1"/>
  <c r="AN185" i="8" s="1"/>
  <c r="T185" i="8" s="1"/>
  <c r="AO185" i="8" s="1"/>
  <c r="AQ185" i="8" s="1"/>
  <c r="O185" i="11"/>
  <c r="P185" i="11" s="1"/>
  <c r="AK185" i="11" s="1"/>
  <c r="Q185" i="11" s="1"/>
  <c r="AL185" i="11" s="1"/>
  <c r="R185" i="11" s="1"/>
  <c r="AM185" i="11" s="1"/>
  <c r="S185" i="11" s="1"/>
  <c r="AN185" i="11" s="1"/>
  <c r="T185" i="11" s="1"/>
  <c r="AO185" i="11" s="1"/>
  <c r="AQ185" i="11"/>
  <c r="O186" i="12" s="1"/>
  <c r="P186" i="12" s="1"/>
  <c r="AK186" i="12" s="1"/>
  <c r="Q186" i="12" s="1"/>
  <c r="AL186" i="12" s="1"/>
  <c r="R186" i="12" s="1"/>
  <c r="AM186" i="12" s="1"/>
  <c r="S186" i="12" s="1"/>
  <c r="AN186" i="12" s="1"/>
  <c r="T186" i="12" s="1"/>
  <c r="AO186" i="12" s="1"/>
  <c r="AQ186" i="12" s="1"/>
  <c r="O184" i="3"/>
  <c r="P184" i="3" s="1"/>
  <c r="AK184" i="3" s="1"/>
  <c r="Q184" i="3" s="1"/>
  <c r="AL184" i="3" s="1"/>
  <c r="R184" i="3" s="1"/>
  <c r="AM184" i="3" s="1"/>
  <c r="S184" i="3" s="1"/>
  <c r="AN184" i="3" s="1"/>
  <c r="T184" i="3" s="1"/>
  <c r="AO184" i="3" s="1"/>
  <c r="AQ184" i="3" s="1"/>
  <c r="O184" i="4" s="1"/>
  <c r="P184" i="4" s="1"/>
  <c r="AK184" i="4" s="1"/>
  <c r="Q184" i="4" s="1"/>
  <c r="AL184" i="4" s="1"/>
  <c r="R184" i="4" s="1"/>
  <c r="AM184" i="4" s="1"/>
  <c r="S184" i="4" s="1"/>
  <c r="AN184" i="4" s="1"/>
  <c r="T184" i="4" s="1"/>
  <c r="AO184" i="4" s="1"/>
  <c r="AQ184" i="4" s="1"/>
  <c r="O184" i="5" s="1"/>
  <c r="P184" i="5" s="1"/>
  <c r="AK184" i="5" s="1"/>
  <c r="Q184" i="5" s="1"/>
  <c r="AL184" i="5" s="1"/>
  <c r="R184" i="5" s="1"/>
  <c r="AM184" i="5" s="1"/>
  <c r="S184" i="5" s="1"/>
  <c r="AN184" i="5" s="1"/>
  <c r="T184" i="5" s="1"/>
  <c r="AO184" i="5" s="1"/>
  <c r="AQ184" i="5" s="1"/>
  <c r="O184" i="6" s="1"/>
  <c r="P184" i="6" s="1"/>
  <c r="AK184" i="6" s="1"/>
  <c r="Q184" i="6" s="1"/>
  <c r="AL184" i="6" s="1"/>
  <c r="R184" i="6" s="1"/>
  <c r="AM184" i="6" s="1"/>
  <c r="S184" i="6" s="1"/>
  <c r="AN184" i="6" s="1"/>
  <c r="T184" i="6" s="1"/>
  <c r="AO184" i="6" s="1"/>
  <c r="AQ184" i="6" s="1"/>
  <c r="O184" i="7" s="1"/>
  <c r="P184" i="7" s="1"/>
  <c r="AK184" i="7" s="1"/>
  <c r="Q184" i="7" s="1"/>
  <c r="AL184" i="7" s="1"/>
  <c r="R184" i="7" s="1"/>
  <c r="AM184" i="7" s="1"/>
  <c r="S184" i="7" s="1"/>
  <c r="AN184" i="7" s="1"/>
  <c r="T184" i="7" s="1"/>
  <c r="AO184" i="7" s="1"/>
  <c r="AQ184" i="7" s="1"/>
  <c r="O184" i="8" s="1"/>
  <c r="P184" i="8" s="1"/>
  <c r="AK184" i="8" s="1"/>
  <c r="Q184" i="8" s="1"/>
  <c r="AL184" i="8" s="1"/>
  <c r="R184" i="8" s="1"/>
  <c r="AM184" i="8" s="1"/>
  <c r="S184" i="8" s="1"/>
  <c r="AN184" i="8" s="1"/>
  <c r="T184" i="8" s="1"/>
  <c r="AO184" i="8" s="1"/>
  <c r="AQ184" i="8" s="1"/>
  <c r="O184" i="11"/>
  <c r="P184" i="11" s="1"/>
  <c r="AK184" i="11" s="1"/>
  <c r="Q184" i="11" s="1"/>
  <c r="AL184" i="11" s="1"/>
  <c r="R184" i="11" s="1"/>
  <c r="AM184" i="11" s="1"/>
  <c r="S184" i="11" s="1"/>
  <c r="AN184" i="11" s="1"/>
  <c r="T184" i="11" s="1"/>
  <c r="AO184" i="11" s="1"/>
  <c r="AQ184" i="11"/>
  <c r="O185" i="12" s="1"/>
  <c r="P185" i="12" s="1"/>
  <c r="AK185" i="12" s="1"/>
  <c r="Q185" i="12" s="1"/>
  <c r="AL185" i="12" s="1"/>
  <c r="R185" i="12" s="1"/>
  <c r="AM185" i="12" s="1"/>
  <c r="S185" i="12" s="1"/>
  <c r="AN185" i="12" s="1"/>
  <c r="T185" i="12" s="1"/>
  <c r="AO185" i="12" s="1"/>
  <c r="AQ185" i="12" s="1"/>
  <c r="O183" i="3"/>
  <c r="P183" i="3" s="1"/>
  <c r="AK183" i="3" s="1"/>
  <c r="Q183" i="3" s="1"/>
  <c r="AL183" i="3" s="1"/>
  <c r="R183" i="3" s="1"/>
  <c r="AM183" i="3" s="1"/>
  <c r="S183" i="3" s="1"/>
  <c r="AN183" i="3" s="1"/>
  <c r="T183" i="3" s="1"/>
  <c r="AO183" i="3" s="1"/>
  <c r="AQ183" i="3" s="1"/>
  <c r="O183" i="4" s="1"/>
  <c r="P183" i="4" s="1"/>
  <c r="AK183" i="4" s="1"/>
  <c r="Q183" i="4" s="1"/>
  <c r="AL183" i="4" s="1"/>
  <c r="R183" i="4" s="1"/>
  <c r="AM183" i="4" s="1"/>
  <c r="S183" i="4" s="1"/>
  <c r="AN183" i="4" s="1"/>
  <c r="T183" i="4" s="1"/>
  <c r="AO183" i="4" s="1"/>
  <c r="AQ183" i="4" s="1"/>
  <c r="O183" i="5" s="1"/>
  <c r="P183" i="5" s="1"/>
  <c r="AK183" i="5" s="1"/>
  <c r="Q183" i="5" s="1"/>
  <c r="AL183" i="5" s="1"/>
  <c r="R183" i="5" s="1"/>
  <c r="AM183" i="5" s="1"/>
  <c r="S183" i="5" s="1"/>
  <c r="AN183" i="5" s="1"/>
  <c r="T183" i="5" s="1"/>
  <c r="AO183" i="5" s="1"/>
  <c r="AQ183" i="5" s="1"/>
  <c r="O183" i="6" s="1"/>
  <c r="P183" i="6" s="1"/>
  <c r="AK183" i="6" s="1"/>
  <c r="Q183" i="6" s="1"/>
  <c r="AL183" i="6" s="1"/>
  <c r="R183" i="6" s="1"/>
  <c r="AM183" i="6" s="1"/>
  <c r="S183" i="6" s="1"/>
  <c r="AN183" i="6" s="1"/>
  <c r="T183" i="6" s="1"/>
  <c r="AO183" i="6" s="1"/>
  <c r="AQ183" i="6" s="1"/>
  <c r="O183" i="7" s="1"/>
  <c r="P183" i="7" s="1"/>
  <c r="AK183" i="7" s="1"/>
  <c r="Q183" i="7" s="1"/>
  <c r="AL183" i="7" s="1"/>
  <c r="R183" i="7" s="1"/>
  <c r="AM183" i="7" s="1"/>
  <c r="S183" i="7" s="1"/>
  <c r="AN183" i="7" s="1"/>
  <c r="T183" i="7" s="1"/>
  <c r="AO183" i="7" s="1"/>
  <c r="AQ183" i="7" s="1"/>
  <c r="O183" i="8" s="1"/>
  <c r="P183" i="8" s="1"/>
  <c r="AK183" i="8" s="1"/>
  <c r="Q183" i="8" s="1"/>
  <c r="AL183" i="8" s="1"/>
  <c r="R183" i="8" s="1"/>
  <c r="AM183" i="8" s="1"/>
  <c r="S183" i="8" s="1"/>
  <c r="AN183" i="8" s="1"/>
  <c r="T183" i="8" s="1"/>
  <c r="AO183" i="8" s="1"/>
  <c r="AQ183" i="8" s="1"/>
  <c r="O183" i="11"/>
  <c r="P183" i="11" s="1"/>
  <c r="AK183" i="11" s="1"/>
  <c r="Q183" i="11" s="1"/>
  <c r="AL183" i="11" s="1"/>
  <c r="R183" i="11" s="1"/>
  <c r="AM183" i="11" s="1"/>
  <c r="S183" i="11" s="1"/>
  <c r="AN183" i="11" s="1"/>
  <c r="T183" i="11" s="1"/>
  <c r="AO183" i="11" s="1"/>
  <c r="AQ183" i="11"/>
  <c r="O184" i="12" s="1"/>
  <c r="P184" i="12" s="1"/>
  <c r="AK184" i="12" s="1"/>
  <c r="Q184" i="12" s="1"/>
  <c r="AL184" i="12" s="1"/>
  <c r="R184" i="12" s="1"/>
  <c r="AM184" i="12" s="1"/>
  <c r="S184" i="12" s="1"/>
  <c r="AN184" i="12" s="1"/>
  <c r="T184" i="12" s="1"/>
  <c r="AO184" i="12" s="1"/>
  <c r="AQ184" i="12" s="1"/>
  <c r="O182" i="11"/>
  <c r="P182" i="11" s="1"/>
  <c r="AK182" i="11" s="1"/>
  <c r="Q182" i="11" s="1"/>
  <c r="AL182" i="11" s="1"/>
  <c r="R182" i="11" s="1"/>
  <c r="AM182" i="11" s="1"/>
  <c r="S182" i="11" s="1"/>
  <c r="AN182" i="11" s="1"/>
  <c r="T182" i="11" s="1"/>
  <c r="AO182" i="11" s="1"/>
  <c r="AQ182" i="11"/>
  <c r="O183" i="12" s="1"/>
  <c r="P183" i="12" s="1"/>
  <c r="AK183" i="12" s="1"/>
  <c r="Q183" i="12" s="1"/>
  <c r="AL183" i="12" s="1"/>
  <c r="R183" i="12" s="1"/>
  <c r="AM183" i="12" s="1"/>
  <c r="S183" i="12" s="1"/>
  <c r="AN183" i="12" s="1"/>
  <c r="T183" i="12" s="1"/>
  <c r="AO183" i="12" s="1"/>
  <c r="AQ183" i="12" s="1"/>
  <c r="O182" i="3"/>
  <c r="P182" i="3" s="1"/>
  <c r="AK182" i="3" s="1"/>
  <c r="Q182" i="3" s="1"/>
  <c r="AL182" i="3" s="1"/>
  <c r="R182" i="3" s="1"/>
  <c r="AM182" i="3" s="1"/>
  <c r="S182" i="3" s="1"/>
  <c r="AN182" i="3" s="1"/>
  <c r="T182" i="3" s="1"/>
  <c r="AO182" i="3" s="1"/>
  <c r="AQ182" i="3" s="1"/>
  <c r="O182" i="4" s="1"/>
  <c r="P182" i="4" s="1"/>
  <c r="AK182" i="4" s="1"/>
  <c r="Q182" i="4" s="1"/>
  <c r="AL182" i="4" s="1"/>
  <c r="R182" i="4" s="1"/>
  <c r="AM182" i="4" s="1"/>
  <c r="S182" i="4" s="1"/>
  <c r="AN182" i="4" s="1"/>
  <c r="T182" i="4" s="1"/>
  <c r="AO182" i="4" s="1"/>
  <c r="AQ182" i="4" s="1"/>
  <c r="O182" i="5" s="1"/>
  <c r="P182" i="5" s="1"/>
  <c r="AK182" i="5" s="1"/>
  <c r="Q182" i="5" s="1"/>
  <c r="AL182" i="5" s="1"/>
  <c r="R182" i="5" s="1"/>
  <c r="AM182" i="5" s="1"/>
  <c r="S182" i="5" s="1"/>
  <c r="AN182" i="5" s="1"/>
  <c r="T182" i="5" s="1"/>
  <c r="AO182" i="5" s="1"/>
  <c r="AQ182" i="5" s="1"/>
  <c r="O182" i="6" s="1"/>
  <c r="P182" i="6" s="1"/>
  <c r="AK182" i="6" s="1"/>
  <c r="Q182" i="6" s="1"/>
  <c r="AL182" i="6" s="1"/>
  <c r="R182" i="6" s="1"/>
  <c r="AM182" i="6" s="1"/>
  <c r="S182" i="6" s="1"/>
  <c r="AN182" i="6" s="1"/>
  <c r="T182" i="6" s="1"/>
  <c r="AO182" i="6" s="1"/>
  <c r="AQ182" i="6" s="1"/>
  <c r="O182" i="7" s="1"/>
  <c r="P182" i="7" s="1"/>
  <c r="AK182" i="7" s="1"/>
  <c r="Q182" i="7" s="1"/>
  <c r="AL182" i="7" s="1"/>
  <c r="R182" i="7" s="1"/>
  <c r="AM182" i="7" s="1"/>
  <c r="S182" i="7" s="1"/>
  <c r="AN182" i="7" s="1"/>
  <c r="T182" i="7" s="1"/>
  <c r="AO182" i="7" s="1"/>
  <c r="AQ182" i="7" s="1"/>
  <c r="O182" i="8" s="1"/>
  <c r="P182" i="8" s="1"/>
  <c r="AK182" i="8" s="1"/>
  <c r="Q182" i="8" s="1"/>
  <c r="AL182" i="8" s="1"/>
  <c r="R182" i="8" s="1"/>
  <c r="AM182" i="8" s="1"/>
  <c r="S182" i="8" s="1"/>
  <c r="AN182" i="8" s="1"/>
  <c r="T182" i="8" s="1"/>
  <c r="AO182" i="8" s="1"/>
  <c r="AQ182" i="8" s="1"/>
  <c r="O181" i="11"/>
  <c r="P181" i="11" s="1"/>
  <c r="AK181" i="11" s="1"/>
  <c r="Q181" i="11" s="1"/>
  <c r="AL181" i="11" s="1"/>
  <c r="R181" i="11" s="1"/>
  <c r="AM181" i="11" s="1"/>
  <c r="S181" i="11" s="1"/>
  <c r="AN181" i="11" s="1"/>
  <c r="T181" i="11" s="1"/>
  <c r="AO181" i="11" s="1"/>
  <c r="AQ181" i="11"/>
  <c r="O182" i="12" s="1"/>
  <c r="P182" i="12" s="1"/>
  <c r="AK182" i="12" s="1"/>
  <c r="Q182" i="12" s="1"/>
  <c r="AL182" i="12" s="1"/>
  <c r="R182" i="12" s="1"/>
  <c r="AM182" i="12" s="1"/>
  <c r="S182" i="12" s="1"/>
  <c r="AN182" i="12" s="1"/>
  <c r="T182" i="12" s="1"/>
  <c r="AO182" i="12" s="1"/>
  <c r="AQ182" i="12" s="1"/>
  <c r="O181" i="3"/>
  <c r="P181" i="3" s="1"/>
  <c r="AK181" i="3" s="1"/>
  <c r="Q181" i="3" s="1"/>
  <c r="AL181" i="3" s="1"/>
  <c r="R181" i="3" s="1"/>
  <c r="AM181" i="3" s="1"/>
  <c r="S181" i="3" s="1"/>
  <c r="AN181" i="3" s="1"/>
  <c r="T181" i="3" s="1"/>
  <c r="AO181" i="3" s="1"/>
  <c r="AQ181" i="3" s="1"/>
  <c r="O181" i="4" s="1"/>
  <c r="P181" i="4" s="1"/>
  <c r="AK181" i="4" s="1"/>
  <c r="Q181" i="4" s="1"/>
  <c r="AL181" i="4" s="1"/>
  <c r="R181" i="4" s="1"/>
  <c r="AM181" i="4" s="1"/>
  <c r="S181" i="4" s="1"/>
  <c r="AN181" i="4" s="1"/>
  <c r="T181" i="4" s="1"/>
  <c r="AO181" i="4" s="1"/>
  <c r="AQ181" i="4" s="1"/>
  <c r="O181" i="5" s="1"/>
  <c r="P181" i="5" s="1"/>
  <c r="AK181" i="5" s="1"/>
  <c r="Q181" i="5" s="1"/>
  <c r="AL181" i="5" s="1"/>
  <c r="R181" i="5" s="1"/>
  <c r="AM181" i="5" s="1"/>
  <c r="S181" i="5" s="1"/>
  <c r="AN181" i="5" s="1"/>
  <c r="T181" i="5" s="1"/>
  <c r="AO181" i="5" s="1"/>
  <c r="AQ181" i="5" s="1"/>
  <c r="O181" i="6" s="1"/>
  <c r="P181" i="6" s="1"/>
  <c r="AK181" i="6" s="1"/>
  <c r="Q181" i="6" s="1"/>
  <c r="AL181" i="6" s="1"/>
  <c r="R181" i="6" s="1"/>
  <c r="AM181" i="6" s="1"/>
  <c r="S181" i="6" s="1"/>
  <c r="AN181" i="6" s="1"/>
  <c r="T181" i="6" s="1"/>
  <c r="AO181" i="6" s="1"/>
  <c r="AQ181" i="6" s="1"/>
  <c r="O181" i="7" s="1"/>
  <c r="P181" i="7" s="1"/>
  <c r="AK181" i="7" s="1"/>
  <c r="Q181" i="7" s="1"/>
  <c r="AL181" i="7" s="1"/>
  <c r="R181" i="7" s="1"/>
  <c r="AM181" i="7" s="1"/>
  <c r="S181" i="7" s="1"/>
  <c r="AN181" i="7" s="1"/>
  <c r="T181" i="7" s="1"/>
  <c r="AO181" i="7" s="1"/>
  <c r="AQ181" i="7" s="1"/>
  <c r="O181" i="8" s="1"/>
  <c r="P181" i="8" s="1"/>
  <c r="AK181" i="8" s="1"/>
  <c r="Q181" i="8" s="1"/>
  <c r="AL181" i="8" s="1"/>
  <c r="R181" i="8" s="1"/>
  <c r="AM181" i="8" s="1"/>
  <c r="S181" i="8" s="1"/>
  <c r="AN181" i="8" s="1"/>
  <c r="T181" i="8" s="1"/>
  <c r="AO181" i="8" s="1"/>
  <c r="AQ181" i="8" s="1"/>
  <c r="O180" i="3"/>
  <c r="P180" i="3" s="1"/>
  <c r="AK180" i="3" s="1"/>
  <c r="Q180" i="3" s="1"/>
  <c r="AL180" i="3" s="1"/>
  <c r="R180" i="3" s="1"/>
  <c r="AM180" i="3" s="1"/>
  <c r="S180" i="3" s="1"/>
  <c r="AN180" i="3" s="1"/>
  <c r="T180" i="3" s="1"/>
  <c r="AO180" i="3" s="1"/>
  <c r="AQ180" i="3" s="1"/>
  <c r="O180" i="4" s="1"/>
  <c r="P180" i="4" s="1"/>
  <c r="AK180" i="4" s="1"/>
  <c r="Q180" i="4" s="1"/>
  <c r="AL180" i="4" s="1"/>
  <c r="R180" i="4" s="1"/>
  <c r="AM180" i="4" s="1"/>
  <c r="S180" i="4" s="1"/>
  <c r="AN180" i="4" s="1"/>
  <c r="T180" i="4" s="1"/>
  <c r="AO180" i="4" s="1"/>
  <c r="AQ180" i="4" s="1"/>
  <c r="O180" i="5" s="1"/>
  <c r="P180" i="5" s="1"/>
  <c r="AK180" i="5" s="1"/>
  <c r="Q180" i="5" s="1"/>
  <c r="AL180" i="5" s="1"/>
  <c r="R180" i="5" s="1"/>
  <c r="AM180" i="5" s="1"/>
  <c r="S180" i="5" s="1"/>
  <c r="AN180" i="5" s="1"/>
  <c r="T180" i="5" s="1"/>
  <c r="AO180" i="5" s="1"/>
  <c r="AQ180" i="5" s="1"/>
  <c r="O180" i="6" s="1"/>
  <c r="P180" i="6" s="1"/>
  <c r="AK180" i="6" s="1"/>
  <c r="Q180" i="6" s="1"/>
  <c r="AL180" i="6" s="1"/>
  <c r="R180" i="6" s="1"/>
  <c r="AM180" i="6" s="1"/>
  <c r="S180" i="6" s="1"/>
  <c r="AN180" i="6" s="1"/>
  <c r="T180" i="6" s="1"/>
  <c r="AO180" i="6" s="1"/>
  <c r="AQ180" i="6" s="1"/>
  <c r="O180" i="7" s="1"/>
  <c r="P180" i="7" s="1"/>
  <c r="AK180" i="7" s="1"/>
  <c r="Q180" i="7" s="1"/>
  <c r="AL180" i="7" s="1"/>
  <c r="R180" i="7" s="1"/>
  <c r="AM180" i="7" s="1"/>
  <c r="S180" i="7" s="1"/>
  <c r="AN180" i="7" s="1"/>
  <c r="T180" i="7" s="1"/>
  <c r="AO180" i="7" s="1"/>
  <c r="AQ180" i="7" s="1"/>
  <c r="O180" i="8" s="1"/>
  <c r="P180" i="8" s="1"/>
  <c r="AK180" i="8" s="1"/>
  <c r="Q180" i="8" s="1"/>
  <c r="AL180" i="8" s="1"/>
  <c r="R180" i="8" s="1"/>
  <c r="AM180" i="8" s="1"/>
  <c r="S180" i="8" s="1"/>
  <c r="AN180" i="8" s="1"/>
  <c r="T180" i="8" s="1"/>
  <c r="AO180" i="8" s="1"/>
  <c r="AQ180" i="8" s="1"/>
  <c r="O180" i="11"/>
  <c r="P180" i="11" s="1"/>
  <c r="AK180" i="11" s="1"/>
  <c r="Q180" i="11" s="1"/>
  <c r="AL180" i="11" s="1"/>
  <c r="R180" i="11" s="1"/>
  <c r="AM180" i="11" s="1"/>
  <c r="S180" i="11" s="1"/>
  <c r="AN180" i="11" s="1"/>
  <c r="T180" i="11" s="1"/>
  <c r="AO180" i="11" s="1"/>
  <c r="AQ180" i="11"/>
  <c r="O181" i="12" s="1"/>
  <c r="P181" i="12" s="1"/>
  <c r="AK181" i="12" s="1"/>
  <c r="Q181" i="12" s="1"/>
  <c r="AL181" i="12" s="1"/>
  <c r="R181" i="12" s="1"/>
  <c r="AM181" i="12" s="1"/>
  <c r="S181" i="12" s="1"/>
  <c r="AN181" i="12" s="1"/>
  <c r="T181" i="12" s="1"/>
  <c r="AO181" i="12" s="1"/>
  <c r="AQ181" i="12" s="1"/>
  <c r="O179" i="3"/>
  <c r="P179" i="3" s="1"/>
  <c r="AK179" i="3" s="1"/>
  <c r="Q179" i="3" s="1"/>
  <c r="AL179" i="3" s="1"/>
  <c r="R179" i="3" s="1"/>
  <c r="AM179" i="3" s="1"/>
  <c r="S179" i="3" s="1"/>
  <c r="AN179" i="3" s="1"/>
  <c r="T179" i="3" s="1"/>
  <c r="AO179" i="3" s="1"/>
  <c r="AQ179" i="3" s="1"/>
  <c r="O179" i="4" s="1"/>
  <c r="P179" i="4" s="1"/>
  <c r="AK179" i="4" s="1"/>
  <c r="Q179" i="4" s="1"/>
  <c r="AL179" i="4" s="1"/>
  <c r="R179" i="4" s="1"/>
  <c r="AM179" i="4" s="1"/>
  <c r="S179" i="4" s="1"/>
  <c r="AN179" i="4" s="1"/>
  <c r="T179" i="4" s="1"/>
  <c r="AO179" i="4" s="1"/>
  <c r="AQ179" i="4" s="1"/>
  <c r="O179" i="5" s="1"/>
  <c r="P179" i="5" s="1"/>
  <c r="AK179" i="5" s="1"/>
  <c r="Q179" i="5" s="1"/>
  <c r="AL179" i="5" s="1"/>
  <c r="R179" i="5" s="1"/>
  <c r="AM179" i="5" s="1"/>
  <c r="S179" i="5" s="1"/>
  <c r="AN179" i="5" s="1"/>
  <c r="T179" i="5" s="1"/>
  <c r="AO179" i="5" s="1"/>
  <c r="AQ179" i="5" s="1"/>
  <c r="O179" i="6" s="1"/>
  <c r="P179" i="6" s="1"/>
  <c r="AK179" i="6" s="1"/>
  <c r="Q179" i="6" s="1"/>
  <c r="AL179" i="6" s="1"/>
  <c r="R179" i="6" s="1"/>
  <c r="AM179" i="6" s="1"/>
  <c r="S179" i="6" s="1"/>
  <c r="AN179" i="6" s="1"/>
  <c r="T179" i="6" s="1"/>
  <c r="AO179" i="6" s="1"/>
  <c r="AQ179" i="6" s="1"/>
  <c r="O179" i="7" s="1"/>
  <c r="P179" i="7" s="1"/>
  <c r="AK179" i="7" s="1"/>
  <c r="Q179" i="7" s="1"/>
  <c r="AL179" i="7" s="1"/>
  <c r="R179" i="7" s="1"/>
  <c r="AM179" i="7" s="1"/>
  <c r="S179" i="7" s="1"/>
  <c r="AN179" i="7" s="1"/>
  <c r="T179" i="7" s="1"/>
  <c r="AO179" i="7" s="1"/>
  <c r="AQ179" i="7" s="1"/>
  <c r="O179" i="8" s="1"/>
  <c r="P179" i="8" s="1"/>
  <c r="AK179" i="8" s="1"/>
  <c r="Q179" i="8" s="1"/>
  <c r="AL179" i="8" s="1"/>
  <c r="R179" i="8" s="1"/>
  <c r="AM179" i="8" s="1"/>
  <c r="S179" i="8" s="1"/>
  <c r="AN179" i="8" s="1"/>
  <c r="T179" i="8" s="1"/>
  <c r="AO179" i="8" s="1"/>
  <c r="AQ179" i="8" s="1"/>
  <c r="O179" i="11"/>
  <c r="P179" i="11" s="1"/>
  <c r="AK179" i="11" s="1"/>
  <c r="Q179" i="11" s="1"/>
  <c r="AL179" i="11" s="1"/>
  <c r="R179" i="11" s="1"/>
  <c r="AM179" i="11" s="1"/>
  <c r="S179" i="11" s="1"/>
  <c r="AN179" i="11" s="1"/>
  <c r="T179" i="11" s="1"/>
  <c r="AO179" i="11" s="1"/>
  <c r="AQ179" i="11"/>
  <c r="O180" i="12" s="1"/>
  <c r="P180" i="12" s="1"/>
  <c r="AK180" i="12" s="1"/>
  <c r="Q180" i="12" s="1"/>
  <c r="AL180" i="12" s="1"/>
  <c r="R180" i="12" s="1"/>
  <c r="AM180" i="12" s="1"/>
  <c r="S180" i="12" s="1"/>
  <c r="AN180" i="12" s="1"/>
  <c r="T180" i="12" s="1"/>
  <c r="AO180" i="12" s="1"/>
  <c r="AQ180" i="12" s="1"/>
  <c r="O178" i="11"/>
  <c r="P178" i="11" s="1"/>
  <c r="AK178" i="11" s="1"/>
  <c r="Q178" i="11" s="1"/>
  <c r="AL178" i="11" s="1"/>
  <c r="R178" i="11" s="1"/>
  <c r="AM178" i="11" s="1"/>
  <c r="S178" i="11" s="1"/>
  <c r="AN178" i="11" s="1"/>
  <c r="T178" i="11" s="1"/>
  <c r="AO178" i="11" s="1"/>
  <c r="AQ178" i="11"/>
  <c r="O179" i="12" s="1"/>
  <c r="P179" i="12" s="1"/>
  <c r="AK179" i="12" s="1"/>
  <c r="Q179" i="12" s="1"/>
  <c r="AL179" i="12" s="1"/>
  <c r="R179" i="12" s="1"/>
  <c r="AM179" i="12" s="1"/>
  <c r="S179" i="12" s="1"/>
  <c r="AN179" i="12" s="1"/>
  <c r="T179" i="12" s="1"/>
  <c r="AO179" i="12" s="1"/>
  <c r="AQ179" i="12" s="1"/>
  <c r="O178" i="3"/>
  <c r="P178" i="3" s="1"/>
  <c r="AK178" i="3" s="1"/>
  <c r="Q178" i="3" s="1"/>
  <c r="AL178" i="3" s="1"/>
  <c r="R178" i="3" s="1"/>
  <c r="AM178" i="3" s="1"/>
  <c r="S178" i="3" s="1"/>
  <c r="AN178" i="3" s="1"/>
  <c r="T178" i="3" s="1"/>
  <c r="AO178" i="3" s="1"/>
  <c r="AQ178" i="3" s="1"/>
  <c r="O178" i="4" s="1"/>
  <c r="P178" i="4" s="1"/>
  <c r="AK178" i="4" s="1"/>
  <c r="Q178" i="4" s="1"/>
  <c r="AL178" i="4" s="1"/>
  <c r="R178" i="4" s="1"/>
  <c r="AM178" i="4" s="1"/>
  <c r="S178" i="4" s="1"/>
  <c r="AN178" i="4" s="1"/>
  <c r="T178" i="4" s="1"/>
  <c r="AO178" i="4" s="1"/>
  <c r="AQ178" i="4" s="1"/>
  <c r="O178" i="5" s="1"/>
  <c r="P178" i="5" s="1"/>
  <c r="AK178" i="5" s="1"/>
  <c r="Q178" i="5" s="1"/>
  <c r="AL178" i="5" s="1"/>
  <c r="R178" i="5" s="1"/>
  <c r="AM178" i="5" s="1"/>
  <c r="S178" i="5" s="1"/>
  <c r="AN178" i="5" s="1"/>
  <c r="T178" i="5" s="1"/>
  <c r="AO178" i="5" s="1"/>
  <c r="AQ178" i="5" s="1"/>
  <c r="O178" i="6" s="1"/>
  <c r="P178" i="6" s="1"/>
  <c r="AK178" i="6" s="1"/>
  <c r="Q178" i="6" s="1"/>
  <c r="AL178" i="6" s="1"/>
  <c r="R178" i="6" s="1"/>
  <c r="AM178" i="6" s="1"/>
  <c r="S178" i="6" s="1"/>
  <c r="AN178" i="6" s="1"/>
  <c r="T178" i="6" s="1"/>
  <c r="AO178" i="6" s="1"/>
  <c r="AQ178" i="6" s="1"/>
  <c r="O178" i="7" s="1"/>
  <c r="P178" i="7" s="1"/>
  <c r="AK178" i="7" s="1"/>
  <c r="Q178" i="7" s="1"/>
  <c r="AL178" i="7" s="1"/>
  <c r="R178" i="7" s="1"/>
  <c r="AM178" i="7" s="1"/>
  <c r="S178" i="7" s="1"/>
  <c r="AN178" i="7" s="1"/>
  <c r="T178" i="7" s="1"/>
  <c r="AO178" i="7" s="1"/>
  <c r="AQ178" i="7" s="1"/>
  <c r="O178" i="8" s="1"/>
  <c r="P178" i="8" s="1"/>
  <c r="AK178" i="8" s="1"/>
  <c r="Q178" i="8" s="1"/>
  <c r="AL178" i="8" s="1"/>
  <c r="R178" i="8" s="1"/>
  <c r="AM178" i="8" s="1"/>
  <c r="S178" i="8" s="1"/>
  <c r="AN178" i="8" s="1"/>
  <c r="T178" i="8" s="1"/>
  <c r="AO178" i="8" s="1"/>
  <c r="AQ178" i="8" s="1"/>
  <c r="O177" i="11"/>
  <c r="P177" i="11" s="1"/>
  <c r="AK177" i="11" s="1"/>
  <c r="Q177" i="11" s="1"/>
  <c r="AL177" i="11" s="1"/>
  <c r="R177" i="11" s="1"/>
  <c r="AM177" i="11" s="1"/>
  <c r="S177" i="11" s="1"/>
  <c r="AN177" i="11" s="1"/>
  <c r="T177" i="11" s="1"/>
  <c r="AO177" i="11" s="1"/>
  <c r="AQ177" i="11"/>
  <c r="O178" i="12" s="1"/>
  <c r="P178" i="12" s="1"/>
  <c r="AK178" i="12" s="1"/>
  <c r="Q178" i="12" s="1"/>
  <c r="AL178" i="12" s="1"/>
  <c r="R178" i="12" s="1"/>
  <c r="AM178" i="12" s="1"/>
  <c r="S178" i="12" s="1"/>
  <c r="AN178" i="12" s="1"/>
  <c r="T178" i="12" s="1"/>
  <c r="AO178" i="12" s="1"/>
  <c r="AQ178" i="12" s="1"/>
  <c r="O177" i="3"/>
  <c r="P177" i="3" s="1"/>
  <c r="AK177" i="3" s="1"/>
  <c r="Q177" i="3" s="1"/>
  <c r="AL177" i="3" s="1"/>
  <c r="R177" i="3" s="1"/>
  <c r="AM177" i="3" s="1"/>
  <c r="S177" i="3" s="1"/>
  <c r="AN177" i="3" s="1"/>
  <c r="T177" i="3" s="1"/>
  <c r="AO177" i="3" s="1"/>
  <c r="AQ177" i="3" s="1"/>
  <c r="O177" i="4" s="1"/>
  <c r="P177" i="4" s="1"/>
  <c r="AK177" i="4" s="1"/>
  <c r="Q177" i="4" s="1"/>
  <c r="AL177" i="4" s="1"/>
  <c r="R177" i="4" s="1"/>
  <c r="AM177" i="4" s="1"/>
  <c r="S177" i="4" s="1"/>
  <c r="AN177" i="4" s="1"/>
  <c r="T177" i="4" s="1"/>
  <c r="AO177" i="4" s="1"/>
  <c r="AQ177" i="4" s="1"/>
  <c r="O177" i="5" s="1"/>
  <c r="P177" i="5" s="1"/>
  <c r="AK177" i="5" s="1"/>
  <c r="Q177" i="5" s="1"/>
  <c r="AL177" i="5" s="1"/>
  <c r="R177" i="5" s="1"/>
  <c r="AM177" i="5" s="1"/>
  <c r="S177" i="5" s="1"/>
  <c r="AN177" i="5" s="1"/>
  <c r="T177" i="5" s="1"/>
  <c r="AO177" i="5" s="1"/>
  <c r="AQ177" i="5" s="1"/>
  <c r="O177" i="6" s="1"/>
  <c r="P177" i="6" s="1"/>
  <c r="AK177" i="6" s="1"/>
  <c r="Q177" i="6" s="1"/>
  <c r="AL177" i="6" s="1"/>
  <c r="R177" i="6" s="1"/>
  <c r="AM177" i="6" s="1"/>
  <c r="S177" i="6" s="1"/>
  <c r="AN177" i="6" s="1"/>
  <c r="T177" i="6" s="1"/>
  <c r="AO177" i="6" s="1"/>
  <c r="AQ177" i="6" s="1"/>
  <c r="O177" i="7" s="1"/>
  <c r="P177" i="7" s="1"/>
  <c r="AK177" i="7" s="1"/>
  <c r="Q177" i="7" s="1"/>
  <c r="AL177" i="7" s="1"/>
  <c r="R177" i="7" s="1"/>
  <c r="AM177" i="7" s="1"/>
  <c r="S177" i="7" s="1"/>
  <c r="AN177" i="7" s="1"/>
  <c r="T177" i="7" s="1"/>
  <c r="AO177" i="7" s="1"/>
  <c r="AQ177" i="7" s="1"/>
  <c r="O177" i="8" s="1"/>
  <c r="P177" i="8" s="1"/>
  <c r="AK177" i="8" s="1"/>
  <c r="Q177" i="8" s="1"/>
  <c r="AL177" i="8" s="1"/>
  <c r="R177" i="8" s="1"/>
  <c r="AM177" i="8" s="1"/>
  <c r="S177" i="8" s="1"/>
  <c r="AN177" i="8" s="1"/>
  <c r="T177" i="8" s="1"/>
  <c r="AO177" i="8" s="1"/>
  <c r="AQ177" i="8" s="1"/>
  <c r="O176" i="3"/>
  <c r="P176" i="3" s="1"/>
  <c r="AK176" i="3" s="1"/>
  <c r="Q176" i="3" s="1"/>
  <c r="AL176" i="3" s="1"/>
  <c r="R176" i="3" s="1"/>
  <c r="AM176" i="3" s="1"/>
  <c r="S176" i="3" s="1"/>
  <c r="AN176" i="3" s="1"/>
  <c r="T176" i="3" s="1"/>
  <c r="AO176" i="3" s="1"/>
  <c r="AQ176" i="3" s="1"/>
  <c r="O176" i="4" s="1"/>
  <c r="P176" i="4" s="1"/>
  <c r="AK176" i="4" s="1"/>
  <c r="Q176" i="4" s="1"/>
  <c r="AL176" i="4" s="1"/>
  <c r="R176" i="4" s="1"/>
  <c r="AM176" i="4" s="1"/>
  <c r="S176" i="4" s="1"/>
  <c r="AN176" i="4" s="1"/>
  <c r="T176" i="4" s="1"/>
  <c r="AO176" i="4" s="1"/>
  <c r="AQ176" i="4" s="1"/>
  <c r="O176" i="5" s="1"/>
  <c r="P176" i="5" s="1"/>
  <c r="AK176" i="5" s="1"/>
  <c r="Q176" i="5" s="1"/>
  <c r="AL176" i="5" s="1"/>
  <c r="R176" i="5" s="1"/>
  <c r="AM176" i="5" s="1"/>
  <c r="S176" i="5" s="1"/>
  <c r="AN176" i="5" s="1"/>
  <c r="T176" i="5" s="1"/>
  <c r="AO176" i="5" s="1"/>
  <c r="AQ176" i="5" s="1"/>
  <c r="O176" i="6" s="1"/>
  <c r="P176" i="6" s="1"/>
  <c r="AK176" i="6" s="1"/>
  <c r="Q176" i="6" s="1"/>
  <c r="AL176" i="6" s="1"/>
  <c r="R176" i="6" s="1"/>
  <c r="AM176" i="6" s="1"/>
  <c r="S176" i="6" s="1"/>
  <c r="AN176" i="6" s="1"/>
  <c r="T176" i="6" s="1"/>
  <c r="AO176" i="6" s="1"/>
  <c r="AQ176" i="6" s="1"/>
  <c r="O176" i="7" s="1"/>
  <c r="P176" i="7" s="1"/>
  <c r="AK176" i="7" s="1"/>
  <c r="Q176" i="7" s="1"/>
  <c r="AL176" i="7" s="1"/>
  <c r="R176" i="7" s="1"/>
  <c r="AM176" i="7" s="1"/>
  <c r="S176" i="7" s="1"/>
  <c r="AN176" i="7" s="1"/>
  <c r="T176" i="7" s="1"/>
  <c r="AO176" i="7" s="1"/>
  <c r="AQ176" i="7" s="1"/>
  <c r="O176" i="8" s="1"/>
  <c r="P176" i="8" s="1"/>
  <c r="AK176" i="8" s="1"/>
  <c r="Q176" i="8" s="1"/>
  <c r="AL176" i="8" s="1"/>
  <c r="R176" i="8" s="1"/>
  <c r="AM176" i="8" s="1"/>
  <c r="S176" i="8" s="1"/>
  <c r="AN176" i="8" s="1"/>
  <c r="T176" i="8" s="1"/>
  <c r="AO176" i="8" s="1"/>
  <c r="AQ176" i="8" s="1"/>
  <c r="O176" i="11"/>
  <c r="P176" i="11" s="1"/>
  <c r="AK176" i="11" s="1"/>
  <c r="Q176" i="11" s="1"/>
  <c r="AL176" i="11" s="1"/>
  <c r="R176" i="11" s="1"/>
  <c r="AM176" i="11" s="1"/>
  <c r="S176" i="11" s="1"/>
  <c r="AN176" i="11" s="1"/>
  <c r="T176" i="11" s="1"/>
  <c r="AO176" i="11" s="1"/>
  <c r="AQ176" i="11"/>
  <c r="O177" i="12" s="1"/>
  <c r="P177" i="12" s="1"/>
  <c r="AK177" i="12" s="1"/>
  <c r="Q177" i="12" s="1"/>
  <c r="AL177" i="12" s="1"/>
  <c r="R177" i="12" s="1"/>
  <c r="AM177" i="12" s="1"/>
  <c r="S177" i="12" s="1"/>
  <c r="AN177" i="12" s="1"/>
  <c r="T177" i="12" s="1"/>
  <c r="AO177" i="12" s="1"/>
  <c r="AQ177" i="12" s="1"/>
  <c r="O175" i="3"/>
  <c r="P175" i="3" s="1"/>
  <c r="AK175" i="3" s="1"/>
  <c r="Q175" i="3" s="1"/>
  <c r="AL175" i="3" s="1"/>
  <c r="R175" i="3" s="1"/>
  <c r="AM175" i="3" s="1"/>
  <c r="S175" i="3" s="1"/>
  <c r="AN175" i="3" s="1"/>
  <c r="T175" i="3" s="1"/>
  <c r="AO175" i="3" s="1"/>
  <c r="AQ175" i="3" s="1"/>
  <c r="O175" i="4" s="1"/>
  <c r="P175" i="4" s="1"/>
  <c r="AK175" i="4" s="1"/>
  <c r="Q175" i="4" s="1"/>
  <c r="AL175" i="4" s="1"/>
  <c r="R175" i="4" s="1"/>
  <c r="AM175" i="4" s="1"/>
  <c r="S175" i="4" s="1"/>
  <c r="AN175" i="4" s="1"/>
  <c r="T175" i="4" s="1"/>
  <c r="AO175" i="4" s="1"/>
  <c r="AQ175" i="4" s="1"/>
  <c r="O175" i="5" s="1"/>
  <c r="P175" i="5" s="1"/>
  <c r="AK175" i="5" s="1"/>
  <c r="Q175" i="5" s="1"/>
  <c r="AL175" i="5" s="1"/>
  <c r="R175" i="5" s="1"/>
  <c r="AM175" i="5" s="1"/>
  <c r="S175" i="5" s="1"/>
  <c r="AN175" i="5" s="1"/>
  <c r="T175" i="5" s="1"/>
  <c r="AO175" i="5" s="1"/>
  <c r="AQ175" i="5" s="1"/>
  <c r="O175" i="6" s="1"/>
  <c r="P175" i="6" s="1"/>
  <c r="AK175" i="6" s="1"/>
  <c r="Q175" i="6" s="1"/>
  <c r="AL175" i="6" s="1"/>
  <c r="R175" i="6" s="1"/>
  <c r="AM175" i="6" s="1"/>
  <c r="S175" i="6" s="1"/>
  <c r="AN175" i="6" s="1"/>
  <c r="T175" i="6" s="1"/>
  <c r="AO175" i="6" s="1"/>
  <c r="AQ175" i="6" s="1"/>
  <c r="O175" i="7" s="1"/>
  <c r="P175" i="7" s="1"/>
  <c r="AK175" i="7" s="1"/>
  <c r="Q175" i="7" s="1"/>
  <c r="AL175" i="7" s="1"/>
  <c r="R175" i="7" s="1"/>
  <c r="AM175" i="7" s="1"/>
  <c r="S175" i="7" s="1"/>
  <c r="AN175" i="7" s="1"/>
  <c r="T175" i="7" s="1"/>
  <c r="AO175" i="7" s="1"/>
  <c r="AQ175" i="7" s="1"/>
  <c r="O175" i="8" s="1"/>
  <c r="P175" i="8" s="1"/>
  <c r="AK175" i="8" s="1"/>
  <c r="Q175" i="8" s="1"/>
  <c r="AL175" i="8" s="1"/>
  <c r="R175" i="8" s="1"/>
  <c r="AM175" i="8" s="1"/>
  <c r="S175" i="8" s="1"/>
  <c r="AN175" i="8" s="1"/>
  <c r="T175" i="8" s="1"/>
  <c r="AO175" i="8" s="1"/>
  <c r="AQ175" i="8" s="1"/>
  <c r="O175" i="11"/>
  <c r="P175" i="11" s="1"/>
  <c r="AK175" i="11" s="1"/>
  <c r="Q175" i="11" s="1"/>
  <c r="AL175" i="11" s="1"/>
  <c r="R175" i="11" s="1"/>
  <c r="AM175" i="11" s="1"/>
  <c r="S175" i="11" s="1"/>
  <c r="AN175" i="11" s="1"/>
  <c r="T175" i="11" s="1"/>
  <c r="AO175" i="11" s="1"/>
  <c r="AQ175" i="11"/>
  <c r="O176" i="12" s="1"/>
  <c r="P176" i="12" s="1"/>
  <c r="AK176" i="12" s="1"/>
  <c r="Q176" i="12" s="1"/>
  <c r="AL176" i="12" s="1"/>
  <c r="R176" i="12" s="1"/>
  <c r="AM176" i="12" s="1"/>
  <c r="S176" i="12" s="1"/>
  <c r="AN176" i="12" s="1"/>
  <c r="T176" i="12" s="1"/>
  <c r="AO176" i="12" s="1"/>
  <c r="AQ176" i="12" s="1"/>
  <c r="O174" i="3"/>
  <c r="P174" i="3" s="1"/>
  <c r="AK174" i="3" s="1"/>
  <c r="Q174" i="3" s="1"/>
  <c r="AL174" i="3" s="1"/>
  <c r="R174" i="3" s="1"/>
  <c r="AM174" i="3" s="1"/>
  <c r="S174" i="3" s="1"/>
  <c r="AN174" i="3" s="1"/>
  <c r="T174" i="3" s="1"/>
  <c r="AO174" i="3" s="1"/>
  <c r="AQ174" i="3" s="1"/>
  <c r="O174" i="4" s="1"/>
  <c r="P174" i="4" s="1"/>
  <c r="AK174" i="4" s="1"/>
  <c r="Q174" i="4" s="1"/>
  <c r="AL174" i="4" s="1"/>
  <c r="R174" i="4" s="1"/>
  <c r="AM174" i="4" s="1"/>
  <c r="S174" i="4" s="1"/>
  <c r="AN174" i="4" s="1"/>
  <c r="T174" i="4" s="1"/>
  <c r="AO174" i="4" s="1"/>
  <c r="AQ174" i="4" s="1"/>
  <c r="O174" i="5" s="1"/>
  <c r="P174" i="5" s="1"/>
  <c r="AK174" i="5" s="1"/>
  <c r="Q174" i="5" s="1"/>
  <c r="AL174" i="5" s="1"/>
  <c r="R174" i="5" s="1"/>
  <c r="AM174" i="5" s="1"/>
  <c r="S174" i="5" s="1"/>
  <c r="AN174" i="5" s="1"/>
  <c r="T174" i="5" s="1"/>
  <c r="AO174" i="5" s="1"/>
  <c r="AQ174" i="5" s="1"/>
  <c r="O174" i="6" s="1"/>
  <c r="P174" i="6" s="1"/>
  <c r="AK174" i="6" s="1"/>
  <c r="Q174" i="6" s="1"/>
  <c r="AL174" i="6" s="1"/>
  <c r="R174" i="6" s="1"/>
  <c r="AM174" i="6" s="1"/>
  <c r="S174" i="6" s="1"/>
  <c r="AN174" i="6" s="1"/>
  <c r="T174" i="6" s="1"/>
  <c r="AO174" i="6" s="1"/>
  <c r="AQ174" i="6" s="1"/>
  <c r="O174" i="7" s="1"/>
  <c r="P174" i="7" s="1"/>
  <c r="AK174" i="7" s="1"/>
  <c r="Q174" i="7" s="1"/>
  <c r="AL174" i="7" s="1"/>
  <c r="R174" i="7" s="1"/>
  <c r="AM174" i="7" s="1"/>
  <c r="S174" i="7" s="1"/>
  <c r="AN174" i="7" s="1"/>
  <c r="T174" i="7" s="1"/>
  <c r="AO174" i="7" s="1"/>
  <c r="AQ174" i="7" s="1"/>
  <c r="O174" i="8" s="1"/>
  <c r="P174" i="8" s="1"/>
  <c r="AK174" i="8" s="1"/>
  <c r="Q174" i="8" s="1"/>
  <c r="AL174" i="8" s="1"/>
  <c r="R174" i="8" s="1"/>
  <c r="AM174" i="8" s="1"/>
  <c r="S174" i="8" s="1"/>
  <c r="AN174" i="8" s="1"/>
  <c r="T174" i="8" s="1"/>
  <c r="AO174" i="8" s="1"/>
  <c r="AQ174" i="8" s="1"/>
  <c r="O174" i="11"/>
  <c r="P174" i="11" s="1"/>
  <c r="AK174" i="11" s="1"/>
  <c r="Q174" i="11" s="1"/>
  <c r="AL174" i="11" s="1"/>
  <c r="R174" i="11" s="1"/>
  <c r="AM174" i="11" s="1"/>
  <c r="S174" i="11" s="1"/>
  <c r="AN174" i="11" s="1"/>
  <c r="T174" i="11" s="1"/>
  <c r="AO174" i="11" s="1"/>
  <c r="AQ174" i="11"/>
  <c r="O175" i="12" s="1"/>
  <c r="P175" i="12" s="1"/>
  <c r="AK175" i="12" s="1"/>
  <c r="Q175" i="12" s="1"/>
  <c r="AL175" i="12" s="1"/>
  <c r="R175" i="12" s="1"/>
  <c r="AM175" i="12" s="1"/>
  <c r="S175" i="12" s="1"/>
  <c r="AN175" i="12" s="1"/>
  <c r="T175" i="12" s="1"/>
  <c r="AO175" i="12" s="1"/>
  <c r="AQ175" i="12" s="1"/>
  <c r="O173" i="3"/>
  <c r="P173" i="3" s="1"/>
  <c r="AK173" i="3" s="1"/>
  <c r="Q173" i="3" s="1"/>
  <c r="AL173" i="3" s="1"/>
  <c r="R173" i="3" s="1"/>
  <c r="AM173" i="3" s="1"/>
  <c r="S173" i="3" s="1"/>
  <c r="AN173" i="3" s="1"/>
  <c r="T173" i="3" s="1"/>
  <c r="AO173" i="3" s="1"/>
  <c r="AQ173" i="3" s="1"/>
  <c r="O173" i="4" s="1"/>
  <c r="P173" i="4" s="1"/>
  <c r="AK173" i="4" s="1"/>
  <c r="Q173" i="4" s="1"/>
  <c r="AL173" i="4" s="1"/>
  <c r="R173" i="4" s="1"/>
  <c r="AM173" i="4" s="1"/>
  <c r="S173" i="4" s="1"/>
  <c r="AN173" i="4" s="1"/>
  <c r="T173" i="4" s="1"/>
  <c r="AO173" i="4" s="1"/>
  <c r="AQ173" i="4" s="1"/>
  <c r="O173" i="5" s="1"/>
  <c r="P173" i="5" s="1"/>
  <c r="AK173" i="5" s="1"/>
  <c r="Q173" i="5" s="1"/>
  <c r="AL173" i="5" s="1"/>
  <c r="R173" i="5" s="1"/>
  <c r="AM173" i="5" s="1"/>
  <c r="S173" i="5" s="1"/>
  <c r="AN173" i="5" s="1"/>
  <c r="T173" i="5" s="1"/>
  <c r="AO173" i="5" s="1"/>
  <c r="AQ173" i="5" s="1"/>
  <c r="O173" i="6" s="1"/>
  <c r="P173" i="6" s="1"/>
  <c r="AK173" i="6" s="1"/>
  <c r="Q173" i="6" s="1"/>
  <c r="AL173" i="6" s="1"/>
  <c r="R173" i="6" s="1"/>
  <c r="AM173" i="6" s="1"/>
  <c r="S173" i="6" s="1"/>
  <c r="AN173" i="6" s="1"/>
  <c r="T173" i="6" s="1"/>
  <c r="AO173" i="6" s="1"/>
  <c r="AQ173" i="6" s="1"/>
  <c r="O173" i="7" s="1"/>
  <c r="P173" i="7" s="1"/>
  <c r="AK173" i="7" s="1"/>
  <c r="Q173" i="7" s="1"/>
  <c r="AL173" i="7" s="1"/>
  <c r="R173" i="7" s="1"/>
  <c r="AM173" i="7" s="1"/>
  <c r="S173" i="7" s="1"/>
  <c r="AN173" i="7" s="1"/>
  <c r="T173" i="7" s="1"/>
  <c r="AO173" i="7" s="1"/>
  <c r="AQ173" i="7" s="1"/>
  <c r="O173" i="8" s="1"/>
  <c r="P173" i="8" s="1"/>
  <c r="AK173" i="8" s="1"/>
  <c r="Q173" i="8" s="1"/>
  <c r="AL173" i="8" s="1"/>
  <c r="R173" i="8" s="1"/>
  <c r="AM173" i="8" s="1"/>
  <c r="S173" i="8" s="1"/>
  <c r="AN173" i="8" s="1"/>
  <c r="T173" i="8" s="1"/>
  <c r="AO173" i="8" s="1"/>
  <c r="AQ173" i="8" s="1"/>
  <c r="O173" i="11"/>
  <c r="P173" i="11" s="1"/>
  <c r="AK173" i="11" s="1"/>
  <c r="Q173" i="11" s="1"/>
  <c r="AL173" i="11" s="1"/>
  <c r="R173" i="11" s="1"/>
  <c r="AM173" i="11" s="1"/>
  <c r="S173" i="11" s="1"/>
  <c r="AN173" i="11" s="1"/>
  <c r="T173" i="11" s="1"/>
  <c r="AO173" i="11" s="1"/>
  <c r="AQ173" i="11"/>
  <c r="O174" i="12" s="1"/>
  <c r="P174" i="12" s="1"/>
  <c r="AK174" i="12" s="1"/>
  <c r="Q174" i="12" s="1"/>
  <c r="AL174" i="12" s="1"/>
  <c r="R174" i="12" s="1"/>
  <c r="AM174" i="12" s="1"/>
  <c r="S174" i="12" s="1"/>
  <c r="AN174" i="12" s="1"/>
  <c r="T174" i="12" s="1"/>
  <c r="AO174" i="12" s="1"/>
  <c r="AQ174" i="12" s="1"/>
  <c r="O172" i="3"/>
  <c r="P172" i="3" s="1"/>
  <c r="AK172" i="3" s="1"/>
  <c r="Q172" i="3" s="1"/>
  <c r="AL172" i="3" s="1"/>
  <c r="R172" i="3" s="1"/>
  <c r="AM172" i="3" s="1"/>
  <c r="S172" i="3" s="1"/>
  <c r="AN172" i="3" s="1"/>
  <c r="T172" i="3" s="1"/>
  <c r="AO172" i="3" s="1"/>
  <c r="AQ172" i="3" s="1"/>
  <c r="O172" i="4" s="1"/>
  <c r="P172" i="4" s="1"/>
  <c r="AK172" i="4" s="1"/>
  <c r="Q172" i="4" s="1"/>
  <c r="AL172" i="4" s="1"/>
  <c r="R172" i="4" s="1"/>
  <c r="AM172" i="4" s="1"/>
  <c r="S172" i="4" s="1"/>
  <c r="AN172" i="4" s="1"/>
  <c r="T172" i="4" s="1"/>
  <c r="AO172" i="4" s="1"/>
  <c r="AQ172" i="4" s="1"/>
  <c r="O172" i="5" s="1"/>
  <c r="P172" i="5" s="1"/>
  <c r="AK172" i="5" s="1"/>
  <c r="Q172" i="5" s="1"/>
  <c r="AL172" i="5" s="1"/>
  <c r="R172" i="5" s="1"/>
  <c r="AM172" i="5" s="1"/>
  <c r="S172" i="5" s="1"/>
  <c r="AN172" i="5" s="1"/>
  <c r="T172" i="5" s="1"/>
  <c r="AO172" i="5" s="1"/>
  <c r="AQ172" i="5" s="1"/>
  <c r="O172" i="6" s="1"/>
  <c r="P172" i="6" s="1"/>
  <c r="AK172" i="6" s="1"/>
  <c r="Q172" i="6" s="1"/>
  <c r="AL172" i="6" s="1"/>
  <c r="R172" i="6" s="1"/>
  <c r="AM172" i="6" s="1"/>
  <c r="S172" i="6" s="1"/>
  <c r="AN172" i="6" s="1"/>
  <c r="T172" i="6" s="1"/>
  <c r="AO172" i="6" s="1"/>
  <c r="AQ172" i="6" s="1"/>
  <c r="O172" i="7" s="1"/>
  <c r="P172" i="7" s="1"/>
  <c r="AK172" i="7" s="1"/>
  <c r="Q172" i="7" s="1"/>
  <c r="AL172" i="7" s="1"/>
  <c r="R172" i="7" s="1"/>
  <c r="AM172" i="7" s="1"/>
  <c r="S172" i="7" s="1"/>
  <c r="AN172" i="7" s="1"/>
  <c r="T172" i="7" s="1"/>
  <c r="AO172" i="7" s="1"/>
  <c r="AQ172" i="7" s="1"/>
  <c r="O172" i="8" s="1"/>
  <c r="P172" i="8" s="1"/>
  <c r="AK172" i="8" s="1"/>
  <c r="Q172" i="8" s="1"/>
  <c r="AL172" i="8" s="1"/>
  <c r="R172" i="8" s="1"/>
  <c r="AM172" i="8" s="1"/>
  <c r="S172" i="8" s="1"/>
  <c r="AN172" i="8" s="1"/>
  <c r="T172" i="8" s="1"/>
  <c r="AO172" i="8" s="1"/>
  <c r="AQ172" i="8" s="1"/>
  <c r="O172" i="11"/>
  <c r="P172" i="11" s="1"/>
  <c r="AK172" i="11" s="1"/>
  <c r="Q172" i="11" s="1"/>
  <c r="AL172" i="11" s="1"/>
  <c r="R172" i="11" s="1"/>
  <c r="AM172" i="11" s="1"/>
  <c r="S172" i="11" s="1"/>
  <c r="AN172" i="11" s="1"/>
  <c r="T172" i="11" s="1"/>
  <c r="AO172" i="11" s="1"/>
  <c r="AQ172" i="11"/>
  <c r="O173" i="12" s="1"/>
  <c r="P173" i="12" s="1"/>
  <c r="AK173" i="12" s="1"/>
  <c r="Q173" i="12" s="1"/>
  <c r="AL173" i="12" s="1"/>
  <c r="R173" i="12" s="1"/>
  <c r="AM173" i="12" s="1"/>
  <c r="S173" i="12" s="1"/>
  <c r="AN173" i="12" s="1"/>
  <c r="T173" i="12" s="1"/>
  <c r="AO173" i="12" s="1"/>
  <c r="AQ173" i="12" s="1"/>
  <c r="O171" i="3"/>
  <c r="P171" i="3" s="1"/>
  <c r="AK171" i="3" s="1"/>
  <c r="Q171" i="3" s="1"/>
  <c r="AL171" i="3" s="1"/>
  <c r="R171" i="3" s="1"/>
  <c r="AM171" i="3" s="1"/>
  <c r="S171" i="3" s="1"/>
  <c r="AN171" i="3" s="1"/>
  <c r="T171" i="3" s="1"/>
  <c r="AO171" i="3" s="1"/>
  <c r="AQ171" i="3" s="1"/>
  <c r="O171" i="4" s="1"/>
  <c r="P171" i="4" s="1"/>
  <c r="AK171" i="4" s="1"/>
  <c r="Q171" i="4" s="1"/>
  <c r="AL171" i="4" s="1"/>
  <c r="R171" i="4" s="1"/>
  <c r="AM171" i="4" s="1"/>
  <c r="S171" i="4" s="1"/>
  <c r="AN171" i="4" s="1"/>
  <c r="T171" i="4" s="1"/>
  <c r="AO171" i="4" s="1"/>
  <c r="AQ171" i="4" s="1"/>
  <c r="O171" i="5" s="1"/>
  <c r="P171" i="5" s="1"/>
  <c r="AK171" i="5" s="1"/>
  <c r="Q171" i="5" s="1"/>
  <c r="AL171" i="5" s="1"/>
  <c r="R171" i="5" s="1"/>
  <c r="AM171" i="5" s="1"/>
  <c r="S171" i="5" s="1"/>
  <c r="AN171" i="5" s="1"/>
  <c r="T171" i="5" s="1"/>
  <c r="AO171" i="5" s="1"/>
  <c r="AQ171" i="5" s="1"/>
  <c r="O171" i="6" s="1"/>
  <c r="P171" i="6" s="1"/>
  <c r="AK171" i="6" s="1"/>
  <c r="Q171" i="6" s="1"/>
  <c r="AL171" i="6" s="1"/>
  <c r="R171" i="6" s="1"/>
  <c r="AM171" i="6" s="1"/>
  <c r="S171" i="6" s="1"/>
  <c r="AN171" i="6" s="1"/>
  <c r="T171" i="6" s="1"/>
  <c r="AO171" i="6" s="1"/>
  <c r="AQ171" i="6" s="1"/>
  <c r="O171" i="7" s="1"/>
  <c r="P171" i="7" s="1"/>
  <c r="AK171" i="7" s="1"/>
  <c r="Q171" i="7" s="1"/>
  <c r="AL171" i="7" s="1"/>
  <c r="R171" i="7" s="1"/>
  <c r="AM171" i="7" s="1"/>
  <c r="S171" i="7" s="1"/>
  <c r="AN171" i="7" s="1"/>
  <c r="T171" i="7" s="1"/>
  <c r="AO171" i="7" s="1"/>
  <c r="AQ171" i="7" s="1"/>
  <c r="O171" i="8" s="1"/>
  <c r="P171" i="8" s="1"/>
  <c r="AK171" i="8" s="1"/>
  <c r="Q171" i="8" s="1"/>
  <c r="AL171" i="8" s="1"/>
  <c r="R171" i="8" s="1"/>
  <c r="AM171" i="8" s="1"/>
  <c r="S171" i="8" s="1"/>
  <c r="AN171" i="8" s="1"/>
  <c r="T171" i="8" s="1"/>
  <c r="AO171" i="8" s="1"/>
  <c r="AQ171" i="8" s="1"/>
  <c r="O171" i="11"/>
  <c r="P171" i="11" s="1"/>
  <c r="AK171" i="11" s="1"/>
  <c r="Q171" i="11" s="1"/>
  <c r="AL171" i="11" s="1"/>
  <c r="R171" i="11" s="1"/>
  <c r="AM171" i="11" s="1"/>
  <c r="S171" i="11" s="1"/>
  <c r="AN171" i="11" s="1"/>
  <c r="T171" i="11" s="1"/>
  <c r="AO171" i="11" s="1"/>
  <c r="AQ171" i="11"/>
  <c r="O172" i="12" s="1"/>
  <c r="P172" i="12" s="1"/>
  <c r="AK172" i="12" s="1"/>
  <c r="Q172" i="12" s="1"/>
  <c r="AL172" i="12" s="1"/>
  <c r="R172" i="12" s="1"/>
  <c r="AM172" i="12" s="1"/>
  <c r="S172" i="12" s="1"/>
  <c r="AN172" i="12" s="1"/>
  <c r="T172" i="12" s="1"/>
  <c r="AO172" i="12" s="1"/>
  <c r="AQ172" i="12" s="1"/>
  <c r="O170" i="3"/>
  <c r="P170" i="3" s="1"/>
  <c r="AK170" i="3" s="1"/>
  <c r="Q170" i="3" s="1"/>
  <c r="AL170" i="3" s="1"/>
  <c r="R170" i="3" s="1"/>
  <c r="AM170" i="3" s="1"/>
  <c r="S170" i="3" s="1"/>
  <c r="AN170" i="3" s="1"/>
  <c r="T170" i="3" s="1"/>
  <c r="AO170" i="3" s="1"/>
  <c r="AQ170" i="3" s="1"/>
  <c r="O170" i="4" s="1"/>
  <c r="P170" i="4" s="1"/>
  <c r="AK170" i="4" s="1"/>
  <c r="Q170" i="4" s="1"/>
  <c r="AL170" i="4" s="1"/>
  <c r="R170" i="4" s="1"/>
  <c r="AM170" i="4" s="1"/>
  <c r="S170" i="4" s="1"/>
  <c r="AN170" i="4" s="1"/>
  <c r="T170" i="4" s="1"/>
  <c r="AO170" i="4" s="1"/>
  <c r="AQ170" i="4" s="1"/>
  <c r="O170" i="5" s="1"/>
  <c r="P170" i="5" s="1"/>
  <c r="AK170" i="5" s="1"/>
  <c r="Q170" i="5" s="1"/>
  <c r="AL170" i="5" s="1"/>
  <c r="R170" i="5" s="1"/>
  <c r="AM170" i="5" s="1"/>
  <c r="S170" i="5" s="1"/>
  <c r="AN170" i="5" s="1"/>
  <c r="T170" i="5" s="1"/>
  <c r="AO170" i="5" s="1"/>
  <c r="AQ170" i="5" s="1"/>
  <c r="O170" i="6" s="1"/>
  <c r="P170" i="6" s="1"/>
  <c r="AK170" i="6" s="1"/>
  <c r="Q170" i="6" s="1"/>
  <c r="AL170" i="6" s="1"/>
  <c r="R170" i="6" s="1"/>
  <c r="AM170" i="6" s="1"/>
  <c r="S170" i="6" s="1"/>
  <c r="AN170" i="6" s="1"/>
  <c r="T170" i="6" s="1"/>
  <c r="AO170" i="6" s="1"/>
  <c r="AQ170" i="6" s="1"/>
  <c r="O170" i="7" s="1"/>
  <c r="P170" i="7" s="1"/>
  <c r="AK170" i="7" s="1"/>
  <c r="Q170" i="7" s="1"/>
  <c r="AL170" i="7" s="1"/>
  <c r="R170" i="7" s="1"/>
  <c r="AM170" i="7" s="1"/>
  <c r="S170" i="7" s="1"/>
  <c r="AN170" i="7" s="1"/>
  <c r="T170" i="7" s="1"/>
  <c r="AO170" i="7" s="1"/>
  <c r="AQ170" i="7" s="1"/>
  <c r="O170" i="8" s="1"/>
  <c r="P170" i="8" s="1"/>
  <c r="AK170" i="8" s="1"/>
  <c r="Q170" i="8" s="1"/>
  <c r="AL170" i="8" s="1"/>
  <c r="R170" i="8" s="1"/>
  <c r="AM170" i="8" s="1"/>
  <c r="S170" i="8" s="1"/>
  <c r="AN170" i="8" s="1"/>
  <c r="T170" i="8" s="1"/>
  <c r="AO170" i="8" s="1"/>
  <c r="AQ170" i="8" s="1"/>
  <c r="O170" i="11"/>
  <c r="P170" i="11" s="1"/>
  <c r="AK170" i="11" s="1"/>
  <c r="Q170" i="11" s="1"/>
  <c r="AL170" i="11" s="1"/>
  <c r="R170" i="11" s="1"/>
  <c r="AM170" i="11" s="1"/>
  <c r="S170" i="11" s="1"/>
  <c r="AN170" i="11" s="1"/>
  <c r="T170" i="11" s="1"/>
  <c r="AO170" i="11" s="1"/>
  <c r="AQ170" i="11"/>
  <c r="O171" i="12" s="1"/>
  <c r="P171" i="12" s="1"/>
  <c r="AK171" i="12" s="1"/>
  <c r="Q171" i="12" s="1"/>
  <c r="AL171" i="12" s="1"/>
  <c r="R171" i="12" s="1"/>
  <c r="AM171" i="12" s="1"/>
  <c r="S171" i="12" s="1"/>
  <c r="AN171" i="12" s="1"/>
  <c r="T171" i="12" s="1"/>
  <c r="AO171" i="12" s="1"/>
  <c r="AQ171" i="12" s="1"/>
  <c r="O169" i="3"/>
  <c r="P169" i="3" s="1"/>
  <c r="AK169" i="3" s="1"/>
  <c r="Q169" i="3" s="1"/>
  <c r="AL169" i="3" s="1"/>
  <c r="R169" i="3" s="1"/>
  <c r="AM169" i="3" s="1"/>
  <c r="S169" i="3" s="1"/>
  <c r="AN169" i="3" s="1"/>
  <c r="T169" i="3" s="1"/>
  <c r="AO169" i="3" s="1"/>
  <c r="AQ169" i="3" s="1"/>
  <c r="O169" i="4" s="1"/>
  <c r="P169" i="4" s="1"/>
  <c r="AK169" i="4" s="1"/>
  <c r="Q169" i="4" s="1"/>
  <c r="AL169" i="4" s="1"/>
  <c r="R169" i="4" s="1"/>
  <c r="AM169" i="4" s="1"/>
  <c r="S169" i="4" s="1"/>
  <c r="AN169" i="4" s="1"/>
  <c r="T169" i="4" s="1"/>
  <c r="AO169" i="4" s="1"/>
  <c r="AQ169" i="4" s="1"/>
  <c r="O169" i="5" s="1"/>
  <c r="P169" i="5" s="1"/>
  <c r="AK169" i="5" s="1"/>
  <c r="Q169" i="5" s="1"/>
  <c r="AL169" i="5" s="1"/>
  <c r="R169" i="5" s="1"/>
  <c r="AM169" i="5" s="1"/>
  <c r="S169" i="5" s="1"/>
  <c r="AN169" i="5" s="1"/>
  <c r="T169" i="5" s="1"/>
  <c r="AO169" i="5" s="1"/>
  <c r="AQ169" i="5" s="1"/>
  <c r="O169" i="6" s="1"/>
  <c r="P169" i="6" s="1"/>
  <c r="AK169" i="6" s="1"/>
  <c r="Q169" i="6" s="1"/>
  <c r="AL169" i="6" s="1"/>
  <c r="R169" i="6" s="1"/>
  <c r="AM169" i="6" s="1"/>
  <c r="S169" i="6" s="1"/>
  <c r="AN169" i="6" s="1"/>
  <c r="T169" i="6" s="1"/>
  <c r="AO169" i="6" s="1"/>
  <c r="AQ169" i="6" s="1"/>
  <c r="O169" i="7" s="1"/>
  <c r="P169" i="7" s="1"/>
  <c r="AK169" i="7" s="1"/>
  <c r="Q169" i="7" s="1"/>
  <c r="AL169" i="7" s="1"/>
  <c r="R169" i="7" s="1"/>
  <c r="AM169" i="7" s="1"/>
  <c r="S169" i="7" s="1"/>
  <c r="AN169" i="7" s="1"/>
  <c r="T169" i="7" s="1"/>
  <c r="AO169" i="7" s="1"/>
  <c r="AQ169" i="7" s="1"/>
  <c r="O169" i="8" s="1"/>
  <c r="P169" i="8" s="1"/>
  <c r="AK169" i="8" s="1"/>
  <c r="Q169" i="8" s="1"/>
  <c r="AL169" i="8" s="1"/>
  <c r="R169" i="8" s="1"/>
  <c r="AM169" i="8" s="1"/>
  <c r="S169" i="8" s="1"/>
  <c r="AN169" i="8" s="1"/>
  <c r="T169" i="8" s="1"/>
  <c r="AO169" i="8" s="1"/>
  <c r="AQ169" i="8" s="1"/>
  <c r="O169" i="11"/>
  <c r="P169" i="11" s="1"/>
  <c r="AK169" i="11" s="1"/>
  <c r="Q169" i="11" s="1"/>
  <c r="AL169" i="11" s="1"/>
  <c r="R169" i="11" s="1"/>
  <c r="AM169" i="11" s="1"/>
  <c r="S169" i="11" s="1"/>
  <c r="AN169" i="11" s="1"/>
  <c r="T169" i="11" s="1"/>
  <c r="AO169" i="11" s="1"/>
  <c r="AQ169" i="11"/>
  <c r="O170" i="12" s="1"/>
  <c r="P170" i="12" s="1"/>
  <c r="AK170" i="12" s="1"/>
  <c r="Q170" i="12" s="1"/>
  <c r="AL170" i="12" s="1"/>
  <c r="R170" i="12" s="1"/>
  <c r="AM170" i="12" s="1"/>
  <c r="S170" i="12" s="1"/>
  <c r="AN170" i="12" s="1"/>
  <c r="T170" i="12" s="1"/>
  <c r="AO170" i="12" s="1"/>
  <c r="AQ170" i="12" s="1"/>
  <c r="O168" i="3"/>
  <c r="P168" i="3" s="1"/>
  <c r="AK168" i="3" s="1"/>
  <c r="Q168" i="3" s="1"/>
  <c r="AL168" i="3" s="1"/>
  <c r="R168" i="3" s="1"/>
  <c r="AM168" i="3" s="1"/>
  <c r="S168" i="3" s="1"/>
  <c r="AN168" i="3" s="1"/>
  <c r="T168" i="3" s="1"/>
  <c r="AO168" i="3" s="1"/>
  <c r="AQ168" i="3" s="1"/>
  <c r="O168" i="4" s="1"/>
  <c r="P168" i="4" s="1"/>
  <c r="AK168" i="4" s="1"/>
  <c r="Q168" i="4" s="1"/>
  <c r="AL168" i="4" s="1"/>
  <c r="R168" i="4" s="1"/>
  <c r="AM168" i="4" s="1"/>
  <c r="S168" i="4" s="1"/>
  <c r="AN168" i="4" s="1"/>
  <c r="T168" i="4" s="1"/>
  <c r="AO168" i="4" s="1"/>
  <c r="AQ168" i="4" s="1"/>
  <c r="O168" i="5" s="1"/>
  <c r="P168" i="5" s="1"/>
  <c r="AK168" i="5" s="1"/>
  <c r="Q168" i="5" s="1"/>
  <c r="AL168" i="5" s="1"/>
  <c r="R168" i="5" s="1"/>
  <c r="AM168" i="5" s="1"/>
  <c r="S168" i="5" s="1"/>
  <c r="AN168" i="5" s="1"/>
  <c r="T168" i="5" s="1"/>
  <c r="AO168" i="5" s="1"/>
  <c r="AQ168" i="5" s="1"/>
  <c r="O168" i="6" s="1"/>
  <c r="P168" i="6" s="1"/>
  <c r="AK168" i="6" s="1"/>
  <c r="Q168" i="6" s="1"/>
  <c r="AL168" i="6" s="1"/>
  <c r="R168" i="6" s="1"/>
  <c r="AM168" i="6" s="1"/>
  <c r="S168" i="6" s="1"/>
  <c r="AN168" i="6" s="1"/>
  <c r="T168" i="6" s="1"/>
  <c r="AO168" i="6" s="1"/>
  <c r="AQ168" i="6" s="1"/>
  <c r="O168" i="7" s="1"/>
  <c r="P168" i="7" s="1"/>
  <c r="AK168" i="7" s="1"/>
  <c r="Q168" i="7" s="1"/>
  <c r="AL168" i="7" s="1"/>
  <c r="R168" i="7" s="1"/>
  <c r="AM168" i="7" s="1"/>
  <c r="S168" i="7" s="1"/>
  <c r="AN168" i="7" s="1"/>
  <c r="T168" i="7" s="1"/>
  <c r="AO168" i="7" s="1"/>
  <c r="AQ168" i="7" s="1"/>
  <c r="O168" i="8" s="1"/>
  <c r="P168" i="8" s="1"/>
  <c r="AK168" i="8" s="1"/>
  <c r="Q168" i="8" s="1"/>
  <c r="AL168" i="8" s="1"/>
  <c r="R168" i="8" s="1"/>
  <c r="AM168" i="8" s="1"/>
  <c r="S168" i="8" s="1"/>
  <c r="AN168" i="8" s="1"/>
  <c r="T168" i="8" s="1"/>
  <c r="AO168" i="8" s="1"/>
  <c r="AQ168" i="8" s="1"/>
  <c r="O168" i="11"/>
  <c r="P168" i="11" s="1"/>
  <c r="AK168" i="11" s="1"/>
  <c r="Q168" i="11" s="1"/>
  <c r="AL168" i="11" s="1"/>
  <c r="R168" i="11" s="1"/>
  <c r="AM168" i="11" s="1"/>
  <c r="S168" i="11" s="1"/>
  <c r="AN168" i="11" s="1"/>
  <c r="T168" i="11" s="1"/>
  <c r="AO168" i="11" s="1"/>
  <c r="AQ168" i="11"/>
  <c r="O169" i="12" s="1"/>
  <c r="P169" i="12" s="1"/>
  <c r="AK169" i="12" s="1"/>
  <c r="Q169" i="12" s="1"/>
  <c r="AL169" i="12" s="1"/>
  <c r="R169" i="12" s="1"/>
  <c r="AM169" i="12" s="1"/>
  <c r="S169" i="12" s="1"/>
  <c r="AN169" i="12" s="1"/>
  <c r="T169" i="12" s="1"/>
  <c r="AO169" i="12" s="1"/>
  <c r="AQ169" i="12" s="1"/>
  <c r="O167" i="11"/>
  <c r="P167" i="11" s="1"/>
  <c r="AK167" i="11" s="1"/>
  <c r="Q167" i="11" s="1"/>
  <c r="AL167" i="11" s="1"/>
  <c r="R167" i="11" s="1"/>
  <c r="AM167" i="11" s="1"/>
  <c r="S167" i="11" s="1"/>
  <c r="AN167" i="11" s="1"/>
  <c r="T167" i="11" s="1"/>
  <c r="AO167" i="11" s="1"/>
  <c r="AQ167" i="11"/>
  <c r="O168" i="12" s="1"/>
  <c r="P168" i="12" s="1"/>
  <c r="AK168" i="12" s="1"/>
  <c r="Q168" i="12" s="1"/>
  <c r="AL168" i="12" s="1"/>
  <c r="R168" i="12" s="1"/>
  <c r="AM168" i="12" s="1"/>
  <c r="S168" i="12" s="1"/>
  <c r="AN168" i="12" s="1"/>
  <c r="T168" i="12" s="1"/>
  <c r="AO168" i="12" s="1"/>
  <c r="AQ168" i="12" s="1"/>
  <c r="O167" i="3"/>
  <c r="P167" i="3" s="1"/>
  <c r="AK167" i="3" s="1"/>
  <c r="Q167" i="3" s="1"/>
  <c r="AL167" i="3" s="1"/>
  <c r="R167" i="3" s="1"/>
  <c r="AM167" i="3" s="1"/>
  <c r="S167" i="3" s="1"/>
  <c r="AN167" i="3" s="1"/>
  <c r="T167" i="3" s="1"/>
  <c r="AO167" i="3" s="1"/>
  <c r="AQ167" i="3" s="1"/>
  <c r="O167" i="4" s="1"/>
  <c r="P167" i="4" s="1"/>
  <c r="AK167" i="4" s="1"/>
  <c r="Q167" i="4" s="1"/>
  <c r="AL167" i="4" s="1"/>
  <c r="R167" i="4" s="1"/>
  <c r="AM167" i="4" s="1"/>
  <c r="S167" i="4" s="1"/>
  <c r="AN167" i="4" s="1"/>
  <c r="T167" i="4" s="1"/>
  <c r="AO167" i="4" s="1"/>
  <c r="AQ167" i="4" s="1"/>
  <c r="O167" i="5" s="1"/>
  <c r="P167" i="5" s="1"/>
  <c r="AK167" i="5" s="1"/>
  <c r="Q167" i="5" s="1"/>
  <c r="AL167" i="5" s="1"/>
  <c r="R167" i="5" s="1"/>
  <c r="AM167" i="5" s="1"/>
  <c r="S167" i="5" s="1"/>
  <c r="AN167" i="5" s="1"/>
  <c r="T167" i="5" s="1"/>
  <c r="AO167" i="5" s="1"/>
  <c r="AQ167" i="5" s="1"/>
  <c r="O167" i="6" s="1"/>
  <c r="P167" i="6" s="1"/>
  <c r="AK167" i="6" s="1"/>
  <c r="Q167" i="6" s="1"/>
  <c r="AL167" i="6" s="1"/>
  <c r="R167" i="6" s="1"/>
  <c r="AM167" i="6" s="1"/>
  <c r="S167" i="6" s="1"/>
  <c r="AN167" i="6" s="1"/>
  <c r="T167" i="6" s="1"/>
  <c r="AO167" i="6" s="1"/>
  <c r="AQ167" i="6" s="1"/>
  <c r="O167" i="7" s="1"/>
  <c r="P167" i="7" s="1"/>
  <c r="AK167" i="7" s="1"/>
  <c r="Q167" i="7" s="1"/>
  <c r="AL167" i="7" s="1"/>
  <c r="R167" i="7" s="1"/>
  <c r="AM167" i="7" s="1"/>
  <c r="S167" i="7" s="1"/>
  <c r="AN167" i="7" s="1"/>
  <c r="T167" i="7" s="1"/>
  <c r="AO167" i="7" s="1"/>
  <c r="AQ167" i="7" s="1"/>
  <c r="O167" i="8" s="1"/>
  <c r="P167" i="8" s="1"/>
  <c r="AK167" i="8" s="1"/>
  <c r="Q167" i="8" s="1"/>
  <c r="AL167" i="8" s="1"/>
  <c r="R167" i="8" s="1"/>
  <c r="AM167" i="8" s="1"/>
  <c r="S167" i="8" s="1"/>
  <c r="AN167" i="8" s="1"/>
  <c r="T167" i="8" s="1"/>
  <c r="AO167" i="8" s="1"/>
  <c r="AQ167" i="8" s="1"/>
  <c r="O166" i="3"/>
  <c r="P166" i="3" s="1"/>
  <c r="AK166" i="3" s="1"/>
  <c r="Q166" i="3" s="1"/>
  <c r="AL166" i="3" s="1"/>
  <c r="R166" i="3" s="1"/>
  <c r="AM166" i="3" s="1"/>
  <c r="S166" i="3" s="1"/>
  <c r="AN166" i="3" s="1"/>
  <c r="T166" i="3" s="1"/>
  <c r="AO166" i="3" s="1"/>
  <c r="AQ166" i="3" s="1"/>
  <c r="O166" i="4" s="1"/>
  <c r="P166" i="4" s="1"/>
  <c r="AK166" i="4" s="1"/>
  <c r="Q166" i="4" s="1"/>
  <c r="AL166" i="4" s="1"/>
  <c r="R166" i="4" s="1"/>
  <c r="AM166" i="4" s="1"/>
  <c r="S166" i="4" s="1"/>
  <c r="AN166" i="4" s="1"/>
  <c r="T166" i="4" s="1"/>
  <c r="AO166" i="4" s="1"/>
  <c r="AQ166" i="4" s="1"/>
  <c r="O166" i="5" s="1"/>
  <c r="P166" i="5" s="1"/>
  <c r="AK166" i="5" s="1"/>
  <c r="Q166" i="5" s="1"/>
  <c r="AL166" i="5" s="1"/>
  <c r="R166" i="5" s="1"/>
  <c r="AM166" i="5" s="1"/>
  <c r="S166" i="5" s="1"/>
  <c r="AN166" i="5" s="1"/>
  <c r="T166" i="5" s="1"/>
  <c r="AO166" i="5" s="1"/>
  <c r="AQ166" i="5" s="1"/>
  <c r="O166" i="6" s="1"/>
  <c r="P166" i="6" s="1"/>
  <c r="AK166" i="6" s="1"/>
  <c r="Q166" i="6" s="1"/>
  <c r="AL166" i="6" s="1"/>
  <c r="R166" i="6" s="1"/>
  <c r="AM166" i="6" s="1"/>
  <c r="S166" i="6" s="1"/>
  <c r="AN166" i="6" s="1"/>
  <c r="T166" i="6" s="1"/>
  <c r="AO166" i="6" s="1"/>
  <c r="AQ166" i="6" s="1"/>
  <c r="O166" i="7" s="1"/>
  <c r="P166" i="7" s="1"/>
  <c r="AK166" i="7" s="1"/>
  <c r="Q166" i="7" s="1"/>
  <c r="AL166" i="7" s="1"/>
  <c r="R166" i="7" s="1"/>
  <c r="AM166" i="7" s="1"/>
  <c r="S166" i="7" s="1"/>
  <c r="AN166" i="7" s="1"/>
  <c r="T166" i="7" s="1"/>
  <c r="AO166" i="7" s="1"/>
  <c r="AQ166" i="7" s="1"/>
  <c r="O166" i="8" s="1"/>
  <c r="P166" i="8" s="1"/>
  <c r="AK166" i="8" s="1"/>
  <c r="Q166" i="8" s="1"/>
  <c r="AL166" i="8" s="1"/>
  <c r="R166" i="8" s="1"/>
  <c r="AM166" i="8" s="1"/>
  <c r="S166" i="8" s="1"/>
  <c r="AN166" i="8" s="1"/>
  <c r="T166" i="8" s="1"/>
  <c r="AO166" i="8" s="1"/>
  <c r="AQ166" i="8" s="1"/>
  <c r="O166" i="11"/>
  <c r="P166" i="11" s="1"/>
  <c r="AK166" i="11" s="1"/>
  <c r="Q166" i="11" s="1"/>
  <c r="AL166" i="11" s="1"/>
  <c r="R166" i="11" s="1"/>
  <c r="AM166" i="11" s="1"/>
  <c r="S166" i="11" s="1"/>
  <c r="AN166" i="11" s="1"/>
  <c r="T166" i="11" s="1"/>
  <c r="AO166" i="11" s="1"/>
  <c r="AQ166" i="11"/>
  <c r="O167" i="12" s="1"/>
  <c r="P167" i="12" s="1"/>
  <c r="AK167" i="12" s="1"/>
  <c r="Q167" i="12" s="1"/>
  <c r="AL167" i="12" s="1"/>
  <c r="R167" i="12" s="1"/>
  <c r="AM167" i="12" s="1"/>
  <c r="S167" i="12" s="1"/>
  <c r="AN167" i="12" s="1"/>
  <c r="T167" i="12" s="1"/>
  <c r="AO167" i="12" s="1"/>
  <c r="AQ167" i="12" s="1"/>
  <c r="O165" i="11"/>
  <c r="P165" i="11" s="1"/>
  <c r="AK165" i="11" s="1"/>
  <c r="Q165" i="11" s="1"/>
  <c r="AL165" i="11" s="1"/>
  <c r="R165" i="11" s="1"/>
  <c r="AM165" i="11" s="1"/>
  <c r="S165" i="11" s="1"/>
  <c r="AN165" i="11" s="1"/>
  <c r="T165" i="11" s="1"/>
  <c r="AO165" i="11" s="1"/>
  <c r="AQ165" i="11"/>
  <c r="O166" i="12" s="1"/>
  <c r="P166" i="12" s="1"/>
  <c r="AK166" i="12" s="1"/>
  <c r="Q166" i="12" s="1"/>
  <c r="AL166" i="12" s="1"/>
  <c r="R166" i="12" s="1"/>
  <c r="AM166" i="12" s="1"/>
  <c r="S166" i="12" s="1"/>
  <c r="AN166" i="12" s="1"/>
  <c r="T166" i="12" s="1"/>
  <c r="AO166" i="12" s="1"/>
  <c r="AQ166" i="12" s="1"/>
  <c r="O165" i="3"/>
  <c r="P165" i="3" s="1"/>
  <c r="AK165" i="3" s="1"/>
  <c r="Q165" i="3" s="1"/>
  <c r="AL165" i="3" s="1"/>
  <c r="R165" i="3" s="1"/>
  <c r="AM165" i="3" s="1"/>
  <c r="S165" i="3" s="1"/>
  <c r="AN165" i="3" s="1"/>
  <c r="T165" i="3" s="1"/>
  <c r="AO165" i="3" s="1"/>
  <c r="AQ165" i="3" s="1"/>
  <c r="O165" i="4" s="1"/>
  <c r="P165" i="4" s="1"/>
  <c r="AK165" i="4" s="1"/>
  <c r="Q165" i="4" s="1"/>
  <c r="AL165" i="4" s="1"/>
  <c r="R165" i="4" s="1"/>
  <c r="AM165" i="4" s="1"/>
  <c r="S165" i="4" s="1"/>
  <c r="AN165" i="4" s="1"/>
  <c r="T165" i="4" s="1"/>
  <c r="AO165" i="4" s="1"/>
  <c r="AQ165" i="4" s="1"/>
  <c r="O165" i="5" s="1"/>
  <c r="P165" i="5" s="1"/>
  <c r="AK165" i="5" s="1"/>
  <c r="Q165" i="5" s="1"/>
  <c r="AL165" i="5" s="1"/>
  <c r="R165" i="5" s="1"/>
  <c r="AM165" i="5" s="1"/>
  <c r="S165" i="5" s="1"/>
  <c r="AN165" i="5" s="1"/>
  <c r="T165" i="5" s="1"/>
  <c r="AO165" i="5" s="1"/>
  <c r="AQ165" i="5" s="1"/>
  <c r="O165" i="6" s="1"/>
  <c r="P165" i="6" s="1"/>
  <c r="AK165" i="6" s="1"/>
  <c r="Q165" i="6" s="1"/>
  <c r="AL165" i="6" s="1"/>
  <c r="R165" i="6" s="1"/>
  <c r="AM165" i="6" s="1"/>
  <c r="S165" i="6" s="1"/>
  <c r="AN165" i="6" s="1"/>
  <c r="T165" i="6" s="1"/>
  <c r="AO165" i="6" s="1"/>
  <c r="AQ165" i="6" s="1"/>
  <c r="O165" i="7" s="1"/>
  <c r="P165" i="7" s="1"/>
  <c r="AK165" i="7" s="1"/>
  <c r="Q165" i="7" s="1"/>
  <c r="AL165" i="7" s="1"/>
  <c r="R165" i="7" s="1"/>
  <c r="AM165" i="7" s="1"/>
  <c r="S165" i="7" s="1"/>
  <c r="AN165" i="7" s="1"/>
  <c r="T165" i="7" s="1"/>
  <c r="AO165" i="7" s="1"/>
  <c r="AQ165" i="7" s="1"/>
  <c r="O165" i="8" s="1"/>
  <c r="P165" i="8" s="1"/>
  <c r="AK165" i="8" s="1"/>
  <c r="Q165" i="8" s="1"/>
  <c r="AL165" i="8" s="1"/>
  <c r="R165" i="8" s="1"/>
  <c r="AM165" i="8" s="1"/>
  <c r="S165" i="8" s="1"/>
  <c r="AN165" i="8" s="1"/>
  <c r="T165" i="8" s="1"/>
  <c r="AO165" i="8" s="1"/>
  <c r="AQ165" i="8" s="1"/>
  <c r="O164" i="11"/>
  <c r="P164" i="11" s="1"/>
  <c r="AK164" i="11" s="1"/>
  <c r="Q164" i="11" s="1"/>
  <c r="AL164" i="11" s="1"/>
  <c r="R164" i="11" s="1"/>
  <c r="AM164" i="11" s="1"/>
  <c r="S164" i="11" s="1"/>
  <c r="AN164" i="11" s="1"/>
  <c r="T164" i="11" s="1"/>
  <c r="AO164" i="11" s="1"/>
  <c r="AQ164" i="11"/>
  <c r="O165" i="12" s="1"/>
  <c r="P165" i="12" s="1"/>
  <c r="AK165" i="12" s="1"/>
  <c r="Q165" i="12" s="1"/>
  <c r="AL165" i="12" s="1"/>
  <c r="R165" i="12" s="1"/>
  <c r="AM165" i="12" s="1"/>
  <c r="S165" i="12" s="1"/>
  <c r="AN165" i="12" s="1"/>
  <c r="T165" i="12" s="1"/>
  <c r="AO165" i="12" s="1"/>
  <c r="AQ165" i="12" s="1"/>
  <c r="O164" i="3"/>
  <c r="P164" i="3" s="1"/>
  <c r="AK164" i="3" s="1"/>
  <c r="Q164" i="3" s="1"/>
  <c r="AL164" i="3" s="1"/>
  <c r="R164" i="3" s="1"/>
  <c r="AM164" i="3" s="1"/>
  <c r="S164" i="3" s="1"/>
  <c r="AN164" i="3" s="1"/>
  <c r="T164" i="3" s="1"/>
  <c r="AO164" i="3" s="1"/>
  <c r="AQ164" i="3" s="1"/>
  <c r="O164" i="4" s="1"/>
  <c r="P164" i="4" s="1"/>
  <c r="AK164" i="4" s="1"/>
  <c r="Q164" i="4" s="1"/>
  <c r="AL164" i="4" s="1"/>
  <c r="R164" i="4" s="1"/>
  <c r="AM164" i="4" s="1"/>
  <c r="S164" i="4" s="1"/>
  <c r="AN164" i="4" s="1"/>
  <c r="T164" i="4" s="1"/>
  <c r="AO164" i="4" s="1"/>
  <c r="AQ164" i="4" s="1"/>
  <c r="O164" i="5" s="1"/>
  <c r="P164" i="5" s="1"/>
  <c r="AK164" i="5" s="1"/>
  <c r="Q164" i="5" s="1"/>
  <c r="AL164" i="5" s="1"/>
  <c r="R164" i="5" s="1"/>
  <c r="AM164" i="5" s="1"/>
  <c r="S164" i="5" s="1"/>
  <c r="AN164" i="5" s="1"/>
  <c r="T164" i="5" s="1"/>
  <c r="AO164" i="5" s="1"/>
  <c r="AQ164" i="5" s="1"/>
  <c r="O164" i="6" s="1"/>
  <c r="P164" i="6" s="1"/>
  <c r="AK164" i="6" s="1"/>
  <c r="Q164" i="6" s="1"/>
  <c r="AL164" i="6" s="1"/>
  <c r="R164" i="6" s="1"/>
  <c r="AM164" i="6" s="1"/>
  <c r="S164" i="6" s="1"/>
  <c r="AN164" i="6" s="1"/>
  <c r="T164" i="6" s="1"/>
  <c r="AO164" i="6" s="1"/>
  <c r="AQ164" i="6" s="1"/>
  <c r="O164" i="7" s="1"/>
  <c r="P164" i="7" s="1"/>
  <c r="AK164" i="7" s="1"/>
  <c r="Q164" i="7" s="1"/>
  <c r="AL164" i="7" s="1"/>
  <c r="R164" i="7" s="1"/>
  <c r="AM164" i="7" s="1"/>
  <c r="S164" i="7" s="1"/>
  <c r="AN164" i="7" s="1"/>
  <c r="T164" i="7" s="1"/>
  <c r="AO164" i="7" s="1"/>
  <c r="AQ164" i="7" s="1"/>
  <c r="O164" i="8" s="1"/>
  <c r="P164" i="8" s="1"/>
  <c r="AK164" i="8" s="1"/>
  <c r="Q164" i="8" s="1"/>
  <c r="AL164" i="8" s="1"/>
  <c r="R164" i="8" s="1"/>
  <c r="AM164" i="8" s="1"/>
  <c r="S164" i="8" s="1"/>
  <c r="AN164" i="8" s="1"/>
  <c r="T164" i="8" s="1"/>
  <c r="AO164" i="8" s="1"/>
  <c r="AQ164" i="8" s="1"/>
  <c r="O163" i="11"/>
  <c r="P163" i="11" s="1"/>
  <c r="AK163" i="11" s="1"/>
  <c r="Q163" i="11" s="1"/>
  <c r="AL163" i="11" s="1"/>
  <c r="R163" i="11" s="1"/>
  <c r="AM163" i="11" s="1"/>
  <c r="S163" i="11" s="1"/>
  <c r="AN163" i="11" s="1"/>
  <c r="T163" i="11" s="1"/>
  <c r="AO163" i="11" s="1"/>
  <c r="AQ163" i="11"/>
  <c r="O164" i="12" s="1"/>
  <c r="P164" i="12" s="1"/>
  <c r="AK164" i="12" s="1"/>
  <c r="Q164" i="12" s="1"/>
  <c r="AL164" i="12" s="1"/>
  <c r="R164" i="12" s="1"/>
  <c r="AM164" i="12" s="1"/>
  <c r="S164" i="12" s="1"/>
  <c r="AN164" i="12" s="1"/>
  <c r="T164" i="12" s="1"/>
  <c r="AO164" i="12" s="1"/>
  <c r="AQ164" i="12" s="1"/>
  <c r="O163" i="3"/>
  <c r="P163" i="3" s="1"/>
  <c r="AK163" i="3" s="1"/>
  <c r="Q163" i="3" s="1"/>
  <c r="AL163" i="3" s="1"/>
  <c r="R163" i="3" s="1"/>
  <c r="AM163" i="3" s="1"/>
  <c r="S163" i="3" s="1"/>
  <c r="AN163" i="3" s="1"/>
  <c r="T163" i="3" s="1"/>
  <c r="AO163" i="3" s="1"/>
  <c r="AQ163" i="3" s="1"/>
  <c r="O163" i="4" s="1"/>
  <c r="P163" i="4" s="1"/>
  <c r="AK163" i="4" s="1"/>
  <c r="Q163" i="4" s="1"/>
  <c r="AL163" i="4" s="1"/>
  <c r="R163" i="4" s="1"/>
  <c r="AM163" i="4" s="1"/>
  <c r="S163" i="4" s="1"/>
  <c r="AN163" i="4" s="1"/>
  <c r="T163" i="4" s="1"/>
  <c r="AO163" i="4" s="1"/>
  <c r="AQ163" i="4" s="1"/>
  <c r="O163" i="5" s="1"/>
  <c r="P163" i="5" s="1"/>
  <c r="AK163" i="5" s="1"/>
  <c r="Q163" i="5" s="1"/>
  <c r="AL163" i="5" s="1"/>
  <c r="R163" i="5" s="1"/>
  <c r="AM163" i="5" s="1"/>
  <c r="S163" i="5" s="1"/>
  <c r="AN163" i="5" s="1"/>
  <c r="T163" i="5" s="1"/>
  <c r="AO163" i="5" s="1"/>
  <c r="AQ163" i="5" s="1"/>
  <c r="O163" i="6" s="1"/>
  <c r="P163" i="6" s="1"/>
  <c r="AK163" i="6" s="1"/>
  <c r="Q163" i="6" s="1"/>
  <c r="AL163" i="6" s="1"/>
  <c r="R163" i="6" s="1"/>
  <c r="AM163" i="6" s="1"/>
  <c r="S163" i="6" s="1"/>
  <c r="AN163" i="6" s="1"/>
  <c r="T163" i="6" s="1"/>
  <c r="AO163" i="6" s="1"/>
  <c r="AQ163" i="6" s="1"/>
  <c r="O163" i="7" s="1"/>
  <c r="P163" i="7" s="1"/>
  <c r="AK163" i="7" s="1"/>
  <c r="Q163" i="7" s="1"/>
  <c r="AL163" i="7" s="1"/>
  <c r="R163" i="7" s="1"/>
  <c r="AM163" i="7" s="1"/>
  <c r="S163" i="7" s="1"/>
  <c r="AN163" i="7" s="1"/>
  <c r="T163" i="7" s="1"/>
  <c r="AO163" i="7" s="1"/>
  <c r="AQ163" i="7" s="1"/>
  <c r="O163" i="8" s="1"/>
  <c r="P163" i="8" s="1"/>
  <c r="AK163" i="8" s="1"/>
  <c r="Q163" i="8" s="1"/>
  <c r="AL163" i="8" s="1"/>
  <c r="R163" i="8" s="1"/>
  <c r="AM163" i="8" s="1"/>
  <c r="S163" i="8" s="1"/>
  <c r="AN163" i="8" s="1"/>
  <c r="T163" i="8" s="1"/>
  <c r="AO163" i="8" s="1"/>
  <c r="AQ163" i="8" s="1"/>
  <c r="O162" i="11"/>
  <c r="P162" i="11" s="1"/>
  <c r="AK162" i="11" s="1"/>
  <c r="Q162" i="11" s="1"/>
  <c r="AL162" i="11" s="1"/>
  <c r="R162" i="11" s="1"/>
  <c r="AM162" i="11" s="1"/>
  <c r="S162" i="11" s="1"/>
  <c r="AN162" i="11" s="1"/>
  <c r="T162" i="11" s="1"/>
  <c r="AO162" i="11" s="1"/>
  <c r="AQ162" i="11"/>
  <c r="O163" i="12" s="1"/>
  <c r="P163" i="12" s="1"/>
  <c r="AK163" i="12" s="1"/>
  <c r="Q163" i="12" s="1"/>
  <c r="AL163" i="12" s="1"/>
  <c r="R163" i="12" s="1"/>
  <c r="AM163" i="12" s="1"/>
  <c r="S163" i="12" s="1"/>
  <c r="AN163" i="12" s="1"/>
  <c r="T163" i="12" s="1"/>
  <c r="AO163" i="12" s="1"/>
  <c r="AQ163" i="12" s="1"/>
  <c r="O162" i="3"/>
  <c r="P162" i="3" s="1"/>
  <c r="AK162" i="3" s="1"/>
  <c r="Q162" i="3" s="1"/>
  <c r="AL162" i="3" s="1"/>
  <c r="R162" i="3" s="1"/>
  <c r="AM162" i="3" s="1"/>
  <c r="S162" i="3" s="1"/>
  <c r="AN162" i="3" s="1"/>
  <c r="T162" i="3" s="1"/>
  <c r="AO162" i="3" s="1"/>
  <c r="AQ162" i="3" s="1"/>
  <c r="O162" i="4" s="1"/>
  <c r="P162" i="4" s="1"/>
  <c r="AK162" i="4" s="1"/>
  <c r="Q162" i="4" s="1"/>
  <c r="AL162" i="4" s="1"/>
  <c r="R162" i="4" s="1"/>
  <c r="AM162" i="4" s="1"/>
  <c r="S162" i="4" s="1"/>
  <c r="AN162" i="4" s="1"/>
  <c r="T162" i="4" s="1"/>
  <c r="AO162" i="4" s="1"/>
  <c r="AQ162" i="4" s="1"/>
  <c r="O162" i="5" s="1"/>
  <c r="P162" i="5" s="1"/>
  <c r="AK162" i="5" s="1"/>
  <c r="Q162" i="5" s="1"/>
  <c r="AL162" i="5" s="1"/>
  <c r="R162" i="5" s="1"/>
  <c r="AM162" i="5" s="1"/>
  <c r="S162" i="5" s="1"/>
  <c r="AN162" i="5" s="1"/>
  <c r="T162" i="5" s="1"/>
  <c r="AO162" i="5" s="1"/>
  <c r="AQ162" i="5" s="1"/>
  <c r="O162" i="6" s="1"/>
  <c r="P162" i="6" s="1"/>
  <c r="AK162" i="6" s="1"/>
  <c r="Q162" i="6" s="1"/>
  <c r="AL162" i="6" s="1"/>
  <c r="R162" i="6" s="1"/>
  <c r="AM162" i="6" s="1"/>
  <c r="S162" i="6" s="1"/>
  <c r="AN162" i="6" s="1"/>
  <c r="T162" i="6" s="1"/>
  <c r="AO162" i="6" s="1"/>
  <c r="AQ162" i="6" s="1"/>
  <c r="O162" i="7" s="1"/>
  <c r="P162" i="7" s="1"/>
  <c r="AK162" i="7" s="1"/>
  <c r="Q162" i="7" s="1"/>
  <c r="AL162" i="7" s="1"/>
  <c r="R162" i="7" s="1"/>
  <c r="AM162" i="7" s="1"/>
  <c r="S162" i="7" s="1"/>
  <c r="AN162" i="7" s="1"/>
  <c r="T162" i="7" s="1"/>
  <c r="AO162" i="7" s="1"/>
  <c r="AQ162" i="7" s="1"/>
  <c r="O162" i="8" s="1"/>
  <c r="P162" i="8" s="1"/>
  <c r="AK162" i="8" s="1"/>
  <c r="Q162" i="8" s="1"/>
  <c r="AL162" i="8" s="1"/>
  <c r="R162" i="8" s="1"/>
  <c r="AM162" i="8" s="1"/>
  <c r="S162" i="8" s="1"/>
  <c r="AN162" i="8" s="1"/>
  <c r="T162" i="8" s="1"/>
  <c r="AO162" i="8" s="1"/>
  <c r="AQ162" i="8" s="1"/>
  <c r="O161" i="11"/>
  <c r="P161" i="11" s="1"/>
  <c r="AK161" i="11" s="1"/>
  <c r="Q161" i="11" s="1"/>
  <c r="AL161" i="11" s="1"/>
  <c r="R161" i="11" s="1"/>
  <c r="AM161" i="11" s="1"/>
  <c r="S161" i="11" s="1"/>
  <c r="AN161" i="11" s="1"/>
  <c r="T161" i="11" s="1"/>
  <c r="AO161" i="11" s="1"/>
  <c r="AQ161" i="11"/>
  <c r="O162" i="12" s="1"/>
  <c r="P162" i="12" s="1"/>
  <c r="AK162" i="12" s="1"/>
  <c r="Q162" i="12" s="1"/>
  <c r="AL162" i="12" s="1"/>
  <c r="R162" i="12" s="1"/>
  <c r="AM162" i="12" s="1"/>
  <c r="S162" i="12" s="1"/>
  <c r="AN162" i="12" s="1"/>
  <c r="T162" i="12" s="1"/>
  <c r="AO162" i="12" s="1"/>
  <c r="AQ162" i="12" s="1"/>
  <c r="O161" i="3"/>
  <c r="P161" i="3" s="1"/>
  <c r="AK161" i="3" s="1"/>
  <c r="Q161" i="3" s="1"/>
  <c r="AL161" i="3" s="1"/>
  <c r="R161" i="3" s="1"/>
  <c r="AM161" i="3" s="1"/>
  <c r="S161" i="3" s="1"/>
  <c r="AN161" i="3" s="1"/>
  <c r="T161" i="3" s="1"/>
  <c r="AO161" i="3" s="1"/>
  <c r="AQ161" i="3" s="1"/>
  <c r="O161" i="4" s="1"/>
  <c r="P161" i="4" s="1"/>
  <c r="AK161" i="4" s="1"/>
  <c r="Q161" i="4" s="1"/>
  <c r="AL161" i="4" s="1"/>
  <c r="R161" i="4" s="1"/>
  <c r="AM161" i="4" s="1"/>
  <c r="S161" i="4" s="1"/>
  <c r="AN161" i="4" s="1"/>
  <c r="T161" i="4" s="1"/>
  <c r="AO161" i="4" s="1"/>
  <c r="AQ161" i="4" s="1"/>
  <c r="O161" i="5" s="1"/>
  <c r="P161" i="5" s="1"/>
  <c r="AK161" i="5" s="1"/>
  <c r="Q161" i="5" s="1"/>
  <c r="AL161" i="5" s="1"/>
  <c r="R161" i="5" s="1"/>
  <c r="AM161" i="5" s="1"/>
  <c r="S161" i="5" s="1"/>
  <c r="AN161" i="5" s="1"/>
  <c r="T161" i="5" s="1"/>
  <c r="AO161" i="5" s="1"/>
  <c r="AQ161" i="5" s="1"/>
  <c r="O161" i="6" s="1"/>
  <c r="P161" i="6" s="1"/>
  <c r="AK161" i="6" s="1"/>
  <c r="Q161" i="6" s="1"/>
  <c r="AL161" i="6" s="1"/>
  <c r="R161" i="6" s="1"/>
  <c r="AM161" i="6" s="1"/>
  <c r="S161" i="6" s="1"/>
  <c r="AN161" i="6" s="1"/>
  <c r="T161" i="6" s="1"/>
  <c r="AO161" i="6" s="1"/>
  <c r="AQ161" i="6" s="1"/>
  <c r="O161" i="7" s="1"/>
  <c r="P161" i="7" s="1"/>
  <c r="AK161" i="7" s="1"/>
  <c r="Q161" i="7" s="1"/>
  <c r="AL161" i="7" s="1"/>
  <c r="R161" i="7" s="1"/>
  <c r="AM161" i="7" s="1"/>
  <c r="S161" i="7" s="1"/>
  <c r="AN161" i="7" s="1"/>
  <c r="T161" i="7" s="1"/>
  <c r="AO161" i="7" s="1"/>
  <c r="AQ161" i="7" s="1"/>
  <c r="O161" i="8" s="1"/>
  <c r="P161" i="8" s="1"/>
  <c r="AK161" i="8" s="1"/>
  <c r="Q161" i="8" s="1"/>
  <c r="AL161" i="8" s="1"/>
  <c r="R161" i="8" s="1"/>
  <c r="AM161" i="8" s="1"/>
  <c r="S161" i="8" s="1"/>
  <c r="AN161" i="8" s="1"/>
  <c r="T161" i="8" s="1"/>
  <c r="AO161" i="8" s="1"/>
  <c r="AQ161" i="8" s="1"/>
  <c r="O160" i="11"/>
  <c r="P160" i="11" s="1"/>
  <c r="AK160" i="11" s="1"/>
  <c r="Q160" i="11" s="1"/>
  <c r="AL160" i="11" s="1"/>
  <c r="R160" i="11" s="1"/>
  <c r="AM160" i="11" s="1"/>
  <c r="S160" i="11" s="1"/>
  <c r="AN160" i="11" s="1"/>
  <c r="T160" i="11" s="1"/>
  <c r="AO160" i="11" s="1"/>
  <c r="AQ160" i="11"/>
  <c r="O161" i="12" s="1"/>
  <c r="P161" i="12" s="1"/>
  <c r="AK161" i="12" s="1"/>
  <c r="Q161" i="12" s="1"/>
  <c r="AL161" i="12" s="1"/>
  <c r="R161" i="12" s="1"/>
  <c r="AM161" i="12" s="1"/>
  <c r="S161" i="12" s="1"/>
  <c r="AN161" i="12" s="1"/>
  <c r="T161" i="12" s="1"/>
  <c r="AO161" i="12" s="1"/>
  <c r="AQ161" i="12" s="1"/>
  <c r="O160" i="3"/>
  <c r="P160" i="3" s="1"/>
  <c r="AK160" i="3" s="1"/>
  <c r="Q160" i="3" s="1"/>
  <c r="AL160" i="3" s="1"/>
  <c r="R160" i="3" s="1"/>
  <c r="AM160" i="3" s="1"/>
  <c r="S160" i="3" s="1"/>
  <c r="AN160" i="3" s="1"/>
  <c r="T160" i="3" s="1"/>
  <c r="AO160" i="3" s="1"/>
  <c r="AQ160" i="3" s="1"/>
  <c r="O160" i="4" s="1"/>
  <c r="P160" i="4" s="1"/>
  <c r="AK160" i="4" s="1"/>
  <c r="Q160" i="4" s="1"/>
  <c r="AL160" i="4" s="1"/>
  <c r="R160" i="4" s="1"/>
  <c r="AM160" i="4" s="1"/>
  <c r="S160" i="4" s="1"/>
  <c r="AN160" i="4" s="1"/>
  <c r="T160" i="4" s="1"/>
  <c r="AO160" i="4" s="1"/>
  <c r="AQ160" i="4" s="1"/>
  <c r="O160" i="5" s="1"/>
  <c r="P160" i="5" s="1"/>
  <c r="AK160" i="5" s="1"/>
  <c r="Q160" i="5" s="1"/>
  <c r="AL160" i="5" s="1"/>
  <c r="R160" i="5" s="1"/>
  <c r="AM160" i="5" s="1"/>
  <c r="S160" i="5" s="1"/>
  <c r="AN160" i="5" s="1"/>
  <c r="T160" i="5" s="1"/>
  <c r="AO160" i="5" s="1"/>
  <c r="AQ160" i="5" s="1"/>
  <c r="O160" i="6" s="1"/>
  <c r="P160" i="6" s="1"/>
  <c r="AK160" i="6" s="1"/>
  <c r="Q160" i="6" s="1"/>
  <c r="AL160" i="6" s="1"/>
  <c r="R160" i="6" s="1"/>
  <c r="AM160" i="6" s="1"/>
  <c r="S160" i="6" s="1"/>
  <c r="AN160" i="6" s="1"/>
  <c r="T160" i="6" s="1"/>
  <c r="AO160" i="6" s="1"/>
  <c r="AQ160" i="6" s="1"/>
  <c r="O160" i="7" s="1"/>
  <c r="P160" i="7" s="1"/>
  <c r="AK160" i="7" s="1"/>
  <c r="Q160" i="7" s="1"/>
  <c r="AL160" i="7" s="1"/>
  <c r="R160" i="7" s="1"/>
  <c r="AM160" i="7" s="1"/>
  <c r="S160" i="7" s="1"/>
  <c r="AN160" i="7" s="1"/>
  <c r="T160" i="7" s="1"/>
  <c r="AO160" i="7" s="1"/>
  <c r="AQ160" i="7" s="1"/>
  <c r="O160" i="8" s="1"/>
  <c r="P160" i="8" s="1"/>
  <c r="AK160" i="8" s="1"/>
  <c r="Q160" i="8" s="1"/>
  <c r="AL160" i="8" s="1"/>
  <c r="R160" i="8" s="1"/>
  <c r="AM160" i="8" s="1"/>
  <c r="S160" i="8" s="1"/>
  <c r="AN160" i="8" s="1"/>
  <c r="T160" i="8" s="1"/>
  <c r="AO160" i="8" s="1"/>
  <c r="AQ160" i="8" s="1"/>
  <c r="O159" i="3"/>
  <c r="P159" i="3" s="1"/>
  <c r="AK159" i="3" s="1"/>
  <c r="Q159" i="3" s="1"/>
  <c r="AL159" i="3" s="1"/>
  <c r="R159" i="3" s="1"/>
  <c r="AM159" i="3" s="1"/>
  <c r="S159" i="3" s="1"/>
  <c r="AN159" i="3" s="1"/>
  <c r="T159" i="3" s="1"/>
  <c r="AO159" i="3" s="1"/>
  <c r="AQ159" i="3" s="1"/>
  <c r="O159" i="4" s="1"/>
  <c r="P159" i="4" s="1"/>
  <c r="AK159" i="4" s="1"/>
  <c r="Q159" i="4" s="1"/>
  <c r="AL159" i="4" s="1"/>
  <c r="R159" i="4" s="1"/>
  <c r="AM159" i="4" s="1"/>
  <c r="S159" i="4" s="1"/>
  <c r="AN159" i="4" s="1"/>
  <c r="T159" i="4" s="1"/>
  <c r="AO159" i="4" s="1"/>
  <c r="AQ159" i="4" s="1"/>
  <c r="O159" i="5" s="1"/>
  <c r="P159" i="5" s="1"/>
  <c r="AK159" i="5" s="1"/>
  <c r="Q159" i="5" s="1"/>
  <c r="AL159" i="5" s="1"/>
  <c r="R159" i="5" s="1"/>
  <c r="AM159" i="5" s="1"/>
  <c r="S159" i="5" s="1"/>
  <c r="AN159" i="5" s="1"/>
  <c r="T159" i="5" s="1"/>
  <c r="AO159" i="5" s="1"/>
  <c r="AQ159" i="5" s="1"/>
  <c r="O159" i="6" s="1"/>
  <c r="P159" i="6" s="1"/>
  <c r="AK159" i="6" s="1"/>
  <c r="Q159" i="6" s="1"/>
  <c r="AL159" i="6" s="1"/>
  <c r="R159" i="6" s="1"/>
  <c r="AM159" i="6" s="1"/>
  <c r="S159" i="6" s="1"/>
  <c r="AN159" i="6" s="1"/>
  <c r="T159" i="6" s="1"/>
  <c r="AO159" i="6" s="1"/>
  <c r="AQ159" i="6" s="1"/>
  <c r="O159" i="7" s="1"/>
  <c r="P159" i="7" s="1"/>
  <c r="AK159" i="7" s="1"/>
  <c r="Q159" i="7" s="1"/>
  <c r="AL159" i="7" s="1"/>
  <c r="R159" i="7" s="1"/>
  <c r="AM159" i="7" s="1"/>
  <c r="S159" i="7" s="1"/>
  <c r="AN159" i="7" s="1"/>
  <c r="T159" i="7" s="1"/>
  <c r="AO159" i="7" s="1"/>
  <c r="AQ159" i="7" s="1"/>
  <c r="O159" i="8" s="1"/>
  <c r="P159" i="8" s="1"/>
  <c r="AK159" i="8" s="1"/>
  <c r="Q159" i="8" s="1"/>
  <c r="AL159" i="8" s="1"/>
  <c r="R159" i="8" s="1"/>
  <c r="AM159" i="8" s="1"/>
  <c r="S159" i="8" s="1"/>
  <c r="AN159" i="8" s="1"/>
  <c r="T159" i="8" s="1"/>
  <c r="AO159" i="8" s="1"/>
  <c r="AQ159" i="8" s="1"/>
  <c r="O159" i="11"/>
  <c r="P159" i="11" s="1"/>
  <c r="AK159" i="11" s="1"/>
  <c r="Q159" i="11" s="1"/>
  <c r="AL159" i="11" s="1"/>
  <c r="R159" i="11" s="1"/>
  <c r="AM159" i="11" s="1"/>
  <c r="S159" i="11" s="1"/>
  <c r="AN159" i="11" s="1"/>
  <c r="T159" i="11" s="1"/>
  <c r="AO159" i="11" s="1"/>
  <c r="AQ159" i="11"/>
  <c r="O160" i="12" s="1"/>
  <c r="P160" i="12" s="1"/>
  <c r="AK160" i="12" s="1"/>
  <c r="Q160" i="12" s="1"/>
  <c r="AL160" i="12" s="1"/>
  <c r="R160" i="12" s="1"/>
  <c r="AM160" i="12" s="1"/>
  <c r="S160" i="12" s="1"/>
  <c r="AN160" i="12" s="1"/>
  <c r="T160" i="12" s="1"/>
  <c r="AO160" i="12" s="1"/>
  <c r="AQ160" i="12" s="1"/>
  <c r="O158" i="3"/>
  <c r="P158" i="3" s="1"/>
  <c r="AK158" i="3" s="1"/>
  <c r="Q158" i="3" s="1"/>
  <c r="AL158" i="3" s="1"/>
  <c r="R158" i="3" s="1"/>
  <c r="AM158" i="3" s="1"/>
  <c r="S158" i="3" s="1"/>
  <c r="AN158" i="3" s="1"/>
  <c r="T158" i="3" s="1"/>
  <c r="AO158" i="3" s="1"/>
  <c r="AQ158" i="3" s="1"/>
  <c r="O158" i="4" s="1"/>
  <c r="P158" i="4" s="1"/>
  <c r="AK158" i="4" s="1"/>
  <c r="Q158" i="4" s="1"/>
  <c r="AL158" i="4" s="1"/>
  <c r="R158" i="4" s="1"/>
  <c r="AM158" i="4" s="1"/>
  <c r="S158" i="4" s="1"/>
  <c r="AN158" i="4" s="1"/>
  <c r="T158" i="4" s="1"/>
  <c r="AO158" i="4" s="1"/>
  <c r="AQ158" i="4" s="1"/>
  <c r="O158" i="5" s="1"/>
  <c r="P158" i="5" s="1"/>
  <c r="AK158" i="5" s="1"/>
  <c r="Q158" i="5" s="1"/>
  <c r="AL158" i="5" s="1"/>
  <c r="R158" i="5" s="1"/>
  <c r="AM158" i="5" s="1"/>
  <c r="S158" i="5" s="1"/>
  <c r="AN158" i="5" s="1"/>
  <c r="T158" i="5" s="1"/>
  <c r="AO158" i="5" s="1"/>
  <c r="AQ158" i="5" s="1"/>
  <c r="O158" i="6" s="1"/>
  <c r="P158" i="6" s="1"/>
  <c r="AK158" i="6" s="1"/>
  <c r="Q158" i="6" s="1"/>
  <c r="AL158" i="6" s="1"/>
  <c r="R158" i="6" s="1"/>
  <c r="AM158" i="6" s="1"/>
  <c r="S158" i="6" s="1"/>
  <c r="AN158" i="6" s="1"/>
  <c r="T158" i="6" s="1"/>
  <c r="AO158" i="6" s="1"/>
  <c r="AQ158" i="6" s="1"/>
  <c r="O158" i="7" s="1"/>
  <c r="P158" i="7" s="1"/>
  <c r="AK158" i="7" s="1"/>
  <c r="Q158" i="7" s="1"/>
  <c r="AL158" i="7" s="1"/>
  <c r="R158" i="7" s="1"/>
  <c r="AM158" i="7" s="1"/>
  <c r="S158" i="7" s="1"/>
  <c r="AN158" i="7" s="1"/>
  <c r="T158" i="7" s="1"/>
  <c r="AO158" i="7" s="1"/>
  <c r="AQ158" i="7" s="1"/>
  <c r="O158" i="8" s="1"/>
  <c r="P158" i="8" s="1"/>
  <c r="AK158" i="8" s="1"/>
  <c r="Q158" i="8" s="1"/>
  <c r="AL158" i="8" s="1"/>
  <c r="R158" i="8" s="1"/>
  <c r="AM158" i="8" s="1"/>
  <c r="S158" i="8" s="1"/>
  <c r="AN158" i="8" s="1"/>
  <c r="T158" i="8" s="1"/>
  <c r="AO158" i="8" s="1"/>
  <c r="AQ158" i="8" s="1"/>
  <c r="O158" i="11"/>
  <c r="P158" i="11" s="1"/>
  <c r="AK158" i="11" s="1"/>
  <c r="Q158" i="11" s="1"/>
  <c r="AL158" i="11" s="1"/>
  <c r="R158" i="11" s="1"/>
  <c r="AM158" i="11" s="1"/>
  <c r="S158" i="11" s="1"/>
  <c r="AN158" i="11" s="1"/>
  <c r="T158" i="11" s="1"/>
  <c r="AO158" i="11" s="1"/>
  <c r="AQ158" i="11"/>
  <c r="O159" i="12" s="1"/>
  <c r="P159" i="12" s="1"/>
  <c r="AK159" i="12" s="1"/>
  <c r="Q159" i="12" s="1"/>
  <c r="AL159" i="12" s="1"/>
  <c r="R159" i="12" s="1"/>
  <c r="AM159" i="12" s="1"/>
  <c r="S159" i="12" s="1"/>
  <c r="AN159" i="12" s="1"/>
  <c r="T159" i="12" s="1"/>
  <c r="AO159" i="12" s="1"/>
  <c r="AQ159" i="12" s="1"/>
  <c r="O157" i="3"/>
  <c r="P157" i="3" s="1"/>
  <c r="AK157" i="3" s="1"/>
  <c r="Q157" i="3" s="1"/>
  <c r="AL157" i="3" s="1"/>
  <c r="R157" i="3" s="1"/>
  <c r="AM157" i="3" s="1"/>
  <c r="S157" i="3" s="1"/>
  <c r="AN157" i="3" s="1"/>
  <c r="T157" i="3" s="1"/>
  <c r="AO157" i="3" s="1"/>
  <c r="AQ157" i="3" s="1"/>
  <c r="O157" i="4" s="1"/>
  <c r="P157" i="4" s="1"/>
  <c r="AK157" i="4" s="1"/>
  <c r="Q157" i="4" s="1"/>
  <c r="AL157" i="4" s="1"/>
  <c r="R157" i="4" s="1"/>
  <c r="AM157" i="4" s="1"/>
  <c r="S157" i="4" s="1"/>
  <c r="AN157" i="4" s="1"/>
  <c r="T157" i="4" s="1"/>
  <c r="AO157" i="4" s="1"/>
  <c r="AQ157" i="4" s="1"/>
  <c r="O157" i="5" s="1"/>
  <c r="P157" i="5" s="1"/>
  <c r="AK157" i="5" s="1"/>
  <c r="Q157" i="5" s="1"/>
  <c r="AL157" i="5" s="1"/>
  <c r="R157" i="5" s="1"/>
  <c r="AM157" i="5" s="1"/>
  <c r="S157" i="5" s="1"/>
  <c r="AN157" i="5" s="1"/>
  <c r="T157" i="5" s="1"/>
  <c r="AO157" i="5" s="1"/>
  <c r="AQ157" i="5" s="1"/>
  <c r="O157" i="6" s="1"/>
  <c r="P157" i="6" s="1"/>
  <c r="AK157" i="6" s="1"/>
  <c r="Q157" i="6" s="1"/>
  <c r="AL157" i="6" s="1"/>
  <c r="R157" i="6" s="1"/>
  <c r="AM157" i="6" s="1"/>
  <c r="S157" i="6" s="1"/>
  <c r="AN157" i="6" s="1"/>
  <c r="T157" i="6" s="1"/>
  <c r="AO157" i="6" s="1"/>
  <c r="AQ157" i="6" s="1"/>
  <c r="O157" i="7" s="1"/>
  <c r="P157" i="7" s="1"/>
  <c r="AK157" i="7" s="1"/>
  <c r="Q157" i="7" s="1"/>
  <c r="AL157" i="7" s="1"/>
  <c r="R157" i="7" s="1"/>
  <c r="AM157" i="7" s="1"/>
  <c r="S157" i="7" s="1"/>
  <c r="AN157" i="7" s="1"/>
  <c r="T157" i="7" s="1"/>
  <c r="AO157" i="7" s="1"/>
  <c r="AQ157" i="7" s="1"/>
  <c r="O157" i="8" s="1"/>
  <c r="P157" i="8" s="1"/>
  <c r="AK157" i="8" s="1"/>
  <c r="Q157" i="8" s="1"/>
  <c r="AL157" i="8" s="1"/>
  <c r="R157" i="8" s="1"/>
  <c r="AM157" i="8" s="1"/>
  <c r="S157" i="8" s="1"/>
  <c r="AN157" i="8" s="1"/>
  <c r="T157" i="8" s="1"/>
  <c r="AO157" i="8" s="1"/>
  <c r="AQ157" i="8" s="1"/>
  <c r="O157" i="11"/>
  <c r="P157" i="11" s="1"/>
  <c r="AK157" i="11" s="1"/>
  <c r="Q157" i="11" s="1"/>
  <c r="AL157" i="11" s="1"/>
  <c r="R157" i="11" s="1"/>
  <c r="AM157" i="11" s="1"/>
  <c r="S157" i="11" s="1"/>
  <c r="AN157" i="11" s="1"/>
  <c r="T157" i="11" s="1"/>
  <c r="AO157" i="11" s="1"/>
  <c r="AQ157" i="11"/>
  <c r="O158" i="12" s="1"/>
  <c r="P158" i="12" s="1"/>
  <c r="AK158" i="12" s="1"/>
  <c r="Q158" i="12" s="1"/>
  <c r="AL158" i="12" s="1"/>
  <c r="R158" i="12" s="1"/>
  <c r="AM158" i="12" s="1"/>
  <c r="S158" i="12" s="1"/>
  <c r="AN158" i="12" s="1"/>
  <c r="T158" i="12" s="1"/>
  <c r="AO158" i="12" s="1"/>
  <c r="AQ158" i="12" s="1"/>
  <c r="O156" i="3"/>
  <c r="P156" i="3" s="1"/>
  <c r="AK156" i="3" s="1"/>
  <c r="Q156" i="3" s="1"/>
  <c r="AL156" i="3" s="1"/>
  <c r="R156" i="3" s="1"/>
  <c r="AM156" i="3" s="1"/>
  <c r="S156" i="3" s="1"/>
  <c r="AN156" i="3" s="1"/>
  <c r="T156" i="3" s="1"/>
  <c r="AO156" i="3" s="1"/>
  <c r="AQ156" i="3" s="1"/>
  <c r="O156" i="4" s="1"/>
  <c r="P156" i="4" s="1"/>
  <c r="AK156" i="4" s="1"/>
  <c r="Q156" i="4" s="1"/>
  <c r="AL156" i="4" s="1"/>
  <c r="R156" i="4" s="1"/>
  <c r="AM156" i="4" s="1"/>
  <c r="S156" i="4" s="1"/>
  <c r="AN156" i="4" s="1"/>
  <c r="T156" i="4" s="1"/>
  <c r="AO156" i="4" s="1"/>
  <c r="AQ156" i="4" s="1"/>
  <c r="O156" i="5" s="1"/>
  <c r="P156" i="5" s="1"/>
  <c r="AK156" i="5" s="1"/>
  <c r="Q156" i="5" s="1"/>
  <c r="AL156" i="5" s="1"/>
  <c r="R156" i="5" s="1"/>
  <c r="AM156" i="5" s="1"/>
  <c r="S156" i="5" s="1"/>
  <c r="AN156" i="5" s="1"/>
  <c r="T156" i="5" s="1"/>
  <c r="AO156" i="5" s="1"/>
  <c r="AQ156" i="5" s="1"/>
  <c r="O156" i="6" s="1"/>
  <c r="P156" i="6" s="1"/>
  <c r="AK156" i="6" s="1"/>
  <c r="Q156" i="6" s="1"/>
  <c r="AL156" i="6" s="1"/>
  <c r="R156" i="6" s="1"/>
  <c r="AM156" i="6" s="1"/>
  <c r="S156" i="6" s="1"/>
  <c r="AN156" i="6" s="1"/>
  <c r="T156" i="6" s="1"/>
  <c r="AO156" i="6" s="1"/>
  <c r="AQ156" i="6" s="1"/>
  <c r="O156" i="7" s="1"/>
  <c r="P156" i="7" s="1"/>
  <c r="AK156" i="7" s="1"/>
  <c r="Q156" i="7" s="1"/>
  <c r="AL156" i="7" s="1"/>
  <c r="R156" i="7" s="1"/>
  <c r="AM156" i="7" s="1"/>
  <c r="S156" i="7" s="1"/>
  <c r="AN156" i="7" s="1"/>
  <c r="T156" i="7" s="1"/>
  <c r="AO156" i="7" s="1"/>
  <c r="AQ156" i="7" s="1"/>
  <c r="O156" i="8" s="1"/>
  <c r="P156" i="8" s="1"/>
  <c r="AK156" i="8" s="1"/>
  <c r="Q156" i="8" s="1"/>
  <c r="AL156" i="8" s="1"/>
  <c r="R156" i="8" s="1"/>
  <c r="AM156" i="8" s="1"/>
  <c r="S156" i="8" s="1"/>
  <c r="AN156" i="8" s="1"/>
  <c r="T156" i="8" s="1"/>
  <c r="AO156" i="8" s="1"/>
  <c r="AQ156" i="8" s="1"/>
  <c r="O156" i="11"/>
  <c r="P156" i="11" s="1"/>
  <c r="AK156" i="11" s="1"/>
  <c r="Q156" i="11" s="1"/>
  <c r="AL156" i="11" s="1"/>
  <c r="R156" i="11" s="1"/>
  <c r="AM156" i="11" s="1"/>
  <c r="S156" i="11" s="1"/>
  <c r="AN156" i="11" s="1"/>
  <c r="T156" i="11" s="1"/>
  <c r="AO156" i="11" s="1"/>
  <c r="AQ156" i="11"/>
  <c r="O157" i="12" s="1"/>
  <c r="P157" i="12" s="1"/>
  <c r="AK157" i="12" s="1"/>
  <c r="Q157" i="12" s="1"/>
  <c r="AL157" i="12" s="1"/>
  <c r="R157" i="12" s="1"/>
  <c r="AM157" i="12" s="1"/>
  <c r="S157" i="12" s="1"/>
  <c r="AN157" i="12" s="1"/>
  <c r="T157" i="12" s="1"/>
  <c r="AO157" i="12" s="1"/>
  <c r="AQ157" i="12" s="1"/>
  <c r="O155" i="3"/>
  <c r="P155" i="3" s="1"/>
  <c r="AK155" i="3" s="1"/>
  <c r="Q155" i="3" s="1"/>
  <c r="AL155" i="3" s="1"/>
  <c r="R155" i="3" s="1"/>
  <c r="AM155" i="3" s="1"/>
  <c r="S155" i="3" s="1"/>
  <c r="AN155" i="3" s="1"/>
  <c r="T155" i="3" s="1"/>
  <c r="AO155" i="3" s="1"/>
  <c r="AQ155" i="3" s="1"/>
  <c r="O155" i="4" s="1"/>
  <c r="P155" i="4" s="1"/>
  <c r="AK155" i="4" s="1"/>
  <c r="Q155" i="4" s="1"/>
  <c r="AL155" i="4" s="1"/>
  <c r="R155" i="4" s="1"/>
  <c r="AM155" i="4" s="1"/>
  <c r="S155" i="4" s="1"/>
  <c r="AN155" i="4" s="1"/>
  <c r="T155" i="4" s="1"/>
  <c r="AO155" i="4" s="1"/>
  <c r="AQ155" i="4" s="1"/>
  <c r="O155" i="5" s="1"/>
  <c r="P155" i="5" s="1"/>
  <c r="AK155" i="5" s="1"/>
  <c r="Q155" i="5" s="1"/>
  <c r="AL155" i="5" s="1"/>
  <c r="R155" i="5" s="1"/>
  <c r="AM155" i="5" s="1"/>
  <c r="S155" i="5" s="1"/>
  <c r="AN155" i="5" s="1"/>
  <c r="T155" i="5" s="1"/>
  <c r="AO155" i="5" s="1"/>
  <c r="AQ155" i="5" s="1"/>
  <c r="O155" i="6" s="1"/>
  <c r="P155" i="6" s="1"/>
  <c r="AK155" i="6" s="1"/>
  <c r="Q155" i="6" s="1"/>
  <c r="AL155" i="6" s="1"/>
  <c r="R155" i="6" s="1"/>
  <c r="AM155" i="6" s="1"/>
  <c r="S155" i="6" s="1"/>
  <c r="AN155" i="6" s="1"/>
  <c r="T155" i="6" s="1"/>
  <c r="AO155" i="6" s="1"/>
  <c r="AQ155" i="6" s="1"/>
  <c r="O155" i="7" s="1"/>
  <c r="P155" i="7" s="1"/>
  <c r="AK155" i="7" s="1"/>
  <c r="Q155" i="7" s="1"/>
  <c r="AL155" i="7" s="1"/>
  <c r="R155" i="7" s="1"/>
  <c r="AM155" i="7" s="1"/>
  <c r="S155" i="7" s="1"/>
  <c r="AN155" i="7" s="1"/>
  <c r="T155" i="7" s="1"/>
  <c r="AO155" i="7" s="1"/>
  <c r="AQ155" i="7" s="1"/>
  <c r="O155" i="8" s="1"/>
  <c r="P155" i="8" s="1"/>
  <c r="AK155" i="8" s="1"/>
  <c r="Q155" i="8" s="1"/>
  <c r="AL155" i="8" s="1"/>
  <c r="R155" i="8" s="1"/>
  <c r="AM155" i="8" s="1"/>
  <c r="S155" i="8" s="1"/>
  <c r="AN155" i="8" s="1"/>
  <c r="T155" i="8" s="1"/>
  <c r="AO155" i="8" s="1"/>
  <c r="AQ155" i="8" s="1"/>
  <c r="O155" i="11"/>
  <c r="P155" i="11" s="1"/>
  <c r="AK155" i="11" s="1"/>
  <c r="Q155" i="11" s="1"/>
  <c r="AL155" i="11" s="1"/>
  <c r="R155" i="11" s="1"/>
  <c r="AM155" i="11" s="1"/>
  <c r="S155" i="11" s="1"/>
  <c r="AN155" i="11" s="1"/>
  <c r="T155" i="11" s="1"/>
  <c r="AO155" i="11" s="1"/>
  <c r="AQ155" i="11"/>
  <c r="O156" i="12" s="1"/>
  <c r="P156" i="12" s="1"/>
  <c r="AK156" i="12" s="1"/>
  <c r="Q156" i="12" s="1"/>
  <c r="AL156" i="12" s="1"/>
  <c r="R156" i="12" s="1"/>
  <c r="AM156" i="12" s="1"/>
  <c r="S156" i="12" s="1"/>
  <c r="AN156" i="12" s="1"/>
  <c r="T156" i="12" s="1"/>
  <c r="AO156" i="12" s="1"/>
  <c r="AQ156" i="12" s="1"/>
  <c r="O154" i="3"/>
  <c r="P154" i="3" s="1"/>
  <c r="AK154" i="3" s="1"/>
  <c r="Q154" i="3" s="1"/>
  <c r="AL154" i="3" s="1"/>
  <c r="R154" i="3" s="1"/>
  <c r="AM154" i="3" s="1"/>
  <c r="S154" i="3" s="1"/>
  <c r="AN154" i="3" s="1"/>
  <c r="T154" i="3" s="1"/>
  <c r="AO154" i="3" s="1"/>
  <c r="AQ154" i="3" s="1"/>
  <c r="O154" i="4" s="1"/>
  <c r="P154" i="4" s="1"/>
  <c r="AK154" i="4" s="1"/>
  <c r="Q154" i="4" s="1"/>
  <c r="AL154" i="4" s="1"/>
  <c r="R154" i="4" s="1"/>
  <c r="AM154" i="4" s="1"/>
  <c r="S154" i="4" s="1"/>
  <c r="AN154" i="4" s="1"/>
  <c r="T154" i="4" s="1"/>
  <c r="AO154" i="4" s="1"/>
  <c r="AQ154" i="4" s="1"/>
  <c r="O154" i="5" s="1"/>
  <c r="P154" i="5" s="1"/>
  <c r="AK154" i="5" s="1"/>
  <c r="Q154" i="5" s="1"/>
  <c r="AL154" i="5" s="1"/>
  <c r="R154" i="5" s="1"/>
  <c r="AM154" i="5" s="1"/>
  <c r="S154" i="5" s="1"/>
  <c r="AN154" i="5" s="1"/>
  <c r="T154" i="5" s="1"/>
  <c r="AO154" i="5" s="1"/>
  <c r="AQ154" i="5" s="1"/>
  <c r="O154" i="6" s="1"/>
  <c r="P154" i="6" s="1"/>
  <c r="AK154" i="6" s="1"/>
  <c r="Q154" i="6" s="1"/>
  <c r="AL154" i="6" s="1"/>
  <c r="R154" i="6" s="1"/>
  <c r="AM154" i="6" s="1"/>
  <c r="S154" i="6" s="1"/>
  <c r="AN154" i="6" s="1"/>
  <c r="T154" i="6" s="1"/>
  <c r="AO154" i="6" s="1"/>
  <c r="AQ154" i="6" s="1"/>
  <c r="O154" i="7" s="1"/>
  <c r="P154" i="7" s="1"/>
  <c r="AK154" i="7" s="1"/>
  <c r="Q154" i="7" s="1"/>
  <c r="AL154" i="7" s="1"/>
  <c r="R154" i="7" s="1"/>
  <c r="AM154" i="7" s="1"/>
  <c r="S154" i="7" s="1"/>
  <c r="AN154" i="7" s="1"/>
  <c r="T154" i="7" s="1"/>
  <c r="AO154" i="7" s="1"/>
  <c r="AQ154" i="7" s="1"/>
  <c r="O154" i="8" s="1"/>
  <c r="P154" i="8" s="1"/>
  <c r="AK154" i="8" s="1"/>
  <c r="Q154" i="8" s="1"/>
  <c r="AL154" i="8" s="1"/>
  <c r="R154" i="8" s="1"/>
  <c r="AM154" i="8" s="1"/>
  <c r="S154" i="8" s="1"/>
  <c r="AN154" i="8" s="1"/>
  <c r="T154" i="8" s="1"/>
  <c r="AO154" i="8" s="1"/>
  <c r="AQ154" i="8" s="1"/>
  <c r="O154" i="11"/>
  <c r="P154" i="11" s="1"/>
  <c r="AK154" i="11" s="1"/>
  <c r="Q154" i="11" s="1"/>
  <c r="AL154" i="11" s="1"/>
  <c r="R154" i="11" s="1"/>
  <c r="AM154" i="11" s="1"/>
  <c r="S154" i="11" s="1"/>
  <c r="AN154" i="11" s="1"/>
  <c r="T154" i="11" s="1"/>
  <c r="AO154" i="11" s="1"/>
  <c r="AQ154" i="11"/>
  <c r="O155" i="12" s="1"/>
  <c r="P155" i="12" s="1"/>
  <c r="AK155" i="12" s="1"/>
  <c r="Q155" i="12" s="1"/>
  <c r="AL155" i="12" s="1"/>
  <c r="R155" i="12" s="1"/>
  <c r="AM155" i="12" s="1"/>
  <c r="S155" i="12" s="1"/>
  <c r="AN155" i="12" s="1"/>
  <c r="T155" i="12" s="1"/>
  <c r="AO155" i="12" s="1"/>
  <c r="AQ155" i="12" s="1"/>
  <c r="O153" i="3"/>
  <c r="P153" i="3" s="1"/>
  <c r="AK153" i="3" s="1"/>
  <c r="Q153" i="3" s="1"/>
  <c r="AL153" i="3" s="1"/>
  <c r="R153" i="3" s="1"/>
  <c r="AM153" i="3" s="1"/>
  <c r="S153" i="3" s="1"/>
  <c r="AN153" i="3" s="1"/>
  <c r="T153" i="3" s="1"/>
  <c r="AO153" i="3" s="1"/>
  <c r="AQ153" i="3" s="1"/>
  <c r="O153" i="4" s="1"/>
  <c r="P153" i="4" s="1"/>
  <c r="AK153" i="4" s="1"/>
  <c r="Q153" i="4" s="1"/>
  <c r="AL153" i="4" s="1"/>
  <c r="R153" i="4" s="1"/>
  <c r="AM153" i="4" s="1"/>
  <c r="S153" i="4" s="1"/>
  <c r="AN153" i="4" s="1"/>
  <c r="T153" i="4" s="1"/>
  <c r="AO153" i="4" s="1"/>
  <c r="AQ153" i="4" s="1"/>
  <c r="O153" i="5" s="1"/>
  <c r="P153" i="5" s="1"/>
  <c r="AK153" i="5" s="1"/>
  <c r="Q153" i="5" s="1"/>
  <c r="AL153" i="5" s="1"/>
  <c r="R153" i="5" s="1"/>
  <c r="AM153" i="5" s="1"/>
  <c r="S153" i="5" s="1"/>
  <c r="AN153" i="5" s="1"/>
  <c r="T153" i="5" s="1"/>
  <c r="AO153" i="5" s="1"/>
  <c r="AQ153" i="5" s="1"/>
  <c r="O153" i="6" s="1"/>
  <c r="P153" i="6" s="1"/>
  <c r="AK153" i="6" s="1"/>
  <c r="Q153" i="6" s="1"/>
  <c r="AL153" i="6" s="1"/>
  <c r="R153" i="6" s="1"/>
  <c r="AM153" i="6" s="1"/>
  <c r="S153" i="6" s="1"/>
  <c r="AN153" i="6" s="1"/>
  <c r="T153" i="6" s="1"/>
  <c r="AO153" i="6" s="1"/>
  <c r="AQ153" i="6" s="1"/>
  <c r="O153" i="7" s="1"/>
  <c r="P153" i="7" s="1"/>
  <c r="AK153" i="7" s="1"/>
  <c r="Q153" i="7" s="1"/>
  <c r="AL153" i="7" s="1"/>
  <c r="R153" i="7" s="1"/>
  <c r="AM153" i="7" s="1"/>
  <c r="S153" i="7" s="1"/>
  <c r="AN153" i="7" s="1"/>
  <c r="T153" i="7" s="1"/>
  <c r="AO153" i="7" s="1"/>
  <c r="AQ153" i="7" s="1"/>
  <c r="O153" i="8" s="1"/>
  <c r="P153" i="8" s="1"/>
  <c r="AK153" i="8" s="1"/>
  <c r="Q153" i="8" s="1"/>
  <c r="AL153" i="8" s="1"/>
  <c r="R153" i="8" s="1"/>
  <c r="AM153" i="8" s="1"/>
  <c r="S153" i="8" s="1"/>
  <c r="AN153" i="8" s="1"/>
  <c r="T153" i="8" s="1"/>
  <c r="AO153" i="8" s="1"/>
  <c r="AQ153" i="8" s="1"/>
  <c r="O153" i="11"/>
  <c r="P153" i="11" s="1"/>
  <c r="AK153" i="11" s="1"/>
  <c r="Q153" i="11" s="1"/>
  <c r="AL153" i="11" s="1"/>
  <c r="R153" i="11" s="1"/>
  <c r="AM153" i="11" s="1"/>
  <c r="S153" i="11" s="1"/>
  <c r="AN153" i="11" s="1"/>
  <c r="T153" i="11" s="1"/>
  <c r="AO153" i="11" s="1"/>
  <c r="AQ153" i="11"/>
  <c r="O154" i="12" s="1"/>
  <c r="P154" i="12" s="1"/>
  <c r="AK154" i="12" s="1"/>
  <c r="Q154" i="12" s="1"/>
  <c r="AL154" i="12" s="1"/>
  <c r="R154" i="12" s="1"/>
  <c r="AM154" i="12" s="1"/>
  <c r="S154" i="12" s="1"/>
  <c r="AN154" i="12" s="1"/>
  <c r="T154" i="12" s="1"/>
  <c r="AO154" i="12" s="1"/>
  <c r="AQ154" i="12" s="1"/>
  <c r="O152" i="11"/>
  <c r="P152" i="11" s="1"/>
  <c r="AK152" i="11" s="1"/>
  <c r="Q152" i="11" s="1"/>
  <c r="AL152" i="11" s="1"/>
  <c r="R152" i="11" s="1"/>
  <c r="AM152" i="11" s="1"/>
  <c r="S152" i="11" s="1"/>
  <c r="AN152" i="11" s="1"/>
  <c r="T152" i="11" s="1"/>
  <c r="AO152" i="11" s="1"/>
  <c r="AQ152" i="11"/>
  <c r="O153" i="12" s="1"/>
  <c r="P153" i="12" s="1"/>
  <c r="AK153" i="12" s="1"/>
  <c r="Q153" i="12" s="1"/>
  <c r="AL153" i="12" s="1"/>
  <c r="R153" i="12" s="1"/>
  <c r="AM153" i="12" s="1"/>
  <c r="S153" i="12" s="1"/>
  <c r="AN153" i="12" s="1"/>
  <c r="T153" i="12" s="1"/>
  <c r="AO153" i="12" s="1"/>
  <c r="AQ153" i="12" s="1"/>
  <c r="O152" i="3"/>
  <c r="P152" i="3" s="1"/>
  <c r="AK152" i="3" s="1"/>
  <c r="Q152" i="3" s="1"/>
  <c r="AL152" i="3" s="1"/>
  <c r="R152" i="3" s="1"/>
  <c r="AM152" i="3" s="1"/>
  <c r="S152" i="3" s="1"/>
  <c r="AN152" i="3" s="1"/>
  <c r="T152" i="3" s="1"/>
  <c r="AO152" i="3" s="1"/>
  <c r="AQ152" i="3" s="1"/>
  <c r="O152" i="4" s="1"/>
  <c r="P152" i="4" s="1"/>
  <c r="AK152" i="4" s="1"/>
  <c r="Q152" i="4" s="1"/>
  <c r="AL152" i="4" s="1"/>
  <c r="R152" i="4" s="1"/>
  <c r="AM152" i="4" s="1"/>
  <c r="S152" i="4" s="1"/>
  <c r="AN152" i="4" s="1"/>
  <c r="T152" i="4" s="1"/>
  <c r="AO152" i="4" s="1"/>
  <c r="AQ152" i="4" s="1"/>
  <c r="O152" i="5" s="1"/>
  <c r="P152" i="5" s="1"/>
  <c r="AK152" i="5" s="1"/>
  <c r="Q152" i="5" s="1"/>
  <c r="AL152" i="5" s="1"/>
  <c r="R152" i="5" s="1"/>
  <c r="AM152" i="5" s="1"/>
  <c r="S152" i="5" s="1"/>
  <c r="AN152" i="5" s="1"/>
  <c r="T152" i="5" s="1"/>
  <c r="AO152" i="5" s="1"/>
  <c r="AQ152" i="5" s="1"/>
  <c r="O152" i="6" s="1"/>
  <c r="P152" i="6" s="1"/>
  <c r="AK152" i="6" s="1"/>
  <c r="Q152" i="6" s="1"/>
  <c r="AL152" i="6" s="1"/>
  <c r="R152" i="6" s="1"/>
  <c r="AM152" i="6" s="1"/>
  <c r="S152" i="6" s="1"/>
  <c r="AN152" i="6" s="1"/>
  <c r="T152" i="6" s="1"/>
  <c r="AO152" i="6" s="1"/>
  <c r="AQ152" i="6" s="1"/>
  <c r="O152" i="7" s="1"/>
  <c r="P152" i="7" s="1"/>
  <c r="AK152" i="7" s="1"/>
  <c r="Q152" i="7" s="1"/>
  <c r="AL152" i="7" s="1"/>
  <c r="R152" i="7" s="1"/>
  <c r="AM152" i="7" s="1"/>
  <c r="S152" i="7" s="1"/>
  <c r="AN152" i="7" s="1"/>
  <c r="T152" i="7" s="1"/>
  <c r="AO152" i="7" s="1"/>
  <c r="AQ152" i="7" s="1"/>
  <c r="O152" i="8" s="1"/>
  <c r="P152" i="8" s="1"/>
  <c r="AK152" i="8" s="1"/>
  <c r="Q152" i="8" s="1"/>
  <c r="AL152" i="8" s="1"/>
  <c r="R152" i="8" s="1"/>
  <c r="AM152" i="8" s="1"/>
  <c r="S152" i="8" s="1"/>
  <c r="AN152" i="8" s="1"/>
  <c r="T152" i="8" s="1"/>
  <c r="AO152" i="8" s="1"/>
  <c r="AQ152" i="8" s="1"/>
  <c r="O150" i="3"/>
  <c r="P150" i="3" s="1"/>
  <c r="AK150" i="3" s="1"/>
  <c r="Q150" i="3" s="1"/>
  <c r="AL150" i="3" s="1"/>
  <c r="R150" i="3" s="1"/>
  <c r="AM150" i="3" s="1"/>
  <c r="S150" i="3" s="1"/>
  <c r="AN150" i="3" s="1"/>
  <c r="T150" i="3" s="1"/>
  <c r="AO150" i="3" s="1"/>
  <c r="AQ150" i="3" s="1"/>
  <c r="O150" i="4" s="1"/>
  <c r="P150" i="4" s="1"/>
  <c r="AK150" i="4" s="1"/>
  <c r="Q150" i="4" s="1"/>
  <c r="AL150" i="4" s="1"/>
  <c r="R150" i="4" s="1"/>
  <c r="AM150" i="4" s="1"/>
  <c r="S150" i="4" s="1"/>
  <c r="AN150" i="4" s="1"/>
  <c r="T150" i="4" s="1"/>
  <c r="AO150" i="4" s="1"/>
  <c r="AQ150" i="4" s="1"/>
  <c r="O150" i="5" s="1"/>
  <c r="P150" i="5" s="1"/>
  <c r="AK150" i="5" s="1"/>
  <c r="Q150" i="5" s="1"/>
  <c r="AL150" i="5" s="1"/>
  <c r="R150" i="5" s="1"/>
  <c r="AM150" i="5" s="1"/>
  <c r="S150" i="5" s="1"/>
  <c r="AN150" i="5" s="1"/>
  <c r="T150" i="5" s="1"/>
  <c r="AO150" i="5" s="1"/>
  <c r="AQ150" i="5" s="1"/>
  <c r="O150" i="6" s="1"/>
  <c r="P150" i="6" s="1"/>
  <c r="AK150" i="6" s="1"/>
  <c r="Q150" i="6" s="1"/>
  <c r="AL150" i="6" s="1"/>
  <c r="R150" i="6" s="1"/>
  <c r="AM150" i="6" s="1"/>
  <c r="S150" i="6" s="1"/>
  <c r="AN150" i="6" s="1"/>
  <c r="T150" i="6" s="1"/>
  <c r="AO150" i="6" s="1"/>
  <c r="AQ150" i="6" s="1"/>
  <c r="O150" i="7" s="1"/>
  <c r="P150" i="7" s="1"/>
  <c r="AK150" i="7" s="1"/>
  <c r="Q150" i="7" s="1"/>
  <c r="AL150" i="7" s="1"/>
  <c r="R150" i="7" s="1"/>
  <c r="AM150" i="7" s="1"/>
  <c r="S150" i="7" s="1"/>
  <c r="AN150" i="7" s="1"/>
  <c r="T150" i="7" s="1"/>
  <c r="AO150" i="7" s="1"/>
  <c r="AQ150" i="7" s="1"/>
  <c r="O150" i="8" s="1"/>
  <c r="P150" i="8" s="1"/>
  <c r="AK150" i="8" s="1"/>
  <c r="Q150" i="8" s="1"/>
  <c r="AL150" i="8" s="1"/>
  <c r="R150" i="8" s="1"/>
  <c r="AM150" i="8" s="1"/>
  <c r="S150" i="8" s="1"/>
  <c r="AN150" i="8" s="1"/>
  <c r="T150" i="8" s="1"/>
  <c r="AO150" i="8" s="1"/>
  <c r="AQ150" i="8" s="1"/>
  <c r="O150" i="11"/>
  <c r="P150" i="11" s="1"/>
  <c r="AK150" i="11" s="1"/>
  <c r="Q150" i="11" s="1"/>
  <c r="AL150" i="11" s="1"/>
  <c r="R150" i="11" s="1"/>
  <c r="AM150" i="11" s="1"/>
  <c r="S150" i="11" s="1"/>
  <c r="AN150" i="11" s="1"/>
  <c r="T150" i="11" s="1"/>
  <c r="AO150" i="11" s="1"/>
  <c r="AQ150" i="11"/>
  <c r="O151" i="12" s="1"/>
  <c r="P151" i="12" s="1"/>
  <c r="AK151" i="12" s="1"/>
  <c r="Q151" i="12" s="1"/>
  <c r="AL151" i="12" s="1"/>
  <c r="R151" i="12" s="1"/>
  <c r="AM151" i="12" s="1"/>
  <c r="S151" i="12" s="1"/>
  <c r="AN151" i="12" s="1"/>
  <c r="T151" i="12" s="1"/>
  <c r="AO151" i="12" s="1"/>
  <c r="AQ151" i="12" s="1"/>
  <c r="O149" i="3"/>
  <c r="P149" i="3" s="1"/>
  <c r="AK149" i="3" s="1"/>
  <c r="Q149" i="3" s="1"/>
  <c r="AL149" i="3" s="1"/>
  <c r="R149" i="3" s="1"/>
  <c r="AM149" i="3" s="1"/>
  <c r="S149" i="3" s="1"/>
  <c r="AN149" i="3" s="1"/>
  <c r="T149" i="3" s="1"/>
  <c r="AO149" i="3" s="1"/>
  <c r="AQ149" i="3" s="1"/>
  <c r="O149" i="4" s="1"/>
  <c r="P149" i="4" s="1"/>
  <c r="AK149" i="4" s="1"/>
  <c r="Q149" i="4" s="1"/>
  <c r="AL149" i="4" s="1"/>
  <c r="R149" i="4" s="1"/>
  <c r="AM149" i="4" s="1"/>
  <c r="S149" i="4" s="1"/>
  <c r="AN149" i="4" s="1"/>
  <c r="T149" i="4" s="1"/>
  <c r="AO149" i="4" s="1"/>
  <c r="AQ149" i="4" s="1"/>
  <c r="O149" i="5" s="1"/>
  <c r="P149" i="5" s="1"/>
  <c r="AK149" i="5" s="1"/>
  <c r="Q149" i="5" s="1"/>
  <c r="AL149" i="5" s="1"/>
  <c r="R149" i="5" s="1"/>
  <c r="AM149" i="5" s="1"/>
  <c r="S149" i="5" s="1"/>
  <c r="AN149" i="5" s="1"/>
  <c r="T149" i="5" s="1"/>
  <c r="AO149" i="5" s="1"/>
  <c r="AQ149" i="5" s="1"/>
  <c r="O149" i="6" s="1"/>
  <c r="P149" i="6" s="1"/>
  <c r="AK149" i="6" s="1"/>
  <c r="Q149" i="6" s="1"/>
  <c r="AL149" i="6" s="1"/>
  <c r="R149" i="6" s="1"/>
  <c r="AM149" i="6" s="1"/>
  <c r="S149" i="6" s="1"/>
  <c r="AN149" i="6" s="1"/>
  <c r="T149" i="6" s="1"/>
  <c r="AO149" i="6" s="1"/>
  <c r="AQ149" i="6" s="1"/>
  <c r="O149" i="7" s="1"/>
  <c r="P149" i="7" s="1"/>
  <c r="AK149" i="7" s="1"/>
  <c r="Q149" i="7" s="1"/>
  <c r="AL149" i="7" s="1"/>
  <c r="R149" i="7" s="1"/>
  <c r="AM149" i="7" s="1"/>
  <c r="S149" i="7" s="1"/>
  <c r="AN149" i="7" s="1"/>
  <c r="T149" i="7" s="1"/>
  <c r="AO149" i="7" s="1"/>
  <c r="AQ149" i="7" s="1"/>
  <c r="O149" i="8" s="1"/>
  <c r="P149" i="8" s="1"/>
  <c r="AK149" i="8" s="1"/>
  <c r="Q149" i="8" s="1"/>
  <c r="AL149" i="8" s="1"/>
  <c r="R149" i="8" s="1"/>
  <c r="AM149" i="8" s="1"/>
  <c r="S149" i="8" s="1"/>
  <c r="AN149" i="8" s="1"/>
  <c r="T149" i="8" s="1"/>
  <c r="AO149" i="8" s="1"/>
  <c r="AQ149" i="8" s="1"/>
  <c r="O149" i="11"/>
  <c r="P149" i="11" s="1"/>
  <c r="AK149" i="11" s="1"/>
  <c r="Q149" i="11" s="1"/>
  <c r="AL149" i="11" s="1"/>
  <c r="R149" i="11" s="1"/>
  <c r="AM149" i="11" s="1"/>
  <c r="S149" i="11" s="1"/>
  <c r="AN149" i="11" s="1"/>
  <c r="T149" i="11" s="1"/>
  <c r="AO149" i="11" s="1"/>
  <c r="AQ149" i="11"/>
  <c r="O150" i="12" s="1"/>
  <c r="P150" i="12" s="1"/>
  <c r="AK150" i="12" s="1"/>
  <c r="Q150" i="12" s="1"/>
  <c r="AL150" i="12" s="1"/>
  <c r="R150" i="12" s="1"/>
  <c r="AM150" i="12" s="1"/>
  <c r="S150" i="12" s="1"/>
  <c r="AN150" i="12" s="1"/>
  <c r="T150" i="12" s="1"/>
  <c r="AO150" i="12" s="1"/>
  <c r="AQ150" i="12" s="1"/>
  <c r="O148" i="3"/>
  <c r="P148" i="3" s="1"/>
  <c r="AK148" i="3" s="1"/>
  <c r="Q148" i="3" s="1"/>
  <c r="AL148" i="3" s="1"/>
  <c r="R148" i="3" s="1"/>
  <c r="AM148" i="3" s="1"/>
  <c r="S148" i="3" s="1"/>
  <c r="AN148" i="3" s="1"/>
  <c r="T148" i="3" s="1"/>
  <c r="AO148" i="3" s="1"/>
  <c r="AQ148" i="3" s="1"/>
  <c r="O148" i="4" s="1"/>
  <c r="P148" i="4" s="1"/>
  <c r="AK148" i="4" s="1"/>
  <c r="Q148" i="4" s="1"/>
  <c r="AL148" i="4" s="1"/>
  <c r="R148" i="4" s="1"/>
  <c r="AM148" i="4" s="1"/>
  <c r="S148" i="4" s="1"/>
  <c r="AN148" i="4" s="1"/>
  <c r="T148" i="4" s="1"/>
  <c r="AO148" i="4" s="1"/>
  <c r="AQ148" i="4" s="1"/>
  <c r="O148" i="5" s="1"/>
  <c r="P148" i="5" s="1"/>
  <c r="AK148" i="5" s="1"/>
  <c r="Q148" i="5" s="1"/>
  <c r="AL148" i="5" s="1"/>
  <c r="R148" i="5" s="1"/>
  <c r="AM148" i="5" s="1"/>
  <c r="S148" i="5" s="1"/>
  <c r="AN148" i="5" s="1"/>
  <c r="T148" i="5" s="1"/>
  <c r="AO148" i="5" s="1"/>
  <c r="AQ148" i="5" s="1"/>
  <c r="O148" i="6" s="1"/>
  <c r="P148" i="6" s="1"/>
  <c r="AK148" i="6" s="1"/>
  <c r="Q148" i="6" s="1"/>
  <c r="AL148" i="6" s="1"/>
  <c r="R148" i="6" s="1"/>
  <c r="AM148" i="6" s="1"/>
  <c r="S148" i="6" s="1"/>
  <c r="AN148" i="6" s="1"/>
  <c r="T148" i="6" s="1"/>
  <c r="AO148" i="6" s="1"/>
  <c r="AQ148" i="6" s="1"/>
  <c r="O148" i="7" s="1"/>
  <c r="P148" i="7" s="1"/>
  <c r="AK148" i="7" s="1"/>
  <c r="Q148" i="7" s="1"/>
  <c r="AL148" i="7" s="1"/>
  <c r="R148" i="7" s="1"/>
  <c r="AM148" i="7" s="1"/>
  <c r="S148" i="7" s="1"/>
  <c r="AN148" i="7" s="1"/>
  <c r="T148" i="7" s="1"/>
  <c r="AO148" i="7" s="1"/>
  <c r="AQ148" i="7" s="1"/>
  <c r="O148" i="8" s="1"/>
  <c r="P148" i="8" s="1"/>
  <c r="AK148" i="8" s="1"/>
  <c r="Q148" i="8" s="1"/>
  <c r="AL148" i="8" s="1"/>
  <c r="R148" i="8" s="1"/>
  <c r="AM148" i="8" s="1"/>
  <c r="S148" i="8" s="1"/>
  <c r="AN148" i="8" s="1"/>
  <c r="T148" i="8" s="1"/>
  <c r="AO148" i="8" s="1"/>
  <c r="AQ148" i="8" s="1"/>
  <c r="O148" i="11"/>
  <c r="P148" i="11" s="1"/>
  <c r="AK148" i="11" s="1"/>
  <c r="Q148" i="11" s="1"/>
  <c r="AL148" i="11" s="1"/>
  <c r="R148" i="11" s="1"/>
  <c r="AM148" i="11" s="1"/>
  <c r="S148" i="11" s="1"/>
  <c r="AN148" i="11" s="1"/>
  <c r="T148" i="11" s="1"/>
  <c r="AO148" i="11" s="1"/>
  <c r="AQ148" i="11"/>
  <c r="O149" i="12" s="1"/>
  <c r="P149" i="12" s="1"/>
  <c r="AK149" i="12" s="1"/>
  <c r="Q149" i="12" s="1"/>
  <c r="AL149" i="12" s="1"/>
  <c r="R149" i="12" s="1"/>
  <c r="AM149" i="12" s="1"/>
  <c r="S149" i="12" s="1"/>
  <c r="AN149" i="12" s="1"/>
  <c r="T149" i="12" s="1"/>
  <c r="AO149" i="12" s="1"/>
  <c r="AQ149" i="12" s="1"/>
  <c r="O147" i="3"/>
  <c r="P147" i="3" s="1"/>
  <c r="AK147" i="3" s="1"/>
  <c r="Q147" i="3" s="1"/>
  <c r="AL147" i="3" s="1"/>
  <c r="R147" i="3" s="1"/>
  <c r="AM147" i="3" s="1"/>
  <c r="S147" i="3" s="1"/>
  <c r="AN147" i="3" s="1"/>
  <c r="T147" i="3" s="1"/>
  <c r="AO147" i="3" s="1"/>
  <c r="AQ147" i="3" s="1"/>
  <c r="O147" i="4" s="1"/>
  <c r="P147" i="4" s="1"/>
  <c r="AK147" i="4" s="1"/>
  <c r="Q147" i="4" s="1"/>
  <c r="AL147" i="4" s="1"/>
  <c r="R147" i="4" s="1"/>
  <c r="AM147" i="4" s="1"/>
  <c r="S147" i="4" s="1"/>
  <c r="AN147" i="4" s="1"/>
  <c r="T147" i="4" s="1"/>
  <c r="AO147" i="4" s="1"/>
  <c r="AQ147" i="4" s="1"/>
  <c r="O147" i="5" s="1"/>
  <c r="P147" i="5" s="1"/>
  <c r="AK147" i="5" s="1"/>
  <c r="Q147" i="5" s="1"/>
  <c r="AL147" i="5" s="1"/>
  <c r="R147" i="5" s="1"/>
  <c r="AM147" i="5" s="1"/>
  <c r="S147" i="5" s="1"/>
  <c r="AN147" i="5" s="1"/>
  <c r="T147" i="5" s="1"/>
  <c r="AO147" i="5" s="1"/>
  <c r="AQ147" i="5" s="1"/>
  <c r="O147" i="6" s="1"/>
  <c r="P147" i="6" s="1"/>
  <c r="AK147" i="6" s="1"/>
  <c r="Q147" i="6" s="1"/>
  <c r="AL147" i="6" s="1"/>
  <c r="R147" i="6" s="1"/>
  <c r="AM147" i="6" s="1"/>
  <c r="S147" i="6" s="1"/>
  <c r="AN147" i="6" s="1"/>
  <c r="T147" i="6" s="1"/>
  <c r="AO147" i="6" s="1"/>
  <c r="AQ147" i="6" s="1"/>
  <c r="O147" i="7" s="1"/>
  <c r="P147" i="7" s="1"/>
  <c r="AK147" i="7" s="1"/>
  <c r="Q147" i="7" s="1"/>
  <c r="AL147" i="7" s="1"/>
  <c r="R147" i="7" s="1"/>
  <c r="AM147" i="7" s="1"/>
  <c r="S147" i="7" s="1"/>
  <c r="AN147" i="7" s="1"/>
  <c r="T147" i="7" s="1"/>
  <c r="AO147" i="7" s="1"/>
  <c r="AQ147" i="7" s="1"/>
  <c r="O147" i="8" s="1"/>
  <c r="P147" i="8" s="1"/>
  <c r="AK147" i="8" s="1"/>
  <c r="Q147" i="8" s="1"/>
  <c r="AL147" i="8" s="1"/>
  <c r="R147" i="8" s="1"/>
  <c r="AM147" i="8" s="1"/>
  <c r="S147" i="8" s="1"/>
  <c r="AN147" i="8" s="1"/>
  <c r="T147" i="8" s="1"/>
  <c r="AO147" i="8" s="1"/>
  <c r="AQ147" i="8" s="1"/>
  <c r="O147" i="11"/>
  <c r="P147" i="11" s="1"/>
  <c r="AK147" i="11" s="1"/>
  <c r="Q147" i="11" s="1"/>
  <c r="AL147" i="11" s="1"/>
  <c r="R147" i="11" s="1"/>
  <c r="AM147" i="11" s="1"/>
  <c r="S147" i="11" s="1"/>
  <c r="AN147" i="11" s="1"/>
  <c r="T147" i="11" s="1"/>
  <c r="AO147" i="11" s="1"/>
  <c r="AQ147" i="11"/>
  <c r="O148" i="12" s="1"/>
  <c r="P148" i="12" s="1"/>
  <c r="AK148" i="12" s="1"/>
  <c r="Q148" i="12" s="1"/>
  <c r="AL148" i="12" s="1"/>
  <c r="R148" i="12" s="1"/>
  <c r="AM148" i="12" s="1"/>
  <c r="S148" i="12" s="1"/>
  <c r="AN148" i="12" s="1"/>
  <c r="T148" i="12" s="1"/>
  <c r="AO148" i="12" s="1"/>
  <c r="AQ148" i="12" s="1"/>
  <c r="O146" i="3"/>
  <c r="P146" i="3" s="1"/>
  <c r="AK146" i="3" s="1"/>
  <c r="Q146" i="3" s="1"/>
  <c r="AL146" i="3" s="1"/>
  <c r="R146" i="3" s="1"/>
  <c r="AM146" i="3" s="1"/>
  <c r="S146" i="3" s="1"/>
  <c r="AN146" i="3" s="1"/>
  <c r="T146" i="3" s="1"/>
  <c r="AO146" i="3" s="1"/>
  <c r="AQ146" i="3" s="1"/>
  <c r="O146" i="4" s="1"/>
  <c r="P146" i="4" s="1"/>
  <c r="AK146" i="4" s="1"/>
  <c r="Q146" i="4" s="1"/>
  <c r="AL146" i="4" s="1"/>
  <c r="R146" i="4" s="1"/>
  <c r="AM146" i="4" s="1"/>
  <c r="S146" i="4" s="1"/>
  <c r="AN146" i="4" s="1"/>
  <c r="T146" i="4" s="1"/>
  <c r="AO146" i="4" s="1"/>
  <c r="AQ146" i="4" s="1"/>
  <c r="O146" i="5" s="1"/>
  <c r="P146" i="5" s="1"/>
  <c r="AK146" i="5" s="1"/>
  <c r="Q146" i="5" s="1"/>
  <c r="AL146" i="5" s="1"/>
  <c r="R146" i="5" s="1"/>
  <c r="AM146" i="5" s="1"/>
  <c r="S146" i="5" s="1"/>
  <c r="AN146" i="5" s="1"/>
  <c r="T146" i="5" s="1"/>
  <c r="AO146" i="5" s="1"/>
  <c r="AQ146" i="5" s="1"/>
  <c r="O146" i="6" s="1"/>
  <c r="P146" i="6" s="1"/>
  <c r="AK146" i="6" s="1"/>
  <c r="Q146" i="6" s="1"/>
  <c r="AL146" i="6" s="1"/>
  <c r="R146" i="6" s="1"/>
  <c r="AM146" i="6" s="1"/>
  <c r="S146" i="6" s="1"/>
  <c r="AN146" i="6" s="1"/>
  <c r="T146" i="6" s="1"/>
  <c r="AO146" i="6" s="1"/>
  <c r="AQ146" i="6" s="1"/>
  <c r="O146" i="7" s="1"/>
  <c r="P146" i="7" s="1"/>
  <c r="AK146" i="7" s="1"/>
  <c r="Q146" i="7" s="1"/>
  <c r="AL146" i="7" s="1"/>
  <c r="R146" i="7" s="1"/>
  <c r="AM146" i="7" s="1"/>
  <c r="S146" i="7" s="1"/>
  <c r="AN146" i="7" s="1"/>
  <c r="T146" i="7" s="1"/>
  <c r="AO146" i="7" s="1"/>
  <c r="AQ146" i="7" s="1"/>
  <c r="O146" i="8" s="1"/>
  <c r="P146" i="8" s="1"/>
  <c r="AK146" i="8" s="1"/>
  <c r="Q146" i="8" s="1"/>
  <c r="AL146" i="8" s="1"/>
  <c r="R146" i="8" s="1"/>
  <c r="AM146" i="8" s="1"/>
  <c r="S146" i="8" s="1"/>
  <c r="AN146" i="8" s="1"/>
  <c r="T146" i="8" s="1"/>
  <c r="AO146" i="8" s="1"/>
  <c r="AQ146" i="8" s="1"/>
  <c r="O146" i="11"/>
  <c r="P146" i="11" s="1"/>
  <c r="AK146" i="11" s="1"/>
  <c r="Q146" i="11" s="1"/>
  <c r="AL146" i="11" s="1"/>
  <c r="R146" i="11" s="1"/>
  <c r="AM146" i="11" s="1"/>
  <c r="S146" i="11" s="1"/>
  <c r="AN146" i="11" s="1"/>
  <c r="T146" i="11" s="1"/>
  <c r="AO146" i="11" s="1"/>
  <c r="AQ146" i="11"/>
  <c r="O147" i="12" s="1"/>
  <c r="P147" i="12" s="1"/>
  <c r="AK147" i="12" s="1"/>
  <c r="Q147" i="12" s="1"/>
  <c r="AL147" i="12" s="1"/>
  <c r="R147" i="12" s="1"/>
  <c r="AM147" i="12" s="1"/>
  <c r="S147" i="12" s="1"/>
  <c r="AN147" i="12" s="1"/>
  <c r="T147" i="12" s="1"/>
  <c r="AO147" i="12" s="1"/>
  <c r="AQ147" i="12" s="1"/>
  <c r="O145" i="3"/>
  <c r="P145" i="3" s="1"/>
  <c r="AK145" i="3" s="1"/>
  <c r="Q145" i="3" s="1"/>
  <c r="AL145" i="3" s="1"/>
  <c r="R145" i="3" s="1"/>
  <c r="AM145" i="3" s="1"/>
  <c r="S145" i="3" s="1"/>
  <c r="AN145" i="3" s="1"/>
  <c r="T145" i="3" s="1"/>
  <c r="AO145" i="3" s="1"/>
  <c r="AQ145" i="3" s="1"/>
  <c r="O145" i="4" s="1"/>
  <c r="P145" i="4" s="1"/>
  <c r="AK145" i="4" s="1"/>
  <c r="Q145" i="4" s="1"/>
  <c r="AL145" i="4" s="1"/>
  <c r="R145" i="4" s="1"/>
  <c r="AM145" i="4" s="1"/>
  <c r="S145" i="4" s="1"/>
  <c r="AN145" i="4" s="1"/>
  <c r="T145" i="4" s="1"/>
  <c r="AO145" i="4" s="1"/>
  <c r="AQ145" i="4" s="1"/>
  <c r="O145" i="5" s="1"/>
  <c r="P145" i="5" s="1"/>
  <c r="AK145" i="5" s="1"/>
  <c r="Q145" i="5" s="1"/>
  <c r="AL145" i="5" s="1"/>
  <c r="R145" i="5" s="1"/>
  <c r="AM145" i="5" s="1"/>
  <c r="S145" i="5" s="1"/>
  <c r="AN145" i="5" s="1"/>
  <c r="T145" i="5" s="1"/>
  <c r="AO145" i="5" s="1"/>
  <c r="AQ145" i="5" s="1"/>
  <c r="O145" i="6" s="1"/>
  <c r="P145" i="6" s="1"/>
  <c r="AK145" i="6" s="1"/>
  <c r="Q145" i="6" s="1"/>
  <c r="AL145" i="6" s="1"/>
  <c r="R145" i="6" s="1"/>
  <c r="AM145" i="6" s="1"/>
  <c r="S145" i="6" s="1"/>
  <c r="AN145" i="6" s="1"/>
  <c r="T145" i="6" s="1"/>
  <c r="AO145" i="6" s="1"/>
  <c r="AQ145" i="6" s="1"/>
  <c r="O145" i="7" s="1"/>
  <c r="P145" i="7" s="1"/>
  <c r="AK145" i="7" s="1"/>
  <c r="Q145" i="7" s="1"/>
  <c r="AL145" i="7" s="1"/>
  <c r="R145" i="7" s="1"/>
  <c r="AM145" i="7" s="1"/>
  <c r="S145" i="7" s="1"/>
  <c r="AN145" i="7" s="1"/>
  <c r="T145" i="7" s="1"/>
  <c r="AO145" i="7" s="1"/>
  <c r="AQ145" i="7" s="1"/>
  <c r="O145" i="8" s="1"/>
  <c r="P145" i="8" s="1"/>
  <c r="AK145" i="8" s="1"/>
  <c r="Q145" i="8" s="1"/>
  <c r="AL145" i="8" s="1"/>
  <c r="R145" i="8" s="1"/>
  <c r="AM145" i="8" s="1"/>
  <c r="S145" i="8" s="1"/>
  <c r="AN145" i="8" s="1"/>
  <c r="T145" i="8" s="1"/>
  <c r="AO145" i="8" s="1"/>
  <c r="AQ145" i="8" s="1"/>
  <c r="O145" i="11"/>
  <c r="P145" i="11" s="1"/>
  <c r="AK145" i="11" s="1"/>
  <c r="Q145" i="11" s="1"/>
  <c r="AL145" i="11" s="1"/>
  <c r="R145" i="11" s="1"/>
  <c r="AM145" i="11" s="1"/>
  <c r="S145" i="11" s="1"/>
  <c r="AN145" i="11" s="1"/>
  <c r="T145" i="11" s="1"/>
  <c r="AO145" i="11" s="1"/>
  <c r="AQ145" i="11"/>
  <c r="O146" i="12" s="1"/>
  <c r="P146" i="12" s="1"/>
  <c r="AK146" i="12" s="1"/>
  <c r="Q146" i="12" s="1"/>
  <c r="AL146" i="12" s="1"/>
  <c r="R146" i="12" s="1"/>
  <c r="AM146" i="12" s="1"/>
  <c r="S146" i="12" s="1"/>
  <c r="AN146" i="12" s="1"/>
  <c r="T146" i="12" s="1"/>
  <c r="AO146" i="12" s="1"/>
  <c r="AQ146" i="12" s="1"/>
  <c r="O144" i="3"/>
  <c r="P144" i="3" s="1"/>
  <c r="AK144" i="3" s="1"/>
  <c r="Q144" i="3" s="1"/>
  <c r="AL144" i="3" s="1"/>
  <c r="R144" i="3" s="1"/>
  <c r="AM144" i="3" s="1"/>
  <c r="S144" i="3" s="1"/>
  <c r="AN144" i="3" s="1"/>
  <c r="T144" i="3" s="1"/>
  <c r="AO144" i="3" s="1"/>
  <c r="AQ144" i="3" s="1"/>
  <c r="O144" i="4" s="1"/>
  <c r="P144" i="4" s="1"/>
  <c r="AK144" i="4" s="1"/>
  <c r="Q144" i="4" s="1"/>
  <c r="AL144" i="4" s="1"/>
  <c r="R144" i="4" s="1"/>
  <c r="AM144" i="4" s="1"/>
  <c r="S144" i="4" s="1"/>
  <c r="AN144" i="4" s="1"/>
  <c r="T144" i="4" s="1"/>
  <c r="AO144" i="4" s="1"/>
  <c r="AQ144" i="4" s="1"/>
  <c r="O144" i="5" s="1"/>
  <c r="P144" i="5" s="1"/>
  <c r="AK144" i="5" s="1"/>
  <c r="Q144" i="5" s="1"/>
  <c r="AL144" i="5" s="1"/>
  <c r="R144" i="5" s="1"/>
  <c r="AM144" i="5" s="1"/>
  <c r="S144" i="5" s="1"/>
  <c r="AN144" i="5" s="1"/>
  <c r="T144" i="5" s="1"/>
  <c r="AO144" i="5" s="1"/>
  <c r="AQ144" i="5" s="1"/>
  <c r="O144" i="6" s="1"/>
  <c r="P144" i="6" s="1"/>
  <c r="AK144" i="6" s="1"/>
  <c r="Q144" i="6" s="1"/>
  <c r="AL144" i="6" s="1"/>
  <c r="R144" i="6" s="1"/>
  <c r="AM144" i="6" s="1"/>
  <c r="S144" i="6" s="1"/>
  <c r="AN144" i="6" s="1"/>
  <c r="T144" i="6" s="1"/>
  <c r="AO144" i="6" s="1"/>
  <c r="AQ144" i="6" s="1"/>
  <c r="O144" i="7" s="1"/>
  <c r="P144" i="7" s="1"/>
  <c r="AK144" i="7" s="1"/>
  <c r="Q144" i="7" s="1"/>
  <c r="AL144" i="7" s="1"/>
  <c r="R144" i="7" s="1"/>
  <c r="AM144" i="7" s="1"/>
  <c r="S144" i="7" s="1"/>
  <c r="AN144" i="7" s="1"/>
  <c r="T144" i="7" s="1"/>
  <c r="AO144" i="7" s="1"/>
  <c r="AQ144" i="7" s="1"/>
  <c r="O144" i="8" s="1"/>
  <c r="P144" i="8" s="1"/>
  <c r="AK144" i="8" s="1"/>
  <c r="Q144" i="8" s="1"/>
  <c r="AL144" i="8" s="1"/>
  <c r="R144" i="8" s="1"/>
  <c r="AM144" i="8" s="1"/>
  <c r="S144" i="8" s="1"/>
  <c r="AN144" i="8" s="1"/>
  <c r="T144" i="8" s="1"/>
  <c r="AO144" i="8" s="1"/>
  <c r="AQ144" i="8" s="1"/>
  <c r="O144" i="11"/>
  <c r="P144" i="11" s="1"/>
  <c r="AK144" i="11" s="1"/>
  <c r="Q144" i="11" s="1"/>
  <c r="AL144" i="11" s="1"/>
  <c r="R144" i="11" s="1"/>
  <c r="AM144" i="11" s="1"/>
  <c r="S144" i="11" s="1"/>
  <c r="AN144" i="11" s="1"/>
  <c r="T144" i="11" s="1"/>
  <c r="AO144" i="11" s="1"/>
  <c r="AQ144" i="11"/>
  <c r="O145" i="12" s="1"/>
  <c r="P145" i="12" s="1"/>
  <c r="AK145" i="12" s="1"/>
  <c r="Q145" i="12" s="1"/>
  <c r="AL145" i="12" s="1"/>
  <c r="R145" i="12" s="1"/>
  <c r="AM145" i="12" s="1"/>
  <c r="S145" i="12" s="1"/>
  <c r="AN145" i="12" s="1"/>
  <c r="T145" i="12" s="1"/>
  <c r="AO145" i="12" s="1"/>
  <c r="AQ145" i="12" s="1"/>
  <c r="O143" i="11"/>
  <c r="P143" i="11" s="1"/>
  <c r="AK143" i="11" s="1"/>
  <c r="Q143" i="11" s="1"/>
  <c r="AL143" i="11" s="1"/>
  <c r="R143" i="11" s="1"/>
  <c r="AM143" i="11" s="1"/>
  <c r="S143" i="11" s="1"/>
  <c r="AN143" i="11" s="1"/>
  <c r="T143" i="11" s="1"/>
  <c r="AO143" i="11" s="1"/>
  <c r="AQ143" i="11"/>
  <c r="O144" i="12" s="1"/>
  <c r="P144" i="12" s="1"/>
  <c r="AK144" i="12" s="1"/>
  <c r="Q144" i="12" s="1"/>
  <c r="AL144" i="12" s="1"/>
  <c r="R144" i="12" s="1"/>
  <c r="AM144" i="12" s="1"/>
  <c r="S144" i="12" s="1"/>
  <c r="AN144" i="12" s="1"/>
  <c r="T144" i="12" s="1"/>
  <c r="AO144" i="12" s="1"/>
  <c r="AQ144" i="12" s="1"/>
  <c r="O143" i="3"/>
  <c r="P143" i="3" s="1"/>
  <c r="AK143" i="3" s="1"/>
  <c r="Q143" i="3" s="1"/>
  <c r="AL143" i="3" s="1"/>
  <c r="R143" i="3" s="1"/>
  <c r="AM143" i="3" s="1"/>
  <c r="S143" i="3" s="1"/>
  <c r="AN143" i="3" s="1"/>
  <c r="T143" i="3" s="1"/>
  <c r="AO143" i="3" s="1"/>
  <c r="AQ143" i="3" s="1"/>
  <c r="O143" i="4" s="1"/>
  <c r="P143" i="4" s="1"/>
  <c r="AK143" i="4" s="1"/>
  <c r="Q143" i="4" s="1"/>
  <c r="AL143" i="4" s="1"/>
  <c r="R143" i="4" s="1"/>
  <c r="AM143" i="4" s="1"/>
  <c r="S143" i="4" s="1"/>
  <c r="AN143" i="4" s="1"/>
  <c r="T143" i="4" s="1"/>
  <c r="AO143" i="4" s="1"/>
  <c r="AQ143" i="4" s="1"/>
  <c r="O143" i="5" s="1"/>
  <c r="P143" i="5" s="1"/>
  <c r="AK143" i="5" s="1"/>
  <c r="Q143" i="5" s="1"/>
  <c r="AL143" i="5" s="1"/>
  <c r="R143" i="5" s="1"/>
  <c r="AM143" i="5" s="1"/>
  <c r="S143" i="5" s="1"/>
  <c r="AN143" i="5" s="1"/>
  <c r="T143" i="5" s="1"/>
  <c r="AO143" i="5" s="1"/>
  <c r="AQ143" i="5" s="1"/>
  <c r="O143" i="6" s="1"/>
  <c r="P143" i="6" s="1"/>
  <c r="AK143" i="6" s="1"/>
  <c r="Q143" i="6" s="1"/>
  <c r="AL143" i="6" s="1"/>
  <c r="R143" i="6" s="1"/>
  <c r="AM143" i="6" s="1"/>
  <c r="S143" i="6" s="1"/>
  <c r="AN143" i="6" s="1"/>
  <c r="T143" i="6" s="1"/>
  <c r="AO143" i="6" s="1"/>
  <c r="AQ143" i="6" s="1"/>
  <c r="O143" i="7" s="1"/>
  <c r="P143" i="7" s="1"/>
  <c r="AK143" i="7" s="1"/>
  <c r="Q143" i="7" s="1"/>
  <c r="AL143" i="7" s="1"/>
  <c r="R143" i="7" s="1"/>
  <c r="AM143" i="7" s="1"/>
  <c r="S143" i="7" s="1"/>
  <c r="AN143" i="7" s="1"/>
  <c r="T143" i="7" s="1"/>
  <c r="AO143" i="7" s="1"/>
  <c r="AQ143" i="7" s="1"/>
  <c r="O143" i="8" s="1"/>
  <c r="P143" i="8" s="1"/>
  <c r="AK143" i="8" s="1"/>
  <c r="Q143" i="8" s="1"/>
  <c r="AL143" i="8" s="1"/>
  <c r="R143" i="8" s="1"/>
  <c r="AM143" i="8" s="1"/>
  <c r="S143" i="8" s="1"/>
  <c r="AN143" i="8" s="1"/>
  <c r="T143" i="8" s="1"/>
  <c r="AO143" i="8" s="1"/>
  <c r="AQ143" i="8" s="1"/>
  <c r="O142" i="11"/>
  <c r="P142" i="11" s="1"/>
  <c r="AK142" i="11" s="1"/>
  <c r="Q142" i="11" s="1"/>
  <c r="AL142" i="11" s="1"/>
  <c r="R142" i="11" s="1"/>
  <c r="AM142" i="11" s="1"/>
  <c r="S142" i="11" s="1"/>
  <c r="AN142" i="11" s="1"/>
  <c r="T142" i="11" s="1"/>
  <c r="AO142" i="11" s="1"/>
  <c r="AQ142" i="11"/>
  <c r="O143" i="12" s="1"/>
  <c r="P143" i="12" s="1"/>
  <c r="AK143" i="12" s="1"/>
  <c r="Q143" i="12" s="1"/>
  <c r="AL143" i="12" s="1"/>
  <c r="R143" i="12" s="1"/>
  <c r="AM143" i="12" s="1"/>
  <c r="S143" i="12" s="1"/>
  <c r="AN143" i="12" s="1"/>
  <c r="T143" i="12" s="1"/>
  <c r="AO143" i="12" s="1"/>
  <c r="AQ143" i="12" s="1"/>
  <c r="O142" i="3"/>
  <c r="P142" i="3" s="1"/>
  <c r="AK142" i="3" s="1"/>
  <c r="Q142" i="3" s="1"/>
  <c r="AL142" i="3" s="1"/>
  <c r="R142" i="3" s="1"/>
  <c r="AM142" i="3" s="1"/>
  <c r="S142" i="3" s="1"/>
  <c r="AN142" i="3" s="1"/>
  <c r="T142" i="3" s="1"/>
  <c r="AO142" i="3" s="1"/>
  <c r="AQ142" i="3" s="1"/>
  <c r="O142" i="4" s="1"/>
  <c r="P142" i="4" s="1"/>
  <c r="AK142" i="4" s="1"/>
  <c r="Q142" i="4" s="1"/>
  <c r="AL142" i="4" s="1"/>
  <c r="R142" i="4" s="1"/>
  <c r="AM142" i="4" s="1"/>
  <c r="S142" i="4" s="1"/>
  <c r="AN142" i="4" s="1"/>
  <c r="T142" i="4" s="1"/>
  <c r="AO142" i="4" s="1"/>
  <c r="AQ142" i="4" s="1"/>
  <c r="O142" i="5" s="1"/>
  <c r="P142" i="5" s="1"/>
  <c r="AK142" i="5" s="1"/>
  <c r="Q142" i="5" s="1"/>
  <c r="AL142" i="5" s="1"/>
  <c r="R142" i="5" s="1"/>
  <c r="AM142" i="5" s="1"/>
  <c r="S142" i="5" s="1"/>
  <c r="AN142" i="5" s="1"/>
  <c r="T142" i="5" s="1"/>
  <c r="AO142" i="5" s="1"/>
  <c r="AQ142" i="5" s="1"/>
  <c r="O142" i="6" s="1"/>
  <c r="P142" i="6" s="1"/>
  <c r="AK142" i="6" s="1"/>
  <c r="Q142" i="6" s="1"/>
  <c r="AL142" i="6" s="1"/>
  <c r="R142" i="6" s="1"/>
  <c r="AM142" i="6" s="1"/>
  <c r="S142" i="6" s="1"/>
  <c r="AN142" i="6" s="1"/>
  <c r="T142" i="6" s="1"/>
  <c r="AO142" i="6" s="1"/>
  <c r="AQ142" i="6" s="1"/>
  <c r="O142" i="7" s="1"/>
  <c r="P142" i="7" s="1"/>
  <c r="AK142" i="7" s="1"/>
  <c r="Q142" i="7" s="1"/>
  <c r="AL142" i="7" s="1"/>
  <c r="R142" i="7" s="1"/>
  <c r="AM142" i="7" s="1"/>
  <c r="S142" i="7" s="1"/>
  <c r="AN142" i="7" s="1"/>
  <c r="T142" i="7" s="1"/>
  <c r="AO142" i="7" s="1"/>
  <c r="AQ142" i="7" s="1"/>
  <c r="O142" i="8" s="1"/>
  <c r="P142" i="8" s="1"/>
  <c r="AK142" i="8" s="1"/>
  <c r="Q142" i="8" s="1"/>
  <c r="AL142" i="8" s="1"/>
  <c r="R142" i="8" s="1"/>
  <c r="AM142" i="8" s="1"/>
  <c r="S142" i="8" s="1"/>
  <c r="AN142" i="8" s="1"/>
  <c r="T142" i="8" s="1"/>
  <c r="AO142" i="8" s="1"/>
  <c r="AQ142" i="8" s="1"/>
  <c r="O141" i="3"/>
  <c r="P141" i="3" s="1"/>
  <c r="AK141" i="3" s="1"/>
  <c r="Q141" i="3" s="1"/>
  <c r="AL141" i="3" s="1"/>
  <c r="R141" i="3" s="1"/>
  <c r="AM141" i="3" s="1"/>
  <c r="S141" i="3" s="1"/>
  <c r="AN141" i="3" s="1"/>
  <c r="T141" i="3" s="1"/>
  <c r="AO141" i="3" s="1"/>
  <c r="AQ141" i="3" s="1"/>
  <c r="O141" i="4" s="1"/>
  <c r="P141" i="4" s="1"/>
  <c r="AK141" i="4" s="1"/>
  <c r="Q141" i="4" s="1"/>
  <c r="AL141" i="4" s="1"/>
  <c r="R141" i="4" s="1"/>
  <c r="AM141" i="4" s="1"/>
  <c r="S141" i="4" s="1"/>
  <c r="AN141" i="4" s="1"/>
  <c r="T141" i="4" s="1"/>
  <c r="AO141" i="4" s="1"/>
  <c r="AQ141" i="4" s="1"/>
  <c r="O141" i="5" s="1"/>
  <c r="P141" i="5" s="1"/>
  <c r="AK141" i="5" s="1"/>
  <c r="Q141" i="5" s="1"/>
  <c r="AL141" i="5" s="1"/>
  <c r="R141" i="5" s="1"/>
  <c r="AM141" i="5" s="1"/>
  <c r="S141" i="5" s="1"/>
  <c r="AN141" i="5" s="1"/>
  <c r="T141" i="5" s="1"/>
  <c r="AO141" i="5" s="1"/>
  <c r="AQ141" i="5" s="1"/>
  <c r="O141" i="6" s="1"/>
  <c r="P141" i="6" s="1"/>
  <c r="AK141" i="6" s="1"/>
  <c r="Q141" i="6" s="1"/>
  <c r="AL141" i="6" s="1"/>
  <c r="R141" i="6" s="1"/>
  <c r="AM141" i="6" s="1"/>
  <c r="S141" i="6" s="1"/>
  <c r="AN141" i="6" s="1"/>
  <c r="T141" i="6" s="1"/>
  <c r="AO141" i="6" s="1"/>
  <c r="AQ141" i="6" s="1"/>
  <c r="O141" i="7" s="1"/>
  <c r="P141" i="7" s="1"/>
  <c r="AK141" i="7" s="1"/>
  <c r="Q141" i="7" s="1"/>
  <c r="AL141" i="7" s="1"/>
  <c r="R141" i="7" s="1"/>
  <c r="AM141" i="7" s="1"/>
  <c r="S141" i="7" s="1"/>
  <c r="AN141" i="7" s="1"/>
  <c r="T141" i="7" s="1"/>
  <c r="AO141" i="7" s="1"/>
  <c r="AQ141" i="7" s="1"/>
  <c r="O141" i="8" s="1"/>
  <c r="P141" i="8" s="1"/>
  <c r="AK141" i="8" s="1"/>
  <c r="Q141" i="8" s="1"/>
  <c r="AL141" i="8" s="1"/>
  <c r="R141" i="8" s="1"/>
  <c r="AM141" i="8" s="1"/>
  <c r="S141" i="8" s="1"/>
  <c r="AN141" i="8" s="1"/>
  <c r="T141" i="8" s="1"/>
  <c r="AO141" i="8" s="1"/>
  <c r="AQ141" i="8" s="1"/>
  <c r="O141" i="11"/>
  <c r="P141" i="11" s="1"/>
  <c r="AK141" i="11" s="1"/>
  <c r="Q141" i="11" s="1"/>
  <c r="AL141" i="11" s="1"/>
  <c r="R141" i="11" s="1"/>
  <c r="AM141" i="11" s="1"/>
  <c r="S141" i="11" s="1"/>
  <c r="AN141" i="11" s="1"/>
  <c r="T141" i="11" s="1"/>
  <c r="AO141" i="11" s="1"/>
  <c r="AQ141" i="11"/>
  <c r="O142" i="12" s="1"/>
  <c r="P142" i="12" s="1"/>
  <c r="AK142" i="12" s="1"/>
  <c r="Q142" i="12" s="1"/>
  <c r="AL142" i="12" s="1"/>
  <c r="R142" i="12" s="1"/>
  <c r="AM142" i="12" s="1"/>
  <c r="S142" i="12" s="1"/>
  <c r="AN142" i="12" s="1"/>
  <c r="T142" i="12" s="1"/>
  <c r="AO142" i="12" s="1"/>
  <c r="AQ142" i="12" s="1"/>
  <c r="O140" i="11"/>
  <c r="P140" i="11" s="1"/>
  <c r="AK140" i="11" s="1"/>
  <c r="Q140" i="11" s="1"/>
  <c r="AL140" i="11" s="1"/>
  <c r="R140" i="11" s="1"/>
  <c r="AM140" i="11" s="1"/>
  <c r="S140" i="11" s="1"/>
  <c r="AN140" i="11" s="1"/>
  <c r="T140" i="11" s="1"/>
  <c r="AO140" i="11" s="1"/>
  <c r="AQ140" i="11"/>
  <c r="O141" i="12" s="1"/>
  <c r="P141" i="12" s="1"/>
  <c r="AK141" i="12" s="1"/>
  <c r="Q141" i="12" s="1"/>
  <c r="AL141" i="12" s="1"/>
  <c r="R141" i="12" s="1"/>
  <c r="AM141" i="12" s="1"/>
  <c r="S141" i="12" s="1"/>
  <c r="AN141" i="12" s="1"/>
  <c r="T141" i="12" s="1"/>
  <c r="AO141" i="12" s="1"/>
  <c r="AQ141" i="12" s="1"/>
  <c r="O140" i="3"/>
  <c r="P140" i="3" s="1"/>
  <c r="AK140" i="3" s="1"/>
  <c r="Q140" i="3" s="1"/>
  <c r="AL140" i="3" s="1"/>
  <c r="R140" i="3" s="1"/>
  <c r="AM140" i="3" s="1"/>
  <c r="S140" i="3" s="1"/>
  <c r="AN140" i="3" s="1"/>
  <c r="T140" i="3" s="1"/>
  <c r="AO140" i="3" s="1"/>
  <c r="AQ140" i="3" s="1"/>
  <c r="O140" i="4" s="1"/>
  <c r="P140" i="4" s="1"/>
  <c r="AK140" i="4" s="1"/>
  <c r="Q140" i="4" s="1"/>
  <c r="AL140" i="4" s="1"/>
  <c r="R140" i="4" s="1"/>
  <c r="AM140" i="4" s="1"/>
  <c r="S140" i="4" s="1"/>
  <c r="AN140" i="4" s="1"/>
  <c r="T140" i="4" s="1"/>
  <c r="AO140" i="4" s="1"/>
  <c r="AQ140" i="4" s="1"/>
  <c r="O140" i="5" s="1"/>
  <c r="P140" i="5" s="1"/>
  <c r="AK140" i="5" s="1"/>
  <c r="Q140" i="5" s="1"/>
  <c r="AL140" i="5" s="1"/>
  <c r="R140" i="5" s="1"/>
  <c r="AM140" i="5" s="1"/>
  <c r="S140" i="5" s="1"/>
  <c r="AN140" i="5" s="1"/>
  <c r="T140" i="5" s="1"/>
  <c r="AO140" i="5" s="1"/>
  <c r="AQ140" i="5" s="1"/>
  <c r="O140" i="6" s="1"/>
  <c r="P140" i="6" s="1"/>
  <c r="AK140" i="6" s="1"/>
  <c r="Q140" i="6" s="1"/>
  <c r="AL140" i="6" s="1"/>
  <c r="R140" i="6" s="1"/>
  <c r="AM140" i="6" s="1"/>
  <c r="S140" i="6" s="1"/>
  <c r="AN140" i="6" s="1"/>
  <c r="T140" i="6" s="1"/>
  <c r="AO140" i="6" s="1"/>
  <c r="AQ140" i="6" s="1"/>
  <c r="O140" i="7" s="1"/>
  <c r="P140" i="7" s="1"/>
  <c r="AK140" i="7" s="1"/>
  <c r="Q140" i="7" s="1"/>
  <c r="AL140" i="7" s="1"/>
  <c r="R140" i="7" s="1"/>
  <c r="AM140" i="7" s="1"/>
  <c r="S140" i="7" s="1"/>
  <c r="AN140" i="7" s="1"/>
  <c r="T140" i="7" s="1"/>
  <c r="AO140" i="7" s="1"/>
  <c r="AQ140" i="7" s="1"/>
  <c r="O140" i="8" s="1"/>
  <c r="P140" i="8" s="1"/>
  <c r="AK140" i="8" s="1"/>
  <c r="Q140" i="8" s="1"/>
  <c r="AL140" i="8" s="1"/>
  <c r="R140" i="8" s="1"/>
  <c r="AM140" i="8" s="1"/>
  <c r="S140" i="8" s="1"/>
  <c r="AN140" i="8" s="1"/>
  <c r="T140" i="8" s="1"/>
  <c r="AO140" i="8" s="1"/>
  <c r="AQ140" i="8" s="1"/>
  <c r="O139" i="11"/>
  <c r="P139" i="11" s="1"/>
  <c r="AK139" i="11" s="1"/>
  <c r="Q139" i="11" s="1"/>
  <c r="AL139" i="11" s="1"/>
  <c r="R139" i="11" s="1"/>
  <c r="AM139" i="11" s="1"/>
  <c r="S139" i="11" s="1"/>
  <c r="AN139" i="11" s="1"/>
  <c r="T139" i="11" s="1"/>
  <c r="AO139" i="11" s="1"/>
  <c r="AQ139" i="11"/>
  <c r="O140" i="12" s="1"/>
  <c r="P140" i="12" s="1"/>
  <c r="AK140" i="12" s="1"/>
  <c r="Q140" i="12" s="1"/>
  <c r="AL140" i="12" s="1"/>
  <c r="R140" i="12" s="1"/>
  <c r="AM140" i="12" s="1"/>
  <c r="S140" i="12" s="1"/>
  <c r="AN140" i="12" s="1"/>
  <c r="T140" i="12" s="1"/>
  <c r="AO140" i="12" s="1"/>
  <c r="AQ140" i="12" s="1"/>
  <c r="O139" i="3"/>
  <c r="P139" i="3" s="1"/>
  <c r="AK139" i="3" s="1"/>
  <c r="Q139" i="3" s="1"/>
  <c r="AL139" i="3" s="1"/>
  <c r="R139" i="3" s="1"/>
  <c r="AM139" i="3" s="1"/>
  <c r="S139" i="3" s="1"/>
  <c r="AN139" i="3" s="1"/>
  <c r="T139" i="3" s="1"/>
  <c r="AO139" i="3" s="1"/>
  <c r="AQ139" i="3" s="1"/>
  <c r="O139" i="4" s="1"/>
  <c r="P139" i="4" s="1"/>
  <c r="AK139" i="4" s="1"/>
  <c r="Q139" i="4" s="1"/>
  <c r="AL139" i="4" s="1"/>
  <c r="R139" i="4" s="1"/>
  <c r="AM139" i="4" s="1"/>
  <c r="S139" i="4" s="1"/>
  <c r="AN139" i="4" s="1"/>
  <c r="T139" i="4" s="1"/>
  <c r="AO139" i="4" s="1"/>
  <c r="AQ139" i="4" s="1"/>
  <c r="O139" i="5" s="1"/>
  <c r="P139" i="5" s="1"/>
  <c r="AK139" i="5" s="1"/>
  <c r="Q139" i="5" s="1"/>
  <c r="AL139" i="5" s="1"/>
  <c r="R139" i="5" s="1"/>
  <c r="AM139" i="5" s="1"/>
  <c r="S139" i="5" s="1"/>
  <c r="AN139" i="5" s="1"/>
  <c r="T139" i="5" s="1"/>
  <c r="AO139" i="5" s="1"/>
  <c r="AQ139" i="5" s="1"/>
  <c r="O139" i="6" s="1"/>
  <c r="P139" i="6" s="1"/>
  <c r="AK139" i="6" s="1"/>
  <c r="Q139" i="6" s="1"/>
  <c r="AL139" i="6" s="1"/>
  <c r="R139" i="6" s="1"/>
  <c r="AM139" i="6" s="1"/>
  <c r="S139" i="6" s="1"/>
  <c r="AN139" i="6" s="1"/>
  <c r="T139" i="6" s="1"/>
  <c r="AO139" i="6" s="1"/>
  <c r="AQ139" i="6" s="1"/>
  <c r="O139" i="7" s="1"/>
  <c r="P139" i="7" s="1"/>
  <c r="AK139" i="7" s="1"/>
  <c r="Q139" i="7" s="1"/>
  <c r="AL139" i="7" s="1"/>
  <c r="R139" i="7" s="1"/>
  <c r="AM139" i="7" s="1"/>
  <c r="S139" i="7" s="1"/>
  <c r="AN139" i="7" s="1"/>
  <c r="T139" i="7" s="1"/>
  <c r="AO139" i="7" s="1"/>
  <c r="AQ139" i="7" s="1"/>
  <c r="O139" i="8" s="1"/>
  <c r="P139" i="8" s="1"/>
  <c r="AK139" i="8" s="1"/>
  <c r="Q139" i="8" s="1"/>
  <c r="AL139" i="8" s="1"/>
  <c r="R139" i="8" s="1"/>
  <c r="AM139" i="8" s="1"/>
  <c r="S139" i="8" s="1"/>
  <c r="AN139" i="8" s="1"/>
  <c r="T139" i="8" s="1"/>
  <c r="AO139" i="8" s="1"/>
  <c r="AQ139" i="8" s="1"/>
  <c r="O138" i="11"/>
  <c r="P138" i="11" s="1"/>
  <c r="AK138" i="11" s="1"/>
  <c r="Q138" i="11" s="1"/>
  <c r="AL138" i="11" s="1"/>
  <c r="R138" i="11" s="1"/>
  <c r="AM138" i="11" s="1"/>
  <c r="S138" i="11" s="1"/>
  <c r="AN138" i="11" s="1"/>
  <c r="T138" i="11" s="1"/>
  <c r="AO138" i="11" s="1"/>
  <c r="AQ138" i="11"/>
  <c r="O139" i="12" s="1"/>
  <c r="P139" i="12" s="1"/>
  <c r="AK139" i="12" s="1"/>
  <c r="Q139" i="12" s="1"/>
  <c r="AL139" i="12" s="1"/>
  <c r="R139" i="12" s="1"/>
  <c r="AM139" i="12" s="1"/>
  <c r="S139" i="12" s="1"/>
  <c r="AN139" i="12" s="1"/>
  <c r="T139" i="12" s="1"/>
  <c r="AO139" i="12" s="1"/>
  <c r="AQ139" i="12" s="1"/>
  <c r="O138" i="3"/>
  <c r="P138" i="3" s="1"/>
  <c r="AK138" i="3" s="1"/>
  <c r="Q138" i="3" s="1"/>
  <c r="AL138" i="3" s="1"/>
  <c r="R138" i="3" s="1"/>
  <c r="AM138" i="3" s="1"/>
  <c r="S138" i="3" s="1"/>
  <c r="AN138" i="3" s="1"/>
  <c r="T138" i="3" s="1"/>
  <c r="AO138" i="3" s="1"/>
  <c r="AQ138" i="3" s="1"/>
  <c r="O138" i="4" s="1"/>
  <c r="P138" i="4" s="1"/>
  <c r="AK138" i="4" s="1"/>
  <c r="Q138" i="4" s="1"/>
  <c r="AL138" i="4" s="1"/>
  <c r="R138" i="4" s="1"/>
  <c r="AM138" i="4" s="1"/>
  <c r="S138" i="4" s="1"/>
  <c r="AN138" i="4" s="1"/>
  <c r="T138" i="4" s="1"/>
  <c r="AO138" i="4" s="1"/>
  <c r="AQ138" i="4" s="1"/>
  <c r="O138" i="5" s="1"/>
  <c r="P138" i="5" s="1"/>
  <c r="AK138" i="5" s="1"/>
  <c r="Q138" i="5" s="1"/>
  <c r="AL138" i="5" s="1"/>
  <c r="R138" i="5" s="1"/>
  <c r="AM138" i="5" s="1"/>
  <c r="S138" i="5" s="1"/>
  <c r="AN138" i="5" s="1"/>
  <c r="T138" i="5" s="1"/>
  <c r="AO138" i="5" s="1"/>
  <c r="AQ138" i="5" s="1"/>
  <c r="O138" i="6" s="1"/>
  <c r="P138" i="6" s="1"/>
  <c r="AK138" i="6" s="1"/>
  <c r="Q138" i="6" s="1"/>
  <c r="AL138" i="6" s="1"/>
  <c r="R138" i="6" s="1"/>
  <c r="AM138" i="6" s="1"/>
  <c r="S138" i="6" s="1"/>
  <c r="AN138" i="6" s="1"/>
  <c r="T138" i="6" s="1"/>
  <c r="AO138" i="6" s="1"/>
  <c r="AQ138" i="6" s="1"/>
  <c r="O138" i="7" s="1"/>
  <c r="P138" i="7" s="1"/>
  <c r="AK138" i="7" s="1"/>
  <c r="Q138" i="7" s="1"/>
  <c r="AL138" i="7" s="1"/>
  <c r="R138" i="7" s="1"/>
  <c r="AM138" i="7" s="1"/>
  <c r="S138" i="7" s="1"/>
  <c r="AN138" i="7" s="1"/>
  <c r="T138" i="7" s="1"/>
  <c r="AO138" i="7" s="1"/>
  <c r="AQ138" i="7" s="1"/>
  <c r="O138" i="8" s="1"/>
  <c r="P138" i="8" s="1"/>
  <c r="AK138" i="8" s="1"/>
  <c r="Q138" i="8" s="1"/>
  <c r="AL138" i="8" s="1"/>
  <c r="R138" i="8" s="1"/>
  <c r="AM138" i="8" s="1"/>
  <c r="S138" i="8" s="1"/>
  <c r="AN138" i="8" s="1"/>
  <c r="T138" i="8" s="1"/>
  <c r="AO138" i="8" s="1"/>
  <c r="AQ138" i="8" s="1"/>
  <c r="O137" i="3"/>
  <c r="P137" i="3" s="1"/>
  <c r="AK137" i="3" s="1"/>
  <c r="Q137" i="3" s="1"/>
  <c r="AL137" i="3" s="1"/>
  <c r="R137" i="3" s="1"/>
  <c r="AM137" i="3" s="1"/>
  <c r="S137" i="3" s="1"/>
  <c r="AN137" i="3" s="1"/>
  <c r="T137" i="3" s="1"/>
  <c r="AO137" i="3" s="1"/>
  <c r="AQ137" i="3" s="1"/>
  <c r="O137" i="4" s="1"/>
  <c r="P137" i="4" s="1"/>
  <c r="AK137" i="4" s="1"/>
  <c r="Q137" i="4" s="1"/>
  <c r="AL137" i="4" s="1"/>
  <c r="R137" i="4" s="1"/>
  <c r="AM137" i="4" s="1"/>
  <c r="S137" i="4" s="1"/>
  <c r="AN137" i="4" s="1"/>
  <c r="T137" i="4" s="1"/>
  <c r="AO137" i="4" s="1"/>
  <c r="AQ137" i="4" s="1"/>
  <c r="O137" i="5" s="1"/>
  <c r="P137" i="5" s="1"/>
  <c r="AK137" i="5" s="1"/>
  <c r="Q137" i="5" s="1"/>
  <c r="AL137" i="5" s="1"/>
  <c r="R137" i="5" s="1"/>
  <c r="AM137" i="5" s="1"/>
  <c r="S137" i="5" s="1"/>
  <c r="AN137" i="5" s="1"/>
  <c r="T137" i="5" s="1"/>
  <c r="AO137" i="5" s="1"/>
  <c r="AQ137" i="5" s="1"/>
  <c r="O137" i="6" s="1"/>
  <c r="P137" i="6" s="1"/>
  <c r="AK137" i="6" s="1"/>
  <c r="Q137" i="6" s="1"/>
  <c r="AL137" i="6" s="1"/>
  <c r="R137" i="6" s="1"/>
  <c r="AM137" i="6" s="1"/>
  <c r="S137" i="6" s="1"/>
  <c r="AN137" i="6" s="1"/>
  <c r="T137" i="6" s="1"/>
  <c r="AO137" i="6" s="1"/>
  <c r="AQ137" i="6" s="1"/>
  <c r="O137" i="7" s="1"/>
  <c r="P137" i="7" s="1"/>
  <c r="AK137" i="7" s="1"/>
  <c r="Q137" i="7" s="1"/>
  <c r="AL137" i="7" s="1"/>
  <c r="R137" i="7" s="1"/>
  <c r="AM137" i="7" s="1"/>
  <c r="S137" i="7" s="1"/>
  <c r="AN137" i="7" s="1"/>
  <c r="T137" i="7" s="1"/>
  <c r="AO137" i="7" s="1"/>
  <c r="AQ137" i="7" s="1"/>
  <c r="O137" i="8" s="1"/>
  <c r="P137" i="8" s="1"/>
  <c r="AK137" i="8" s="1"/>
  <c r="Q137" i="8" s="1"/>
  <c r="AL137" i="8" s="1"/>
  <c r="R137" i="8" s="1"/>
  <c r="AM137" i="8" s="1"/>
  <c r="S137" i="8" s="1"/>
  <c r="AN137" i="8" s="1"/>
  <c r="T137" i="8" s="1"/>
  <c r="AO137" i="8" s="1"/>
  <c r="AQ137" i="8" s="1"/>
  <c r="O137" i="11"/>
  <c r="P137" i="11" s="1"/>
  <c r="AK137" i="11" s="1"/>
  <c r="Q137" i="11" s="1"/>
  <c r="AL137" i="11" s="1"/>
  <c r="R137" i="11" s="1"/>
  <c r="AM137" i="11" s="1"/>
  <c r="S137" i="11" s="1"/>
  <c r="AN137" i="11" s="1"/>
  <c r="T137" i="11" s="1"/>
  <c r="AO137" i="11" s="1"/>
  <c r="AQ137" i="11"/>
  <c r="O138" i="12" s="1"/>
  <c r="P138" i="12" s="1"/>
  <c r="AK138" i="12" s="1"/>
  <c r="Q138" i="12" s="1"/>
  <c r="AL138" i="12" s="1"/>
  <c r="R138" i="12" s="1"/>
  <c r="AM138" i="12" s="1"/>
  <c r="S138" i="12" s="1"/>
  <c r="AN138" i="12" s="1"/>
  <c r="T138" i="12" s="1"/>
  <c r="AO138" i="12" s="1"/>
  <c r="AQ138" i="12" s="1"/>
  <c r="O136" i="3"/>
  <c r="P136" i="3" s="1"/>
  <c r="AK136" i="3" s="1"/>
  <c r="Q136" i="3" s="1"/>
  <c r="AL136" i="3" s="1"/>
  <c r="R136" i="3" s="1"/>
  <c r="AM136" i="3" s="1"/>
  <c r="S136" i="3" s="1"/>
  <c r="AN136" i="3" s="1"/>
  <c r="T136" i="3" s="1"/>
  <c r="AO136" i="3" s="1"/>
  <c r="AQ136" i="3" s="1"/>
  <c r="O136" i="4" s="1"/>
  <c r="P136" i="4" s="1"/>
  <c r="AK136" i="4" s="1"/>
  <c r="Q136" i="4" s="1"/>
  <c r="AL136" i="4" s="1"/>
  <c r="R136" i="4" s="1"/>
  <c r="AM136" i="4" s="1"/>
  <c r="S136" i="4" s="1"/>
  <c r="AN136" i="4" s="1"/>
  <c r="T136" i="4" s="1"/>
  <c r="AO136" i="4" s="1"/>
  <c r="AQ136" i="4" s="1"/>
  <c r="O136" i="5" s="1"/>
  <c r="P136" i="5" s="1"/>
  <c r="AK136" i="5" s="1"/>
  <c r="Q136" i="5" s="1"/>
  <c r="AL136" i="5" s="1"/>
  <c r="R136" i="5" s="1"/>
  <c r="AM136" i="5" s="1"/>
  <c r="S136" i="5" s="1"/>
  <c r="AN136" i="5" s="1"/>
  <c r="T136" i="5" s="1"/>
  <c r="AO136" i="5" s="1"/>
  <c r="AQ136" i="5" s="1"/>
  <c r="O136" i="6" s="1"/>
  <c r="P136" i="6" s="1"/>
  <c r="AK136" i="6" s="1"/>
  <c r="Q136" i="6" s="1"/>
  <c r="AL136" i="6" s="1"/>
  <c r="R136" i="6" s="1"/>
  <c r="AM136" i="6" s="1"/>
  <c r="S136" i="6" s="1"/>
  <c r="AN136" i="6" s="1"/>
  <c r="T136" i="6" s="1"/>
  <c r="AO136" i="6" s="1"/>
  <c r="AQ136" i="6" s="1"/>
  <c r="O136" i="7" s="1"/>
  <c r="P136" i="7" s="1"/>
  <c r="AK136" i="7" s="1"/>
  <c r="Q136" i="7" s="1"/>
  <c r="AL136" i="7" s="1"/>
  <c r="R136" i="7" s="1"/>
  <c r="AM136" i="7" s="1"/>
  <c r="S136" i="7" s="1"/>
  <c r="AN136" i="7" s="1"/>
  <c r="T136" i="7" s="1"/>
  <c r="AO136" i="7" s="1"/>
  <c r="AQ136" i="7" s="1"/>
  <c r="O136" i="8" s="1"/>
  <c r="P136" i="8" s="1"/>
  <c r="AK136" i="8" s="1"/>
  <c r="Q136" i="8" s="1"/>
  <c r="AL136" i="8" s="1"/>
  <c r="R136" i="8" s="1"/>
  <c r="AM136" i="8" s="1"/>
  <c r="S136" i="8" s="1"/>
  <c r="AN136" i="8" s="1"/>
  <c r="T136" i="8" s="1"/>
  <c r="AO136" i="8" s="1"/>
  <c r="AQ136" i="8" s="1"/>
  <c r="O136" i="11"/>
  <c r="P136" i="11" s="1"/>
  <c r="AK136" i="11" s="1"/>
  <c r="Q136" i="11" s="1"/>
  <c r="AL136" i="11" s="1"/>
  <c r="R136" i="11" s="1"/>
  <c r="AM136" i="11" s="1"/>
  <c r="S136" i="11" s="1"/>
  <c r="AN136" i="11" s="1"/>
  <c r="T136" i="11" s="1"/>
  <c r="AO136" i="11" s="1"/>
  <c r="AQ136" i="11"/>
  <c r="O137" i="12" s="1"/>
  <c r="P137" i="12" s="1"/>
  <c r="AK137" i="12" s="1"/>
  <c r="Q137" i="12" s="1"/>
  <c r="AL137" i="12" s="1"/>
  <c r="R137" i="12" s="1"/>
  <c r="AM137" i="12" s="1"/>
  <c r="S137" i="12" s="1"/>
  <c r="AN137" i="12" s="1"/>
  <c r="T137" i="12" s="1"/>
  <c r="AO137" i="12" s="1"/>
  <c r="AQ137" i="12" s="1"/>
  <c r="O135" i="3"/>
  <c r="P135" i="3" s="1"/>
  <c r="AK135" i="3" s="1"/>
  <c r="Q135" i="3" s="1"/>
  <c r="AL135" i="3" s="1"/>
  <c r="R135" i="3" s="1"/>
  <c r="AM135" i="3" s="1"/>
  <c r="S135" i="3" s="1"/>
  <c r="AN135" i="3" s="1"/>
  <c r="T135" i="3" s="1"/>
  <c r="AO135" i="3" s="1"/>
  <c r="AQ135" i="3" s="1"/>
  <c r="O135" i="4" s="1"/>
  <c r="P135" i="4" s="1"/>
  <c r="AK135" i="4" s="1"/>
  <c r="Q135" i="4" s="1"/>
  <c r="AL135" i="4" s="1"/>
  <c r="R135" i="4" s="1"/>
  <c r="AM135" i="4" s="1"/>
  <c r="S135" i="4" s="1"/>
  <c r="AN135" i="4" s="1"/>
  <c r="T135" i="4" s="1"/>
  <c r="AO135" i="4" s="1"/>
  <c r="AQ135" i="4" s="1"/>
  <c r="O135" i="5" s="1"/>
  <c r="P135" i="5" s="1"/>
  <c r="AK135" i="5" s="1"/>
  <c r="Q135" i="5" s="1"/>
  <c r="AL135" i="5" s="1"/>
  <c r="R135" i="5" s="1"/>
  <c r="AM135" i="5" s="1"/>
  <c r="S135" i="5" s="1"/>
  <c r="AN135" i="5" s="1"/>
  <c r="T135" i="5" s="1"/>
  <c r="AO135" i="5" s="1"/>
  <c r="AQ135" i="5" s="1"/>
  <c r="O135" i="6" s="1"/>
  <c r="P135" i="6" s="1"/>
  <c r="AK135" i="6" s="1"/>
  <c r="Q135" i="6" s="1"/>
  <c r="AL135" i="6" s="1"/>
  <c r="R135" i="6" s="1"/>
  <c r="AM135" i="6" s="1"/>
  <c r="S135" i="6" s="1"/>
  <c r="AN135" i="6" s="1"/>
  <c r="T135" i="6" s="1"/>
  <c r="AO135" i="6" s="1"/>
  <c r="AQ135" i="6" s="1"/>
  <c r="O135" i="7" s="1"/>
  <c r="P135" i="7" s="1"/>
  <c r="AK135" i="7" s="1"/>
  <c r="Q135" i="7" s="1"/>
  <c r="AL135" i="7" s="1"/>
  <c r="R135" i="7" s="1"/>
  <c r="AM135" i="7" s="1"/>
  <c r="S135" i="7" s="1"/>
  <c r="AN135" i="7" s="1"/>
  <c r="T135" i="7" s="1"/>
  <c r="AO135" i="7" s="1"/>
  <c r="AQ135" i="7" s="1"/>
  <c r="O135" i="8" s="1"/>
  <c r="P135" i="8" s="1"/>
  <c r="AK135" i="8" s="1"/>
  <c r="Q135" i="8" s="1"/>
  <c r="AL135" i="8" s="1"/>
  <c r="R135" i="8" s="1"/>
  <c r="AM135" i="8" s="1"/>
  <c r="S135" i="8" s="1"/>
  <c r="AN135" i="8" s="1"/>
  <c r="T135" i="8" s="1"/>
  <c r="AO135" i="8" s="1"/>
  <c r="AQ135" i="8" s="1"/>
  <c r="O135" i="11"/>
  <c r="P135" i="11" s="1"/>
  <c r="AK135" i="11" s="1"/>
  <c r="Q135" i="11" s="1"/>
  <c r="AL135" i="11" s="1"/>
  <c r="R135" i="11" s="1"/>
  <c r="AM135" i="11" s="1"/>
  <c r="S135" i="11" s="1"/>
  <c r="AN135" i="11" s="1"/>
  <c r="T135" i="11" s="1"/>
  <c r="AO135" i="11" s="1"/>
  <c r="AQ135" i="11"/>
  <c r="O136" i="12" s="1"/>
  <c r="P136" i="12" s="1"/>
  <c r="AK136" i="12" s="1"/>
  <c r="Q136" i="12" s="1"/>
  <c r="AL136" i="12" s="1"/>
  <c r="R136" i="12" s="1"/>
  <c r="AM136" i="12" s="1"/>
  <c r="S136" i="12" s="1"/>
  <c r="AN136" i="12" s="1"/>
  <c r="T136" i="12" s="1"/>
  <c r="AO136" i="12" s="1"/>
  <c r="AQ136" i="12" s="1"/>
  <c r="O134" i="3"/>
  <c r="P134" i="3" s="1"/>
  <c r="AK134" i="3" s="1"/>
  <c r="Q134" i="3" s="1"/>
  <c r="AL134" i="3" s="1"/>
  <c r="R134" i="3" s="1"/>
  <c r="AM134" i="3" s="1"/>
  <c r="S134" i="3" s="1"/>
  <c r="AN134" i="3" s="1"/>
  <c r="T134" i="3" s="1"/>
  <c r="AO134" i="3" s="1"/>
  <c r="AQ134" i="3" s="1"/>
  <c r="O134" i="4" s="1"/>
  <c r="P134" i="4" s="1"/>
  <c r="AK134" i="4" s="1"/>
  <c r="Q134" i="4" s="1"/>
  <c r="AL134" i="4" s="1"/>
  <c r="R134" i="4" s="1"/>
  <c r="AM134" i="4" s="1"/>
  <c r="S134" i="4" s="1"/>
  <c r="AN134" i="4" s="1"/>
  <c r="T134" i="4" s="1"/>
  <c r="AO134" i="4" s="1"/>
  <c r="AQ134" i="4" s="1"/>
  <c r="O134" i="5" s="1"/>
  <c r="P134" i="5" s="1"/>
  <c r="AK134" i="5" s="1"/>
  <c r="Q134" i="5" s="1"/>
  <c r="AL134" i="5" s="1"/>
  <c r="R134" i="5" s="1"/>
  <c r="AM134" i="5" s="1"/>
  <c r="S134" i="5" s="1"/>
  <c r="AN134" i="5" s="1"/>
  <c r="T134" i="5" s="1"/>
  <c r="AO134" i="5" s="1"/>
  <c r="AQ134" i="5" s="1"/>
  <c r="O134" i="6" s="1"/>
  <c r="P134" i="6" s="1"/>
  <c r="AK134" i="6" s="1"/>
  <c r="Q134" i="6" s="1"/>
  <c r="AL134" i="6" s="1"/>
  <c r="R134" i="6" s="1"/>
  <c r="AM134" i="6" s="1"/>
  <c r="S134" i="6" s="1"/>
  <c r="AN134" i="6" s="1"/>
  <c r="T134" i="6" s="1"/>
  <c r="AO134" i="6" s="1"/>
  <c r="AQ134" i="6" s="1"/>
  <c r="O134" i="7" s="1"/>
  <c r="P134" i="7" s="1"/>
  <c r="AK134" i="7" s="1"/>
  <c r="Q134" i="7" s="1"/>
  <c r="AL134" i="7" s="1"/>
  <c r="R134" i="7" s="1"/>
  <c r="AM134" i="7" s="1"/>
  <c r="S134" i="7" s="1"/>
  <c r="AN134" i="7" s="1"/>
  <c r="T134" i="7" s="1"/>
  <c r="AO134" i="7" s="1"/>
  <c r="AQ134" i="7" s="1"/>
  <c r="O134" i="8" s="1"/>
  <c r="P134" i="8" s="1"/>
  <c r="AK134" i="8" s="1"/>
  <c r="Q134" i="8" s="1"/>
  <c r="AL134" i="8" s="1"/>
  <c r="R134" i="8" s="1"/>
  <c r="AM134" i="8" s="1"/>
  <c r="S134" i="8" s="1"/>
  <c r="AN134" i="8" s="1"/>
  <c r="T134" i="8" s="1"/>
  <c r="AO134" i="8" s="1"/>
  <c r="AQ134" i="8" s="1"/>
  <c r="O134" i="11"/>
  <c r="P134" i="11" s="1"/>
  <c r="AK134" i="11" s="1"/>
  <c r="Q134" i="11" s="1"/>
  <c r="AL134" i="11" s="1"/>
  <c r="R134" i="11" s="1"/>
  <c r="AM134" i="11" s="1"/>
  <c r="S134" i="11" s="1"/>
  <c r="AN134" i="11" s="1"/>
  <c r="T134" i="11" s="1"/>
  <c r="AO134" i="11" s="1"/>
  <c r="AQ134" i="11"/>
  <c r="O135" i="12" s="1"/>
  <c r="P135" i="12" s="1"/>
  <c r="AK135" i="12" s="1"/>
  <c r="Q135" i="12" s="1"/>
  <c r="AL135" i="12" s="1"/>
  <c r="R135" i="12" s="1"/>
  <c r="AM135" i="12" s="1"/>
  <c r="S135" i="12" s="1"/>
  <c r="AN135" i="12" s="1"/>
  <c r="T135" i="12" s="1"/>
  <c r="AO135" i="12" s="1"/>
  <c r="AQ135" i="12" s="1"/>
  <c r="O133" i="3"/>
  <c r="P133" i="3" s="1"/>
  <c r="AK133" i="3" s="1"/>
  <c r="Q133" i="3" s="1"/>
  <c r="AL133" i="3" s="1"/>
  <c r="R133" i="3" s="1"/>
  <c r="AM133" i="3" s="1"/>
  <c r="S133" i="3" s="1"/>
  <c r="AN133" i="3" s="1"/>
  <c r="T133" i="3" s="1"/>
  <c r="AO133" i="3" s="1"/>
  <c r="AQ133" i="3" s="1"/>
  <c r="O133" i="4" s="1"/>
  <c r="P133" i="4" s="1"/>
  <c r="AK133" i="4" s="1"/>
  <c r="Q133" i="4" s="1"/>
  <c r="AL133" i="4" s="1"/>
  <c r="R133" i="4" s="1"/>
  <c r="AM133" i="4" s="1"/>
  <c r="S133" i="4" s="1"/>
  <c r="AN133" i="4" s="1"/>
  <c r="T133" i="4" s="1"/>
  <c r="AO133" i="4" s="1"/>
  <c r="AQ133" i="4" s="1"/>
  <c r="O133" i="5" s="1"/>
  <c r="P133" i="5" s="1"/>
  <c r="AK133" i="5" s="1"/>
  <c r="Q133" i="5" s="1"/>
  <c r="AL133" i="5" s="1"/>
  <c r="R133" i="5" s="1"/>
  <c r="AM133" i="5" s="1"/>
  <c r="S133" i="5" s="1"/>
  <c r="AN133" i="5" s="1"/>
  <c r="T133" i="5" s="1"/>
  <c r="AO133" i="5" s="1"/>
  <c r="AQ133" i="5" s="1"/>
  <c r="O133" i="6" s="1"/>
  <c r="P133" i="6" s="1"/>
  <c r="AK133" i="6" s="1"/>
  <c r="Q133" i="6" s="1"/>
  <c r="AL133" i="6" s="1"/>
  <c r="R133" i="6" s="1"/>
  <c r="AM133" i="6" s="1"/>
  <c r="S133" i="6" s="1"/>
  <c r="AN133" i="6" s="1"/>
  <c r="T133" i="6" s="1"/>
  <c r="AO133" i="6" s="1"/>
  <c r="AQ133" i="6" s="1"/>
  <c r="O133" i="7" s="1"/>
  <c r="P133" i="7" s="1"/>
  <c r="AK133" i="7" s="1"/>
  <c r="Q133" i="7" s="1"/>
  <c r="AL133" i="7" s="1"/>
  <c r="R133" i="7" s="1"/>
  <c r="AM133" i="7" s="1"/>
  <c r="S133" i="7" s="1"/>
  <c r="AN133" i="7" s="1"/>
  <c r="T133" i="7" s="1"/>
  <c r="AO133" i="7" s="1"/>
  <c r="AQ133" i="7" s="1"/>
  <c r="O133" i="8" s="1"/>
  <c r="P133" i="8" s="1"/>
  <c r="AK133" i="8" s="1"/>
  <c r="Q133" i="8" s="1"/>
  <c r="AL133" i="8" s="1"/>
  <c r="R133" i="8" s="1"/>
  <c r="AM133" i="8" s="1"/>
  <c r="S133" i="8" s="1"/>
  <c r="AN133" i="8" s="1"/>
  <c r="T133" i="8" s="1"/>
  <c r="AO133" i="8" s="1"/>
  <c r="AQ133" i="8" s="1"/>
  <c r="O133" i="11"/>
  <c r="P133" i="11" s="1"/>
  <c r="AK133" i="11" s="1"/>
  <c r="Q133" i="11" s="1"/>
  <c r="AL133" i="11" s="1"/>
  <c r="R133" i="11" s="1"/>
  <c r="AM133" i="11" s="1"/>
  <c r="S133" i="11" s="1"/>
  <c r="AN133" i="11" s="1"/>
  <c r="T133" i="11" s="1"/>
  <c r="AO133" i="11" s="1"/>
  <c r="AQ133" i="11"/>
  <c r="O134" i="12" s="1"/>
  <c r="P134" i="12" s="1"/>
  <c r="AK134" i="12" s="1"/>
  <c r="Q134" i="12" s="1"/>
  <c r="AL134" i="12" s="1"/>
  <c r="R134" i="12" s="1"/>
  <c r="AM134" i="12" s="1"/>
  <c r="S134" i="12" s="1"/>
  <c r="AN134" i="12" s="1"/>
  <c r="T134" i="12" s="1"/>
  <c r="AO134" i="12" s="1"/>
  <c r="AQ134" i="12" s="1"/>
  <c r="O132" i="11"/>
  <c r="P132" i="11" s="1"/>
  <c r="AK132" i="11" s="1"/>
  <c r="Q132" i="11" s="1"/>
  <c r="AL132" i="11" s="1"/>
  <c r="R132" i="11" s="1"/>
  <c r="AM132" i="11" s="1"/>
  <c r="S132" i="11" s="1"/>
  <c r="AN132" i="11" s="1"/>
  <c r="T132" i="11" s="1"/>
  <c r="AO132" i="11" s="1"/>
  <c r="AQ132" i="11"/>
  <c r="O133" i="12" s="1"/>
  <c r="P133" i="12" s="1"/>
  <c r="AK133" i="12" s="1"/>
  <c r="Q133" i="12" s="1"/>
  <c r="AL133" i="12" s="1"/>
  <c r="R133" i="12" s="1"/>
  <c r="AM133" i="12" s="1"/>
  <c r="S133" i="12" s="1"/>
  <c r="AN133" i="12" s="1"/>
  <c r="T133" i="12" s="1"/>
  <c r="AO133" i="12" s="1"/>
  <c r="AQ133" i="12" s="1"/>
  <c r="O132" i="3"/>
  <c r="P132" i="3" s="1"/>
  <c r="AK132" i="3" s="1"/>
  <c r="Q132" i="3" s="1"/>
  <c r="AL132" i="3" s="1"/>
  <c r="R132" i="3" s="1"/>
  <c r="AM132" i="3" s="1"/>
  <c r="S132" i="3" s="1"/>
  <c r="AN132" i="3" s="1"/>
  <c r="T132" i="3" s="1"/>
  <c r="AO132" i="3" s="1"/>
  <c r="AQ132" i="3" s="1"/>
  <c r="O132" i="4" s="1"/>
  <c r="P132" i="4" s="1"/>
  <c r="AK132" i="4" s="1"/>
  <c r="Q132" i="4" s="1"/>
  <c r="AL132" i="4" s="1"/>
  <c r="R132" i="4" s="1"/>
  <c r="AM132" i="4" s="1"/>
  <c r="S132" i="4" s="1"/>
  <c r="AN132" i="4" s="1"/>
  <c r="T132" i="4" s="1"/>
  <c r="AO132" i="4" s="1"/>
  <c r="AQ132" i="4" s="1"/>
  <c r="O132" i="5" s="1"/>
  <c r="P132" i="5" s="1"/>
  <c r="AK132" i="5" s="1"/>
  <c r="Q132" i="5" s="1"/>
  <c r="AL132" i="5" s="1"/>
  <c r="R132" i="5" s="1"/>
  <c r="AM132" i="5" s="1"/>
  <c r="S132" i="5" s="1"/>
  <c r="AN132" i="5" s="1"/>
  <c r="T132" i="5" s="1"/>
  <c r="AO132" i="5" s="1"/>
  <c r="AQ132" i="5" s="1"/>
  <c r="O132" i="6" s="1"/>
  <c r="P132" i="6" s="1"/>
  <c r="AK132" i="6" s="1"/>
  <c r="Q132" i="6" s="1"/>
  <c r="AL132" i="6" s="1"/>
  <c r="R132" i="6" s="1"/>
  <c r="AM132" i="6" s="1"/>
  <c r="S132" i="6" s="1"/>
  <c r="AN132" i="6" s="1"/>
  <c r="T132" i="6" s="1"/>
  <c r="AO132" i="6" s="1"/>
  <c r="AQ132" i="6" s="1"/>
  <c r="O132" i="7" s="1"/>
  <c r="P132" i="7" s="1"/>
  <c r="AK132" i="7" s="1"/>
  <c r="Q132" i="7" s="1"/>
  <c r="AL132" i="7" s="1"/>
  <c r="R132" i="7" s="1"/>
  <c r="AM132" i="7" s="1"/>
  <c r="S132" i="7" s="1"/>
  <c r="AN132" i="7" s="1"/>
  <c r="T132" i="7" s="1"/>
  <c r="AO132" i="7" s="1"/>
  <c r="AQ132" i="7" s="1"/>
  <c r="O132" i="8" s="1"/>
  <c r="P132" i="8" s="1"/>
  <c r="AK132" i="8" s="1"/>
  <c r="Q132" i="8" s="1"/>
  <c r="AL132" i="8" s="1"/>
  <c r="R132" i="8" s="1"/>
  <c r="AM132" i="8" s="1"/>
  <c r="S132" i="8" s="1"/>
  <c r="AN132" i="8" s="1"/>
  <c r="T132" i="8" s="1"/>
  <c r="AO132" i="8" s="1"/>
  <c r="AQ132" i="8" s="1"/>
  <c r="O131" i="3"/>
  <c r="P131" i="3" s="1"/>
  <c r="AK131" i="3" s="1"/>
  <c r="Q131" i="3" s="1"/>
  <c r="AL131" i="3" s="1"/>
  <c r="R131" i="3" s="1"/>
  <c r="AM131" i="3" s="1"/>
  <c r="S131" i="3" s="1"/>
  <c r="AN131" i="3" s="1"/>
  <c r="T131" i="3" s="1"/>
  <c r="AO131" i="3" s="1"/>
  <c r="AQ131" i="3" s="1"/>
  <c r="O131" i="4" s="1"/>
  <c r="P131" i="4" s="1"/>
  <c r="AK131" i="4" s="1"/>
  <c r="Q131" i="4" s="1"/>
  <c r="AL131" i="4" s="1"/>
  <c r="R131" i="4" s="1"/>
  <c r="AM131" i="4" s="1"/>
  <c r="S131" i="4" s="1"/>
  <c r="AN131" i="4" s="1"/>
  <c r="T131" i="4" s="1"/>
  <c r="AO131" i="4" s="1"/>
  <c r="AQ131" i="4" s="1"/>
  <c r="O131" i="5" s="1"/>
  <c r="P131" i="5" s="1"/>
  <c r="AK131" i="5" s="1"/>
  <c r="Q131" i="5" s="1"/>
  <c r="AL131" i="5" s="1"/>
  <c r="R131" i="5" s="1"/>
  <c r="AM131" i="5" s="1"/>
  <c r="S131" i="5" s="1"/>
  <c r="AN131" i="5" s="1"/>
  <c r="T131" i="5" s="1"/>
  <c r="AO131" i="5" s="1"/>
  <c r="AQ131" i="5" s="1"/>
  <c r="O131" i="6" s="1"/>
  <c r="P131" i="6" s="1"/>
  <c r="AK131" i="6" s="1"/>
  <c r="Q131" i="6" s="1"/>
  <c r="AL131" i="6" s="1"/>
  <c r="R131" i="6" s="1"/>
  <c r="AM131" i="6" s="1"/>
  <c r="S131" i="6" s="1"/>
  <c r="AN131" i="6" s="1"/>
  <c r="T131" i="6" s="1"/>
  <c r="AO131" i="6" s="1"/>
  <c r="AQ131" i="6" s="1"/>
  <c r="O131" i="7" s="1"/>
  <c r="P131" i="7" s="1"/>
  <c r="AK131" i="7" s="1"/>
  <c r="Q131" i="7" s="1"/>
  <c r="AL131" i="7" s="1"/>
  <c r="R131" i="7" s="1"/>
  <c r="AM131" i="7" s="1"/>
  <c r="S131" i="7" s="1"/>
  <c r="AN131" i="7" s="1"/>
  <c r="T131" i="7" s="1"/>
  <c r="AO131" i="7" s="1"/>
  <c r="AQ131" i="7" s="1"/>
  <c r="O131" i="8" s="1"/>
  <c r="P131" i="8" s="1"/>
  <c r="AK131" i="8" s="1"/>
  <c r="Q131" i="8" s="1"/>
  <c r="AL131" i="8" s="1"/>
  <c r="R131" i="8" s="1"/>
  <c r="AM131" i="8" s="1"/>
  <c r="S131" i="8" s="1"/>
  <c r="AN131" i="8" s="1"/>
  <c r="T131" i="8" s="1"/>
  <c r="AO131" i="8" s="1"/>
  <c r="AQ131" i="8" s="1"/>
  <c r="O131" i="11"/>
  <c r="P131" i="11" s="1"/>
  <c r="AK131" i="11" s="1"/>
  <c r="Q131" i="11" s="1"/>
  <c r="AL131" i="11" s="1"/>
  <c r="R131" i="11" s="1"/>
  <c r="AM131" i="11" s="1"/>
  <c r="S131" i="11" s="1"/>
  <c r="AN131" i="11" s="1"/>
  <c r="T131" i="11" s="1"/>
  <c r="AO131" i="11" s="1"/>
  <c r="AQ131" i="11"/>
  <c r="O132" i="12" s="1"/>
  <c r="P132" i="12" s="1"/>
  <c r="AK132" i="12" s="1"/>
  <c r="Q132" i="12" s="1"/>
  <c r="AL132" i="12" s="1"/>
  <c r="R132" i="12" s="1"/>
  <c r="AM132" i="12" s="1"/>
  <c r="S132" i="12" s="1"/>
  <c r="AN132" i="12" s="1"/>
  <c r="T132" i="12" s="1"/>
  <c r="AO132" i="12" s="1"/>
  <c r="AQ132" i="12" s="1"/>
  <c r="O130" i="11"/>
  <c r="P130" i="11" s="1"/>
  <c r="AK130" i="11" s="1"/>
  <c r="Q130" i="11" s="1"/>
  <c r="AL130" i="11" s="1"/>
  <c r="R130" i="11" s="1"/>
  <c r="AM130" i="11" s="1"/>
  <c r="S130" i="11" s="1"/>
  <c r="AN130" i="11" s="1"/>
  <c r="T130" i="11" s="1"/>
  <c r="AO130" i="11" s="1"/>
  <c r="AQ130" i="11"/>
  <c r="O131" i="12" s="1"/>
  <c r="P131" i="12" s="1"/>
  <c r="AK131" i="12" s="1"/>
  <c r="Q131" i="12" s="1"/>
  <c r="AL131" i="12" s="1"/>
  <c r="R131" i="12" s="1"/>
  <c r="AM131" i="12" s="1"/>
  <c r="S131" i="12" s="1"/>
  <c r="AN131" i="12" s="1"/>
  <c r="T131" i="12" s="1"/>
  <c r="AO131" i="12" s="1"/>
  <c r="AQ131" i="12" s="1"/>
  <c r="O130" i="3"/>
  <c r="P130" i="3" s="1"/>
  <c r="AK130" i="3" s="1"/>
  <c r="Q130" i="3" s="1"/>
  <c r="AL130" i="3" s="1"/>
  <c r="R130" i="3" s="1"/>
  <c r="AM130" i="3" s="1"/>
  <c r="S130" i="3" s="1"/>
  <c r="AN130" i="3" s="1"/>
  <c r="T130" i="3" s="1"/>
  <c r="AO130" i="3" s="1"/>
  <c r="AQ130" i="3" s="1"/>
  <c r="O130" i="4" s="1"/>
  <c r="P130" i="4" s="1"/>
  <c r="AK130" i="4" s="1"/>
  <c r="Q130" i="4" s="1"/>
  <c r="AL130" i="4" s="1"/>
  <c r="R130" i="4" s="1"/>
  <c r="AM130" i="4" s="1"/>
  <c r="S130" i="4" s="1"/>
  <c r="AN130" i="4" s="1"/>
  <c r="T130" i="4" s="1"/>
  <c r="AO130" i="4" s="1"/>
  <c r="AQ130" i="4" s="1"/>
  <c r="O130" i="5" s="1"/>
  <c r="P130" i="5" s="1"/>
  <c r="AK130" i="5" s="1"/>
  <c r="Q130" i="5" s="1"/>
  <c r="AL130" i="5" s="1"/>
  <c r="R130" i="5" s="1"/>
  <c r="AM130" i="5" s="1"/>
  <c r="S130" i="5" s="1"/>
  <c r="AN130" i="5" s="1"/>
  <c r="T130" i="5" s="1"/>
  <c r="AO130" i="5" s="1"/>
  <c r="AQ130" i="5" s="1"/>
  <c r="O130" i="6" s="1"/>
  <c r="P130" i="6" s="1"/>
  <c r="AK130" i="6" s="1"/>
  <c r="Q130" i="6" s="1"/>
  <c r="AL130" i="6" s="1"/>
  <c r="R130" i="6" s="1"/>
  <c r="AM130" i="6" s="1"/>
  <c r="S130" i="6" s="1"/>
  <c r="AN130" i="6" s="1"/>
  <c r="T130" i="6" s="1"/>
  <c r="AO130" i="6" s="1"/>
  <c r="AQ130" i="6" s="1"/>
  <c r="O130" i="7" s="1"/>
  <c r="P130" i="7" s="1"/>
  <c r="AK130" i="7" s="1"/>
  <c r="Q130" i="7" s="1"/>
  <c r="AL130" i="7" s="1"/>
  <c r="R130" i="7" s="1"/>
  <c r="AM130" i="7" s="1"/>
  <c r="S130" i="7" s="1"/>
  <c r="AN130" i="7" s="1"/>
  <c r="T130" i="7" s="1"/>
  <c r="AO130" i="7" s="1"/>
  <c r="AQ130" i="7" s="1"/>
  <c r="O130" i="8" s="1"/>
  <c r="P130" i="8" s="1"/>
  <c r="AK130" i="8" s="1"/>
  <c r="Q130" i="8" s="1"/>
  <c r="AL130" i="8" s="1"/>
  <c r="R130" i="8" s="1"/>
  <c r="AM130" i="8" s="1"/>
  <c r="S130" i="8" s="1"/>
  <c r="AN130" i="8" s="1"/>
  <c r="T130" i="8" s="1"/>
  <c r="AO130" i="8" s="1"/>
  <c r="AQ130" i="8" s="1"/>
  <c r="O129" i="11"/>
  <c r="P129" i="11" s="1"/>
  <c r="AK129" i="11" s="1"/>
  <c r="Q129" i="11" s="1"/>
  <c r="AL129" i="11" s="1"/>
  <c r="R129" i="11" s="1"/>
  <c r="AM129" i="11" s="1"/>
  <c r="S129" i="11" s="1"/>
  <c r="AN129" i="11" s="1"/>
  <c r="T129" i="11" s="1"/>
  <c r="AO129" i="11" s="1"/>
  <c r="AQ129" i="11"/>
  <c r="O130" i="12" s="1"/>
  <c r="P130" i="12" s="1"/>
  <c r="AK130" i="12" s="1"/>
  <c r="Q130" i="12" s="1"/>
  <c r="AL130" i="12" s="1"/>
  <c r="R130" i="12" s="1"/>
  <c r="AM130" i="12" s="1"/>
  <c r="S130" i="12" s="1"/>
  <c r="AN130" i="12" s="1"/>
  <c r="T130" i="12" s="1"/>
  <c r="AO130" i="12" s="1"/>
  <c r="AQ130" i="12" s="1"/>
  <c r="O129" i="3"/>
  <c r="P129" i="3" s="1"/>
  <c r="AK129" i="3" s="1"/>
  <c r="Q129" i="3" s="1"/>
  <c r="AL129" i="3" s="1"/>
  <c r="R129" i="3" s="1"/>
  <c r="AM129" i="3" s="1"/>
  <c r="S129" i="3" s="1"/>
  <c r="AN129" i="3" s="1"/>
  <c r="T129" i="3" s="1"/>
  <c r="AO129" i="3" s="1"/>
  <c r="AQ129" i="3" s="1"/>
  <c r="O129" i="4" s="1"/>
  <c r="P129" i="4" s="1"/>
  <c r="AK129" i="4" s="1"/>
  <c r="Q129" i="4" s="1"/>
  <c r="AL129" i="4" s="1"/>
  <c r="R129" i="4" s="1"/>
  <c r="AM129" i="4" s="1"/>
  <c r="S129" i="4" s="1"/>
  <c r="AN129" i="4" s="1"/>
  <c r="T129" i="4" s="1"/>
  <c r="AO129" i="4" s="1"/>
  <c r="AQ129" i="4" s="1"/>
  <c r="O129" i="5" s="1"/>
  <c r="P129" i="5" s="1"/>
  <c r="AK129" i="5" s="1"/>
  <c r="Q129" i="5" s="1"/>
  <c r="AL129" i="5" s="1"/>
  <c r="R129" i="5" s="1"/>
  <c r="AM129" i="5" s="1"/>
  <c r="S129" i="5" s="1"/>
  <c r="AN129" i="5" s="1"/>
  <c r="T129" i="5" s="1"/>
  <c r="AO129" i="5" s="1"/>
  <c r="AQ129" i="5" s="1"/>
  <c r="O129" i="6" s="1"/>
  <c r="P129" i="6" s="1"/>
  <c r="AK129" i="6" s="1"/>
  <c r="Q129" i="6" s="1"/>
  <c r="AL129" i="6" s="1"/>
  <c r="R129" i="6" s="1"/>
  <c r="AM129" i="6" s="1"/>
  <c r="S129" i="6" s="1"/>
  <c r="AN129" i="6" s="1"/>
  <c r="T129" i="6" s="1"/>
  <c r="AO129" i="6" s="1"/>
  <c r="AQ129" i="6" s="1"/>
  <c r="O129" i="7" s="1"/>
  <c r="P129" i="7" s="1"/>
  <c r="AK129" i="7" s="1"/>
  <c r="Q129" i="7" s="1"/>
  <c r="AL129" i="7" s="1"/>
  <c r="R129" i="7" s="1"/>
  <c r="AM129" i="7" s="1"/>
  <c r="S129" i="7" s="1"/>
  <c r="AN129" i="7" s="1"/>
  <c r="T129" i="7" s="1"/>
  <c r="AO129" i="7" s="1"/>
  <c r="AQ129" i="7" s="1"/>
  <c r="O129" i="8" s="1"/>
  <c r="P129" i="8" s="1"/>
  <c r="AK129" i="8" s="1"/>
  <c r="Q129" i="8" s="1"/>
  <c r="AL129" i="8" s="1"/>
  <c r="R129" i="8" s="1"/>
  <c r="AM129" i="8" s="1"/>
  <c r="S129" i="8" s="1"/>
  <c r="AN129" i="8" s="1"/>
  <c r="T129" i="8" s="1"/>
  <c r="AO129" i="8" s="1"/>
  <c r="AQ129" i="8" s="1"/>
  <c r="O128" i="3"/>
  <c r="P128" i="3" s="1"/>
  <c r="AK128" i="3" s="1"/>
  <c r="Q128" i="3" s="1"/>
  <c r="AL128" i="3" s="1"/>
  <c r="R128" i="3" s="1"/>
  <c r="AM128" i="3" s="1"/>
  <c r="S128" i="3" s="1"/>
  <c r="AN128" i="3" s="1"/>
  <c r="T128" i="3" s="1"/>
  <c r="AO128" i="3" s="1"/>
  <c r="AQ128" i="3" s="1"/>
  <c r="O128" i="4" s="1"/>
  <c r="P128" i="4" s="1"/>
  <c r="AK128" i="4" s="1"/>
  <c r="Q128" i="4" s="1"/>
  <c r="AL128" i="4" s="1"/>
  <c r="R128" i="4" s="1"/>
  <c r="AM128" i="4" s="1"/>
  <c r="S128" i="4" s="1"/>
  <c r="AN128" i="4" s="1"/>
  <c r="T128" i="4" s="1"/>
  <c r="AO128" i="4" s="1"/>
  <c r="AQ128" i="4" s="1"/>
  <c r="O128" i="5" s="1"/>
  <c r="P128" i="5" s="1"/>
  <c r="AK128" i="5" s="1"/>
  <c r="Q128" i="5" s="1"/>
  <c r="AL128" i="5" s="1"/>
  <c r="R128" i="5" s="1"/>
  <c r="AM128" i="5" s="1"/>
  <c r="S128" i="5" s="1"/>
  <c r="AN128" i="5" s="1"/>
  <c r="T128" i="5" s="1"/>
  <c r="AO128" i="5" s="1"/>
  <c r="AQ128" i="5" s="1"/>
  <c r="O128" i="6" s="1"/>
  <c r="P128" i="6" s="1"/>
  <c r="AK128" i="6" s="1"/>
  <c r="Q128" i="6" s="1"/>
  <c r="AL128" i="6" s="1"/>
  <c r="R128" i="6" s="1"/>
  <c r="AM128" i="6" s="1"/>
  <c r="S128" i="6" s="1"/>
  <c r="AN128" i="6" s="1"/>
  <c r="T128" i="6" s="1"/>
  <c r="AO128" i="6" s="1"/>
  <c r="AQ128" i="6" s="1"/>
  <c r="O128" i="7" s="1"/>
  <c r="P128" i="7" s="1"/>
  <c r="AK128" i="7" s="1"/>
  <c r="Q128" i="7" s="1"/>
  <c r="AL128" i="7" s="1"/>
  <c r="R128" i="7" s="1"/>
  <c r="AM128" i="7" s="1"/>
  <c r="S128" i="7" s="1"/>
  <c r="AN128" i="7" s="1"/>
  <c r="T128" i="7" s="1"/>
  <c r="AO128" i="7" s="1"/>
  <c r="AQ128" i="7" s="1"/>
  <c r="O128" i="8" s="1"/>
  <c r="P128" i="8" s="1"/>
  <c r="AK128" i="8" s="1"/>
  <c r="Q128" i="8" s="1"/>
  <c r="AL128" i="8" s="1"/>
  <c r="R128" i="8" s="1"/>
  <c r="AM128" i="8" s="1"/>
  <c r="S128" i="8" s="1"/>
  <c r="AN128" i="8" s="1"/>
  <c r="T128" i="8" s="1"/>
  <c r="AO128" i="8" s="1"/>
  <c r="AQ128" i="8" s="1"/>
  <c r="O128" i="11"/>
  <c r="P128" i="11" s="1"/>
  <c r="AK128" i="11" s="1"/>
  <c r="Q128" i="11" s="1"/>
  <c r="AL128" i="11" s="1"/>
  <c r="R128" i="11" s="1"/>
  <c r="AM128" i="11" s="1"/>
  <c r="S128" i="11" s="1"/>
  <c r="AN128" i="11" s="1"/>
  <c r="T128" i="11" s="1"/>
  <c r="AO128" i="11" s="1"/>
  <c r="AQ128" i="11"/>
  <c r="O129" i="12" s="1"/>
  <c r="P129" i="12" s="1"/>
  <c r="AK129" i="12" s="1"/>
  <c r="Q129" i="12" s="1"/>
  <c r="AL129" i="12" s="1"/>
  <c r="R129" i="12" s="1"/>
  <c r="AM129" i="12" s="1"/>
  <c r="S129" i="12" s="1"/>
  <c r="AN129" i="12" s="1"/>
  <c r="T129" i="12" s="1"/>
  <c r="AO129" i="12" s="1"/>
  <c r="AQ129" i="12" s="1"/>
  <c r="O127" i="11"/>
  <c r="P127" i="11" s="1"/>
  <c r="AK127" i="11" s="1"/>
  <c r="Q127" i="11" s="1"/>
  <c r="AL127" i="11" s="1"/>
  <c r="R127" i="11" s="1"/>
  <c r="AM127" i="11" s="1"/>
  <c r="S127" i="11" s="1"/>
  <c r="AN127" i="11" s="1"/>
  <c r="T127" i="11" s="1"/>
  <c r="AO127" i="11" s="1"/>
  <c r="AQ127" i="11"/>
  <c r="O128" i="12" s="1"/>
  <c r="P128" i="12" s="1"/>
  <c r="AK128" i="12" s="1"/>
  <c r="Q128" i="12" s="1"/>
  <c r="AL128" i="12" s="1"/>
  <c r="R128" i="12" s="1"/>
  <c r="AM128" i="12" s="1"/>
  <c r="S128" i="12" s="1"/>
  <c r="AN128" i="12" s="1"/>
  <c r="T128" i="12" s="1"/>
  <c r="AO128" i="12" s="1"/>
  <c r="AQ128" i="12" s="1"/>
  <c r="O127" i="3"/>
  <c r="P127" i="3" s="1"/>
  <c r="AK127" i="3" s="1"/>
  <c r="Q127" i="3" s="1"/>
  <c r="AL127" i="3" s="1"/>
  <c r="R127" i="3" s="1"/>
  <c r="AM127" i="3" s="1"/>
  <c r="S127" i="3" s="1"/>
  <c r="AN127" i="3" s="1"/>
  <c r="T127" i="3" s="1"/>
  <c r="AO127" i="3" s="1"/>
  <c r="AQ127" i="3" s="1"/>
  <c r="O127" i="4" s="1"/>
  <c r="P127" i="4" s="1"/>
  <c r="AK127" i="4" s="1"/>
  <c r="Q127" i="4" s="1"/>
  <c r="AL127" i="4" s="1"/>
  <c r="R127" i="4" s="1"/>
  <c r="AM127" i="4" s="1"/>
  <c r="S127" i="4" s="1"/>
  <c r="AN127" i="4" s="1"/>
  <c r="T127" i="4" s="1"/>
  <c r="AO127" i="4" s="1"/>
  <c r="AQ127" i="4" s="1"/>
  <c r="O127" i="5" s="1"/>
  <c r="P127" i="5" s="1"/>
  <c r="AK127" i="5" s="1"/>
  <c r="Q127" i="5" s="1"/>
  <c r="AL127" i="5" s="1"/>
  <c r="R127" i="5" s="1"/>
  <c r="AM127" i="5" s="1"/>
  <c r="S127" i="5" s="1"/>
  <c r="AN127" i="5" s="1"/>
  <c r="T127" i="5" s="1"/>
  <c r="AO127" i="5" s="1"/>
  <c r="AQ127" i="5" s="1"/>
  <c r="O127" i="6" s="1"/>
  <c r="P127" i="6" s="1"/>
  <c r="AK127" i="6" s="1"/>
  <c r="Q127" i="6" s="1"/>
  <c r="AL127" i="6" s="1"/>
  <c r="R127" i="6" s="1"/>
  <c r="AM127" i="6" s="1"/>
  <c r="S127" i="6" s="1"/>
  <c r="AN127" i="6" s="1"/>
  <c r="T127" i="6" s="1"/>
  <c r="AO127" i="6" s="1"/>
  <c r="AQ127" i="6" s="1"/>
  <c r="O127" i="7" s="1"/>
  <c r="P127" i="7" s="1"/>
  <c r="AK127" i="7" s="1"/>
  <c r="Q127" i="7" s="1"/>
  <c r="AL127" i="7" s="1"/>
  <c r="R127" i="7" s="1"/>
  <c r="AM127" i="7" s="1"/>
  <c r="S127" i="7" s="1"/>
  <c r="AN127" i="7" s="1"/>
  <c r="T127" i="7" s="1"/>
  <c r="AO127" i="7" s="1"/>
  <c r="AQ127" i="7" s="1"/>
  <c r="O127" i="8" s="1"/>
  <c r="P127" i="8" s="1"/>
  <c r="AK127" i="8" s="1"/>
  <c r="Q127" i="8" s="1"/>
  <c r="AL127" i="8" s="1"/>
  <c r="R127" i="8" s="1"/>
  <c r="AM127" i="8" s="1"/>
  <c r="S127" i="8" s="1"/>
  <c r="AN127" i="8" s="1"/>
  <c r="T127" i="8" s="1"/>
  <c r="AO127" i="8" s="1"/>
  <c r="AQ127" i="8" s="1"/>
  <c r="O126" i="11"/>
  <c r="P126" i="11" s="1"/>
  <c r="AK126" i="11" s="1"/>
  <c r="Q126" i="11" s="1"/>
  <c r="AL126" i="11" s="1"/>
  <c r="R126" i="11" s="1"/>
  <c r="AM126" i="11" s="1"/>
  <c r="S126" i="11" s="1"/>
  <c r="AN126" i="11" s="1"/>
  <c r="T126" i="11" s="1"/>
  <c r="AO126" i="11" s="1"/>
  <c r="AQ126" i="11"/>
  <c r="O127" i="12" s="1"/>
  <c r="P127" i="12" s="1"/>
  <c r="AK127" i="12" s="1"/>
  <c r="Q127" i="12" s="1"/>
  <c r="AL127" i="12" s="1"/>
  <c r="R127" i="12" s="1"/>
  <c r="AM127" i="12" s="1"/>
  <c r="S127" i="12" s="1"/>
  <c r="AN127" i="12" s="1"/>
  <c r="T127" i="12" s="1"/>
  <c r="AO127" i="12" s="1"/>
  <c r="AQ127" i="12" s="1"/>
  <c r="O126" i="3"/>
  <c r="P126" i="3" s="1"/>
  <c r="AK126" i="3" s="1"/>
  <c r="Q126" i="3" s="1"/>
  <c r="AL126" i="3" s="1"/>
  <c r="R126" i="3" s="1"/>
  <c r="AM126" i="3" s="1"/>
  <c r="S126" i="3" s="1"/>
  <c r="AN126" i="3" s="1"/>
  <c r="T126" i="3" s="1"/>
  <c r="AO126" i="3" s="1"/>
  <c r="AQ126" i="3" s="1"/>
  <c r="O126" i="4" s="1"/>
  <c r="P126" i="4" s="1"/>
  <c r="AK126" i="4" s="1"/>
  <c r="Q126" i="4" s="1"/>
  <c r="AL126" i="4" s="1"/>
  <c r="R126" i="4" s="1"/>
  <c r="AM126" i="4" s="1"/>
  <c r="S126" i="4" s="1"/>
  <c r="AN126" i="4" s="1"/>
  <c r="T126" i="4" s="1"/>
  <c r="AO126" i="4" s="1"/>
  <c r="AQ126" i="4" s="1"/>
  <c r="O126" i="5" s="1"/>
  <c r="P126" i="5" s="1"/>
  <c r="AK126" i="5" s="1"/>
  <c r="Q126" i="5" s="1"/>
  <c r="AL126" i="5" s="1"/>
  <c r="R126" i="5" s="1"/>
  <c r="AM126" i="5" s="1"/>
  <c r="S126" i="5" s="1"/>
  <c r="AN126" i="5" s="1"/>
  <c r="T126" i="5" s="1"/>
  <c r="AO126" i="5" s="1"/>
  <c r="AQ126" i="5" s="1"/>
  <c r="O126" i="6" s="1"/>
  <c r="P126" i="6" s="1"/>
  <c r="AK126" i="6" s="1"/>
  <c r="Q126" i="6" s="1"/>
  <c r="AL126" i="6" s="1"/>
  <c r="R126" i="6" s="1"/>
  <c r="AM126" i="6" s="1"/>
  <c r="S126" i="6" s="1"/>
  <c r="AN126" i="6" s="1"/>
  <c r="T126" i="6" s="1"/>
  <c r="AO126" i="6" s="1"/>
  <c r="AQ126" i="6" s="1"/>
  <c r="O126" i="7" s="1"/>
  <c r="P126" i="7" s="1"/>
  <c r="AK126" i="7" s="1"/>
  <c r="Q126" i="7" s="1"/>
  <c r="AL126" i="7" s="1"/>
  <c r="R126" i="7" s="1"/>
  <c r="AM126" i="7" s="1"/>
  <c r="S126" i="7" s="1"/>
  <c r="AN126" i="7" s="1"/>
  <c r="T126" i="7" s="1"/>
  <c r="AO126" i="7" s="1"/>
  <c r="AQ126" i="7" s="1"/>
  <c r="O126" i="8" s="1"/>
  <c r="P126" i="8" s="1"/>
  <c r="AK126" i="8" s="1"/>
  <c r="Q126" i="8" s="1"/>
  <c r="AL126" i="8" s="1"/>
  <c r="R126" i="8" s="1"/>
  <c r="AM126" i="8" s="1"/>
  <c r="S126" i="8" s="1"/>
  <c r="AN126" i="8" s="1"/>
  <c r="T126" i="8" s="1"/>
  <c r="AO126" i="8" s="1"/>
  <c r="AQ126" i="8" s="1"/>
  <c r="O125" i="3"/>
  <c r="P125" i="3" s="1"/>
  <c r="AK125" i="3" s="1"/>
  <c r="Q125" i="3" s="1"/>
  <c r="AL125" i="3" s="1"/>
  <c r="R125" i="3" s="1"/>
  <c r="AM125" i="3" s="1"/>
  <c r="S125" i="3" s="1"/>
  <c r="AN125" i="3" s="1"/>
  <c r="T125" i="3" s="1"/>
  <c r="AO125" i="3" s="1"/>
  <c r="AQ125" i="3" s="1"/>
  <c r="O125" i="4" s="1"/>
  <c r="P125" i="4" s="1"/>
  <c r="AK125" i="4" s="1"/>
  <c r="Q125" i="4" s="1"/>
  <c r="AL125" i="4" s="1"/>
  <c r="R125" i="4" s="1"/>
  <c r="AM125" i="4" s="1"/>
  <c r="S125" i="4" s="1"/>
  <c r="AN125" i="4" s="1"/>
  <c r="T125" i="4" s="1"/>
  <c r="AO125" i="4" s="1"/>
  <c r="AQ125" i="4" s="1"/>
  <c r="O125" i="5" s="1"/>
  <c r="P125" i="5" s="1"/>
  <c r="AK125" i="5" s="1"/>
  <c r="Q125" i="5" s="1"/>
  <c r="AL125" i="5" s="1"/>
  <c r="R125" i="5" s="1"/>
  <c r="AM125" i="5" s="1"/>
  <c r="S125" i="5" s="1"/>
  <c r="AN125" i="5" s="1"/>
  <c r="T125" i="5" s="1"/>
  <c r="AO125" i="5" s="1"/>
  <c r="AQ125" i="5" s="1"/>
  <c r="O125" i="6" s="1"/>
  <c r="P125" i="6" s="1"/>
  <c r="AK125" i="6" s="1"/>
  <c r="Q125" i="6" s="1"/>
  <c r="AL125" i="6" s="1"/>
  <c r="R125" i="6" s="1"/>
  <c r="AM125" i="6" s="1"/>
  <c r="S125" i="6" s="1"/>
  <c r="AN125" i="6" s="1"/>
  <c r="T125" i="6" s="1"/>
  <c r="AO125" i="6" s="1"/>
  <c r="AQ125" i="6" s="1"/>
  <c r="O125" i="7" s="1"/>
  <c r="P125" i="7" s="1"/>
  <c r="AK125" i="7" s="1"/>
  <c r="Q125" i="7" s="1"/>
  <c r="AL125" i="7" s="1"/>
  <c r="R125" i="7" s="1"/>
  <c r="AM125" i="7" s="1"/>
  <c r="S125" i="7" s="1"/>
  <c r="AN125" i="7" s="1"/>
  <c r="T125" i="7" s="1"/>
  <c r="AO125" i="7" s="1"/>
  <c r="AQ125" i="7" s="1"/>
  <c r="O125" i="8" s="1"/>
  <c r="P125" i="8" s="1"/>
  <c r="AK125" i="8" s="1"/>
  <c r="Q125" i="8" s="1"/>
  <c r="AL125" i="8" s="1"/>
  <c r="R125" i="8" s="1"/>
  <c r="AM125" i="8" s="1"/>
  <c r="S125" i="8" s="1"/>
  <c r="AN125" i="8" s="1"/>
  <c r="T125" i="8" s="1"/>
  <c r="AO125" i="8" s="1"/>
  <c r="AQ125" i="8" s="1"/>
  <c r="O125" i="11"/>
  <c r="P125" i="11" s="1"/>
  <c r="AK125" i="11" s="1"/>
  <c r="Q125" i="11" s="1"/>
  <c r="AL125" i="11" s="1"/>
  <c r="R125" i="11" s="1"/>
  <c r="AM125" i="11" s="1"/>
  <c r="S125" i="11" s="1"/>
  <c r="AN125" i="11" s="1"/>
  <c r="T125" i="11" s="1"/>
  <c r="AO125" i="11" s="1"/>
  <c r="AQ125" i="11"/>
  <c r="O126" i="12" s="1"/>
  <c r="P126" i="12" s="1"/>
  <c r="AK126" i="12" s="1"/>
  <c r="Q126" i="12" s="1"/>
  <c r="AL126" i="12" s="1"/>
  <c r="R126" i="12" s="1"/>
  <c r="AM126" i="12" s="1"/>
  <c r="S126" i="12" s="1"/>
  <c r="AN126" i="12" s="1"/>
  <c r="T126" i="12" s="1"/>
  <c r="AO126" i="12" s="1"/>
  <c r="AQ126" i="12" s="1"/>
  <c r="O124" i="11"/>
  <c r="P124" i="11" s="1"/>
  <c r="AK124" i="11" s="1"/>
  <c r="Q124" i="11" s="1"/>
  <c r="AL124" i="11" s="1"/>
  <c r="R124" i="11" s="1"/>
  <c r="AM124" i="11" s="1"/>
  <c r="S124" i="11" s="1"/>
  <c r="AN124" i="11" s="1"/>
  <c r="T124" i="11" s="1"/>
  <c r="AO124" i="11" s="1"/>
  <c r="AQ124" i="11"/>
  <c r="O125" i="12" s="1"/>
  <c r="P125" i="12" s="1"/>
  <c r="AK125" i="12" s="1"/>
  <c r="Q125" i="12" s="1"/>
  <c r="AL125" i="12" s="1"/>
  <c r="R125" i="12" s="1"/>
  <c r="AM125" i="12" s="1"/>
  <c r="S125" i="12" s="1"/>
  <c r="AN125" i="12" s="1"/>
  <c r="T125" i="12" s="1"/>
  <c r="AO125" i="12" s="1"/>
  <c r="AQ125" i="12" s="1"/>
  <c r="O124" i="3"/>
  <c r="P124" i="3" s="1"/>
  <c r="AK124" i="3" s="1"/>
  <c r="Q124" i="3" s="1"/>
  <c r="AL124" i="3" s="1"/>
  <c r="R124" i="3" s="1"/>
  <c r="AM124" i="3" s="1"/>
  <c r="S124" i="3" s="1"/>
  <c r="AN124" i="3" s="1"/>
  <c r="T124" i="3" s="1"/>
  <c r="AO124" i="3" s="1"/>
  <c r="AQ124" i="3" s="1"/>
  <c r="O124" i="4" s="1"/>
  <c r="P124" i="4" s="1"/>
  <c r="AK124" i="4" s="1"/>
  <c r="Q124" i="4" s="1"/>
  <c r="AL124" i="4" s="1"/>
  <c r="R124" i="4" s="1"/>
  <c r="AM124" i="4" s="1"/>
  <c r="S124" i="4" s="1"/>
  <c r="AN124" i="4" s="1"/>
  <c r="T124" i="4" s="1"/>
  <c r="AO124" i="4" s="1"/>
  <c r="AQ124" i="4" s="1"/>
  <c r="O124" i="5" s="1"/>
  <c r="P124" i="5" s="1"/>
  <c r="AK124" i="5" s="1"/>
  <c r="Q124" i="5" s="1"/>
  <c r="AL124" i="5" s="1"/>
  <c r="R124" i="5" s="1"/>
  <c r="AM124" i="5" s="1"/>
  <c r="S124" i="5" s="1"/>
  <c r="AN124" i="5" s="1"/>
  <c r="T124" i="5" s="1"/>
  <c r="AO124" i="5" s="1"/>
  <c r="AQ124" i="5" s="1"/>
  <c r="O124" i="6" s="1"/>
  <c r="P124" i="6" s="1"/>
  <c r="AK124" i="6" s="1"/>
  <c r="Q124" i="6" s="1"/>
  <c r="AL124" i="6" s="1"/>
  <c r="R124" i="6" s="1"/>
  <c r="AM124" i="6" s="1"/>
  <c r="S124" i="6" s="1"/>
  <c r="AN124" i="6" s="1"/>
  <c r="T124" i="6" s="1"/>
  <c r="AO124" i="6" s="1"/>
  <c r="AQ124" i="6" s="1"/>
  <c r="O124" i="7" s="1"/>
  <c r="P124" i="7" s="1"/>
  <c r="AK124" i="7" s="1"/>
  <c r="Q124" i="7" s="1"/>
  <c r="AL124" i="7" s="1"/>
  <c r="R124" i="7" s="1"/>
  <c r="AM124" i="7" s="1"/>
  <c r="S124" i="7" s="1"/>
  <c r="AN124" i="7" s="1"/>
  <c r="T124" i="7" s="1"/>
  <c r="AO124" i="7" s="1"/>
  <c r="AQ124" i="7" s="1"/>
  <c r="O124" i="8" s="1"/>
  <c r="P124" i="8" s="1"/>
  <c r="AK124" i="8" s="1"/>
  <c r="Q124" i="8" s="1"/>
  <c r="AL124" i="8" s="1"/>
  <c r="R124" i="8" s="1"/>
  <c r="AM124" i="8" s="1"/>
  <c r="S124" i="8" s="1"/>
  <c r="AN124" i="8" s="1"/>
  <c r="T124" i="8" s="1"/>
  <c r="AO124" i="8" s="1"/>
  <c r="AQ124" i="8" s="1"/>
  <c r="O123" i="3"/>
  <c r="P123" i="3" s="1"/>
  <c r="AK123" i="3" s="1"/>
  <c r="Q123" i="3" s="1"/>
  <c r="AL123" i="3" s="1"/>
  <c r="R123" i="3" s="1"/>
  <c r="AM123" i="3" s="1"/>
  <c r="S123" i="3" s="1"/>
  <c r="AN123" i="3" s="1"/>
  <c r="T123" i="3" s="1"/>
  <c r="AO123" i="3" s="1"/>
  <c r="AQ123" i="3" s="1"/>
  <c r="O123" i="4" s="1"/>
  <c r="P123" i="4" s="1"/>
  <c r="AK123" i="4" s="1"/>
  <c r="Q123" i="4" s="1"/>
  <c r="AL123" i="4" s="1"/>
  <c r="R123" i="4" s="1"/>
  <c r="AM123" i="4" s="1"/>
  <c r="S123" i="4" s="1"/>
  <c r="AN123" i="4" s="1"/>
  <c r="T123" i="4" s="1"/>
  <c r="AO123" i="4" s="1"/>
  <c r="AQ123" i="4" s="1"/>
  <c r="O123" i="5" s="1"/>
  <c r="P123" i="5" s="1"/>
  <c r="AK123" i="5" s="1"/>
  <c r="Q123" i="5" s="1"/>
  <c r="AL123" i="5" s="1"/>
  <c r="R123" i="5" s="1"/>
  <c r="AM123" i="5" s="1"/>
  <c r="S123" i="5" s="1"/>
  <c r="AN123" i="5" s="1"/>
  <c r="T123" i="5" s="1"/>
  <c r="AO123" i="5" s="1"/>
  <c r="AQ123" i="5" s="1"/>
  <c r="O123" i="6" s="1"/>
  <c r="P123" i="6" s="1"/>
  <c r="AK123" i="6" s="1"/>
  <c r="Q123" i="6" s="1"/>
  <c r="AL123" i="6" s="1"/>
  <c r="R123" i="6" s="1"/>
  <c r="AM123" i="6" s="1"/>
  <c r="S123" i="6" s="1"/>
  <c r="AN123" i="6" s="1"/>
  <c r="T123" i="6" s="1"/>
  <c r="AO123" i="6" s="1"/>
  <c r="AQ123" i="6" s="1"/>
  <c r="O123" i="7" s="1"/>
  <c r="P123" i="7" s="1"/>
  <c r="AK123" i="7" s="1"/>
  <c r="Q123" i="7" s="1"/>
  <c r="AL123" i="7" s="1"/>
  <c r="R123" i="7" s="1"/>
  <c r="AM123" i="7" s="1"/>
  <c r="S123" i="7" s="1"/>
  <c r="AN123" i="7" s="1"/>
  <c r="T123" i="7" s="1"/>
  <c r="AO123" i="7" s="1"/>
  <c r="AQ123" i="7" s="1"/>
  <c r="O123" i="8" s="1"/>
  <c r="P123" i="8" s="1"/>
  <c r="AK123" i="8" s="1"/>
  <c r="Q123" i="8" s="1"/>
  <c r="AL123" i="8" s="1"/>
  <c r="R123" i="8" s="1"/>
  <c r="AM123" i="8" s="1"/>
  <c r="S123" i="8" s="1"/>
  <c r="AN123" i="8" s="1"/>
  <c r="T123" i="8" s="1"/>
  <c r="AO123" i="8" s="1"/>
  <c r="AQ123" i="8" s="1"/>
  <c r="O123" i="11"/>
  <c r="P123" i="11" s="1"/>
  <c r="AK123" i="11" s="1"/>
  <c r="Q123" i="11" s="1"/>
  <c r="AL123" i="11" s="1"/>
  <c r="R123" i="11" s="1"/>
  <c r="AM123" i="11" s="1"/>
  <c r="S123" i="11" s="1"/>
  <c r="AN123" i="11" s="1"/>
  <c r="T123" i="11" s="1"/>
  <c r="AO123" i="11" s="1"/>
  <c r="AQ123" i="11"/>
  <c r="O124" i="12" s="1"/>
  <c r="P124" i="12" s="1"/>
  <c r="AK124" i="12" s="1"/>
  <c r="Q124" i="12" s="1"/>
  <c r="AL124" i="12" s="1"/>
  <c r="R124" i="12" s="1"/>
  <c r="AM124" i="12" s="1"/>
  <c r="S124" i="12" s="1"/>
  <c r="AN124" i="12" s="1"/>
  <c r="T124" i="12" s="1"/>
  <c r="AO124" i="12" s="1"/>
  <c r="AQ124" i="12" s="1"/>
  <c r="O122" i="3"/>
  <c r="P122" i="3" s="1"/>
  <c r="AK122" i="3" s="1"/>
  <c r="Q122" i="3" s="1"/>
  <c r="AL122" i="3" s="1"/>
  <c r="R122" i="3" s="1"/>
  <c r="AM122" i="3" s="1"/>
  <c r="S122" i="3" s="1"/>
  <c r="AN122" i="3" s="1"/>
  <c r="T122" i="3" s="1"/>
  <c r="AO122" i="3" s="1"/>
  <c r="AQ122" i="3" s="1"/>
  <c r="O122" i="4" s="1"/>
  <c r="P122" i="4" s="1"/>
  <c r="AK122" i="4" s="1"/>
  <c r="Q122" i="4" s="1"/>
  <c r="AL122" i="4" s="1"/>
  <c r="R122" i="4" s="1"/>
  <c r="AM122" i="4" s="1"/>
  <c r="S122" i="4" s="1"/>
  <c r="AN122" i="4" s="1"/>
  <c r="T122" i="4" s="1"/>
  <c r="AO122" i="4" s="1"/>
  <c r="AQ122" i="4" s="1"/>
  <c r="O122" i="5" s="1"/>
  <c r="P122" i="5" s="1"/>
  <c r="AK122" i="5" s="1"/>
  <c r="Q122" i="5" s="1"/>
  <c r="AL122" i="5" s="1"/>
  <c r="R122" i="5" s="1"/>
  <c r="AM122" i="5" s="1"/>
  <c r="S122" i="5" s="1"/>
  <c r="AN122" i="5" s="1"/>
  <c r="T122" i="5" s="1"/>
  <c r="AO122" i="5" s="1"/>
  <c r="AQ122" i="5" s="1"/>
  <c r="O122" i="6" s="1"/>
  <c r="P122" i="6" s="1"/>
  <c r="AK122" i="6" s="1"/>
  <c r="Q122" i="6" s="1"/>
  <c r="AL122" i="6" s="1"/>
  <c r="R122" i="6" s="1"/>
  <c r="AM122" i="6" s="1"/>
  <c r="S122" i="6" s="1"/>
  <c r="AN122" i="6" s="1"/>
  <c r="T122" i="6" s="1"/>
  <c r="AO122" i="6" s="1"/>
  <c r="AQ122" i="6" s="1"/>
  <c r="O122" i="7" s="1"/>
  <c r="P122" i="7" s="1"/>
  <c r="AK122" i="7" s="1"/>
  <c r="Q122" i="7" s="1"/>
  <c r="AL122" i="7" s="1"/>
  <c r="R122" i="7" s="1"/>
  <c r="AM122" i="7" s="1"/>
  <c r="S122" i="7" s="1"/>
  <c r="AN122" i="7" s="1"/>
  <c r="T122" i="7" s="1"/>
  <c r="AO122" i="7" s="1"/>
  <c r="AQ122" i="7" s="1"/>
  <c r="O122" i="8" s="1"/>
  <c r="P122" i="8" s="1"/>
  <c r="AK122" i="8" s="1"/>
  <c r="Q122" i="8" s="1"/>
  <c r="AL122" i="8" s="1"/>
  <c r="R122" i="8" s="1"/>
  <c r="AM122" i="8" s="1"/>
  <c r="S122" i="8" s="1"/>
  <c r="AN122" i="8" s="1"/>
  <c r="T122" i="8" s="1"/>
  <c r="AO122" i="8" s="1"/>
  <c r="AQ122" i="8" s="1"/>
  <c r="O122" i="11"/>
  <c r="P122" i="11" s="1"/>
  <c r="AK122" i="11" s="1"/>
  <c r="Q122" i="11" s="1"/>
  <c r="AL122" i="11" s="1"/>
  <c r="R122" i="11" s="1"/>
  <c r="AM122" i="11" s="1"/>
  <c r="S122" i="11" s="1"/>
  <c r="AN122" i="11" s="1"/>
  <c r="T122" i="11" s="1"/>
  <c r="AO122" i="11" s="1"/>
  <c r="AQ122" i="11"/>
  <c r="O123" i="12" s="1"/>
  <c r="P123" i="12" s="1"/>
  <c r="AK123" i="12" s="1"/>
  <c r="Q123" i="12" s="1"/>
  <c r="AL123" i="12" s="1"/>
  <c r="R123" i="12" s="1"/>
  <c r="AM123" i="12" s="1"/>
  <c r="S123" i="12" s="1"/>
  <c r="AN123" i="12" s="1"/>
  <c r="T123" i="12" s="1"/>
  <c r="AO123" i="12" s="1"/>
  <c r="AQ123" i="12" s="1"/>
  <c r="O121" i="11"/>
  <c r="P121" i="11" s="1"/>
  <c r="AK121" i="11" s="1"/>
  <c r="Q121" i="11" s="1"/>
  <c r="AL121" i="11" s="1"/>
  <c r="R121" i="11" s="1"/>
  <c r="AM121" i="11" s="1"/>
  <c r="S121" i="11" s="1"/>
  <c r="AN121" i="11" s="1"/>
  <c r="T121" i="11" s="1"/>
  <c r="AO121" i="11" s="1"/>
  <c r="AQ121" i="11"/>
  <c r="O122" i="12" s="1"/>
  <c r="P122" i="12" s="1"/>
  <c r="AK122" i="12" s="1"/>
  <c r="Q122" i="12" s="1"/>
  <c r="AL122" i="12" s="1"/>
  <c r="R122" i="12" s="1"/>
  <c r="AM122" i="12" s="1"/>
  <c r="S122" i="12" s="1"/>
  <c r="AN122" i="12" s="1"/>
  <c r="T122" i="12" s="1"/>
  <c r="AO122" i="12" s="1"/>
  <c r="AQ122" i="12" s="1"/>
  <c r="O121" i="3"/>
  <c r="P121" i="3" s="1"/>
  <c r="AK121" i="3" s="1"/>
  <c r="Q121" i="3" s="1"/>
  <c r="AL121" i="3" s="1"/>
  <c r="R121" i="3" s="1"/>
  <c r="AM121" i="3" s="1"/>
  <c r="S121" i="3" s="1"/>
  <c r="AN121" i="3" s="1"/>
  <c r="T121" i="3" s="1"/>
  <c r="AO121" i="3" s="1"/>
  <c r="AQ121" i="3" s="1"/>
  <c r="O121" i="4" s="1"/>
  <c r="P121" i="4" s="1"/>
  <c r="AK121" i="4" s="1"/>
  <c r="Q121" i="4" s="1"/>
  <c r="AL121" i="4" s="1"/>
  <c r="R121" i="4" s="1"/>
  <c r="AM121" i="4" s="1"/>
  <c r="S121" i="4" s="1"/>
  <c r="AN121" i="4" s="1"/>
  <c r="T121" i="4" s="1"/>
  <c r="AO121" i="4" s="1"/>
  <c r="AQ121" i="4" s="1"/>
  <c r="O121" i="5" s="1"/>
  <c r="P121" i="5" s="1"/>
  <c r="AK121" i="5" s="1"/>
  <c r="Q121" i="5" s="1"/>
  <c r="AL121" i="5" s="1"/>
  <c r="R121" i="5" s="1"/>
  <c r="AM121" i="5" s="1"/>
  <c r="S121" i="5" s="1"/>
  <c r="AN121" i="5" s="1"/>
  <c r="T121" i="5" s="1"/>
  <c r="AO121" i="5" s="1"/>
  <c r="AQ121" i="5" s="1"/>
  <c r="O121" i="6" s="1"/>
  <c r="P121" i="6" s="1"/>
  <c r="AK121" i="6" s="1"/>
  <c r="Q121" i="6" s="1"/>
  <c r="AL121" i="6" s="1"/>
  <c r="R121" i="6" s="1"/>
  <c r="AM121" i="6" s="1"/>
  <c r="S121" i="6" s="1"/>
  <c r="AN121" i="6" s="1"/>
  <c r="T121" i="6" s="1"/>
  <c r="AO121" i="6" s="1"/>
  <c r="AQ121" i="6" s="1"/>
  <c r="O121" i="7" s="1"/>
  <c r="P121" i="7" s="1"/>
  <c r="AK121" i="7" s="1"/>
  <c r="Q121" i="7" s="1"/>
  <c r="AL121" i="7" s="1"/>
  <c r="R121" i="7" s="1"/>
  <c r="AM121" i="7" s="1"/>
  <c r="S121" i="7" s="1"/>
  <c r="AN121" i="7" s="1"/>
  <c r="T121" i="7" s="1"/>
  <c r="AO121" i="7" s="1"/>
  <c r="AQ121" i="7" s="1"/>
  <c r="O121" i="8" s="1"/>
  <c r="P121" i="8" s="1"/>
  <c r="AK121" i="8" s="1"/>
  <c r="Q121" i="8" s="1"/>
  <c r="AL121" i="8" s="1"/>
  <c r="R121" i="8" s="1"/>
  <c r="AM121" i="8" s="1"/>
  <c r="S121" i="8" s="1"/>
  <c r="AN121" i="8" s="1"/>
  <c r="T121" i="8" s="1"/>
  <c r="AO121" i="8" s="1"/>
  <c r="AQ121" i="8" s="1"/>
  <c r="O120" i="11"/>
  <c r="P120" i="11" s="1"/>
  <c r="AK120" i="11" s="1"/>
  <c r="Q120" i="11" s="1"/>
  <c r="AL120" i="11" s="1"/>
  <c r="R120" i="11" s="1"/>
  <c r="AM120" i="11" s="1"/>
  <c r="S120" i="11" s="1"/>
  <c r="AN120" i="11" s="1"/>
  <c r="T120" i="11" s="1"/>
  <c r="AO120" i="11" s="1"/>
  <c r="AQ120" i="11"/>
  <c r="O121" i="12" s="1"/>
  <c r="P121" i="12" s="1"/>
  <c r="AK121" i="12" s="1"/>
  <c r="Q121" i="12" s="1"/>
  <c r="AL121" i="12" s="1"/>
  <c r="R121" i="12" s="1"/>
  <c r="AM121" i="12" s="1"/>
  <c r="S121" i="12" s="1"/>
  <c r="AN121" i="12" s="1"/>
  <c r="T121" i="12" s="1"/>
  <c r="AO121" i="12" s="1"/>
  <c r="AQ121" i="12" s="1"/>
  <c r="O120" i="3"/>
  <c r="P120" i="3" s="1"/>
  <c r="AK120" i="3" s="1"/>
  <c r="Q120" i="3" s="1"/>
  <c r="AL120" i="3" s="1"/>
  <c r="R120" i="3" s="1"/>
  <c r="AM120" i="3" s="1"/>
  <c r="S120" i="3" s="1"/>
  <c r="AN120" i="3" s="1"/>
  <c r="T120" i="3" s="1"/>
  <c r="AO120" i="3" s="1"/>
  <c r="AQ120" i="3" s="1"/>
  <c r="O120" i="4" s="1"/>
  <c r="P120" i="4" s="1"/>
  <c r="AK120" i="4" s="1"/>
  <c r="Q120" i="4" s="1"/>
  <c r="AL120" i="4" s="1"/>
  <c r="R120" i="4" s="1"/>
  <c r="AM120" i="4" s="1"/>
  <c r="S120" i="4" s="1"/>
  <c r="AN120" i="4" s="1"/>
  <c r="T120" i="4" s="1"/>
  <c r="AO120" i="4" s="1"/>
  <c r="AQ120" i="4" s="1"/>
  <c r="O120" i="5" s="1"/>
  <c r="P120" i="5" s="1"/>
  <c r="AK120" i="5" s="1"/>
  <c r="Q120" i="5" s="1"/>
  <c r="AL120" i="5" s="1"/>
  <c r="R120" i="5" s="1"/>
  <c r="AM120" i="5" s="1"/>
  <c r="S120" i="5" s="1"/>
  <c r="AN120" i="5" s="1"/>
  <c r="T120" i="5" s="1"/>
  <c r="AO120" i="5" s="1"/>
  <c r="AQ120" i="5" s="1"/>
  <c r="O120" i="6" s="1"/>
  <c r="P120" i="6" s="1"/>
  <c r="AK120" i="6" s="1"/>
  <c r="Q120" i="6" s="1"/>
  <c r="AL120" i="6" s="1"/>
  <c r="R120" i="6" s="1"/>
  <c r="AM120" i="6" s="1"/>
  <c r="S120" i="6" s="1"/>
  <c r="AN120" i="6" s="1"/>
  <c r="T120" i="6" s="1"/>
  <c r="AO120" i="6" s="1"/>
  <c r="AQ120" i="6" s="1"/>
  <c r="O120" i="7" s="1"/>
  <c r="P120" i="7" s="1"/>
  <c r="AK120" i="7" s="1"/>
  <c r="Q120" i="7" s="1"/>
  <c r="AL120" i="7" s="1"/>
  <c r="R120" i="7" s="1"/>
  <c r="AM120" i="7" s="1"/>
  <c r="S120" i="7" s="1"/>
  <c r="AN120" i="7" s="1"/>
  <c r="T120" i="7" s="1"/>
  <c r="AO120" i="7" s="1"/>
  <c r="AQ120" i="7" s="1"/>
  <c r="O120" i="8" s="1"/>
  <c r="P120" i="8" s="1"/>
  <c r="AK120" i="8" s="1"/>
  <c r="Q120" i="8" s="1"/>
  <c r="AL120" i="8" s="1"/>
  <c r="R120" i="8" s="1"/>
  <c r="AM120" i="8" s="1"/>
  <c r="S120" i="8" s="1"/>
  <c r="AN120" i="8" s="1"/>
  <c r="T120" i="8" s="1"/>
  <c r="AO120" i="8" s="1"/>
  <c r="AQ120" i="8" s="1"/>
  <c r="O119" i="11"/>
  <c r="P119" i="11" s="1"/>
  <c r="AK119" i="11" s="1"/>
  <c r="Q119" i="11" s="1"/>
  <c r="AL119" i="11" s="1"/>
  <c r="R119" i="11" s="1"/>
  <c r="AM119" i="11" s="1"/>
  <c r="S119" i="11" s="1"/>
  <c r="AN119" i="11" s="1"/>
  <c r="T119" i="11" s="1"/>
  <c r="AO119" i="11" s="1"/>
  <c r="AQ119" i="11"/>
  <c r="O120" i="12" s="1"/>
  <c r="P120" i="12" s="1"/>
  <c r="AK120" i="12" s="1"/>
  <c r="Q120" i="12" s="1"/>
  <c r="AL120" i="12" s="1"/>
  <c r="R120" i="12" s="1"/>
  <c r="AM120" i="12" s="1"/>
  <c r="S120" i="12" s="1"/>
  <c r="AN120" i="12" s="1"/>
  <c r="T120" i="12" s="1"/>
  <c r="AO120" i="12" s="1"/>
  <c r="AQ120" i="12" s="1"/>
  <c r="O119" i="3"/>
  <c r="P119" i="3" s="1"/>
  <c r="AK119" i="3" s="1"/>
  <c r="Q119" i="3" s="1"/>
  <c r="AL119" i="3" s="1"/>
  <c r="R119" i="3" s="1"/>
  <c r="AM119" i="3" s="1"/>
  <c r="S119" i="3" s="1"/>
  <c r="AN119" i="3" s="1"/>
  <c r="T119" i="3" s="1"/>
  <c r="AO119" i="3" s="1"/>
  <c r="AQ119" i="3" s="1"/>
  <c r="O119" i="4" s="1"/>
  <c r="P119" i="4" s="1"/>
  <c r="AK119" i="4" s="1"/>
  <c r="Q119" i="4" s="1"/>
  <c r="AL119" i="4" s="1"/>
  <c r="R119" i="4" s="1"/>
  <c r="AM119" i="4" s="1"/>
  <c r="S119" i="4" s="1"/>
  <c r="AN119" i="4" s="1"/>
  <c r="T119" i="4" s="1"/>
  <c r="AO119" i="4" s="1"/>
  <c r="AQ119" i="4" s="1"/>
  <c r="O119" i="5" s="1"/>
  <c r="P119" i="5" s="1"/>
  <c r="AK119" i="5" s="1"/>
  <c r="Q119" i="5" s="1"/>
  <c r="AL119" i="5" s="1"/>
  <c r="R119" i="5" s="1"/>
  <c r="AM119" i="5" s="1"/>
  <c r="S119" i="5" s="1"/>
  <c r="AN119" i="5" s="1"/>
  <c r="T119" i="5" s="1"/>
  <c r="AO119" i="5" s="1"/>
  <c r="AQ119" i="5" s="1"/>
  <c r="O119" i="6" s="1"/>
  <c r="P119" i="6" s="1"/>
  <c r="AK119" i="6" s="1"/>
  <c r="Q119" i="6" s="1"/>
  <c r="AL119" i="6" s="1"/>
  <c r="R119" i="6" s="1"/>
  <c r="AM119" i="6" s="1"/>
  <c r="S119" i="6" s="1"/>
  <c r="AN119" i="6" s="1"/>
  <c r="T119" i="6" s="1"/>
  <c r="AO119" i="6" s="1"/>
  <c r="AQ119" i="6" s="1"/>
  <c r="O119" i="7" s="1"/>
  <c r="P119" i="7" s="1"/>
  <c r="AK119" i="7" s="1"/>
  <c r="Q119" i="7" s="1"/>
  <c r="AL119" i="7" s="1"/>
  <c r="R119" i="7" s="1"/>
  <c r="AM119" i="7" s="1"/>
  <c r="S119" i="7" s="1"/>
  <c r="AN119" i="7" s="1"/>
  <c r="T119" i="7" s="1"/>
  <c r="AO119" i="7" s="1"/>
  <c r="AQ119" i="7" s="1"/>
  <c r="O119" i="8" s="1"/>
  <c r="P119" i="8" s="1"/>
  <c r="AK119" i="8" s="1"/>
  <c r="Q119" i="8" s="1"/>
  <c r="AL119" i="8" s="1"/>
  <c r="R119" i="8" s="1"/>
  <c r="AM119" i="8" s="1"/>
  <c r="S119" i="8" s="1"/>
  <c r="AN119" i="8" s="1"/>
  <c r="T119" i="8" s="1"/>
  <c r="AO119" i="8" s="1"/>
  <c r="AQ119" i="8" s="1"/>
  <c r="O118" i="3"/>
  <c r="P118" i="3" s="1"/>
  <c r="AK118" i="3" s="1"/>
  <c r="Q118" i="3" s="1"/>
  <c r="AL118" i="3" s="1"/>
  <c r="R118" i="3" s="1"/>
  <c r="AM118" i="3" s="1"/>
  <c r="S118" i="3" s="1"/>
  <c r="AN118" i="3" s="1"/>
  <c r="T118" i="3" s="1"/>
  <c r="AO118" i="3" s="1"/>
  <c r="AQ118" i="3" s="1"/>
  <c r="O118" i="4" s="1"/>
  <c r="P118" i="4" s="1"/>
  <c r="AK118" i="4" s="1"/>
  <c r="Q118" i="4" s="1"/>
  <c r="AL118" i="4" s="1"/>
  <c r="R118" i="4" s="1"/>
  <c r="AM118" i="4" s="1"/>
  <c r="S118" i="4" s="1"/>
  <c r="AN118" i="4" s="1"/>
  <c r="T118" i="4" s="1"/>
  <c r="AO118" i="4" s="1"/>
  <c r="AQ118" i="4" s="1"/>
  <c r="O118" i="5" s="1"/>
  <c r="P118" i="5" s="1"/>
  <c r="AK118" i="5" s="1"/>
  <c r="Q118" i="5" s="1"/>
  <c r="AL118" i="5" s="1"/>
  <c r="R118" i="5" s="1"/>
  <c r="AM118" i="5" s="1"/>
  <c r="S118" i="5" s="1"/>
  <c r="AN118" i="5" s="1"/>
  <c r="T118" i="5" s="1"/>
  <c r="AO118" i="5" s="1"/>
  <c r="AQ118" i="5" s="1"/>
  <c r="O118" i="6" s="1"/>
  <c r="P118" i="6" s="1"/>
  <c r="AK118" i="6" s="1"/>
  <c r="Q118" i="6" s="1"/>
  <c r="AL118" i="6" s="1"/>
  <c r="R118" i="6" s="1"/>
  <c r="AM118" i="6" s="1"/>
  <c r="S118" i="6" s="1"/>
  <c r="AN118" i="6" s="1"/>
  <c r="T118" i="6" s="1"/>
  <c r="AO118" i="6" s="1"/>
  <c r="AQ118" i="6" s="1"/>
  <c r="O118" i="7" s="1"/>
  <c r="P118" i="7" s="1"/>
  <c r="AK118" i="7" s="1"/>
  <c r="Q118" i="7" s="1"/>
  <c r="AL118" i="7" s="1"/>
  <c r="R118" i="7" s="1"/>
  <c r="AM118" i="7" s="1"/>
  <c r="S118" i="7" s="1"/>
  <c r="AN118" i="7" s="1"/>
  <c r="T118" i="7" s="1"/>
  <c r="AO118" i="7" s="1"/>
  <c r="AQ118" i="7" s="1"/>
  <c r="O118" i="8" s="1"/>
  <c r="P118" i="8" s="1"/>
  <c r="AK118" i="8" s="1"/>
  <c r="Q118" i="8" s="1"/>
  <c r="AL118" i="8" s="1"/>
  <c r="R118" i="8" s="1"/>
  <c r="AM118" i="8" s="1"/>
  <c r="S118" i="8" s="1"/>
  <c r="AN118" i="8" s="1"/>
  <c r="T118" i="8" s="1"/>
  <c r="AO118" i="8" s="1"/>
  <c r="AQ118" i="8" s="1"/>
  <c r="O118" i="11"/>
  <c r="P118" i="11" s="1"/>
  <c r="AK118" i="11" s="1"/>
  <c r="Q118" i="11" s="1"/>
  <c r="AL118" i="11" s="1"/>
  <c r="R118" i="11" s="1"/>
  <c r="AM118" i="11" s="1"/>
  <c r="S118" i="11" s="1"/>
  <c r="AN118" i="11" s="1"/>
  <c r="T118" i="11" s="1"/>
  <c r="AO118" i="11" s="1"/>
  <c r="AQ118" i="11"/>
  <c r="O119" i="12" s="1"/>
  <c r="P119" i="12" s="1"/>
  <c r="AK119" i="12" s="1"/>
  <c r="Q119" i="12" s="1"/>
  <c r="AL119" i="12" s="1"/>
  <c r="R119" i="12" s="1"/>
  <c r="AM119" i="12" s="1"/>
  <c r="S119" i="12" s="1"/>
  <c r="AN119" i="12" s="1"/>
  <c r="T119" i="12" s="1"/>
  <c r="AO119" i="12" s="1"/>
  <c r="AQ119" i="12" s="1"/>
  <c r="O117" i="3"/>
  <c r="P117" i="3" s="1"/>
  <c r="AK117" i="3" s="1"/>
  <c r="Q117" i="3" s="1"/>
  <c r="AL117" i="3" s="1"/>
  <c r="R117" i="3" s="1"/>
  <c r="AM117" i="3" s="1"/>
  <c r="S117" i="3" s="1"/>
  <c r="AN117" i="3" s="1"/>
  <c r="T117" i="3" s="1"/>
  <c r="AO117" i="3" s="1"/>
  <c r="AQ117" i="3" s="1"/>
  <c r="O117" i="4" s="1"/>
  <c r="P117" i="4" s="1"/>
  <c r="AK117" i="4" s="1"/>
  <c r="Q117" i="4" s="1"/>
  <c r="AL117" i="4" s="1"/>
  <c r="R117" i="4" s="1"/>
  <c r="AM117" i="4" s="1"/>
  <c r="S117" i="4" s="1"/>
  <c r="AN117" i="4" s="1"/>
  <c r="T117" i="4" s="1"/>
  <c r="AO117" i="4" s="1"/>
  <c r="AQ117" i="4" s="1"/>
  <c r="O117" i="5" s="1"/>
  <c r="P117" i="5" s="1"/>
  <c r="AK117" i="5" s="1"/>
  <c r="Q117" i="5" s="1"/>
  <c r="AL117" i="5" s="1"/>
  <c r="R117" i="5" s="1"/>
  <c r="AM117" i="5" s="1"/>
  <c r="S117" i="5" s="1"/>
  <c r="AN117" i="5" s="1"/>
  <c r="T117" i="5" s="1"/>
  <c r="AO117" i="5" s="1"/>
  <c r="AQ117" i="5" s="1"/>
  <c r="O117" i="6" s="1"/>
  <c r="P117" i="6" s="1"/>
  <c r="AK117" i="6" s="1"/>
  <c r="Q117" i="6" s="1"/>
  <c r="AL117" i="6" s="1"/>
  <c r="R117" i="6" s="1"/>
  <c r="AM117" i="6" s="1"/>
  <c r="S117" i="6" s="1"/>
  <c r="AN117" i="6" s="1"/>
  <c r="T117" i="6" s="1"/>
  <c r="AO117" i="6" s="1"/>
  <c r="AQ117" i="6" s="1"/>
  <c r="O117" i="7" s="1"/>
  <c r="P117" i="7" s="1"/>
  <c r="AK117" i="7" s="1"/>
  <c r="Q117" i="7" s="1"/>
  <c r="AL117" i="7" s="1"/>
  <c r="R117" i="7" s="1"/>
  <c r="AM117" i="7" s="1"/>
  <c r="S117" i="7" s="1"/>
  <c r="AN117" i="7" s="1"/>
  <c r="T117" i="7" s="1"/>
  <c r="AO117" i="7" s="1"/>
  <c r="AQ117" i="7" s="1"/>
  <c r="O117" i="8" s="1"/>
  <c r="P117" i="8" s="1"/>
  <c r="AK117" i="8" s="1"/>
  <c r="Q117" i="8" s="1"/>
  <c r="AL117" i="8" s="1"/>
  <c r="R117" i="8" s="1"/>
  <c r="AM117" i="8" s="1"/>
  <c r="S117" i="8" s="1"/>
  <c r="AN117" i="8" s="1"/>
  <c r="T117" i="8" s="1"/>
  <c r="AO117" i="8" s="1"/>
  <c r="AQ117" i="8" s="1"/>
  <c r="O117" i="11"/>
  <c r="P117" i="11" s="1"/>
  <c r="AK117" i="11" s="1"/>
  <c r="Q117" i="11" s="1"/>
  <c r="AL117" i="11" s="1"/>
  <c r="R117" i="11" s="1"/>
  <c r="AM117" i="11" s="1"/>
  <c r="S117" i="11" s="1"/>
  <c r="AN117" i="11" s="1"/>
  <c r="T117" i="11" s="1"/>
  <c r="AO117" i="11" s="1"/>
  <c r="AQ117" i="11"/>
  <c r="O118" i="12" s="1"/>
  <c r="P118" i="12" s="1"/>
  <c r="AK118" i="12" s="1"/>
  <c r="Q118" i="12" s="1"/>
  <c r="AL118" i="12" s="1"/>
  <c r="R118" i="12" s="1"/>
  <c r="AM118" i="12" s="1"/>
  <c r="S118" i="12" s="1"/>
  <c r="AN118" i="12" s="1"/>
  <c r="T118" i="12" s="1"/>
  <c r="AO118" i="12" s="1"/>
  <c r="AQ118" i="12" s="1"/>
  <c r="O116" i="3"/>
  <c r="P116" i="3" s="1"/>
  <c r="AK116" i="3" s="1"/>
  <c r="Q116" i="3" s="1"/>
  <c r="AL116" i="3" s="1"/>
  <c r="R116" i="3" s="1"/>
  <c r="AM116" i="3" s="1"/>
  <c r="S116" i="3" s="1"/>
  <c r="AN116" i="3" s="1"/>
  <c r="T116" i="3" s="1"/>
  <c r="AO116" i="3" s="1"/>
  <c r="AQ116" i="3" s="1"/>
  <c r="O116" i="4" s="1"/>
  <c r="P116" i="4" s="1"/>
  <c r="AK116" i="4" s="1"/>
  <c r="Q116" i="4" s="1"/>
  <c r="AL116" i="4" s="1"/>
  <c r="R116" i="4" s="1"/>
  <c r="AM116" i="4" s="1"/>
  <c r="S116" i="4" s="1"/>
  <c r="AN116" i="4" s="1"/>
  <c r="T116" i="4" s="1"/>
  <c r="AO116" i="4" s="1"/>
  <c r="AQ116" i="4" s="1"/>
  <c r="O116" i="5" s="1"/>
  <c r="P116" i="5" s="1"/>
  <c r="AK116" i="5" s="1"/>
  <c r="Q116" i="5" s="1"/>
  <c r="AL116" i="5" s="1"/>
  <c r="R116" i="5" s="1"/>
  <c r="AM116" i="5" s="1"/>
  <c r="S116" i="5" s="1"/>
  <c r="AN116" i="5" s="1"/>
  <c r="T116" i="5" s="1"/>
  <c r="AO116" i="5" s="1"/>
  <c r="AQ116" i="5" s="1"/>
  <c r="O116" i="6" s="1"/>
  <c r="P116" i="6" s="1"/>
  <c r="AK116" i="6" s="1"/>
  <c r="Q116" i="6" s="1"/>
  <c r="AL116" i="6" s="1"/>
  <c r="R116" i="6" s="1"/>
  <c r="AM116" i="6" s="1"/>
  <c r="S116" i="6" s="1"/>
  <c r="AN116" i="6" s="1"/>
  <c r="T116" i="6" s="1"/>
  <c r="AO116" i="6" s="1"/>
  <c r="AQ116" i="6" s="1"/>
  <c r="O116" i="7" s="1"/>
  <c r="P116" i="7" s="1"/>
  <c r="AK116" i="7" s="1"/>
  <c r="Q116" i="7" s="1"/>
  <c r="AL116" i="7" s="1"/>
  <c r="R116" i="7" s="1"/>
  <c r="AM116" i="7" s="1"/>
  <c r="S116" i="7" s="1"/>
  <c r="AN116" i="7" s="1"/>
  <c r="T116" i="7" s="1"/>
  <c r="AO116" i="7" s="1"/>
  <c r="AQ116" i="7" s="1"/>
  <c r="O116" i="8" s="1"/>
  <c r="P116" i="8" s="1"/>
  <c r="AK116" i="8" s="1"/>
  <c r="Q116" i="8" s="1"/>
  <c r="AL116" i="8" s="1"/>
  <c r="R116" i="8" s="1"/>
  <c r="AM116" i="8" s="1"/>
  <c r="S116" i="8" s="1"/>
  <c r="AN116" i="8" s="1"/>
  <c r="T116" i="8" s="1"/>
  <c r="AO116" i="8" s="1"/>
  <c r="AQ116" i="8" s="1"/>
  <c r="O116" i="11"/>
  <c r="P116" i="11" s="1"/>
  <c r="AK116" i="11" s="1"/>
  <c r="Q116" i="11" s="1"/>
  <c r="AL116" i="11" s="1"/>
  <c r="R116" i="11" s="1"/>
  <c r="AM116" i="11" s="1"/>
  <c r="S116" i="11" s="1"/>
  <c r="AN116" i="11" s="1"/>
  <c r="T116" i="11" s="1"/>
  <c r="AO116" i="11" s="1"/>
  <c r="AQ116" i="11"/>
  <c r="O117" i="12" s="1"/>
  <c r="P117" i="12" s="1"/>
  <c r="AK117" i="12" s="1"/>
  <c r="Q117" i="12" s="1"/>
  <c r="AL117" i="12" s="1"/>
  <c r="R117" i="12" s="1"/>
  <c r="AM117" i="12" s="1"/>
  <c r="S117" i="12" s="1"/>
  <c r="AN117" i="12" s="1"/>
  <c r="T117" i="12" s="1"/>
  <c r="AO117" i="12" s="1"/>
  <c r="AQ117" i="12" s="1"/>
  <c r="O116" i="13"/>
  <c r="P116" i="13" s="1"/>
  <c r="AK116" i="13" s="1"/>
  <c r="Q116" i="13" s="1"/>
  <c r="AL116" i="13" s="1"/>
  <c r="R116" i="13" s="1"/>
  <c r="AM116" i="13" s="1"/>
  <c r="S116" i="13" s="1"/>
  <c r="AN116" i="13" s="1"/>
  <c r="T116" i="13" s="1"/>
  <c r="AO116" i="13" s="1"/>
  <c r="AQ116" i="13" s="1"/>
  <c r="O120" i="14"/>
  <c r="P120" i="14" s="1"/>
  <c r="AK120" i="14" s="1"/>
  <c r="Q120" i="14" s="1"/>
  <c r="AL120" i="14" s="1"/>
  <c r="R120" i="14" s="1"/>
  <c r="AM120" i="14" s="1"/>
  <c r="S120" i="14" s="1"/>
  <c r="AN120" i="14" s="1"/>
  <c r="T120" i="14" s="1"/>
  <c r="AO120" i="14" s="1"/>
  <c r="AQ120" i="14" s="1"/>
  <c r="O114" i="3"/>
  <c r="P114" i="3" s="1"/>
  <c r="AK114" i="3" s="1"/>
  <c r="Q114" i="3" s="1"/>
  <c r="AL114" i="3" s="1"/>
  <c r="R114" i="3" s="1"/>
  <c r="AM114" i="3" s="1"/>
  <c r="S114" i="3" s="1"/>
  <c r="AN114" i="3" s="1"/>
  <c r="T114" i="3" s="1"/>
  <c r="AO114" i="3" s="1"/>
  <c r="AQ114" i="3" s="1"/>
  <c r="O114" i="4" s="1"/>
  <c r="P114" i="4" s="1"/>
  <c r="AK114" i="4" s="1"/>
  <c r="Q114" i="4" s="1"/>
  <c r="AL114" i="4" s="1"/>
  <c r="R114" i="4" s="1"/>
  <c r="AM114" i="4" s="1"/>
  <c r="S114" i="4" s="1"/>
  <c r="AN114" i="4" s="1"/>
  <c r="T114" i="4" s="1"/>
  <c r="AO114" i="4" s="1"/>
  <c r="AQ114" i="4" s="1"/>
  <c r="O114" i="5" s="1"/>
  <c r="P114" i="5" s="1"/>
  <c r="AK114" i="5" s="1"/>
  <c r="Q114" i="5" s="1"/>
  <c r="AL114" i="5" s="1"/>
  <c r="R114" i="5" s="1"/>
  <c r="AM114" i="5" s="1"/>
  <c r="S114" i="5" s="1"/>
  <c r="AN114" i="5" s="1"/>
  <c r="T114" i="5" s="1"/>
  <c r="AO114" i="5" s="1"/>
  <c r="AQ114" i="5" s="1"/>
  <c r="O114" i="6" s="1"/>
  <c r="P114" i="6" s="1"/>
  <c r="AK114" i="6" s="1"/>
  <c r="Q114" i="6" s="1"/>
  <c r="AL114" i="6" s="1"/>
  <c r="R114" i="6" s="1"/>
  <c r="AM114" i="6" s="1"/>
  <c r="S114" i="6" s="1"/>
  <c r="AN114" i="6" s="1"/>
  <c r="T114" i="6" s="1"/>
  <c r="AO114" i="6" s="1"/>
  <c r="AQ114" i="6" s="1"/>
  <c r="O114" i="7" s="1"/>
  <c r="P114" i="7" s="1"/>
  <c r="AK114" i="7" s="1"/>
  <c r="Q114" i="7" s="1"/>
  <c r="AL114" i="7" s="1"/>
  <c r="R114" i="7" s="1"/>
  <c r="AM114" i="7" s="1"/>
  <c r="S114" i="7" s="1"/>
  <c r="AN114" i="7" s="1"/>
  <c r="T114" i="7" s="1"/>
  <c r="AO114" i="7" s="1"/>
  <c r="AQ114" i="7" s="1"/>
  <c r="O114" i="8" s="1"/>
  <c r="P114" i="8" s="1"/>
  <c r="AK114" i="8" s="1"/>
  <c r="Q114" i="8" s="1"/>
  <c r="AL114" i="8" s="1"/>
  <c r="R114" i="8" s="1"/>
  <c r="AM114" i="8" s="1"/>
  <c r="S114" i="8" s="1"/>
  <c r="AN114" i="8" s="1"/>
  <c r="T114" i="8" s="1"/>
  <c r="AO114" i="8" s="1"/>
  <c r="AQ114" i="8" s="1"/>
  <c r="O114" i="11"/>
  <c r="P114" i="11" s="1"/>
  <c r="AK114" i="11" s="1"/>
  <c r="Q114" i="11" s="1"/>
  <c r="AL114" i="11" s="1"/>
  <c r="R114" i="11" s="1"/>
  <c r="AM114" i="11" s="1"/>
  <c r="S114" i="11" s="1"/>
  <c r="AN114" i="11" s="1"/>
  <c r="T114" i="11" s="1"/>
  <c r="AO114" i="11" s="1"/>
  <c r="AQ114" i="11"/>
  <c r="O115" i="12" s="1"/>
  <c r="P115" i="12" s="1"/>
  <c r="AK115" i="12" s="1"/>
  <c r="Q115" i="12" s="1"/>
  <c r="AL115" i="12" s="1"/>
  <c r="R115" i="12" s="1"/>
  <c r="AM115" i="12" s="1"/>
  <c r="S115" i="12" s="1"/>
  <c r="AN115" i="12" s="1"/>
  <c r="T115" i="12" s="1"/>
  <c r="AO115" i="12" s="1"/>
  <c r="AQ115" i="12" s="1"/>
  <c r="O113" i="3"/>
  <c r="P113" i="3" s="1"/>
  <c r="AK113" i="3" s="1"/>
  <c r="Q113" i="3" s="1"/>
  <c r="AL113" i="3" s="1"/>
  <c r="R113" i="3" s="1"/>
  <c r="AM113" i="3" s="1"/>
  <c r="S113" i="3" s="1"/>
  <c r="AN113" i="3" s="1"/>
  <c r="T113" i="3" s="1"/>
  <c r="AO113" i="3" s="1"/>
  <c r="AQ113" i="3" s="1"/>
  <c r="O113" i="4" s="1"/>
  <c r="P113" i="4" s="1"/>
  <c r="AK113" i="4" s="1"/>
  <c r="Q113" i="4" s="1"/>
  <c r="AL113" i="4" s="1"/>
  <c r="R113" i="4" s="1"/>
  <c r="AM113" i="4" s="1"/>
  <c r="S113" i="4" s="1"/>
  <c r="AN113" i="4" s="1"/>
  <c r="T113" i="4" s="1"/>
  <c r="AO113" i="4" s="1"/>
  <c r="AQ113" i="4" s="1"/>
  <c r="O113" i="5" s="1"/>
  <c r="P113" i="5" s="1"/>
  <c r="AK113" i="5" s="1"/>
  <c r="Q113" i="5" s="1"/>
  <c r="AL113" i="5" s="1"/>
  <c r="R113" i="5" s="1"/>
  <c r="AM113" i="5" s="1"/>
  <c r="S113" i="5" s="1"/>
  <c r="AN113" i="5" s="1"/>
  <c r="T113" i="5" s="1"/>
  <c r="AO113" i="5" s="1"/>
  <c r="AQ113" i="5" s="1"/>
  <c r="O113" i="6" s="1"/>
  <c r="P113" i="6" s="1"/>
  <c r="AK113" i="6" s="1"/>
  <c r="Q113" i="6" s="1"/>
  <c r="AL113" i="6" s="1"/>
  <c r="R113" i="6" s="1"/>
  <c r="AM113" i="6" s="1"/>
  <c r="S113" i="6" s="1"/>
  <c r="AN113" i="6" s="1"/>
  <c r="T113" i="6" s="1"/>
  <c r="AO113" i="6" s="1"/>
  <c r="AQ113" i="6" s="1"/>
  <c r="O113" i="7" s="1"/>
  <c r="P113" i="7" s="1"/>
  <c r="AK113" i="7" s="1"/>
  <c r="Q113" i="7" s="1"/>
  <c r="AL113" i="7" s="1"/>
  <c r="R113" i="7" s="1"/>
  <c r="AM113" i="7" s="1"/>
  <c r="S113" i="7" s="1"/>
  <c r="AN113" i="7" s="1"/>
  <c r="T113" i="7" s="1"/>
  <c r="AO113" i="7" s="1"/>
  <c r="AQ113" i="7" s="1"/>
  <c r="O113" i="8" s="1"/>
  <c r="P113" i="8" s="1"/>
  <c r="AK113" i="8" s="1"/>
  <c r="Q113" i="8" s="1"/>
  <c r="AL113" i="8" s="1"/>
  <c r="R113" i="8" s="1"/>
  <c r="AM113" i="8" s="1"/>
  <c r="S113" i="8" s="1"/>
  <c r="AN113" i="8" s="1"/>
  <c r="T113" i="8" s="1"/>
  <c r="AO113" i="8" s="1"/>
  <c r="AQ113" i="8" s="1"/>
  <c r="O113" i="11"/>
  <c r="P113" i="11" s="1"/>
  <c r="AK113" i="11" s="1"/>
  <c r="Q113" i="11" s="1"/>
  <c r="AL113" i="11" s="1"/>
  <c r="R113" i="11" s="1"/>
  <c r="AM113" i="11" s="1"/>
  <c r="S113" i="11" s="1"/>
  <c r="AN113" i="11" s="1"/>
  <c r="T113" i="11" s="1"/>
  <c r="AO113" i="11" s="1"/>
  <c r="AQ113" i="11"/>
  <c r="O114" i="12" s="1"/>
  <c r="P114" i="12" s="1"/>
  <c r="AK114" i="12" s="1"/>
  <c r="Q114" i="12" s="1"/>
  <c r="AL114" i="12" s="1"/>
  <c r="R114" i="12" s="1"/>
  <c r="AM114" i="12" s="1"/>
  <c r="S114" i="12" s="1"/>
  <c r="AN114" i="12" s="1"/>
  <c r="T114" i="12" s="1"/>
  <c r="AO114" i="12" s="1"/>
  <c r="AQ114" i="12" s="1"/>
  <c r="O112" i="3"/>
  <c r="P112" i="3" s="1"/>
  <c r="AK112" i="3" s="1"/>
  <c r="Q112" i="3" s="1"/>
  <c r="AL112" i="3" s="1"/>
  <c r="R112" i="3" s="1"/>
  <c r="AM112" i="3" s="1"/>
  <c r="S112" i="3" s="1"/>
  <c r="AN112" i="3" s="1"/>
  <c r="T112" i="3" s="1"/>
  <c r="AO112" i="3" s="1"/>
  <c r="AQ112" i="3" s="1"/>
  <c r="O112" i="4" s="1"/>
  <c r="P112" i="4" s="1"/>
  <c r="AK112" i="4" s="1"/>
  <c r="Q112" i="4" s="1"/>
  <c r="AL112" i="4" s="1"/>
  <c r="R112" i="4" s="1"/>
  <c r="AM112" i="4" s="1"/>
  <c r="S112" i="4" s="1"/>
  <c r="AN112" i="4" s="1"/>
  <c r="T112" i="4" s="1"/>
  <c r="AO112" i="4" s="1"/>
  <c r="AQ112" i="4" s="1"/>
  <c r="O112" i="5" s="1"/>
  <c r="P112" i="5" s="1"/>
  <c r="AK112" i="5" s="1"/>
  <c r="Q112" i="5" s="1"/>
  <c r="AL112" i="5" s="1"/>
  <c r="R112" i="5" s="1"/>
  <c r="AM112" i="5" s="1"/>
  <c r="S112" i="5" s="1"/>
  <c r="AN112" i="5" s="1"/>
  <c r="T112" i="5" s="1"/>
  <c r="AO112" i="5" s="1"/>
  <c r="AQ112" i="5" s="1"/>
  <c r="O112" i="6" s="1"/>
  <c r="P112" i="6" s="1"/>
  <c r="AK112" i="6" s="1"/>
  <c r="Q112" i="6" s="1"/>
  <c r="AL112" i="6" s="1"/>
  <c r="R112" i="6" s="1"/>
  <c r="AM112" i="6" s="1"/>
  <c r="S112" i="6" s="1"/>
  <c r="AN112" i="6" s="1"/>
  <c r="T112" i="6" s="1"/>
  <c r="AO112" i="6" s="1"/>
  <c r="AQ112" i="6" s="1"/>
  <c r="O112" i="7" s="1"/>
  <c r="P112" i="7" s="1"/>
  <c r="AK112" i="7" s="1"/>
  <c r="Q112" i="7" s="1"/>
  <c r="AL112" i="7" s="1"/>
  <c r="R112" i="7" s="1"/>
  <c r="AM112" i="7" s="1"/>
  <c r="S112" i="7" s="1"/>
  <c r="AN112" i="7" s="1"/>
  <c r="T112" i="7" s="1"/>
  <c r="AO112" i="7" s="1"/>
  <c r="AQ112" i="7" s="1"/>
  <c r="O112" i="8" s="1"/>
  <c r="P112" i="8" s="1"/>
  <c r="AK112" i="8" s="1"/>
  <c r="Q112" i="8" s="1"/>
  <c r="AL112" i="8" s="1"/>
  <c r="R112" i="8" s="1"/>
  <c r="AM112" i="8" s="1"/>
  <c r="S112" i="8" s="1"/>
  <c r="AN112" i="8" s="1"/>
  <c r="T112" i="8" s="1"/>
  <c r="AO112" i="8" s="1"/>
  <c r="AQ112" i="8" s="1"/>
  <c r="O112" i="11"/>
  <c r="P112" i="11" s="1"/>
  <c r="AK112" i="11" s="1"/>
  <c r="Q112" i="11" s="1"/>
  <c r="AL112" i="11" s="1"/>
  <c r="R112" i="11" s="1"/>
  <c r="AM112" i="11" s="1"/>
  <c r="S112" i="11" s="1"/>
  <c r="AN112" i="11" s="1"/>
  <c r="T112" i="11" s="1"/>
  <c r="AO112" i="11" s="1"/>
  <c r="AQ112" i="11"/>
  <c r="O113" i="12" s="1"/>
  <c r="P113" i="12" s="1"/>
  <c r="AK113" i="12" s="1"/>
  <c r="Q113" i="12" s="1"/>
  <c r="AL113" i="12" s="1"/>
  <c r="R113" i="12" s="1"/>
  <c r="AM113" i="12" s="1"/>
  <c r="S113" i="12" s="1"/>
  <c r="AN113" i="12" s="1"/>
  <c r="T113" i="12" s="1"/>
  <c r="AO113" i="12" s="1"/>
  <c r="AQ113" i="12" s="1"/>
  <c r="O111" i="3"/>
  <c r="P111" i="3" s="1"/>
  <c r="AK111" i="3" s="1"/>
  <c r="Q111" i="3" s="1"/>
  <c r="AL111" i="3" s="1"/>
  <c r="R111" i="3" s="1"/>
  <c r="AM111" i="3" s="1"/>
  <c r="S111" i="3" s="1"/>
  <c r="AN111" i="3" s="1"/>
  <c r="T111" i="3" s="1"/>
  <c r="AO111" i="3" s="1"/>
  <c r="AQ111" i="3" s="1"/>
  <c r="O111" i="4" s="1"/>
  <c r="P111" i="4" s="1"/>
  <c r="AK111" i="4" s="1"/>
  <c r="Q111" i="4" s="1"/>
  <c r="AL111" i="4" s="1"/>
  <c r="R111" i="4" s="1"/>
  <c r="AM111" i="4" s="1"/>
  <c r="S111" i="4" s="1"/>
  <c r="AN111" i="4" s="1"/>
  <c r="T111" i="4" s="1"/>
  <c r="AO111" i="4" s="1"/>
  <c r="AQ111" i="4" s="1"/>
  <c r="O111" i="5" s="1"/>
  <c r="P111" i="5" s="1"/>
  <c r="AK111" i="5" s="1"/>
  <c r="Q111" i="5" s="1"/>
  <c r="AL111" i="5" s="1"/>
  <c r="R111" i="5" s="1"/>
  <c r="AM111" i="5" s="1"/>
  <c r="S111" i="5" s="1"/>
  <c r="AN111" i="5" s="1"/>
  <c r="T111" i="5" s="1"/>
  <c r="AO111" i="5" s="1"/>
  <c r="AQ111" i="5" s="1"/>
  <c r="O111" i="6" s="1"/>
  <c r="P111" i="6" s="1"/>
  <c r="AK111" i="6" s="1"/>
  <c r="Q111" i="6" s="1"/>
  <c r="AL111" i="6" s="1"/>
  <c r="R111" i="6" s="1"/>
  <c r="AM111" i="6" s="1"/>
  <c r="S111" i="6" s="1"/>
  <c r="AN111" i="6" s="1"/>
  <c r="T111" i="6" s="1"/>
  <c r="AO111" i="6" s="1"/>
  <c r="AQ111" i="6" s="1"/>
  <c r="O111" i="7" s="1"/>
  <c r="P111" i="7" s="1"/>
  <c r="AK111" i="7" s="1"/>
  <c r="Q111" i="7" s="1"/>
  <c r="AL111" i="7" s="1"/>
  <c r="R111" i="7" s="1"/>
  <c r="AM111" i="7" s="1"/>
  <c r="S111" i="7" s="1"/>
  <c r="AN111" i="7" s="1"/>
  <c r="T111" i="7" s="1"/>
  <c r="AO111" i="7" s="1"/>
  <c r="AQ111" i="7" s="1"/>
  <c r="O111" i="8" s="1"/>
  <c r="P111" i="8" s="1"/>
  <c r="AK111" i="8" s="1"/>
  <c r="Q111" i="8" s="1"/>
  <c r="AL111" i="8" s="1"/>
  <c r="R111" i="8" s="1"/>
  <c r="AM111" i="8" s="1"/>
  <c r="S111" i="8" s="1"/>
  <c r="AN111" i="8" s="1"/>
  <c r="T111" i="8" s="1"/>
  <c r="AO111" i="8" s="1"/>
  <c r="AQ111" i="8" s="1"/>
  <c r="O111" i="11"/>
  <c r="P111" i="11" s="1"/>
  <c r="AK111" i="11" s="1"/>
  <c r="Q111" i="11" s="1"/>
  <c r="AL111" i="11" s="1"/>
  <c r="R111" i="11" s="1"/>
  <c r="AM111" i="11" s="1"/>
  <c r="S111" i="11" s="1"/>
  <c r="AN111" i="11" s="1"/>
  <c r="T111" i="11" s="1"/>
  <c r="AO111" i="11" s="1"/>
  <c r="AQ111" i="11"/>
  <c r="O112" i="12" s="1"/>
  <c r="P112" i="12" s="1"/>
  <c r="AK112" i="12" s="1"/>
  <c r="Q112" i="12" s="1"/>
  <c r="AL112" i="12" s="1"/>
  <c r="R112" i="12" s="1"/>
  <c r="AM112" i="12" s="1"/>
  <c r="S112" i="12" s="1"/>
  <c r="AN112" i="12" s="1"/>
  <c r="T112" i="12" s="1"/>
  <c r="AO112" i="12" s="1"/>
  <c r="AQ112" i="12" s="1"/>
  <c r="O110" i="3"/>
  <c r="P110" i="3" s="1"/>
  <c r="AK110" i="3" s="1"/>
  <c r="Q110" i="3" s="1"/>
  <c r="AL110" i="3" s="1"/>
  <c r="R110" i="3" s="1"/>
  <c r="AM110" i="3" s="1"/>
  <c r="S110" i="3" s="1"/>
  <c r="AN110" i="3" s="1"/>
  <c r="T110" i="3" s="1"/>
  <c r="AO110" i="3" s="1"/>
  <c r="AQ110" i="3" s="1"/>
  <c r="O110" i="4" s="1"/>
  <c r="P110" i="4" s="1"/>
  <c r="AK110" i="4" s="1"/>
  <c r="Q110" i="4" s="1"/>
  <c r="AL110" i="4" s="1"/>
  <c r="R110" i="4" s="1"/>
  <c r="AM110" i="4" s="1"/>
  <c r="S110" i="4" s="1"/>
  <c r="AN110" i="4" s="1"/>
  <c r="T110" i="4" s="1"/>
  <c r="AO110" i="4" s="1"/>
  <c r="AQ110" i="4" s="1"/>
  <c r="O110" i="5" s="1"/>
  <c r="P110" i="5" s="1"/>
  <c r="AK110" i="5" s="1"/>
  <c r="Q110" i="5" s="1"/>
  <c r="AL110" i="5" s="1"/>
  <c r="R110" i="5" s="1"/>
  <c r="AM110" i="5" s="1"/>
  <c r="S110" i="5" s="1"/>
  <c r="AN110" i="5" s="1"/>
  <c r="T110" i="5" s="1"/>
  <c r="AO110" i="5" s="1"/>
  <c r="AQ110" i="5" s="1"/>
  <c r="O110" i="6" s="1"/>
  <c r="P110" i="6" s="1"/>
  <c r="AK110" i="6" s="1"/>
  <c r="Q110" i="6" s="1"/>
  <c r="AL110" i="6" s="1"/>
  <c r="R110" i="6" s="1"/>
  <c r="AM110" i="6" s="1"/>
  <c r="S110" i="6" s="1"/>
  <c r="AN110" i="6" s="1"/>
  <c r="T110" i="6" s="1"/>
  <c r="AO110" i="6" s="1"/>
  <c r="AQ110" i="6" s="1"/>
  <c r="O110" i="7" s="1"/>
  <c r="P110" i="7" s="1"/>
  <c r="AK110" i="7" s="1"/>
  <c r="Q110" i="7" s="1"/>
  <c r="AL110" i="7" s="1"/>
  <c r="R110" i="7" s="1"/>
  <c r="AM110" i="7" s="1"/>
  <c r="S110" i="7" s="1"/>
  <c r="AN110" i="7" s="1"/>
  <c r="T110" i="7" s="1"/>
  <c r="AO110" i="7" s="1"/>
  <c r="AQ110" i="7" s="1"/>
  <c r="O110" i="8" s="1"/>
  <c r="P110" i="8" s="1"/>
  <c r="AK110" i="8" s="1"/>
  <c r="Q110" i="8" s="1"/>
  <c r="AL110" i="8" s="1"/>
  <c r="R110" i="8" s="1"/>
  <c r="AM110" i="8" s="1"/>
  <c r="S110" i="8" s="1"/>
  <c r="AN110" i="8" s="1"/>
  <c r="T110" i="8" s="1"/>
  <c r="AO110" i="8" s="1"/>
  <c r="AQ110" i="8" s="1"/>
  <c r="O110" i="11"/>
  <c r="P110" i="11" s="1"/>
  <c r="AK110" i="11" s="1"/>
  <c r="Q110" i="11" s="1"/>
  <c r="AL110" i="11" s="1"/>
  <c r="R110" i="11" s="1"/>
  <c r="AM110" i="11" s="1"/>
  <c r="S110" i="11" s="1"/>
  <c r="AN110" i="11" s="1"/>
  <c r="T110" i="11" s="1"/>
  <c r="AO110" i="11" s="1"/>
  <c r="AQ110" i="11"/>
  <c r="O111" i="12" s="1"/>
  <c r="P111" i="12" s="1"/>
  <c r="AK111" i="12" s="1"/>
  <c r="Q111" i="12" s="1"/>
  <c r="AL111" i="12" s="1"/>
  <c r="R111" i="12" s="1"/>
  <c r="AM111" i="12" s="1"/>
  <c r="S111" i="12" s="1"/>
  <c r="AN111" i="12" s="1"/>
  <c r="T111" i="12" s="1"/>
  <c r="AO111" i="12" s="1"/>
  <c r="AQ111" i="12" s="1"/>
  <c r="O109" i="3"/>
  <c r="P109" i="3" s="1"/>
  <c r="AK109" i="3" s="1"/>
  <c r="Q109" i="3" s="1"/>
  <c r="AL109" i="3" s="1"/>
  <c r="R109" i="3" s="1"/>
  <c r="AM109" i="3" s="1"/>
  <c r="S109" i="3" s="1"/>
  <c r="AN109" i="3" s="1"/>
  <c r="T109" i="3" s="1"/>
  <c r="AO109" i="3" s="1"/>
  <c r="AQ109" i="3" s="1"/>
  <c r="O109" i="4" s="1"/>
  <c r="P109" i="4" s="1"/>
  <c r="AK109" i="4" s="1"/>
  <c r="Q109" i="4" s="1"/>
  <c r="AL109" i="4" s="1"/>
  <c r="R109" i="4" s="1"/>
  <c r="AM109" i="4" s="1"/>
  <c r="S109" i="4" s="1"/>
  <c r="AN109" i="4" s="1"/>
  <c r="T109" i="4" s="1"/>
  <c r="AO109" i="4" s="1"/>
  <c r="AQ109" i="4" s="1"/>
  <c r="O109" i="5" s="1"/>
  <c r="P109" i="5" s="1"/>
  <c r="AK109" i="5" s="1"/>
  <c r="Q109" i="5" s="1"/>
  <c r="AL109" i="5" s="1"/>
  <c r="R109" i="5" s="1"/>
  <c r="AM109" i="5" s="1"/>
  <c r="S109" i="5" s="1"/>
  <c r="AN109" i="5" s="1"/>
  <c r="T109" i="5" s="1"/>
  <c r="AO109" i="5" s="1"/>
  <c r="AQ109" i="5" s="1"/>
  <c r="O109" i="6" s="1"/>
  <c r="P109" i="6" s="1"/>
  <c r="AK109" i="6" s="1"/>
  <c r="Q109" i="6" s="1"/>
  <c r="AL109" i="6" s="1"/>
  <c r="R109" i="6" s="1"/>
  <c r="AM109" i="6" s="1"/>
  <c r="S109" i="6" s="1"/>
  <c r="AN109" i="6" s="1"/>
  <c r="T109" i="6" s="1"/>
  <c r="AO109" i="6" s="1"/>
  <c r="AQ109" i="6" s="1"/>
  <c r="O109" i="7" s="1"/>
  <c r="P109" i="7" s="1"/>
  <c r="AK109" i="7" s="1"/>
  <c r="Q109" i="7" s="1"/>
  <c r="AL109" i="7" s="1"/>
  <c r="R109" i="7" s="1"/>
  <c r="AM109" i="7" s="1"/>
  <c r="S109" i="7" s="1"/>
  <c r="AN109" i="7" s="1"/>
  <c r="T109" i="7" s="1"/>
  <c r="AO109" i="7" s="1"/>
  <c r="AQ109" i="7" s="1"/>
  <c r="O109" i="8" s="1"/>
  <c r="P109" i="8" s="1"/>
  <c r="AK109" i="8" s="1"/>
  <c r="Q109" i="8" s="1"/>
  <c r="AL109" i="8" s="1"/>
  <c r="R109" i="8" s="1"/>
  <c r="AM109" i="8" s="1"/>
  <c r="S109" i="8" s="1"/>
  <c r="AN109" i="8" s="1"/>
  <c r="T109" i="8" s="1"/>
  <c r="AO109" i="8" s="1"/>
  <c r="AQ109" i="8" s="1"/>
  <c r="O109" i="11"/>
  <c r="P109" i="11" s="1"/>
  <c r="AK109" i="11" s="1"/>
  <c r="Q109" i="11" s="1"/>
  <c r="AL109" i="11" s="1"/>
  <c r="R109" i="11" s="1"/>
  <c r="AM109" i="11" s="1"/>
  <c r="S109" i="11" s="1"/>
  <c r="AN109" i="11" s="1"/>
  <c r="T109" i="11" s="1"/>
  <c r="AO109" i="11" s="1"/>
  <c r="AQ109" i="11"/>
  <c r="O110" i="12" s="1"/>
  <c r="P110" i="12" s="1"/>
  <c r="AK110" i="12" s="1"/>
  <c r="Q110" i="12" s="1"/>
  <c r="AL110" i="12" s="1"/>
  <c r="R110" i="12" s="1"/>
  <c r="AM110" i="12" s="1"/>
  <c r="S110" i="12" s="1"/>
  <c r="AN110" i="12" s="1"/>
  <c r="T110" i="12" s="1"/>
  <c r="AO110" i="12" s="1"/>
  <c r="AQ110" i="12" s="1"/>
  <c r="O108" i="3"/>
  <c r="P108" i="3" s="1"/>
  <c r="AK108" i="3" s="1"/>
  <c r="Q108" i="3" s="1"/>
  <c r="AL108" i="3" s="1"/>
  <c r="R108" i="3" s="1"/>
  <c r="AM108" i="3" s="1"/>
  <c r="S108" i="3" s="1"/>
  <c r="AN108" i="3" s="1"/>
  <c r="T108" i="3" s="1"/>
  <c r="AO108" i="3" s="1"/>
  <c r="AQ108" i="3" s="1"/>
  <c r="O108" i="4" s="1"/>
  <c r="P108" i="4" s="1"/>
  <c r="AK108" i="4" s="1"/>
  <c r="Q108" i="4" s="1"/>
  <c r="AL108" i="4" s="1"/>
  <c r="R108" i="4" s="1"/>
  <c r="AM108" i="4" s="1"/>
  <c r="S108" i="4" s="1"/>
  <c r="AN108" i="4" s="1"/>
  <c r="T108" i="4" s="1"/>
  <c r="AO108" i="4" s="1"/>
  <c r="AQ108" i="4" s="1"/>
  <c r="O108" i="5" s="1"/>
  <c r="P108" i="5" s="1"/>
  <c r="AK108" i="5" s="1"/>
  <c r="Q108" i="5" s="1"/>
  <c r="AL108" i="5" s="1"/>
  <c r="R108" i="5" s="1"/>
  <c r="AM108" i="5" s="1"/>
  <c r="S108" i="5" s="1"/>
  <c r="AN108" i="5" s="1"/>
  <c r="T108" i="5" s="1"/>
  <c r="AO108" i="5" s="1"/>
  <c r="AQ108" i="5" s="1"/>
  <c r="O108" i="6" s="1"/>
  <c r="P108" i="6" s="1"/>
  <c r="AK108" i="6" s="1"/>
  <c r="Q108" i="6" s="1"/>
  <c r="AL108" i="6" s="1"/>
  <c r="R108" i="6" s="1"/>
  <c r="AM108" i="6" s="1"/>
  <c r="S108" i="6" s="1"/>
  <c r="AN108" i="6" s="1"/>
  <c r="T108" i="6" s="1"/>
  <c r="AO108" i="6" s="1"/>
  <c r="AQ108" i="6" s="1"/>
  <c r="O108" i="7" s="1"/>
  <c r="P108" i="7" s="1"/>
  <c r="AK108" i="7" s="1"/>
  <c r="Q108" i="7" s="1"/>
  <c r="AL108" i="7" s="1"/>
  <c r="R108" i="7" s="1"/>
  <c r="AM108" i="7" s="1"/>
  <c r="S108" i="7" s="1"/>
  <c r="AN108" i="7" s="1"/>
  <c r="T108" i="7" s="1"/>
  <c r="AO108" i="7" s="1"/>
  <c r="AQ108" i="7" s="1"/>
  <c r="O108" i="8" s="1"/>
  <c r="P108" i="8" s="1"/>
  <c r="AK108" i="8" s="1"/>
  <c r="Q108" i="8" s="1"/>
  <c r="AL108" i="8" s="1"/>
  <c r="R108" i="8" s="1"/>
  <c r="AM108" i="8" s="1"/>
  <c r="S108" i="8" s="1"/>
  <c r="AN108" i="8" s="1"/>
  <c r="T108" i="8" s="1"/>
  <c r="AO108" i="8" s="1"/>
  <c r="AQ108" i="8" s="1"/>
  <c r="O108" i="11"/>
  <c r="P108" i="11" s="1"/>
  <c r="AK108" i="11" s="1"/>
  <c r="Q108" i="11" s="1"/>
  <c r="AL108" i="11" s="1"/>
  <c r="R108" i="11" s="1"/>
  <c r="AM108" i="11" s="1"/>
  <c r="S108" i="11" s="1"/>
  <c r="AN108" i="11" s="1"/>
  <c r="T108" i="11" s="1"/>
  <c r="AO108" i="11" s="1"/>
  <c r="AQ108" i="11"/>
  <c r="O109" i="12" s="1"/>
  <c r="P109" i="12" s="1"/>
  <c r="AK109" i="12" s="1"/>
  <c r="Q109" i="12" s="1"/>
  <c r="AL109" i="12" s="1"/>
  <c r="R109" i="12" s="1"/>
  <c r="AM109" i="12" s="1"/>
  <c r="S109" i="12" s="1"/>
  <c r="AN109" i="12" s="1"/>
  <c r="T109" i="12" s="1"/>
  <c r="AO109" i="12" s="1"/>
  <c r="AQ109" i="12" s="1"/>
  <c r="O107" i="3"/>
  <c r="P107" i="3" s="1"/>
  <c r="AK107" i="3" s="1"/>
  <c r="Q107" i="3" s="1"/>
  <c r="AL107" i="3" s="1"/>
  <c r="R107" i="3" s="1"/>
  <c r="AM107" i="3" s="1"/>
  <c r="S107" i="3" s="1"/>
  <c r="AN107" i="3" s="1"/>
  <c r="T107" i="3" s="1"/>
  <c r="AO107" i="3" s="1"/>
  <c r="AQ107" i="3" s="1"/>
  <c r="O107" i="4" s="1"/>
  <c r="P107" i="4" s="1"/>
  <c r="AK107" i="4" s="1"/>
  <c r="Q107" i="4" s="1"/>
  <c r="AL107" i="4" s="1"/>
  <c r="R107" i="4" s="1"/>
  <c r="AM107" i="4" s="1"/>
  <c r="S107" i="4" s="1"/>
  <c r="AN107" i="4" s="1"/>
  <c r="T107" i="4" s="1"/>
  <c r="AO107" i="4" s="1"/>
  <c r="AQ107" i="4" s="1"/>
  <c r="O107" i="5" s="1"/>
  <c r="P107" i="5" s="1"/>
  <c r="AK107" i="5" s="1"/>
  <c r="Q107" i="5" s="1"/>
  <c r="AL107" i="5" s="1"/>
  <c r="R107" i="5" s="1"/>
  <c r="AM107" i="5" s="1"/>
  <c r="S107" i="5" s="1"/>
  <c r="AN107" i="5" s="1"/>
  <c r="T107" i="5" s="1"/>
  <c r="AO107" i="5" s="1"/>
  <c r="AQ107" i="5" s="1"/>
  <c r="O107" i="6" s="1"/>
  <c r="P107" i="6" s="1"/>
  <c r="AK107" i="6" s="1"/>
  <c r="Q107" i="6" s="1"/>
  <c r="AL107" i="6" s="1"/>
  <c r="R107" i="6" s="1"/>
  <c r="AM107" i="6" s="1"/>
  <c r="S107" i="6" s="1"/>
  <c r="AN107" i="6" s="1"/>
  <c r="T107" i="6" s="1"/>
  <c r="AO107" i="6" s="1"/>
  <c r="AQ107" i="6" s="1"/>
  <c r="O107" i="7" s="1"/>
  <c r="P107" i="7" s="1"/>
  <c r="AK107" i="7" s="1"/>
  <c r="Q107" i="7" s="1"/>
  <c r="AL107" i="7" s="1"/>
  <c r="R107" i="7" s="1"/>
  <c r="AM107" i="7" s="1"/>
  <c r="S107" i="7" s="1"/>
  <c r="AN107" i="7" s="1"/>
  <c r="T107" i="7" s="1"/>
  <c r="AO107" i="7" s="1"/>
  <c r="AQ107" i="7" s="1"/>
  <c r="O107" i="8" s="1"/>
  <c r="P107" i="8" s="1"/>
  <c r="AK107" i="8" s="1"/>
  <c r="Q107" i="8" s="1"/>
  <c r="AL107" i="8" s="1"/>
  <c r="R107" i="8" s="1"/>
  <c r="AM107" i="8" s="1"/>
  <c r="S107" i="8" s="1"/>
  <c r="AN107" i="8" s="1"/>
  <c r="T107" i="8" s="1"/>
  <c r="AO107" i="8" s="1"/>
  <c r="AQ107" i="8" s="1"/>
  <c r="O107" i="11"/>
  <c r="P107" i="11" s="1"/>
  <c r="AK107" i="11" s="1"/>
  <c r="Q107" i="11" s="1"/>
  <c r="AL107" i="11" s="1"/>
  <c r="R107" i="11" s="1"/>
  <c r="AM107" i="11" s="1"/>
  <c r="S107" i="11" s="1"/>
  <c r="AN107" i="11" s="1"/>
  <c r="T107" i="11" s="1"/>
  <c r="AO107" i="11" s="1"/>
  <c r="AQ107" i="11"/>
  <c r="O108" i="12" s="1"/>
  <c r="P108" i="12" s="1"/>
  <c r="AK108" i="12" s="1"/>
  <c r="Q108" i="12" s="1"/>
  <c r="AL108" i="12" s="1"/>
  <c r="R108" i="12" s="1"/>
  <c r="AM108" i="12" s="1"/>
  <c r="S108" i="12" s="1"/>
  <c r="AN108" i="12" s="1"/>
  <c r="T108" i="12" s="1"/>
  <c r="AO108" i="12" s="1"/>
  <c r="AQ108" i="12" s="1"/>
  <c r="O106" i="3"/>
  <c r="P106" i="3" s="1"/>
  <c r="AK106" i="3" s="1"/>
  <c r="Q106" i="3" s="1"/>
  <c r="AL106" i="3" s="1"/>
  <c r="R106" i="3" s="1"/>
  <c r="AM106" i="3" s="1"/>
  <c r="S106" i="3" s="1"/>
  <c r="AN106" i="3" s="1"/>
  <c r="T106" i="3" s="1"/>
  <c r="AO106" i="3" s="1"/>
  <c r="AQ106" i="3" s="1"/>
  <c r="O106" i="4" s="1"/>
  <c r="P106" i="4" s="1"/>
  <c r="AK106" i="4" s="1"/>
  <c r="Q106" i="4" s="1"/>
  <c r="AL106" i="4" s="1"/>
  <c r="R106" i="4" s="1"/>
  <c r="AM106" i="4" s="1"/>
  <c r="S106" i="4" s="1"/>
  <c r="AN106" i="4" s="1"/>
  <c r="T106" i="4" s="1"/>
  <c r="AO106" i="4" s="1"/>
  <c r="AQ106" i="4" s="1"/>
  <c r="O106" i="5" s="1"/>
  <c r="P106" i="5" s="1"/>
  <c r="AK106" i="5" s="1"/>
  <c r="Q106" i="5" s="1"/>
  <c r="AL106" i="5" s="1"/>
  <c r="R106" i="5" s="1"/>
  <c r="AM106" i="5" s="1"/>
  <c r="S106" i="5" s="1"/>
  <c r="AN106" i="5" s="1"/>
  <c r="T106" i="5" s="1"/>
  <c r="AO106" i="5" s="1"/>
  <c r="AQ106" i="5" s="1"/>
  <c r="O106" i="6" s="1"/>
  <c r="P106" i="6" s="1"/>
  <c r="AK106" i="6" s="1"/>
  <c r="Q106" i="6" s="1"/>
  <c r="AL106" i="6" s="1"/>
  <c r="R106" i="6" s="1"/>
  <c r="AM106" i="6" s="1"/>
  <c r="S106" i="6" s="1"/>
  <c r="AN106" i="6" s="1"/>
  <c r="T106" i="6" s="1"/>
  <c r="AO106" i="6" s="1"/>
  <c r="AQ106" i="6" s="1"/>
  <c r="O106" i="7" s="1"/>
  <c r="P106" i="7" s="1"/>
  <c r="AK106" i="7" s="1"/>
  <c r="Q106" i="7" s="1"/>
  <c r="AL106" i="7" s="1"/>
  <c r="R106" i="7" s="1"/>
  <c r="AM106" i="7" s="1"/>
  <c r="S106" i="7" s="1"/>
  <c r="AN106" i="7" s="1"/>
  <c r="T106" i="7" s="1"/>
  <c r="AO106" i="7" s="1"/>
  <c r="AQ106" i="7" s="1"/>
  <c r="O106" i="8" s="1"/>
  <c r="P106" i="8" s="1"/>
  <c r="AK106" i="8" s="1"/>
  <c r="Q106" i="8" s="1"/>
  <c r="AL106" i="8" s="1"/>
  <c r="R106" i="8" s="1"/>
  <c r="AM106" i="8" s="1"/>
  <c r="S106" i="8" s="1"/>
  <c r="AN106" i="8" s="1"/>
  <c r="T106" i="8" s="1"/>
  <c r="AO106" i="8" s="1"/>
  <c r="AQ106" i="8" s="1"/>
  <c r="O106" i="11"/>
  <c r="P106" i="11" s="1"/>
  <c r="AK106" i="11" s="1"/>
  <c r="Q106" i="11" s="1"/>
  <c r="AL106" i="11" s="1"/>
  <c r="R106" i="11" s="1"/>
  <c r="AM106" i="11" s="1"/>
  <c r="S106" i="11" s="1"/>
  <c r="AN106" i="11" s="1"/>
  <c r="T106" i="11" s="1"/>
  <c r="AO106" i="11" s="1"/>
  <c r="AQ106" i="11"/>
  <c r="O107" i="12" s="1"/>
  <c r="P107" i="12" s="1"/>
  <c r="AK107" i="12" s="1"/>
  <c r="Q107" i="12" s="1"/>
  <c r="AL107" i="12" s="1"/>
  <c r="R107" i="12" s="1"/>
  <c r="AM107" i="12" s="1"/>
  <c r="S107" i="12" s="1"/>
  <c r="AN107" i="12" s="1"/>
  <c r="T107" i="12" s="1"/>
  <c r="AO107" i="12" s="1"/>
  <c r="AQ107" i="12" s="1"/>
  <c r="O105" i="11"/>
  <c r="P105" i="11" s="1"/>
  <c r="AK105" i="11" s="1"/>
  <c r="Q105" i="11" s="1"/>
  <c r="AL105" i="11" s="1"/>
  <c r="R105" i="11" s="1"/>
  <c r="AM105" i="11" s="1"/>
  <c r="S105" i="11" s="1"/>
  <c r="AN105" i="11" s="1"/>
  <c r="T105" i="11" s="1"/>
  <c r="AO105" i="11" s="1"/>
  <c r="AQ105" i="11"/>
  <c r="O106" i="12" s="1"/>
  <c r="P106" i="12" s="1"/>
  <c r="AK106" i="12" s="1"/>
  <c r="Q106" i="12" s="1"/>
  <c r="AL106" i="12" s="1"/>
  <c r="R106" i="12" s="1"/>
  <c r="AM106" i="12" s="1"/>
  <c r="S106" i="12" s="1"/>
  <c r="AN106" i="12" s="1"/>
  <c r="T106" i="12" s="1"/>
  <c r="AO106" i="12" s="1"/>
  <c r="AQ106" i="12" s="1"/>
  <c r="O105" i="3"/>
  <c r="P105" i="3" s="1"/>
  <c r="AK105" i="3" s="1"/>
  <c r="Q105" i="3" s="1"/>
  <c r="AL105" i="3" s="1"/>
  <c r="R105" i="3" s="1"/>
  <c r="AM105" i="3" s="1"/>
  <c r="S105" i="3" s="1"/>
  <c r="AN105" i="3" s="1"/>
  <c r="T105" i="3" s="1"/>
  <c r="AO105" i="3" s="1"/>
  <c r="AQ105" i="3" s="1"/>
  <c r="O105" i="4" s="1"/>
  <c r="P105" i="4" s="1"/>
  <c r="AK105" i="4" s="1"/>
  <c r="Q105" i="4" s="1"/>
  <c r="AL105" i="4" s="1"/>
  <c r="R105" i="4" s="1"/>
  <c r="AM105" i="4" s="1"/>
  <c r="S105" i="4" s="1"/>
  <c r="AN105" i="4" s="1"/>
  <c r="T105" i="4" s="1"/>
  <c r="AO105" i="4" s="1"/>
  <c r="AQ105" i="4" s="1"/>
  <c r="O105" i="5" s="1"/>
  <c r="P105" i="5" s="1"/>
  <c r="AK105" i="5" s="1"/>
  <c r="Q105" i="5" s="1"/>
  <c r="AL105" i="5" s="1"/>
  <c r="R105" i="5" s="1"/>
  <c r="AM105" i="5" s="1"/>
  <c r="S105" i="5" s="1"/>
  <c r="AN105" i="5" s="1"/>
  <c r="T105" i="5" s="1"/>
  <c r="AO105" i="5" s="1"/>
  <c r="AQ105" i="5" s="1"/>
  <c r="O105" i="6" s="1"/>
  <c r="P105" i="6" s="1"/>
  <c r="AK105" i="6" s="1"/>
  <c r="Q105" i="6" s="1"/>
  <c r="AL105" i="6" s="1"/>
  <c r="R105" i="6" s="1"/>
  <c r="AM105" i="6" s="1"/>
  <c r="S105" i="6" s="1"/>
  <c r="AN105" i="6" s="1"/>
  <c r="T105" i="6" s="1"/>
  <c r="AO105" i="6" s="1"/>
  <c r="AQ105" i="6" s="1"/>
  <c r="O105" i="7" s="1"/>
  <c r="P105" i="7" s="1"/>
  <c r="AK105" i="7" s="1"/>
  <c r="Q105" i="7" s="1"/>
  <c r="AL105" i="7" s="1"/>
  <c r="R105" i="7" s="1"/>
  <c r="AM105" i="7" s="1"/>
  <c r="S105" i="7" s="1"/>
  <c r="AN105" i="7" s="1"/>
  <c r="T105" i="7" s="1"/>
  <c r="AO105" i="7" s="1"/>
  <c r="AQ105" i="7" s="1"/>
  <c r="O105" i="8" s="1"/>
  <c r="P105" i="8" s="1"/>
  <c r="AK105" i="8" s="1"/>
  <c r="Q105" i="8" s="1"/>
  <c r="AL105" i="8" s="1"/>
  <c r="R105" i="8" s="1"/>
  <c r="AM105" i="8" s="1"/>
  <c r="S105" i="8" s="1"/>
  <c r="AN105" i="8" s="1"/>
  <c r="T105" i="8" s="1"/>
  <c r="AO105" i="8" s="1"/>
  <c r="AQ105" i="8" s="1"/>
  <c r="O104" i="11"/>
  <c r="P104" i="11" s="1"/>
  <c r="AK104" i="11" s="1"/>
  <c r="Q104" i="11" s="1"/>
  <c r="AL104" i="11" s="1"/>
  <c r="R104" i="11" s="1"/>
  <c r="AM104" i="11" s="1"/>
  <c r="S104" i="11" s="1"/>
  <c r="AN104" i="11" s="1"/>
  <c r="T104" i="11" s="1"/>
  <c r="AO104" i="11" s="1"/>
  <c r="AQ104" i="11"/>
  <c r="O105" i="12" s="1"/>
  <c r="P105" i="12" s="1"/>
  <c r="AK105" i="12" s="1"/>
  <c r="Q105" i="12" s="1"/>
  <c r="AL105" i="12" s="1"/>
  <c r="R105" i="12" s="1"/>
  <c r="AM105" i="12" s="1"/>
  <c r="S105" i="12" s="1"/>
  <c r="AN105" i="12" s="1"/>
  <c r="T105" i="12" s="1"/>
  <c r="AO105" i="12" s="1"/>
  <c r="AQ105" i="12" s="1"/>
  <c r="O104" i="3"/>
  <c r="P104" i="3" s="1"/>
  <c r="AK104" i="3" s="1"/>
  <c r="Q104" i="3" s="1"/>
  <c r="AL104" i="3" s="1"/>
  <c r="R104" i="3" s="1"/>
  <c r="AM104" i="3" s="1"/>
  <c r="S104" i="3" s="1"/>
  <c r="AN104" i="3" s="1"/>
  <c r="T104" i="3" s="1"/>
  <c r="AO104" i="3" s="1"/>
  <c r="AQ104" i="3" s="1"/>
  <c r="O104" i="4" s="1"/>
  <c r="P104" i="4" s="1"/>
  <c r="AK104" i="4" s="1"/>
  <c r="Q104" i="4" s="1"/>
  <c r="AL104" i="4" s="1"/>
  <c r="R104" i="4" s="1"/>
  <c r="AM104" i="4" s="1"/>
  <c r="S104" i="4" s="1"/>
  <c r="AN104" i="4" s="1"/>
  <c r="T104" i="4" s="1"/>
  <c r="AO104" i="4" s="1"/>
  <c r="AQ104" i="4" s="1"/>
  <c r="O104" i="5" s="1"/>
  <c r="P104" i="5" s="1"/>
  <c r="AK104" i="5" s="1"/>
  <c r="Q104" i="5" s="1"/>
  <c r="AL104" i="5" s="1"/>
  <c r="R104" i="5" s="1"/>
  <c r="AM104" i="5" s="1"/>
  <c r="S104" i="5" s="1"/>
  <c r="AN104" i="5" s="1"/>
  <c r="T104" i="5" s="1"/>
  <c r="AO104" i="5" s="1"/>
  <c r="AQ104" i="5" s="1"/>
  <c r="O104" i="6" s="1"/>
  <c r="P104" i="6" s="1"/>
  <c r="AK104" i="6" s="1"/>
  <c r="Q104" i="6" s="1"/>
  <c r="AL104" i="6" s="1"/>
  <c r="R104" i="6" s="1"/>
  <c r="AM104" i="6" s="1"/>
  <c r="S104" i="6" s="1"/>
  <c r="AN104" i="6" s="1"/>
  <c r="T104" i="6" s="1"/>
  <c r="AO104" i="6" s="1"/>
  <c r="AQ104" i="6" s="1"/>
  <c r="O104" i="7" s="1"/>
  <c r="P104" i="7" s="1"/>
  <c r="AK104" i="7" s="1"/>
  <c r="Q104" i="7" s="1"/>
  <c r="AL104" i="7" s="1"/>
  <c r="R104" i="7" s="1"/>
  <c r="AM104" i="7" s="1"/>
  <c r="S104" i="7" s="1"/>
  <c r="AN104" i="7" s="1"/>
  <c r="T104" i="7" s="1"/>
  <c r="AO104" i="7" s="1"/>
  <c r="AQ104" i="7" s="1"/>
  <c r="O104" i="8" s="1"/>
  <c r="P104" i="8" s="1"/>
  <c r="AK104" i="8" s="1"/>
  <c r="Q104" i="8" s="1"/>
  <c r="AL104" i="8" s="1"/>
  <c r="R104" i="8" s="1"/>
  <c r="AM104" i="8" s="1"/>
  <c r="S104" i="8" s="1"/>
  <c r="AN104" i="8" s="1"/>
  <c r="T104" i="8" s="1"/>
  <c r="AO104" i="8" s="1"/>
  <c r="AQ104" i="8" s="1"/>
  <c r="O103" i="3"/>
  <c r="P103" i="3" s="1"/>
  <c r="AK103" i="3" s="1"/>
  <c r="Q103" i="3" s="1"/>
  <c r="AL103" i="3" s="1"/>
  <c r="R103" i="3" s="1"/>
  <c r="AM103" i="3" s="1"/>
  <c r="S103" i="3" s="1"/>
  <c r="AN103" i="3" s="1"/>
  <c r="T103" i="3" s="1"/>
  <c r="AO103" i="3" s="1"/>
  <c r="AQ103" i="3" s="1"/>
  <c r="O103" i="4" s="1"/>
  <c r="P103" i="4" s="1"/>
  <c r="AK103" i="4" s="1"/>
  <c r="Q103" i="4" s="1"/>
  <c r="AL103" i="4" s="1"/>
  <c r="R103" i="4" s="1"/>
  <c r="AM103" i="4" s="1"/>
  <c r="S103" i="4" s="1"/>
  <c r="AN103" i="4" s="1"/>
  <c r="T103" i="4" s="1"/>
  <c r="AO103" i="4" s="1"/>
  <c r="AQ103" i="4" s="1"/>
  <c r="O103" i="5" s="1"/>
  <c r="P103" i="5" s="1"/>
  <c r="AK103" i="5" s="1"/>
  <c r="Q103" i="5" s="1"/>
  <c r="AL103" i="5" s="1"/>
  <c r="R103" i="5" s="1"/>
  <c r="AM103" i="5" s="1"/>
  <c r="S103" i="5" s="1"/>
  <c r="AN103" i="5" s="1"/>
  <c r="T103" i="5" s="1"/>
  <c r="AO103" i="5" s="1"/>
  <c r="AQ103" i="5" s="1"/>
  <c r="O103" i="6" s="1"/>
  <c r="P103" i="6" s="1"/>
  <c r="AK103" i="6" s="1"/>
  <c r="Q103" i="6" s="1"/>
  <c r="AL103" i="6" s="1"/>
  <c r="R103" i="6" s="1"/>
  <c r="AM103" i="6" s="1"/>
  <c r="S103" i="6" s="1"/>
  <c r="AN103" i="6" s="1"/>
  <c r="T103" i="6" s="1"/>
  <c r="AO103" i="6" s="1"/>
  <c r="AQ103" i="6" s="1"/>
  <c r="O103" i="7" s="1"/>
  <c r="P103" i="7" s="1"/>
  <c r="AK103" i="7" s="1"/>
  <c r="Q103" i="7" s="1"/>
  <c r="AL103" i="7" s="1"/>
  <c r="R103" i="7" s="1"/>
  <c r="AM103" i="7" s="1"/>
  <c r="S103" i="7" s="1"/>
  <c r="AN103" i="7" s="1"/>
  <c r="T103" i="7" s="1"/>
  <c r="AO103" i="7" s="1"/>
  <c r="AQ103" i="7" s="1"/>
  <c r="O103" i="8" s="1"/>
  <c r="P103" i="8" s="1"/>
  <c r="AK103" i="8" s="1"/>
  <c r="Q103" i="8" s="1"/>
  <c r="AL103" i="8" s="1"/>
  <c r="R103" i="8" s="1"/>
  <c r="AM103" i="8" s="1"/>
  <c r="S103" i="8" s="1"/>
  <c r="AN103" i="8" s="1"/>
  <c r="T103" i="8" s="1"/>
  <c r="AO103" i="8" s="1"/>
  <c r="AQ103" i="8" s="1"/>
  <c r="O103" i="11"/>
  <c r="P103" i="11" s="1"/>
  <c r="AK103" i="11" s="1"/>
  <c r="Q103" i="11" s="1"/>
  <c r="AL103" i="11" s="1"/>
  <c r="R103" i="11" s="1"/>
  <c r="AM103" i="11" s="1"/>
  <c r="S103" i="11" s="1"/>
  <c r="AN103" i="11" s="1"/>
  <c r="T103" i="11" s="1"/>
  <c r="AO103" i="11" s="1"/>
  <c r="AQ103" i="11"/>
  <c r="O104" i="12" s="1"/>
  <c r="P104" i="12" s="1"/>
  <c r="AK104" i="12" s="1"/>
  <c r="Q104" i="12" s="1"/>
  <c r="AL104" i="12" s="1"/>
  <c r="R104" i="12" s="1"/>
  <c r="AM104" i="12" s="1"/>
  <c r="S104" i="12" s="1"/>
  <c r="AN104" i="12" s="1"/>
  <c r="T104" i="12" s="1"/>
  <c r="AO104" i="12" s="1"/>
  <c r="AQ104" i="12" s="1"/>
  <c r="O102" i="3"/>
  <c r="P102" i="3" s="1"/>
  <c r="AK102" i="3" s="1"/>
  <c r="Q102" i="3" s="1"/>
  <c r="AL102" i="3" s="1"/>
  <c r="R102" i="3" s="1"/>
  <c r="AM102" i="3" s="1"/>
  <c r="S102" i="3" s="1"/>
  <c r="AN102" i="3" s="1"/>
  <c r="T102" i="3" s="1"/>
  <c r="AO102" i="3" s="1"/>
  <c r="AQ102" i="3" s="1"/>
  <c r="O102" i="4" s="1"/>
  <c r="P102" i="4" s="1"/>
  <c r="AK102" i="4" s="1"/>
  <c r="Q102" i="4" s="1"/>
  <c r="AL102" i="4" s="1"/>
  <c r="R102" i="4" s="1"/>
  <c r="AM102" i="4" s="1"/>
  <c r="S102" i="4" s="1"/>
  <c r="AN102" i="4" s="1"/>
  <c r="T102" i="4" s="1"/>
  <c r="AO102" i="4" s="1"/>
  <c r="AQ102" i="4" s="1"/>
  <c r="O102" i="5" s="1"/>
  <c r="P102" i="5" s="1"/>
  <c r="AK102" i="5" s="1"/>
  <c r="Q102" i="5" s="1"/>
  <c r="AL102" i="5" s="1"/>
  <c r="R102" i="5" s="1"/>
  <c r="AM102" i="5" s="1"/>
  <c r="S102" i="5" s="1"/>
  <c r="AN102" i="5" s="1"/>
  <c r="T102" i="5" s="1"/>
  <c r="AO102" i="5" s="1"/>
  <c r="AQ102" i="5" s="1"/>
  <c r="O102" i="6" s="1"/>
  <c r="P102" i="6" s="1"/>
  <c r="AK102" i="6" s="1"/>
  <c r="Q102" i="6" s="1"/>
  <c r="AL102" i="6" s="1"/>
  <c r="R102" i="6" s="1"/>
  <c r="AM102" i="6" s="1"/>
  <c r="S102" i="6" s="1"/>
  <c r="AN102" i="6" s="1"/>
  <c r="T102" i="6" s="1"/>
  <c r="AO102" i="6" s="1"/>
  <c r="AQ102" i="6" s="1"/>
  <c r="O102" i="7" s="1"/>
  <c r="P102" i="7" s="1"/>
  <c r="AK102" i="7" s="1"/>
  <c r="Q102" i="7" s="1"/>
  <c r="AL102" i="7" s="1"/>
  <c r="R102" i="7" s="1"/>
  <c r="AM102" i="7" s="1"/>
  <c r="S102" i="7" s="1"/>
  <c r="AN102" i="7" s="1"/>
  <c r="T102" i="7" s="1"/>
  <c r="AO102" i="7" s="1"/>
  <c r="AQ102" i="7" s="1"/>
  <c r="O102" i="8" s="1"/>
  <c r="P102" i="8" s="1"/>
  <c r="AK102" i="8" s="1"/>
  <c r="Q102" i="8" s="1"/>
  <c r="AL102" i="8" s="1"/>
  <c r="R102" i="8" s="1"/>
  <c r="AM102" i="8" s="1"/>
  <c r="S102" i="8" s="1"/>
  <c r="AN102" i="8" s="1"/>
  <c r="T102" i="8" s="1"/>
  <c r="AO102" i="8" s="1"/>
  <c r="AQ102" i="8" s="1"/>
  <c r="O102" i="11"/>
  <c r="P102" i="11" s="1"/>
  <c r="AK102" i="11" s="1"/>
  <c r="Q102" i="11" s="1"/>
  <c r="AL102" i="11" s="1"/>
  <c r="R102" i="11" s="1"/>
  <c r="AM102" i="11" s="1"/>
  <c r="S102" i="11" s="1"/>
  <c r="AN102" i="11" s="1"/>
  <c r="T102" i="11" s="1"/>
  <c r="AO102" i="11" s="1"/>
  <c r="AQ102" i="11"/>
  <c r="O103" i="12" s="1"/>
  <c r="P103" i="12" s="1"/>
  <c r="AK103" i="12" s="1"/>
  <c r="Q103" i="12" s="1"/>
  <c r="AL103" i="12" s="1"/>
  <c r="R103" i="12" s="1"/>
  <c r="AM103" i="12" s="1"/>
  <c r="S103" i="12" s="1"/>
  <c r="AN103" i="12" s="1"/>
  <c r="T103" i="12" s="1"/>
  <c r="AO103" i="12" s="1"/>
  <c r="AQ103" i="12" s="1"/>
  <c r="O101" i="3"/>
  <c r="P101" i="3" s="1"/>
  <c r="AK101" i="3" s="1"/>
  <c r="Q101" i="3" s="1"/>
  <c r="AL101" i="3" s="1"/>
  <c r="R101" i="3" s="1"/>
  <c r="AM101" i="3" s="1"/>
  <c r="S101" i="3" s="1"/>
  <c r="AN101" i="3" s="1"/>
  <c r="T101" i="3" s="1"/>
  <c r="AO101" i="3" s="1"/>
  <c r="AQ101" i="3" s="1"/>
  <c r="O101" i="4" s="1"/>
  <c r="P101" i="4" s="1"/>
  <c r="AK101" i="4" s="1"/>
  <c r="Q101" i="4" s="1"/>
  <c r="AL101" i="4" s="1"/>
  <c r="R101" i="4" s="1"/>
  <c r="AM101" i="4" s="1"/>
  <c r="S101" i="4" s="1"/>
  <c r="AN101" i="4" s="1"/>
  <c r="T101" i="4" s="1"/>
  <c r="AO101" i="4" s="1"/>
  <c r="AQ101" i="4" s="1"/>
  <c r="O101" i="5" s="1"/>
  <c r="P101" i="5" s="1"/>
  <c r="AK101" i="5" s="1"/>
  <c r="Q101" i="5" s="1"/>
  <c r="AL101" i="5" s="1"/>
  <c r="R101" i="5" s="1"/>
  <c r="AM101" i="5" s="1"/>
  <c r="S101" i="5" s="1"/>
  <c r="AN101" i="5" s="1"/>
  <c r="T101" i="5" s="1"/>
  <c r="AO101" i="5" s="1"/>
  <c r="AQ101" i="5" s="1"/>
  <c r="O101" i="6" s="1"/>
  <c r="P101" i="6" s="1"/>
  <c r="AK101" i="6" s="1"/>
  <c r="Q101" i="6" s="1"/>
  <c r="AL101" i="6" s="1"/>
  <c r="R101" i="6" s="1"/>
  <c r="AM101" i="6" s="1"/>
  <c r="S101" i="6" s="1"/>
  <c r="AN101" i="6" s="1"/>
  <c r="T101" i="6" s="1"/>
  <c r="AO101" i="6" s="1"/>
  <c r="AQ101" i="6" s="1"/>
  <c r="O101" i="7" s="1"/>
  <c r="P101" i="7" s="1"/>
  <c r="AK101" i="7" s="1"/>
  <c r="Q101" i="7" s="1"/>
  <c r="AL101" i="7" s="1"/>
  <c r="R101" i="7" s="1"/>
  <c r="AM101" i="7" s="1"/>
  <c r="S101" i="7" s="1"/>
  <c r="AN101" i="7" s="1"/>
  <c r="T101" i="7" s="1"/>
  <c r="AO101" i="7" s="1"/>
  <c r="AQ101" i="7" s="1"/>
  <c r="O101" i="8" s="1"/>
  <c r="P101" i="8" s="1"/>
  <c r="AK101" i="8" s="1"/>
  <c r="Q101" i="8" s="1"/>
  <c r="AL101" i="8" s="1"/>
  <c r="R101" i="8" s="1"/>
  <c r="AM101" i="8" s="1"/>
  <c r="S101" i="8" s="1"/>
  <c r="AN101" i="8" s="1"/>
  <c r="T101" i="8" s="1"/>
  <c r="AO101" i="8" s="1"/>
  <c r="AQ101" i="8" s="1"/>
  <c r="O101" i="11"/>
  <c r="P101" i="11" s="1"/>
  <c r="AK101" i="11" s="1"/>
  <c r="Q101" i="11" s="1"/>
  <c r="AL101" i="11" s="1"/>
  <c r="R101" i="11" s="1"/>
  <c r="AM101" i="11" s="1"/>
  <c r="S101" i="11" s="1"/>
  <c r="AN101" i="11" s="1"/>
  <c r="T101" i="11" s="1"/>
  <c r="AO101" i="11" s="1"/>
  <c r="AQ101" i="11"/>
  <c r="O102" i="12" s="1"/>
  <c r="P102" i="12" s="1"/>
  <c r="AK102" i="12" s="1"/>
  <c r="Q102" i="12" s="1"/>
  <c r="AL102" i="12" s="1"/>
  <c r="R102" i="12" s="1"/>
  <c r="AM102" i="12" s="1"/>
  <c r="S102" i="12" s="1"/>
  <c r="AN102" i="12" s="1"/>
  <c r="T102" i="12" s="1"/>
  <c r="AO102" i="12" s="1"/>
  <c r="AQ102" i="12" s="1"/>
  <c r="O100" i="3"/>
  <c r="P100" i="3" s="1"/>
  <c r="AK100" i="3" s="1"/>
  <c r="Q100" i="3" s="1"/>
  <c r="AL100" i="3" s="1"/>
  <c r="R100" i="3" s="1"/>
  <c r="AM100" i="3" s="1"/>
  <c r="S100" i="3" s="1"/>
  <c r="AN100" i="3" s="1"/>
  <c r="T100" i="3" s="1"/>
  <c r="AO100" i="3" s="1"/>
  <c r="AQ100" i="3" s="1"/>
  <c r="O100" i="4" s="1"/>
  <c r="P100" i="4" s="1"/>
  <c r="AK100" i="4" s="1"/>
  <c r="Q100" i="4" s="1"/>
  <c r="AL100" i="4" s="1"/>
  <c r="R100" i="4" s="1"/>
  <c r="AM100" i="4" s="1"/>
  <c r="S100" i="4" s="1"/>
  <c r="AN100" i="4" s="1"/>
  <c r="T100" i="4" s="1"/>
  <c r="AO100" i="4" s="1"/>
  <c r="AQ100" i="4" s="1"/>
  <c r="O100" i="5" s="1"/>
  <c r="P100" i="5" s="1"/>
  <c r="AK100" i="5" s="1"/>
  <c r="Q100" i="5" s="1"/>
  <c r="AL100" i="5" s="1"/>
  <c r="R100" i="5" s="1"/>
  <c r="AM100" i="5" s="1"/>
  <c r="S100" i="5" s="1"/>
  <c r="AN100" i="5" s="1"/>
  <c r="T100" i="5" s="1"/>
  <c r="AO100" i="5" s="1"/>
  <c r="AQ100" i="5" s="1"/>
  <c r="O100" i="6" s="1"/>
  <c r="P100" i="6" s="1"/>
  <c r="AK100" i="6" s="1"/>
  <c r="Q100" i="6" s="1"/>
  <c r="AL100" i="6" s="1"/>
  <c r="R100" i="6" s="1"/>
  <c r="AM100" i="6" s="1"/>
  <c r="S100" i="6" s="1"/>
  <c r="AN100" i="6" s="1"/>
  <c r="T100" i="6" s="1"/>
  <c r="AO100" i="6" s="1"/>
  <c r="AQ100" i="6" s="1"/>
  <c r="O100" i="7" s="1"/>
  <c r="P100" i="7" s="1"/>
  <c r="AK100" i="7" s="1"/>
  <c r="Q100" i="7" s="1"/>
  <c r="AL100" i="7" s="1"/>
  <c r="R100" i="7" s="1"/>
  <c r="AM100" i="7" s="1"/>
  <c r="S100" i="7" s="1"/>
  <c r="AN100" i="7" s="1"/>
  <c r="T100" i="7" s="1"/>
  <c r="AO100" i="7" s="1"/>
  <c r="AQ100" i="7" s="1"/>
  <c r="O100" i="8" s="1"/>
  <c r="P100" i="8" s="1"/>
  <c r="AK100" i="8" s="1"/>
  <c r="Q100" i="8" s="1"/>
  <c r="AL100" i="8" s="1"/>
  <c r="R100" i="8" s="1"/>
  <c r="AM100" i="8" s="1"/>
  <c r="S100" i="8" s="1"/>
  <c r="AN100" i="8" s="1"/>
  <c r="T100" i="8" s="1"/>
  <c r="AO100" i="8" s="1"/>
  <c r="AQ100" i="8" s="1"/>
  <c r="O100" i="11"/>
  <c r="P100" i="11" s="1"/>
  <c r="AK100" i="11" s="1"/>
  <c r="Q100" i="11" s="1"/>
  <c r="AL100" i="11" s="1"/>
  <c r="R100" i="11" s="1"/>
  <c r="AM100" i="11" s="1"/>
  <c r="S100" i="11" s="1"/>
  <c r="AN100" i="11" s="1"/>
  <c r="T100" i="11" s="1"/>
  <c r="AO100" i="11" s="1"/>
  <c r="AQ100" i="11"/>
  <c r="O101" i="12" s="1"/>
  <c r="P101" i="12" s="1"/>
  <c r="AK101" i="12" s="1"/>
  <c r="Q101" i="12" s="1"/>
  <c r="AL101" i="12" s="1"/>
  <c r="R101" i="12" s="1"/>
  <c r="AM101" i="12" s="1"/>
  <c r="S101" i="12" s="1"/>
  <c r="AN101" i="12" s="1"/>
  <c r="T101" i="12" s="1"/>
  <c r="AO101" i="12" s="1"/>
  <c r="AQ101" i="12" s="1"/>
  <c r="O99" i="3"/>
  <c r="P99" i="3" s="1"/>
  <c r="AK99" i="3" s="1"/>
  <c r="Q99" i="3" s="1"/>
  <c r="AL99" i="3" s="1"/>
  <c r="R99" i="3" s="1"/>
  <c r="AM99" i="3" s="1"/>
  <c r="S99" i="3" s="1"/>
  <c r="AN99" i="3" s="1"/>
  <c r="T99" i="3" s="1"/>
  <c r="AO99" i="3" s="1"/>
  <c r="AQ99" i="3" s="1"/>
  <c r="O99" i="4" s="1"/>
  <c r="P99" i="4" s="1"/>
  <c r="AK99" i="4" s="1"/>
  <c r="Q99" i="4" s="1"/>
  <c r="AL99" i="4" s="1"/>
  <c r="R99" i="4" s="1"/>
  <c r="AM99" i="4" s="1"/>
  <c r="S99" i="4" s="1"/>
  <c r="AN99" i="4" s="1"/>
  <c r="T99" i="4" s="1"/>
  <c r="AO99" i="4" s="1"/>
  <c r="AQ99" i="4" s="1"/>
  <c r="O99" i="5" s="1"/>
  <c r="P99" i="5" s="1"/>
  <c r="AK99" i="5" s="1"/>
  <c r="Q99" i="5" s="1"/>
  <c r="AL99" i="5" s="1"/>
  <c r="R99" i="5" s="1"/>
  <c r="AM99" i="5" s="1"/>
  <c r="S99" i="5" s="1"/>
  <c r="AN99" i="5" s="1"/>
  <c r="T99" i="5" s="1"/>
  <c r="AO99" i="5" s="1"/>
  <c r="AQ99" i="5" s="1"/>
  <c r="O99" i="6" s="1"/>
  <c r="P99" i="6" s="1"/>
  <c r="AK99" i="6" s="1"/>
  <c r="Q99" i="6" s="1"/>
  <c r="AL99" i="6" s="1"/>
  <c r="R99" i="6" s="1"/>
  <c r="AM99" i="6" s="1"/>
  <c r="S99" i="6" s="1"/>
  <c r="AN99" i="6" s="1"/>
  <c r="T99" i="6" s="1"/>
  <c r="AO99" i="6" s="1"/>
  <c r="AQ99" i="6" s="1"/>
  <c r="O99" i="7" s="1"/>
  <c r="P99" i="7" s="1"/>
  <c r="AK99" i="7" s="1"/>
  <c r="Q99" i="7" s="1"/>
  <c r="AL99" i="7" s="1"/>
  <c r="R99" i="7" s="1"/>
  <c r="AM99" i="7" s="1"/>
  <c r="S99" i="7" s="1"/>
  <c r="AN99" i="7" s="1"/>
  <c r="T99" i="7" s="1"/>
  <c r="AO99" i="7" s="1"/>
  <c r="AQ99" i="7" s="1"/>
  <c r="O99" i="8" s="1"/>
  <c r="P99" i="8" s="1"/>
  <c r="AK99" i="8" s="1"/>
  <c r="Q99" i="8" s="1"/>
  <c r="AL99" i="8" s="1"/>
  <c r="R99" i="8" s="1"/>
  <c r="AM99" i="8" s="1"/>
  <c r="S99" i="8" s="1"/>
  <c r="AN99" i="8" s="1"/>
  <c r="T99" i="8" s="1"/>
  <c r="AO99" i="8" s="1"/>
  <c r="AQ99" i="8" s="1"/>
  <c r="O99" i="11"/>
  <c r="P99" i="11" s="1"/>
  <c r="AK99" i="11" s="1"/>
  <c r="Q99" i="11" s="1"/>
  <c r="AL99" i="11" s="1"/>
  <c r="R99" i="11" s="1"/>
  <c r="AM99" i="11" s="1"/>
  <c r="S99" i="11" s="1"/>
  <c r="AN99" i="11" s="1"/>
  <c r="T99" i="11" s="1"/>
  <c r="AO99" i="11" s="1"/>
  <c r="AQ99" i="11"/>
  <c r="O100" i="12" s="1"/>
  <c r="P100" i="12" s="1"/>
  <c r="AK100" i="12" s="1"/>
  <c r="Q100" i="12" s="1"/>
  <c r="AL100" i="12" s="1"/>
  <c r="R100" i="12" s="1"/>
  <c r="AM100" i="12" s="1"/>
  <c r="S100" i="12" s="1"/>
  <c r="AN100" i="12" s="1"/>
  <c r="T100" i="12" s="1"/>
  <c r="AO100" i="12" s="1"/>
  <c r="AQ100" i="12" s="1"/>
  <c r="O98" i="3"/>
  <c r="P98" i="3" s="1"/>
  <c r="AK98" i="3" s="1"/>
  <c r="Q98" i="3" s="1"/>
  <c r="AL98" i="3" s="1"/>
  <c r="R98" i="3" s="1"/>
  <c r="AM98" i="3" s="1"/>
  <c r="S98" i="3" s="1"/>
  <c r="AN98" i="3" s="1"/>
  <c r="T98" i="3" s="1"/>
  <c r="AO98" i="3" s="1"/>
  <c r="AQ98" i="3" s="1"/>
  <c r="O98" i="4" s="1"/>
  <c r="P98" i="4" s="1"/>
  <c r="AK98" i="4" s="1"/>
  <c r="Q98" i="4" s="1"/>
  <c r="AL98" i="4" s="1"/>
  <c r="R98" i="4" s="1"/>
  <c r="AM98" i="4" s="1"/>
  <c r="S98" i="4" s="1"/>
  <c r="AN98" i="4" s="1"/>
  <c r="T98" i="4" s="1"/>
  <c r="AO98" i="4" s="1"/>
  <c r="AQ98" i="4" s="1"/>
  <c r="O98" i="5" s="1"/>
  <c r="P98" i="5" s="1"/>
  <c r="AK98" i="5" s="1"/>
  <c r="Q98" i="5" s="1"/>
  <c r="AL98" i="5" s="1"/>
  <c r="R98" i="5" s="1"/>
  <c r="AM98" i="5" s="1"/>
  <c r="S98" i="5" s="1"/>
  <c r="AN98" i="5" s="1"/>
  <c r="T98" i="5" s="1"/>
  <c r="AO98" i="5" s="1"/>
  <c r="AQ98" i="5" s="1"/>
  <c r="O98" i="6" s="1"/>
  <c r="P98" i="6" s="1"/>
  <c r="AK98" i="6" s="1"/>
  <c r="Q98" i="6" s="1"/>
  <c r="AL98" i="6" s="1"/>
  <c r="R98" i="6" s="1"/>
  <c r="AM98" i="6" s="1"/>
  <c r="S98" i="6" s="1"/>
  <c r="AN98" i="6" s="1"/>
  <c r="T98" i="6" s="1"/>
  <c r="AO98" i="6" s="1"/>
  <c r="AQ98" i="6" s="1"/>
  <c r="O98" i="7" s="1"/>
  <c r="P98" i="7" s="1"/>
  <c r="AK98" i="7" s="1"/>
  <c r="Q98" i="7" s="1"/>
  <c r="AL98" i="7" s="1"/>
  <c r="R98" i="7" s="1"/>
  <c r="AM98" i="7" s="1"/>
  <c r="S98" i="7" s="1"/>
  <c r="AN98" i="7" s="1"/>
  <c r="T98" i="7" s="1"/>
  <c r="AO98" i="7" s="1"/>
  <c r="AQ98" i="7" s="1"/>
  <c r="O98" i="8" s="1"/>
  <c r="P98" i="8" s="1"/>
  <c r="AK98" i="8" s="1"/>
  <c r="Q98" i="8" s="1"/>
  <c r="AL98" i="8" s="1"/>
  <c r="R98" i="8" s="1"/>
  <c r="AM98" i="8" s="1"/>
  <c r="S98" i="8" s="1"/>
  <c r="AN98" i="8" s="1"/>
  <c r="T98" i="8" s="1"/>
  <c r="AO98" i="8" s="1"/>
  <c r="AQ98" i="8" s="1"/>
  <c r="O98" i="11"/>
  <c r="P98" i="11" s="1"/>
  <c r="AK98" i="11" s="1"/>
  <c r="Q98" i="11" s="1"/>
  <c r="AL98" i="11" s="1"/>
  <c r="R98" i="11" s="1"/>
  <c r="AM98" i="11" s="1"/>
  <c r="S98" i="11" s="1"/>
  <c r="AN98" i="11" s="1"/>
  <c r="T98" i="11" s="1"/>
  <c r="AO98" i="11" s="1"/>
  <c r="AQ98" i="11"/>
  <c r="O99" i="12" s="1"/>
  <c r="P99" i="12" s="1"/>
  <c r="AK99" i="12" s="1"/>
  <c r="Q99" i="12" s="1"/>
  <c r="AL99" i="12" s="1"/>
  <c r="R99" i="12" s="1"/>
  <c r="AM99" i="12" s="1"/>
  <c r="S99" i="12" s="1"/>
  <c r="AN99" i="12" s="1"/>
  <c r="T99" i="12" s="1"/>
  <c r="AO99" i="12" s="1"/>
  <c r="AQ99" i="12" s="1"/>
  <c r="O97" i="11"/>
  <c r="P97" i="11" s="1"/>
  <c r="AK97" i="11" s="1"/>
  <c r="Q97" i="11" s="1"/>
  <c r="AL97" i="11" s="1"/>
  <c r="R97" i="11" s="1"/>
  <c r="AM97" i="11" s="1"/>
  <c r="S97" i="11" s="1"/>
  <c r="AN97" i="11" s="1"/>
  <c r="T97" i="11" s="1"/>
  <c r="AO97" i="11" s="1"/>
  <c r="AQ97" i="11"/>
  <c r="O98" i="12" s="1"/>
  <c r="P98" i="12" s="1"/>
  <c r="AK98" i="12" s="1"/>
  <c r="Q98" i="12" s="1"/>
  <c r="AL98" i="12" s="1"/>
  <c r="R98" i="12" s="1"/>
  <c r="AM98" i="12" s="1"/>
  <c r="S98" i="12" s="1"/>
  <c r="AN98" i="12" s="1"/>
  <c r="T98" i="12" s="1"/>
  <c r="AO98" i="12" s="1"/>
  <c r="AQ98" i="12" s="1"/>
  <c r="O97" i="3"/>
  <c r="P97" i="3" s="1"/>
  <c r="AK97" i="3" s="1"/>
  <c r="Q97" i="3" s="1"/>
  <c r="AL97" i="3" s="1"/>
  <c r="R97" i="3" s="1"/>
  <c r="AM97" i="3" s="1"/>
  <c r="S97" i="3" s="1"/>
  <c r="AN97" i="3" s="1"/>
  <c r="T97" i="3" s="1"/>
  <c r="AO97" i="3" s="1"/>
  <c r="AQ97" i="3" s="1"/>
  <c r="O97" i="4" s="1"/>
  <c r="P97" i="4" s="1"/>
  <c r="AK97" i="4" s="1"/>
  <c r="Q97" i="4" s="1"/>
  <c r="AL97" i="4" s="1"/>
  <c r="R97" i="4" s="1"/>
  <c r="AM97" i="4" s="1"/>
  <c r="S97" i="4" s="1"/>
  <c r="AN97" i="4" s="1"/>
  <c r="T97" i="4" s="1"/>
  <c r="AO97" i="4" s="1"/>
  <c r="AQ97" i="4" s="1"/>
  <c r="O97" i="5" s="1"/>
  <c r="P97" i="5" s="1"/>
  <c r="AK97" i="5" s="1"/>
  <c r="Q97" i="5" s="1"/>
  <c r="AL97" i="5" s="1"/>
  <c r="R97" i="5" s="1"/>
  <c r="AM97" i="5" s="1"/>
  <c r="S97" i="5" s="1"/>
  <c r="AN97" i="5" s="1"/>
  <c r="T97" i="5" s="1"/>
  <c r="AO97" i="5" s="1"/>
  <c r="AQ97" i="5" s="1"/>
  <c r="O97" i="6" s="1"/>
  <c r="P97" i="6" s="1"/>
  <c r="AK97" i="6" s="1"/>
  <c r="Q97" i="6" s="1"/>
  <c r="AL97" i="6" s="1"/>
  <c r="R97" i="6" s="1"/>
  <c r="AM97" i="6" s="1"/>
  <c r="S97" i="6" s="1"/>
  <c r="AN97" i="6" s="1"/>
  <c r="T97" i="6" s="1"/>
  <c r="AO97" i="6" s="1"/>
  <c r="AQ97" i="6" s="1"/>
  <c r="O97" i="7" s="1"/>
  <c r="P97" i="7" s="1"/>
  <c r="AK97" i="7" s="1"/>
  <c r="Q97" i="7" s="1"/>
  <c r="AL97" i="7" s="1"/>
  <c r="R97" i="7" s="1"/>
  <c r="AM97" i="7" s="1"/>
  <c r="S97" i="7" s="1"/>
  <c r="AN97" i="7" s="1"/>
  <c r="T97" i="7" s="1"/>
  <c r="AO97" i="7" s="1"/>
  <c r="AQ97" i="7" s="1"/>
  <c r="O97" i="8" s="1"/>
  <c r="P97" i="8" s="1"/>
  <c r="AK97" i="8" s="1"/>
  <c r="Q97" i="8" s="1"/>
  <c r="AL97" i="8" s="1"/>
  <c r="R97" i="8" s="1"/>
  <c r="AM97" i="8" s="1"/>
  <c r="S97" i="8" s="1"/>
  <c r="AN97" i="8" s="1"/>
  <c r="T97" i="8" s="1"/>
  <c r="AO97" i="8" s="1"/>
  <c r="AQ97" i="8" s="1"/>
  <c r="O96" i="3"/>
  <c r="P96" i="3" s="1"/>
  <c r="AK96" i="3" s="1"/>
  <c r="Q96" i="3" s="1"/>
  <c r="AL96" i="3" s="1"/>
  <c r="R96" i="3" s="1"/>
  <c r="AM96" i="3" s="1"/>
  <c r="S96" i="3" s="1"/>
  <c r="AN96" i="3" s="1"/>
  <c r="T96" i="3" s="1"/>
  <c r="AO96" i="3" s="1"/>
  <c r="AQ96" i="3" s="1"/>
  <c r="O96" i="4" s="1"/>
  <c r="P96" i="4" s="1"/>
  <c r="AK96" i="4" s="1"/>
  <c r="Q96" i="4" s="1"/>
  <c r="AL96" i="4" s="1"/>
  <c r="R96" i="4" s="1"/>
  <c r="AM96" i="4" s="1"/>
  <c r="S96" i="4" s="1"/>
  <c r="AN96" i="4" s="1"/>
  <c r="T96" i="4" s="1"/>
  <c r="AO96" i="4" s="1"/>
  <c r="AQ96" i="4" s="1"/>
  <c r="O96" i="5" s="1"/>
  <c r="P96" i="5" s="1"/>
  <c r="AK96" i="5" s="1"/>
  <c r="Q96" i="5" s="1"/>
  <c r="AL96" i="5" s="1"/>
  <c r="R96" i="5" s="1"/>
  <c r="AM96" i="5" s="1"/>
  <c r="S96" i="5" s="1"/>
  <c r="AN96" i="5" s="1"/>
  <c r="T96" i="5" s="1"/>
  <c r="AO96" i="5" s="1"/>
  <c r="AQ96" i="5" s="1"/>
  <c r="O96" i="6" s="1"/>
  <c r="P96" i="6" s="1"/>
  <c r="AK96" i="6" s="1"/>
  <c r="Q96" i="6" s="1"/>
  <c r="AL96" i="6" s="1"/>
  <c r="R96" i="6" s="1"/>
  <c r="AM96" i="6" s="1"/>
  <c r="S96" i="6" s="1"/>
  <c r="AN96" i="6" s="1"/>
  <c r="T96" i="6" s="1"/>
  <c r="AO96" i="6" s="1"/>
  <c r="AQ96" i="6" s="1"/>
  <c r="O96" i="7" s="1"/>
  <c r="P96" i="7" s="1"/>
  <c r="AK96" i="7" s="1"/>
  <c r="Q96" i="7" s="1"/>
  <c r="AL96" i="7" s="1"/>
  <c r="R96" i="7" s="1"/>
  <c r="AM96" i="7" s="1"/>
  <c r="S96" i="7" s="1"/>
  <c r="AN96" i="7" s="1"/>
  <c r="T96" i="7" s="1"/>
  <c r="AO96" i="7" s="1"/>
  <c r="AQ96" i="7" s="1"/>
  <c r="O96" i="8" s="1"/>
  <c r="P96" i="8" s="1"/>
  <c r="AK96" i="8" s="1"/>
  <c r="Q96" i="8" s="1"/>
  <c r="AL96" i="8" s="1"/>
  <c r="R96" i="8" s="1"/>
  <c r="AM96" i="8" s="1"/>
  <c r="S96" i="8" s="1"/>
  <c r="AN96" i="8" s="1"/>
  <c r="T96" i="8" s="1"/>
  <c r="AO96" i="8" s="1"/>
  <c r="AQ96" i="8" s="1"/>
  <c r="O96" i="11"/>
  <c r="P96" i="11" s="1"/>
  <c r="AK96" i="11" s="1"/>
  <c r="Q96" i="11" s="1"/>
  <c r="AL96" i="11" s="1"/>
  <c r="R96" i="11" s="1"/>
  <c r="AM96" i="11" s="1"/>
  <c r="S96" i="11" s="1"/>
  <c r="AN96" i="11" s="1"/>
  <c r="T96" i="11" s="1"/>
  <c r="AO96" i="11" s="1"/>
  <c r="AQ96" i="11"/>
  <c r="O97" i="12" s="1"/>
  <c r="P97" i="12" s="1"/>
  <c r="AK97" i="12" s="1"/>
  <c r="Q97" i="12" s="1"/>
  <c r="AL97" i="12" s="1"/>
  <c r="R97" i="12" s="1"/>
  <c r="AM97" i="12" s="1"/>
  <c r="S97" i="12" s="1"/>
  <c r="AN97" i="12" s="1"/>
  <c r="T97" i="12" s="1"/>
  <c r="AO97" i="12" s="1"/>
  <c r="AQ97" i="12" s="1"/>
  <c r="O95" i="11"/>
  <c r="P95" i="11" s="1"/>
  <c r="AK95" i="11" s="1"/>
  <c r="Q95" i="11" s="1"/>
  <c r="AL95" i="11" s="1"/>
  <c r="R95" i="11" s="1"/>
  <c r="AM95" i="11" s="1"/>
  <c r="S95" i="11" s="1"/>
  <c r="AN95" i="11" s="1"/>
  <c r="T95" i="11" s="1"/>
  <c r="AO95" i="11" s="1"/>
  <c r="AQ95" i="11"/>
  <c r="O96" i="12" s="1"/>
  <c r="P96" i="12" s="1"/>
  <c r="AK96" i="12" s="1"/>
  <c r="Q96" i="12" s="1"/>
  <c r="AL96" i="12" s="1"/>
  <c r="R96" i="12" s="1"/>
  <c r="AM96" i="12" s="1"/>
  <c r="S96" i="12" s="1"/>
  <c r="AN96" i="12" s="1"/>
  <c r="T96" i="12" s="1"/>
  <c r="AO96" i="12" s="1"/>
  <c r="AQ96" i="12" s="1"/>
  <c r="O95" i="3"/>
  <c r="P95" i="3" s="1"/>
  <c r="AK95" i="3" s="1"/>
  <c r="Q95" i="3" s="1"/>
  <c r="AL95" i="3" s="1"/>
  <c r="R95" i="3" s="1"/>
  <c r="AM95" i="3" s="1"/>
  <c r="S95" i="3" s="1"/>
  <c r="AN95" i="3" s="1"/>
  <c r="T95" i="3" s="1"/>
  <c r="AO95" i="3" s="1"/>
  <c r="AQ95" i="3" s="1"/>
  <c r="O95" i="4" s="1"/>
  <c r="P95" i="4" s="1"/>
  <c r="AK95" i="4" s="1"/>
  <c r="Q95" i="4" s="1"/>
  <c r="AL95" i="4" s="1"/>
  <c r="R95" i="4" s="1"/>
  <c r="AM95" i="4" s="1"/>
  <c r="S95" i="4" s="1"/>
  <c r="AN95" i="4" s="1"/>
  <c r="T95" i="4" s="1"/>
  <c r="AO95" i="4" s="1"/>
  <c r="AQ95" i="4" s="1"/>
  <c r="O95" i="5" s="1"/>
  <c r="P95" i="5" s="1"/>
  <c r="AK95" i="5" s="1"/>
  <c r="Q95" i="5" s="1"/>
  <c r="AL95" i="5" s="1"/>
  <c r="R95" i="5" s="1"/>
  <c r="AM95" i="5" s="1"/>
  <c r="S95" i="5" s="1"/>
  <c r="AN95" i="5" s="1"/>
  <c r="T95" i="5" s="1"/>
  <c r="AO95" i="5" s="1"/>
  <c r="AQ95" i="5" s="1"/>
  <c r="O95" i="6" s="1"/>
  <c r="P95" i="6" s="1"/>
  <c r="AK95" i="6" s="1"/>
  <c r="Q95" i="6" s="1"/>
  <c r="AL95" i="6" s="1"/>
  <c r="R95" i="6" s="1"/>
  <c r="AM95" i="6" s="1"/>
  <c r="S95" i="6" s="1"/>
  <c r="AN95" i="6" s="1"/>
  <c r="T95" i="6" s="1"/>
  <c r="AO95" i="6" s="1"/>
  <c r="AQ95" i="6" s="1"/>
  <c r="O95" i="7" s="1"/>
  <c r="P95" i="7" s="1"/>
  <c r="AK95" i="7" s="1"/>
  <c r="Q95" i="7" s="1"/>
  <c r="AL95" i="7" s="1"/>
  <c r="R95" i="7" s="1"/>
  <c r="AM95" i="7" s="1"/>
  <c r="S95" i="7" s="1"/>
  <c r="AN95" i="7" s="1"/>
  <c r="T95" i="7" s="1"/>
  <c r="AO95" i="7" s="1"/>
  <c r="AQ95" i="7" s="1"/>
  <c r="O95" i="8" s="1"/>
  <c r="P95" i="8" s="1"/>
  <c r="AK95" i="8" s="1"/>
  <c r="Q95" i="8" s="1"/>
  <c r="AL95" i="8" s="1"/>
  <c r="R95" i="8" s="1"/>
  <c r="AM95" i="8" s="1"/>
  <c r="S95" i="8" s="1"/>
  <c r="AN95" i="8" s="1"/>
  <c r="T95" i="8" s="1"/>
  <c r="AO95" i="8" s="1"/>
  <c r="AQ95" i="8" s="1"/>
  <c r="O94" i="11"/>
  <c r="P94" i="11" s="1"/>
  <c r="AK94" i="11" s="1"/>
  <c r="Q94" i="11" s="1"/>
  <c r="AL94" i="11" s="1"/>
  <c r="R94" i="11" s="1"/>
  <c r="AM94" i="11" s="1"/>
  <c r="S94" i="11" s="1"/>
  <c r="AN94" i="11" s="1"/>
  <c r="T94" i="11" s="1"/>
  <c r="AO94" i="11" s="1"/>
  <c r="AQ94" i="11"/>
  <c r="O95" i="12" s="1"/>
  <c r="P95" i="12" s="1"/>
  <c r="AK95" i="12" s="1"/>
  <c r="Q95" i="12" s="1"/>
  <c r="AL95" i="12" s="1"/>
  <c r="R95" i="12" s="1"/>
  <c r="AM95" i="12" s="1"/>
  <c r="S95" i="12" s="1"/>
  <c r="AN95" i="12" s="1"/>
  <c r="T95" i="12" s="1"/>
  <c r="AO95" i="12" s="1"/>
  <c r="AQ95" i="12" s="1"/>
  <c r="O94" i="3"/>
  <c r="P94" i="3" s="1"/>
  <c r="AK94" i="3" s="1"/>
  <c r="Q94" i="3" s="1"/>
  <c r="AL94" i="3" s="1"/>
  <c r="R94" i="3" s="1"/>
  <c r="AM94" i="3" s="1"/>
  <c r="S94" i="3" s="1"/>
  <c r="AN94" i="3" s="1"/>
  <c r="T94" i="3" s="1"/>
  <c r="AO94" i="3" s="1"/>
  <c r="AQ94" i="3" s="1"/>
  <c r="O94" i="4" s="1"/>
  <c r="P94" i="4" s="1"/>
  <c r="AK94" i="4" s="1"/>
  <c r="Q94" i="4" s="1"/>
  <c r="AL94" i="4" s="1"/>
  <c r="R94" i="4" s="1"/>
  <c r="AM94" i="4" s="1"/>
  <c r="S94" i="4" s="1"/>
  <c r="AN94" i="4" s="1"/>
  <c r="T94" i="4" s="1"/>
  <c r="AO94" i="4" s="1"/>
  <c r="AQ94" i="4" s="1"/>
  <c r="O94" i="5" s="1"/>
  <c r="P94" i="5" s="1"/>
  <c r="AK94" i="5" s="1"/>
  <c r="Q94" i="5" s="1"/>
  <c r="AL94" i="5" s="1"/>
  <c r="R94" i="5" s="1"/>
  <c r="AM94" i="5" s="1"/>
  <c r="S94" i="5" s="1"/>
  <c r="AN94" i="5" s="1"/>
  <c r="T94" i="5" s="1"/>
  <c r="AO94" i="5" s="1"/>
  <c r="AQ94" i="5" s="1"/>
  <c r="O94" i="6" s="1"/>
  <c r="P94" i="6" s="1"/>
  <c r="AK94" i="6" s="1"/>
  <c r="Q94" i="6" s="1"/>
  <c r="AL94" i="6" s="1"/>
  <c r="R94" i="6" s="1"/>
  <c r="AM94" i="6" s="1"/>
  <c r="S94" i="6" s="1"/>
  <c r="AN94" i="6" s="1"/>
  <c r="T94" i="6" s="1"/>
  <c r="AO94" i="6" s="1"/>
  <c r="AQ94" i="6" s="1"/>
  <c r="O94" i="7" s="1"/>
  <c r="P94" i="7" s="1"/>
  <c r="AK94" i="7" s="1"/>
  <c r="Q94" i="7" s="1"/>
  <c r="AL94" i="7" s="1"/>
  <c r="R94" i="7" s="1"/>
  <c r="AM94" i="7" s="1"/>
  <c r="S94" i="7" s="1"/>
  <c r="AN94" i="7" s="1"/>
  <c r="T94" i="7" s="1"/>
  <c r="AO94" i="7" s="1"/>
  <c r="AQ94" i="7" s="1"/>
  <c r="O94" i="8" s="1"/>
  <c r="P94" i="8" s="1"/>
  <c r="AK94" i="8" s="1"/>
  <c r="Q94" i="8" s="1"/>
  <c r="AL94" i="8" s="1"/>
  <c r="R94" i="8" s="1"/>
  <c r="AM94" i="8" s="1"/>
  <c r="S94" i="8" s="1"/>
  <c r="AN94" i="8" s="1"/>
  <c r="T94" i="8" s="1"/>
  <c r="AO94" i="8" s="1"/>
  <c r="AQ94" i="8" s="1"/>
  <c r="O93" i="3"/>
  <c r="P93" i="3" s="1"/>
  <c r="AK93" i="3" s="1"/>
  <c r="Q93" i="3" s="1"/>
  <c r="AL93" i="3" s="1"/>
  <c r="R93" i="3" s="1"/>
  <c r="AM93" i="3" s="1"/>
  <c r="S93" i="3" s="1"/>
  <c r="AN93" i="3" s="1"/>
  <c r="T93" i="3" s="1"/>
  <c r="AO93" i="3" s="1"/>
  <c r="AQ93" i="3" s="1"/>
  <c r="O93" i="4" s="1"/>
  <c r="P93" i="4" s="1"/>
  <c r="AK93" i="4" s="1"/>
  <c r="Q93" i="4" s="1"/>
  <c r="AL93" i="4" s="1"/>
  <c r="R93" i="4" s="1"/>
  <c r="AM93" i="4" s="1"/>
  <c r="S93" i="4" s="1"/>
  <c r="AN93" i="4" s="1"/>
  <c r="T93" i="4" s="1"/>
  <c r="AO93" i="4" s="1"/>
  <c r="AQ93" i="4" s="1"/>
  <c r="O93" i="5" s="1"/>
  <c r="P93" i="5" s="1"/>
  <c r="AK93" i="5" s="1"/>
  <c r="Q93" i="5" s="1"/>
  <c r="AL93" i="5" s="1"/>
  <c r="R93" i="5" s="1"/>
  <c r="AM93" i="5" s="1"/>
  <c r="S93" i="5" s="1"/>
  <c r="AN93" i="5" s="1"/>
  <c r="T93" i="5" s="1"/>
  <c r="AO93" i="5" s="1"/>
  <c r="AQ93" i="5" s="1"/>
  <c r="O93" i="6" s="1"/>
  <c r="P93" i="6" s="1"/>
  <c r="AK93" i="6" s="1"/>
  <c r="Q93" i="6" s="1"/>
  <c r="AL93" i="6" s="1"/>
  <c r="R93" i="6" s="1"/>
  <c r="AM93" i="6" s="1"/>
  <c r="S93" i="6" s="1"/>
  <c r="AN93" i="6" s="1"/>
  <c r="T93" i="6" s="1"/>
  <c r="AO93" i="6" s="1"/>
  <c r="AQ93" i="6" s="1"/>
  <c r="O93" i="7" s="1"/>
  <c r="P93" i="7" s="1"/>
  <c r="AK93" i="7" s="1"/>
  <c r="Q93" i="7" s="1"/>
  <c r="AL93" i="7" s="1"/>
  <c r="R93" i="7" s="1"/>
  <c r="AM93" i="7" s="1"/>
  <c r="S93" i="7" s="1"/>
  <c r="AN93" i="7" s="1"/>
  <c r="T93" i="7" s="1"/>
  <c r="AO93" i="7" s="1"/>
  <c r="AQ93" i="7" s="1"/>
  <c r="O93" i="8" s="1"/>
  <c r="P93" i="8" s="1"/>
  <c r="AK93" i="8" s="1"/>
  <c r="Q93" i="8" s="1"/>
  <c r="AL93" i="8" s="1"/>
  <c r="R93" i="8" s="1"/>
  <c r="AM93" i="8" s="1"/>
  <c r="S93" i="8" s="1"/>
  <c r="AN93" i="8" s="1"/>
  <c r="T93" i="8" s="1"/>
  <c r="AO93" i="8" s="1"/>
  <c r="AQ93" i="8" s="1"/>
  <c r="O93" i="11"/>
  <c r="P93" i="11" s="1"/>
  <c r="AK93" i="11" s="1"/>
  <c r="Q93" i="11" s="1"/>
  <c r="AL93" i="11" s="1"/>
  <c r="R93" i="11" s="1"/>
  <c r="AM93" i="11" s="1"/>
  <c r="S93" i="11" s="1"/>
  <c r="AN93" i="11" s="1"/>
  <c r="T93" i="11" s="1"/>
  <c r="AO93" i="11" s="1"/>
  <c r="AQ93" i="11"/>
  <c r="O94" i="12" s="1"/>
  <c r="P94" i="12" s="1"/>
  <c r="AK94" i="12" s="1"/>
  <c r="Q94" i="12" s="1"/>
  <c r="AL94" i="12" s="1"/>
  <c r="R94" i="12" s="1"/>
  <c r="AM94" i="12" s="1"/>
  <c r="S94" i="12" s="1"/>
  <c r="AN94" i="12" s="1"/>
  <c r="T94" i="12" s="1"/>
  <c r="AO94" i="12" s="1"/>
  <c r="AQ94" i="12" s="1"/>
  <c r="O92" i="11"/>
  <c r="P92" i="11" s="1"/>
  <c r="AK92" i="11" s="1"/>
  <c r="Q92" i="11" s="1"/>
  <c r="AL92" i="11" s="1"/>
  <c r="R92" i="11" s="1"/>
  <c r="AM92" i="11" s="1"/>
  <c r="S92" i="11" s="1"/>
  <c r="AN92" i="11" s="1"/>
  <c r="T92" i="11" s="1"/>
  <c r="AO92" i="11" s="1"/>
  <c r="AQ92" i="11"/>
  <c r="O93" i="12" s="1"/>
  <c r="P93" i="12" s="1"/>
  <c r="AK93" i="12" s="1"/>
  <c r="Q93" i="12" s="1"/>
  <c r="AL93" i="12" s="1"/>
  <c r="R93" i="12" s="1"/>
  <c r="AM93" i="12" s="1"/>
  <c r="S93" i="12" s="1"/>
  <c r="AN93" i="12" s="1"/>
  <c r="T93" i="12" s="1"/>
  <c r="AO93" i="12" s="1"/>
  <c r="AQ93" i="12" s="1"/>
  <c r="O92" i="3"/>
  <c r="P92" i="3" s="1"/>
  <c r="AK92" i="3" s="1"/>
  <c r="Q92" i="3" s="1"/>
  <c r="AL92" i="3" s="1"/>
  <c r="R92" i="3" s="1"/>
  <c r="AM92" i="3" s="1"/>
  <c r="S92" i="3" s="1"/>
  <c r="AN92" i="3" s="1"/>
  <c r="T92" i="3" s="1"/>
  <c r="AO92" i="3" s="1"/>
  <c r="AQ92" i="3" s="1"/>
  <c r="O92" i="4" s="1"/>
  <c r="P92" i="4" s="1"/>
  <c r="AK92" i="4" s="1"/>
  <c r="Q92" i="4" s="1"/>
  <c r="AL92" i="4" s="1"/>
  <c r="R92" i="4" s="1"/>
  <c r="AM92" i="4" s="1"/>
  <c r="S92" i="4" s="1"/>
  <c r="AN92" i="4" s="1"/>
  <c r="T92" i="4" s="1"/>
  <c r="AO92" i="4" s="1"/>
  <c r="AQ92" i="4" s="1"/>
  <c r="O92" i="5" s="1"/>
  <c r="P92" i="5" s="1"/>
  <c r="AK92" i="5" s="1"/>
  <c r="Q92" i="5" s="1"/>
  <c r="AL92" i="5" s="1"/>
  <c r="R92" i="5" s="1"/>
  <c r="AM92" i="5" s="1"/>
  <c r="S92" i="5" s="1"/>
  <c r="AN92" i="5" s="1"/>
  <c r="T92" i="5" s="1"/>
  <c r="AO92" i="5" s="1"/>
  <c r="AQ92" i="5" s="1"/>
  <c r="O92" i="6" s="1"/>
  <c r="P92" i="6" s="1"/>
  <c r="AK92" i="6" s="1"/>
  <c r="Q92" i="6" s="1"/>
  <c r="AL92" i="6" s="1"/>
  <c r="R92" i="6" s="1"/>
  <c r="AM92" i="6" s="1"/>
  <c r="S92" i="6" s="1"/>
  <c r="AN92" i="6" s="1"/>
  <c r="T92" i="6" s="1"/>
  <c r="AO92" i="6" s="1"/>
  <c r="AQ92" i="6" s="1"/>
  <c r="O92" i="7" s="1"/>
  <c r="P92" i="7" s="1"/>
  <c r="AK92" i="7" s="1"/>
  <c r="Q92" i="7" s="1"/>
  <c r="AL92" i="7" s="1"/>
  <c r="R92" i="7" s="1"/>
  <c r="AM92" i="7" s="1"/>
  <c r="S92" i="7" s="1"/>
  <c r="AN92" i="7" s="1"/>
  <c r="T92" i="7" s="1"/>
  <c r="AO92" i="7" s="1"/>
  <c r="AQ92" i="7" s="1"/>
  <c r="O92" i="8" s="1"/>
  <c r="P92" i="8" s="1"/>
  <c r="AK92" i="8" s="1"/>
  <c r="Q92" i="8" s="1"/>
  <c r="AL92" i="8" s="1"/>
  <c r="R92" i="8" s="1"/>
  <c r="AM92" i="8" s="1"/>
  <c r="S92" i="8" s="1"/>
  <c r="AN92" i="8" s="1"/>
  <c r="T92" i="8" s="1"/>
  <c r="AO92" i="8" s="1"/>
  <c r="AQ92" i="8" s="1"/>
  <c r="O91" i="3"/>
  <c r="P91" i="3" s="1"/>
  <c r="AK91" i="3" s="1"/>
  <c r="Q91" i="3" s="1"/>
  <c r="AL91" i="3" s="1"/>
  <c r="R91" i="3" s="1"/>
  <c r="AM91" i="3" s="1"/>
  <c r="S91" i="3" s="1"/>
  <c r="AN91" i="3" s="1"/>
  <c r="T91" i="3" s="1"/>
  <c r="AO91" i="3" s="1"/>
  <c r="AQ91" i="3" s="1"/>
  <c r="O91" i="4" s="1"/>
  <c r="P91" i="4" s="1"/>
  <c r="AK91" i="4" s="1"/>
  <c r="Q91" i="4" s="1"/>
  <c r="AL91" i="4" s="1"/>
  <c r="R91" i="4" s="1"/>
  <c r="AM91" i="4" s="1"/>
  <c r="S91" i="4" s="1"/>
  <c r="AN91" i="4" s="1"/>
  <c r="T91" i="4" s="1"/>
  <c r="AO91" i="4" s="1"/>
  <c r="AQ91" i="4" s="1"/>
  <c r="O91" i="5" s="1"/>
  <c r="P91" i="5" s="1"/>
  <c r="AK91" i="5" s="1"/>
  <c r="Q91" i="5" s="1"/>
  <c r="AL91" i="5" s="1"/>
  <c r="R91" i="5" s="1"/>
  <c r="AM91" i="5" s="1"/>
  <c r="S91" i="5" s="1"/>
  <c r="AN91" i="5" s="1"/>
  <c r="T91" i="5" s="1"/>
  <c r="AO91" i="5" s="1"/>
  <c r="AQ91" i="5" s="1"/>
  <c r="O91" i="6" s="1"/>
  <c r="P91" i="6" s="1"/>
  <c r="AK91" i="6" s="1"/>
  <c r="Q91" i="6" s="1"/>
  <c r="AL91" i="6" s="1"/>
  <c r="R91" i="6" s="1"/>
  <c r="AM91" i="6" s="1"/>
  <c r="S91" i="6" s="1"/>
  <c r="AN91" i="6" s="1"/>
  <c r="T91" i="6" s="1"/>
  <c r="AO91" i="6" s="1"/>
  <c r="AQ91" i="6" s="1"/>
  <c r="O91" i="7" s="1"/>
  <c r="P91" i="7" s="1"/>
  <c r="AK91" i="7" s="1"/>
  <c r="Q91" i="7" s="1"/>
  <c r="AL91" i="7" s="1"/>
  <c r="R91" i="7" s="1"/>
  <c r="AM91" i="7" s="1"/>
  <c r="S91" i="7" s="1"/>
  <c r="AN91" i="7" s="1"/>
  <c r="T91" i="7" s="1"/>
  <c r="AO91" i="7" s="1"/>
  <c r="AQ91" i="7" s="1"/>
  <c r="O91" i="8" s="1"/>
  <c r="P91" i="8" s="1"/>
  <c r="AK91" i="8" s="1"/>
  <c r="Q91" i="8" s="1"/>
  <c r="AL91" i="8" s="1"/>
  <c r="R91" i="8" s="1"/>
  <c r="AM91" i="8" s="1"/>
  <c r="S91" i="8" s="1"/>
  <c r="AN91" i="8" s="1"/>
  <c r="T91" i="8" s="1"/>
  <c r="AO91" i="8" s="1"/>
  <c r="AQ91" i="8" s="1"/>
  <c r="O91" i="11"/>
  <c r="P91" i="11" s="1"/>
  <c r="AK91" i="11" s="1"/>
  <c r="Q91" i="11" s="1"/>
  <c r="AL91" i="11" s="1"/>
  <c r="R91" i="11" s="1"/>
  <c r="AM91" i="11" s="1"/>
  <c r="S91" i="11" s="1"/>
  <c r="AN91" i="11" s="1"/>
  <c r="T91" i="11" s="1"/>
  <c r="AO91" i="11" s="1"/>
  <c r="AQ91" i="11"/>
  <c r="O92" i="12" s="1"/>
  <c r="P92" i="12" s="1"/>
  <c r="AK92" i="12" s="1"/>
  <c r="Q92" i="12" s="1"/>
  <c r="AL92" i="12" s="1"/>
  <c r="R92" i="12" s="1"/>
  <c r="AM92" i="12" s="1"/>
  <c r="S92" i="12" s="1"/>
  <c r="AN92" i="12" s="1"/>
  <c r="T92" i="12" s="1"/>
  <c r="AO92" i="12" s="1"/>
  <c r="AQ92" i="12" s="1"/>
  <c r="O90" i="11"/>
  <c r="P90" i="11" s="1"/>
  <c r="AK90" i="11" s="1"/>
  <c r="Q90" i="11" s="1"/>
  <c r="AL90" i="11" s="1"/>
  <c r="R90" i="11" s="1"/>
  <c r="AM90" i="11" s="1"/>
  <c r="S90" i="11" s="1"/>
  <c r="AN90" i="11" s="1"/>
  <c r="T90" i="11" s="1"/>
  <c r="AO90" i="11" s="1"/>
  <c r="AQ90" i="11"/>
  <c r="O91" i="12" s="1"/>
  <c r="P91" i="12" s="1"/>
  <c r="AK91" i="12" s="1"/>
  <c r="Q91" i="12" s="1"/>
  <c r="AL91" i="12" s="1"/>
  <c r="R91" i="12" s="1"/>
  <c r="AM91" i="12" s="1"/>
  <c r="S91" i="12" s="1"/>
  <c r="AN91" i="12" s="1"/>
  <c r="T91" i="12" s="1"/>
  <c r="AO91" i="12" s="1"/>
  <c r="AQ91" i="12" s="1"/>
  <c r="O90" i="3"/>
  <c r="P90" i="3" s="1"/>
  <c r="AK90" i="3" s="1"/>
  <c r="Q90" i="3" s="1"/>
  <c r="AL90" i="3" s="1"/>
  <c r="R90" i="3" s="1"/>
  <c r="AM90" i="3" s="1"/>
  <c r="S90" i="3" s="1"/>
  <c r="AN90" i="3" s="1"/>
  <c r="T90" i="3" s="1"/>
  <c r="AO90" i="3" s="1"/>
  <c r="AQ90" i="3" s="1"/>
  <c r="O90" i="4" s="1"/>
  <c r="P90" i="4" s="1"/>
  <c r="AK90" i="4" s="1"/>
  <c r="Q90" i="4" s="1"/>
  <c r="AL90" i="4" s="1"/>
  <c r="R90" i="4" s="1"/>
  <c r="AM90" i="4" s="1"/>
  <c r="S90" i="4" s="1"/>
  <c r="AN90" i="4" s="1"/>
  <c r="T90" i="4" s="1"/>
  <c r="AO90" i="4" s="1"/>
  <c r="AQ90" i="4" s="1"/>
  <c r="O90" i="5" s="1"/>
  <c r="P90" i="5" s="1"/>
  <c r="AK90" i="5" s="1"/>
  <c r="Q90" i="5" s="1"/>
  <c r="AL90" i="5" s="1"/>
  <c r="R90" i="5" s="1"/>
  <c r="AM90" i="5" s="1"/>
  <c r="S90" i="5" s="1"/>
  <c r="AN90" i="5" s="1"/>
  <c r="T90" i="5" s="1"/>
  <c r="AO90" i="5" s="1"/>
  <c r="AQ90" i="5" s="1"/>
  <c r="O90" i="6" s="1"/>
  <c r="P90" i="6" s="1"/>
  <c r="AK90" i="6" s="1"/>
  <c r="Q90" i="6" s="1"/>
  <c r="AL90" i="6" s="1"/>
  <c r="R90" i="6" s="1"/>
  <c r="AM90" i="6" s="1"/>
  <c r="S90" i="6" s="1"/>
  <c r="AN90" i="6" s="1"/>
  <c r="T90" i="6" s="1"/>
  <c r="AO90" i="6" s="1"/>
  <c r="AQ90" i="6" s="1"/>
  <c r="O90" i="7" s="1"/>
  <c r="P90" i="7" s="1"/>
  <c r="AK90" i="7" s="1"/>
  <c r="Q90" i="7" s="1"/>
  <c r="AL90" i="7" s="1"/>
  <c r="R90" i="7" s="1"/>
  <c r="AM90" i="7" s="1"/>
  <c r="S90" i="7" s="1"/>
  <c r="AN90" i="7" s="1"/>
  <c r="T90" i="7" s="1"/>
  <c r="AO90" i="7" s="1"/>
  <c r="AQ90" i="7" s="1"/>
  <c r="O90" i="8" s="1"/>
  <c r="P90" i="8" s="1"/>
  <c r="AK90" i="8" s="1"/>
  <c r="Q90" i="8" s="1"/>
  <c r="AL90" i="8" s="1"/>
  <c r="R90" i="8" s="1"/>
  <c r="AM90" i="8" s="1"/>
  <c r="S90" i="8" s="1"/>
  <c r="AN90" i="8" s="1"/>
  <c r="T90" i="8" s="1"/>
  <c r="AO90" i="8" s="1"/>
  <c r="AQ90" i="8" s="1"/>
  <c r="O89" i="3"/>
  <c r="P89" i="3" s="1"/>
  <c r="AK89" i="3" s="1"/>
  <c r="Q89" i="3" s="1"/>
  <c r="AL89" i="3" s="1"/>
  <c r="R89" i="3" s="1"/>
  <c r="AM89" i="3" s="1"/>
  <c r="S89" i="3" s="1"/>
  <c r="AN89" i="3" s="1"/>
  <c r="T89" i="3" s="1"/>
  <c r="AO89" i="3" s="1"/>
  <c r="AQ89" i="3" s="1"/>
  <c r="O89" i="4" s="1"/>
  <c r="P89" i="4" s="1"/>
  <c r="AK89" i="4" s="1"/>
  <c r="Q89" i="4" s="1"/>
  <c r="AL89" i="4" s="1"/>
  <c r="R89" i="4" s="1"/>
  <c r="AM89" i="4" s="1"/>
  <c r="S89" i="4" s="1"/>
  <c r="AN89" i="4" s="1"/>
  <c r="T89" i="4" s="1"/>
  <c r="AO89" i="4" s="1"/>
  <c r="AQ89" i="4" s="1"/>
  <c r="O89" i="5" s="1"/>
  <c r="P89" i="5" s="1"/>
  <c r="AK89" i="5" s="1"/>
  <c r="Q89" i="5" s="1"/>
  <c r="AL89" i="5" s="1"/>
  <c r="R89" i="5" s="1"/>
  <c r="AM89" i="5" s="1"/>
  <c r="S89" i="5" s="1"/>
  <c r="AN89" i="5" s="1"/>
  <c r="T89" i="5" s="1"/>
  <c r="AO89" i="5" s="1"/>
  <c r="AQ89" i="5" s="1"/>
  <c r="O89" i="6" s="1"/>
  <c r="P89" i="6" s="1"/>
  <c r="AK89" i="6" s="1"/>
  <c r="Q89" i="6" s="1"/>
  <c r="AL89" i="6" s="1"/>
  <c r="R89" i="6" s="1"/>
  <c r="AM89" i="6" s="1"/>
  <c r="S89" i="6" s="1"/>
  <c r="AN89" i="6" s="1"/>
  <c r="T89" i="6" s="1"/>
  <c r="AO89" i="6" s="1"/>
  <c r="AQ89" i="6" s="1"/>
  <c r="O89" i="7" s="1"/>
  <c r="P89" i="7" s="1"/>
  <c r="AK89" i="7" s="1"/>
  <c r="Q89" i="7" s="1"/>
  <c r="AL89" i="7" s="1"/>
  <c r="R89" i="7" s="1"/>
  <c r="AM89" i="7" s="1"/>
  <c r="S89" i="7" s="1"/>
  <c r="AN89" i="7" s="1"/>
  <c r="T89" i="7" s="1"/>
  <c r="AO89" i="7" s="1"/>
  <c r="AQ89" i="7" s="1"/>
  <c r="O89" i="8" s="1"/>
  <c r="P89" i="8" s="1"/>
  <c r="AK89" i="8" s="1"/>
  <c r="Q89" i="8" s="1"/>
  <c r="AL89" i="8" s="1"/>
  <c r="R89" i="8" s="1"/>
  <c r="AM89" i="8" s="1"/>
  <c r="S89" i="8" s="1"/>
  <c r="AN89" i="8" s="1"/>
  <c r="T89" i="8" s="1"/>
  <c r="AO89" i="8" s="1"/>
  <c r="AQ89" i="8" s="1"/>
  <c r="O89" i="11"/>
  <c r="P89" i="11" s="1"/>
  <c r="AK89" i="11" s="1"/>
  <c r="Q89" i="11" s="1"/>
  <c r="AL89" i="11" s="1"/>
  <c r="R89" i="11" s="1"/>
  <c r="AM89" i="11" s="1"/>
  <c r="S89" i="11" s="1"/>
  <c r="AN89" i="11" s="1"/>
  <c r="T89" i="11" s="1"/>
  <c r="AO89" i="11" s="1"/>
  <c r="AQ89" i="11"/>
  <c r="O90" i="12" s="1"/>
  <c r="P90" i="12" s="1"/>
  <c r="AK90" i="12" s="1"/>
  <c r="Q90" i="12" s="1"/>
  <c r="AL90" i="12" s="1"/>
  <c r="R90" i="12" s="1"/>
  <c r="AM90" i="12" s="1"/>
  <c r="S90" i="12" s="1"/>
  <c r="AN90" i="12" s="1"/>
  <c r="T90" i="12" s="1"/>
  <c r="AO90" i="12" s="1"/>
  <c r="AQ90" i="12" s="1"/>
  <c r="O88" i="11"/>
  <c r="P88" i="11" s="1"/>
  <c r="AK88" i="11" s="1"/>
  <c r="Q88" i="11" s="1"/>
  <c r="AL88" i="11" s="1"/>
  <c r="R88" i="11" s="1"/>
  <c r="AM88" i="11" s="1"/>
  <c r="S88" i="11" s="1"/>
  <c r="AN88" i="11" s="1"/>
  <c r="T88" i="11" s="1"/>
  <c r="AO88" i="11" s="1"/>
  <c r="AQ88" i="11"/>
  <c r="O89" i="12" s="1"/>
  <c r="P89" i="12" s="1"/>
  <c r="AK89" i="12" s="1"/>
  <c r="Q89" i="12" s="1"/>
  <c r="AL89" i="12" s="1"/>
  <c r="R89" i="12" s="1"/>
  <c r="AM89" i="12" s="1"/>
  <c r="S89" i="12" s="1"/>
  <c r="AN89" i="12" s="1"/>
  <c r="T89" i="12" s="1"/>
  <c r="AO89" i="12" s="1"/>
  <c r="AQ89" i="12" s="1"/>
  <c r="O88" i="3"/>
  <c r="P88" i="3" s="1"/>
  <c r="AK88" i="3" s="1"/>
  <c r="Q88" i="3" s="1"/>
  <c r="AL88" i="3" s="1"/>
  <c r="R88" i="3" s="1"/>
  <c r="AM88" i="3" s="1"/>
  <c r="S88" i="3" s="1"/>
  <c r="AN88" i="3" s="1"/>
  <c r="T88" i="3" s="1"/>
  <c r="AO88" i="3" s="1"/>
  <c r="AQ88" i="3" s="1"/>
  <c r="O88" i="4" s="1"/>
  <c r="P88" i="4" s="1"/>
  <c r="AK88" i="4" s="1"/>
  <c r="Q88" i="4" s="1"/>
  <c r="AL88" i="4" s="1"/>
  <c r="R88" i="4" s="1"/>
  <c r="AM88" i="4" s="1"/>
  <c r="S88" i="4" s="1"/>
  <c r="AN88" i="4" s="1"/>
  <c r="T88" i="4" s="1"/>
  <c r="AO88" i="4" s="1"/>
  <c r="AQ88" i="4" s="1"/>
  <c r="O88" i="5" s="1"/>
  <c r="P88" i="5" s="1"/>
  <c r="AK88" i="5" s="1"/>
  <c r="Q88" i="5" s="1"/>
  <c r="AL88" i="5" s="1"/>
  <c r="R88" i="5" s="1"/>
  <c r="AM88" i="5" s="1"/>
  <c r="S88" i="5" s="1"/>
  <c r="AN88" i="5" s="1"/>
  <c r="T88" i="5" s="1"/>
  <c r="AO88" i="5" s="1"/>
  <c r="AQ88" i="5" s="1"/>
  <c r="O88" i="6" s="1"/>
  <c r="P88" i="6" s="1"/>
  <c r="AK88" i="6" s="1"/>
  <c r="Q88" i="6" s="1"/>
  <c r="AL88" i="6" s="1"/>
  <c r="R88" i="6" s="1"/>
  <c r="AM88" i="6" s="1"/>
  <c r="S88" i="6" s="1"/>
  <c r="AN88" i="6" s="1"/>
  <c r="T88" i="6" s="1"/>
  <c r="AO88" i="6" s="1"/>
  <c r="AQ88" i="6" s="1"/>
  <c r="O88" i="7" s="1"/>
  <c r="P88" i="7" s="1"/>
  <c r="AK88" i="7" s="1"/>
  <c r="Q88" i="7" s="1"/>
  <c r="AL88" i="7" s="1"/>
  <c r="R88" i="7" s="1"/>
  <c r="AM88" i="7" s="1"/>
  <c r="S88" i="7" s="1"/>
  <c r="AN88" i="7" s="1"/>
  <c r="T88" i="7" s="1"/>
  <c r="AO88" i="7" s="1"/>
  <c r="AQ88" i="7" s="1"/>
  <c r="O88" i="8" s="1"/>
  <c r="P88" i="8" s="1"/>
  <c r="AK88" i="8" s="1"/>
  <c r="Q88" i="8" s="1"/>
  <c r="AL88" i="8" s="1"/>
  <c r="R88" i="8" s="1"/>
  <c r="AM88" i="8" s="1"/>
  <c r="S88" i="8" s="1"/>
  <c r="AN88" i="8" s="1"/>
  <c r="T88" i="8" s="1"/>
  <c r="AO88" i="8" s="1"/>
  <c r="AQ88" i="8" s="1"/>
  <c r="O87" i="11"/>
  <c r="P87" i="11" s="1"/>
  <c r="AK87" i="11" s="1"/>
  <c r="Q87" i="11" s="1"/>
  <c r="AL87" i="11" s="1"/>
  <c r="R87" i="11" s="1"/>
  <c r="AM87" i="11" s="1"/>
  <c r="S87" i="11" s="1"/>
  <c r="AN87" i="11" s="1"/>
  <c r="T87" i="11" s="1"/>
  <c r="AO87" i="11" s="1"/>
  <c r="AQ87" i="11"/>
  <c r="O88" i="12" s="1"/>
  <c r="P88" i="12" s="1"/>
  <c r="AK88" i="12" s="1"/>
  <c r="Q88" i="12" s="1"/>
  <c r="AL88" i="12" s="1"/>
  <c r="R88" i="12" s="1"/>
  <c r="AM88" i="12" s="1"/>
  <c r="S88" i="12" s="1"/>
  <c r="AN88" i="12" s="1"/>
  <c r="T88" i="12" s="1"/>
  <c r="AO88" i="12" s="1"/>
  <c r="AQ88" i="12" s="1"/>
  <c r="O87" i="3"/>
  <c r="P87" i="3" s="1"/>
  <c r="AK87" i="3" s="1"/>
  <c r="Q87" i="3" s="1"/>
  <c r="AL87" i="3" s="1"/>
  <c r="R87" i="3" s="1"/>
  <c r="AM87" i="3" s="1"/>
  <c r="S87" i="3" s="1"/>
  <c r="AN87" i="3" s="1"/>
  <c r="T87" i="3" s="1"/>
  <c r="AO87" i="3" s="1"/>
  <c r="AQ87" i="3" s="1"/>
  <c r="O87" i="4" s="1"/>
  <c r="P87" i="4" s="1"/>
  <c r="AK87" i="4" s="1"/>
  <c r="Q87" i="4" s="1"/>
  <c r="AL87" i="4" s="1"/>
  <c r="R87" i="4" s="1"/>
  <c r="AM87" i="4" s="1"/>
  <c r="S87" i="4" s="1"/>
  <c r="AN87" i="4" s="1"/>
  <c r="T87" i="4" s="1"/>
  <c r="AO87" i="4" s="1"/>
  <c r="AQ87" i="4" s="1"/>
  <c r="O87" i="5" s="1"/>
  <c r="P87" i="5" s="1"/>
  <c r="AK87" i="5" s="1"/>
  <c r="Q87" i="5" s="1"/>
  <c r="AL87" i="5" s="1"/>
  <c r="R87" i="5" s="1"/>
  <c r="AM87" i="5" s="1"/>
  <c r="S87" i="5" s="1"/>
  <c r="AN87" i="5" s="1"/>
  <c r="T87" i="5" s="1"/>
  <c r="AO87" i="5" s="1"/>
  <c r="AQ87" i="5" s="1"/>
  <c r="O87" i="6" s="1"/>
  <c r="P87" i="6" s="1"/>
  <c r="AK87" i="6" s="1"/>
  <c r="Q87" i="6" s="1"/>
  <c r="AL87" i="6" s="1"/>
  <c r="R87" i="6" s="1"/>
  <c r="AM87" i="6" s="1"/>
  <c r="S87" i="6" s="1"/>
  <c r="AN87" i="6" s="1"/>
  <c r="T87" i="6" s="1"/>
  <c r="AO87" i="6" s="1"/>
  <c r="AQ87" i="6" s="1"/>
  <c r="O87" i="7" s="1"/>
  <c r="P87" i="7" s="1"/>
  <c r="AK87" i="7" s="1"/>
  <c r="Q87" i="7" s="1"/>
  <c r="AL87" i="7" s="1"/>
  <c r="R87" i="7" s="1"/>
  <c r="AM87" i="7" s="1"/>
  <c r="S87" i="7" s="1"/>
  <c r="AN87" i="7" s="1"/>
  <c r="T87" i="7" s="1"/>
  <c r="AO87" i="7" s="1"/>
  <c r="AQ87" i="7" s="1"/>
  <c r="O87" i="8" s="1"/>
  <c r="P87" i="8" s="1"/>
  <c r="AK87" i="8" s="1"/>
  <c r="Q87" i="8" s="1"/>
  <c r="AL87" i="8" s="1"/>
  <c r="R87" i="8" s="1"/>
  <c r="AM87" i="8" s="1"/>
  <c r="S87" i="8" s="1"/>
  <c r="AN87" i="8" s="1"/>
  <c r="T87" i="8" s="1"/>
  <c r="AO87" i="8" s="1"/>
  <c r="AQ87" i="8" s="1"/>
  <c r="O86" i="11"/>
  <c r="P86" i="11" s="1"/>
  <c r="AK86" i="11" s="1"/>
  <c r="Q86" i="11" s="1"/>
  <c r="AL86" i="11" s="1"/>
  <c r="R86" i="11" s="1"/>
  <c r="AM86" i="11" s="1"/>
  <c r="S86" i="11" s="1"/>
  <c r="AN86" i="11" s="1"/>
  <c r="T86" i="11" s="1"/>
  <c r="AO86" i="11" s="1"/>
  <c r="AQ86" i="11"/>
  <c r="O87" i="12" s="1"/>
  <c r="P87" i="12" s="1"/>
  <c r="AK87" i="12" s="1"/>
  <c r="Q87" i="12" s="1"/>
  <c r="AL87" i="12" s="1"/>
  <c r="R87" i="12" s="1"/>
  <c r="AM87" i="12" s="1"/>
  <c r="S87" i="12" s="1"/>
  <c r="AN87" i="12" s="1"/>
  <c r="T87" i="12" s="1"/>
  <c r="AO87" i="12" s="1"/>
  <c r="AQ87" i="12" s="1"/>
  <c r="O86" i="3"/>
  <c r="P86" i="3" s="1"/>
  <c r="AK86" i="3" s="1"/>
  <c r="Q86" i="3" s="1"/>
  <c r="AL86" i="3" s="1"/>
  <c r="R86" i="3" s="1"/>
  <c r="AM86" i="3" s="1"/>
  <c r="S86" i="3" s="1"/>
  <c r="AN86" i="3" s="1"/>
  <c r="T86" i="3" s="1"/>
  <c r="AO86" i="3" s="1"/>
  <c r="AQ86" i="3" s="1"/>
  <c r="O86" i="4" s="1"/>
  <c r="P86" i="4" s="1"/>
  <c r="AK86" i="4" s="1"/>
  <c r="Q86" i="4" s="1"/>
  <c r="AL86" i="4" s="1"/>
  <c r="R86" i="4" s="1"/>
  <c r="AM86" i="4" s="1"/>
  <c r="S86" i="4" s="1"/>
  <c r="AN86" i="4" s="1"/>
  <c r="T86" i="4" s="1"/>
  <c r="AO86" i="4" s="1"/>
  <c r="AQ86" i="4" s="1"/>
  <c r="O86" i="5" s="1"/>
  <c r="P86" i="5" s="1"/>
  <c r="AK86" i="5" s="1"/>
  <c r="Q86" i="5" s="1"/>
  <c r="AL86" i="5" s="1"/>
  <c r="R86" i="5" s="1"/>
  <c r="AM86" i="5" s="1"/>
  <c r="S86" i="5" s="1"/>
  <c r="AN86" i="5" s="1"/>
  <c r="T86" i="5" s="1"/>
  <c r="AO86" i="5" s="1"/>
  <c r="AQ86" i="5" s="1"/>
  <c r="O86" i="6" s="1"/>
  <c r="P86" i="6" s="1"/>
  <c r="AK86" i="6" s="1"/>
  <c r="Q86" i="6" s="1"/>
  <c r="AL86" i="6" s="1"/>
  <c r="R86" i="6" s="1"/>
  <c r="AM86" i="6" s="1"/>
  <c r="S86" i="6" s="1"/>
  <c r="AN86" i="6" s="1"/>
  <c r="T86" i="6" s="1"/>
  <c r="AO86" i="6" s="1"/>
  <c r="AQ86" i="6" s="1"/>
  <c r="O86" i="7" s="1"/>
  <c r="P86" i="7" s="1"/>
  <c r="AK86" i="7" s="1"/>
  <c r="Q86" i="7" s="1"/>
  <c r="AL86" i="7" s="1"/>
  <c r="R86" i="7" s="1"/>
  <c r="AM86" i="7" s="1"/>
  <c r="S86" i="7" s="1"/>
  <c r="AN86" i="7" s="1"/>
  <c r="T86" i="7" s="1"/>
  <c r="AO86" i="7" s="1"/>
  <c r="AQ86" i="7" s="1"/>
  <c r="O86" i="8" s="1"/>
  <c r="P86" i="8" s="1"/>
  <c r="AK86" i="8" s="1"/>
  <c r="Q86" i="8" s="1"/>
  <c r="AL86" i="8" s="1"/>
  <c r="R86" i="8" s="1"/>
  <c r="AM86" i="8" s="1"/>
  <c r="S86" i="8" s="1"/>
  <c r="AN86" i="8" s="1"/>
  <c r="T86" i="8" s="1"/>
  <c r="AO86" i="8" s="1"/>
  <c r="AQ86" i="8" s="1"/>
  <c r="O85" i="11"/>
  <c r="P85" i="11" s="1"/>
  <c r="AK85" i="11" s="1"/>
  <c r="Q85" i="11" s="1"/>
  <c r="AL85" i="11" s="1"/>
  <c r="R85" i="11" s="1"/>
  <c r="AM85" i="11" s="1"/>
  <c r="S85" i="11" s="1"/>
  <c r="AN85" i="11" s="1"/>
  <c r="T85" i="11" s="1"/>
  <c r="AO85" i="11" s="1"/>
  <c r="AQ85" i="11"/>
  <c r="O86" i="12" s="1"/>
  <c r="P86" i="12" s="1"/>
  <c r="AK86" i="12" s="1"/>
  <c r="Q86" i="12" s="1"/>
  <c r="AL86" i="12" s="1"/>
  <c r="R86" i="12" s="1"/>
  <c r="AM86" i="12" s="1"/>
  <c r="S86" i="12" s="1"/>
  <c r="AN86" i="12" s="1"/>
  <c r="T86" i="12" s="1"/>
  <c r="AO86" i="12" s="1"/>
  <c r="AQ86" i="12" s="1"/>
  <c r="O85" i="3"/>
  <c r="P85" i="3" s="1"/>
  <c r="AK85" i="3" s="1"/>
  <c r="Q85" i="3" s="1"/>
  <c r="AL85" i="3" s="1"/>
  <c r="R85" i="3" s="1"/>
  <c r="AM85" i="3" s="1"/>
  <c r="S85" i="3" s="1"/>
  <c r="AN85" i="3" s="1"/>
  <c r="T85" i="3" s="1"/>
  <c r="AO85" i="3" s="1"/>
  <c r="AQ85" i="3" s="1"/>
  <c r="O85" i="4" s="1"/>
  <c r="P85" i="4" s="1"/>
  <c r="AK85" i="4" s="1"/>
  <c r="Q85" i="4" s="1"/>
  <c r="AL85" i="4" s="1"/>
  <c r="R85" i="4" s="1"/>
  <c r="AM85" i="4" s="1"/>
  <c r="S85" i="4" s="1"/>
  <c r="AN85" i="4" s="1"/>
  <c r="T85" i="4" s="1"/>
  <c r="AO85" i="4" s="1"/>
  <c r="AQ85" i="4" s="1"/>
  <c r="O85" i="5" s="1"/>
  <c r="P85" i="5" s="1"/>
  <c r="AK85" i="5" s="1"/>
  <c r="Q85" i="5" s="1"/>
  <c r="AL85" i="5" s="1"/>
  <c r="R85" i="5" s="1"/>
  <c r="AM85" i="5" s="1"/>
  <c r="S85" i="5" s="1"/>
  <c r="AN85" i="5" s="1"/>
  <c r="T85" i="5" s="1"/>
  <c r="AO85" i="5" s="1"/>
  <c r="AQ85" i="5" s="1"/>
  <c r="O85" i="6" s="1"/>
  <c r="P85" i="6" s="1"/>
  <c r="AK85" i="6" s="1"/>
  <c r="Q85" i="6" s="1"/>
  <c r="AL85" i="6" s="1"/>
  <c r="R85" i="6" s="1"/>
  <c r="AM85" i="6" s="1"/>
  <c r="S85" i="6" s="1"/>
  <c r="AN85" i="6" s="1"/>
  <c r="T85" i="6" s="1"/>
  <c r="AO85" i="6" s="1"/>
  <c r="AQ85" i="6" s="1"/>
  <c r="O85" i="7" s="1"/>
  <c r="P85" i="7" s="1"/>
  <c r="AK85" i="7" s="1"/>
  <c r="Q85" i="7" s="1"/>
  <c r="AL85" i="7" s="1"/>
  <c r="R85" i="7" s="1"/>
  <c r="AM85" i="7" s="1"/>
  <c r="S85" i="7" s="1"/>
  <c r="AN85" i="7" s="1"/>
  <c r="T85" i="7" s="1"/>
  <c r="AO85" i="7" s="1"/>
  <c r="AQ85" i="7" s="1"/>
  <c r="O85" i="8" s="1"/>
  <c r="P85" i="8" s="1"/>
  <c r="AK85" i="8" s="1"/>
  <c r="Q85" i="8" s="1"/>
  <c r="AL85" i="8" s="1"/>
  <c r="R85" i="8" s="1"/>
  <c r="AM85" i="8" s="1"/>
  <c r="S85" i="8" s="1"/>
  <c r="AN85" i="8" s="1"/>
  <c r="T85" i="8" s="1"/>
  <c r="AO85" i="8" s="1"/>
  <c r="AQ85" i="8" s="1"/>
  <c r="O84" i="3"/>
  <c r="P84" i="3" s="1"/>
  <c r="AK84" i="3" s="1"/>
  <c r="Q84" i="3" s="1"/>
  <c r="AL84" i="3" s="1"/>
  <c r="R84" i="3" s="1"/>
  <c r="AM84" i="3" s="1"/>
  <c r="S84" i="3" s="1"/>
  <c r="AN84" i="3" s="1"/>
  <c r="T84" i="3" s="1"/>
  <c r="AO84" i="3" s="1"/>
  <c r="AQ84" i="3" s="1"/>
  <c r="O84" i="4" s="1"/>
  <c r="P84" i="4" s="1"/>
  <c r="AK84" i="4" s="1"/>
  <c r="Q84" i="4" s="1"/>
  <c r="AL84" i="4" s="1"/>
  <c r="R84" i="4" s="1"/>
  <c r="AM84" i="4" s="1"/>
  <c r="S84" i="4" s="1"/>
  <c r="AN84" i="4" s="1"/>
  <c r="T84" i="4" s="1"/>
  <c r="AO84" i="4" s="1"/>
  <c r="AQ84" i="4" s="1"/>
  <c r="O84" i="5" s="1"/>
  <c r="P84" i="5" s="1"/>
  <c r="AK84" i="5" s="1"/>
  <c r="Q84" i="5" s="1"/>
  <c r="AL84" i="5" s="1"/>
  <c r="R84" i="5" s="1"/>
  <c r="AM84" i="5" s="1"/>
  <c r="S84" i="5" s="1"/>
  <c r="AN84" i="5" s="1"/>
  <c r="T84" i="5" s="1"/>
  <c r="AO84" i="5" s="1"/>
  <c r="AQ84" i="5" s="1"/>
  <c r="O84" i="6" s="1"/>
  <c r="P84" i="6" s="1"/>
  <c r="AK84" i="6" s="1"/>
  <c r="Q84" i="6" s="1"/>
  <c r="AL84" i="6" s="1"/>
  <c r="R84" i="6" s="1"/>
  <c r="AM84" i="6" s="1"/>
  <c r="S84" i="6" s="1"/>
  <c r="AN84" i="6" s="1"/>
  <c r="T84" i="6" s="1"/>
  <c r="AO84" i="6" s="1"/>
  <c r="AQ84" i="6" s="1"/>
  <c r="O84" i="7" s="1"/>
  <c r="P84" i="7" s="1"/>
  <c r="AK84" i="7" s="1"/>
  <c r="Q84" i="7" s="1"/>
  <c r="AL84" i="7" s="1"/>
  <c r="R84" i="7" s="1"/>
  <c r="AM84" i="7" s="1"/>
  <c r="S84" i="7" s="1"/>
  <c r="AN84" i="7" s="1"/>
  <c r="T84" i="7" s="1"/>
  <c r="AO84" i="7" s="1"/>
  <c r="AQ84" i="7" s="1"/>
  <c r="O84" i="8" s="1"/>
  <c r="P84" i="8" s="1"/>
  <c r="AK84" i="8" s="1"/>
  <c r="Q84" i="8" s="1"/>
  <c r="AL84" i="8" s="1"/>
  <c r="R84" i="8" s="1"/>
  <c r="AM84" i="8" s="1"/>
  <c r="S84" i="8" s="1"/>
  <c r="AN84" i="8" s="1"/>
  <c r="T84" i="8" s="1"/>
  <c r="AO84" i="8" s="1"/>
  <c r="AQ84" i="8" s="1"/>
  <c r="O84" i="11"/>
  <c r="P84" i="11" s="1"/>
  <c r="AK84" i="11" s="1"/>
  <c r="Q84" i="11" s="1"/>
  <c r="AL84" i="11" s="1"/>
  <c r="R84" i="11" s="1"/>
  <c r="AM84" i="11" s="1"/>
  <c r="S84" i="11" s="1"/>
  <c r="AN84" i="11" s="1"/>
  <c r="T84" i="11" s="1"/>
  <c r="AO84" i="11" s="1"/>
  <c r="AQ84" i="11"/>
  <c r="O85" i="12" s="1"/>
  <c r="P85" i="12" s="1"/>
  <c r="AK85" i="12" s="1"/>
  <c r="Q85" i="12" s="1"/>
  <c r="AL85" i="12" s="1"/>
  <c r="R85" i="12" s="1"/>
  <c r="AM85" i="12" s="1"/>
  <c r="S85" i="12" s="1"/>
  <c r="AN85" i="12" s="1"/>
  <c r="T85" i="12" s="1"/>
  <c r="AO85" i="12" s="1"/>
  <c r="AQ85" i="12" s="1"/>
  <c r="O83" i="3"/>
  <c r="P83" i="3" s="1"/>
  <c r="AK83" i="3" s="1"/>
  <c r="Q83" i="3" s="1"/>
  <c r="AL83" i="3" s="1"/>
  <c r="R83" i="3" s="1"/>
  <c r="AM83" i="3" s="1"/>
  <c r="S83" i="3" s="1"/>
  <c r="AN83" i="3" s="1"/>
  <c r="T83" i="3" s="1"/>
  <c r="AO83" i="3" s="1"/>
  <c r="AQ83" i="3" s="1"/>
  <c r="O83" i="4" s="1"/>
  <c r="P83" i="4" s="1"/>
  <c r="AK83" i="4" s="1"/>
  <c r="Q83" i="4" s="1"/>
  <c r="AL83" i="4" s="1"/>
  <c r="R83" i="4" s="1"/>
  <c r="AM83" i="4" s="1"/>
  <c r="S83" i="4" s="1"/>
  <c r="AN83" i="4" s="1"/>
  <c r="T83" i="4" s="1"/>
  <c r="AO83" i="4" s="1"/>
  <c r="AQ83" i="4" s="1"/>
  <c r="O83" i="5" s="1"/>
  <c r="P83" i="5" s="1"/>
  <c r="AK83" i="5" s="1"/>
  <c r="Q83" i="5" s="1"/>
  <c r="AL83" i="5" s="1"/>
  <c r="R83" i="5" s="1"/>
  <c r="AM83" i="5" s="1"/>
  <c r="S83" i="5" s="1"/>
  <c r="AN83" i="5" s="1"/>
  <c r="T83" i="5" s="1"/>
  <c r="AO83" i="5" s="1"/>
  <c r="AQ83" i="5" s="1"/>
  <c r="O83" i="6" s="1"/>
  <c r="P83" i="6" s="1"/>
  <c r="AK83" i="6" s="1"/>
  <c r="Q83" i="6" s="1"/>
  <c r="AL83" i="6" s="1"/>
  <c r="R83" i="6" s="1"/>
  <c r="AM83" i="6" s="1"/>
  <c r="S83" i="6" s="1"/>
  <c r="AN83" i="6" s="1"/>
  <c r="T83" i="6" s="1"/>
  <c r="AO83" i="6" s="1"/>
  <c r="AQ83" i="6" s="1"/>
  <c r="O83" i="7" s="1"/>
  <c r="P83" i="7" s="1"/>
  <c r="AK83" i="7" s="1"/>
  <c r="Q83" i="7" s="1"/>
  <c r="AL83" i="7" s="1"/>
  <c r="R83" i="7" s="1"/>
  <c r="AM83" i="7" s="1"/>
  <c r="S83" i="7" s="1"/>
  <c r="AN83" i="7" s="1"/>
  <c r="T83" i="7" s="1"/>
  <c r="AO83" i="7" s="1"/>
  <c r="AQ83" i="7" s="1"/>
  <c r="O83" i="8" s="1"/>
  <c r="P83" i="8" s="1"/>
  <c r="AK83" i="8" s="1"/>
  <c r="Q83" i="8" s="1"/>
  <c r="AL83" i="8" s="1"/>
  <c r="R83" i="8" s="1"/>
  <c r="AM83" i="8" s="1"/>
  <c r="S83" i="8" s="1"/>
  <c r="AN83" i="8" s="1"/>
  <c r="T83" i="8" s="1"/>
  <c r="AO83" i="8" s="1"/>
  <c r="AQ83" i="8" s="1"/>
  <c r="O83" i="11"/>
  <c r="P83" i="11" s="1"/>
  <c r="AK83" i="11" s="1"/>
  <c r="Q83" i="11" s="1"/>
  <c r="AL83" i="11" s="1"/>
  <c r="R83" i="11" s="1"/>
  <c r="AM83" i="11" s="1"/>
  <c r="S83" i="11" s="1"/>
  <c r="AN83" i="11" s="1"/>
  <c r="T83" i="11" s="1"/>
  <c r="AO83" i="11" s="1"/>
  <c r="AQ83" i="11"/>
  <c r="O84" i="12" s="1"/>
  <c r="P84" i="12" s="1"/>
  <c r="AK84" i="12" s="1"/>
  <c r="Q84" i="12" s="1"/>
  <c r="AL84" i="12" s="1"/>
  <c r="R84" i="12" s="1"/>
  <c r="AM84" i="12" s="1"/>
  <c r="S84" i="12" s="1"/>
  <c r="AN84" i="12" s="1"/>
  <c r="T84" i="12" s="1"/>
  <c r="AO84" i="12" s="1"/>
  <c r="AQ84" i="12" s="1"/>
  <c r="O82" i="11"/>
  <c r="P82" i="11" s="1"/>
  <c r="AK82" i="11" s="1"/>
  <c r="Q82" i="11" s="1"/>
  <c r="AL82" i="11" s="1"/>
  <c r="R82" i="11" s="1"/>
  <c r="AM82" i="11" s="1"/>
  <c r="S82" i="11" s="1"/>
  <c r="AN82" i="11" s="1"/>
  <c r="T82" i="11" s="1"/>
  <c r="AO82" i="11" s="1"/>
  <c r="AQ82" i="11"/>
  <c r="O83" i="12" s="1"/>
  <c r="P83" i="12" s="1"/>
  <c r="AK83" i="12" s="1"/>
  <c r="Q83" i="12" s="1"/>
  <c r="AL83" i="12" s="1"/>
  <c r="R83" i="12" s="1"/>
  <c r="AM83" i="12" s="1"/>
  <c r="S83" i="12" s="1"/>
  <c r="AN83" i="12" s="1"/>
  <c r="T83" i="12" s="1"/>
  <c r="AO83" i="12" s="1"/>
  <c r="AQ83" i="12" s="1"/>
  <c r="O82" i="3"/>
  <c r="P82" i="3" s="1"/>
  <c r="AK82" i="3" s="1"/>
  <c r="Q82" i="3" s="1"/>
  <c r="AL82" i="3" s="1"/>
  <c r="R82" i="3" s="1"/>
  <c r="AM82" i="3" s="1"/>
  <c r="S82" i="3" s="1"/>
  <c r="AN82" i="3" s="1"/>
  <c r="T82" i="3" s="1"/>
  <c r="AO82" i="3" s="1"/>
  <c r="AQ82" i="3" s="1"/>
  <c r="O82" i="4" s="1"/>
  <c r="P82" i="4" s="1"/>
  <c r="AK82" i="4" s="1"/>
  <c r="Q82" i="4" s="1"/>
  <c r="AL82" i="4" s="1"/>
  <c r="R82" i="4" s="1"/>
  <c r="AM82" i="4" s="1"/>
  <c r="S82" i="4" s="1"/>
  <c r="AN82" i="4" s="1"/>
  <c r="T82" i="4" s="1"/>
  <c r="AO82" i="4" s="1"/>
  <c r="AQ82" i="4" s="1"/>
  <c r="O82" i="5" s="1"/>
  <c r="P82" i="5" s="1"/>
  <c r="AK82" i="5" s="1"/>
  <c r="Q82" i="5" s="1"/>
  <c r="AL82" i="5" s="1"/>
  <c r="R82" i="5" s="1"/>
  <c r="AM82" i="5" s="1"/>
  <c r="S82" i="5" s="1"/>
  <c r="AN82" i="5" s="1"/>
  <c r="T82" i="5" s="1"/>
  <c r="AO82" i="5" s="1"/>
  <c r="AQ82" i="5" s="1"/>
  <c r="O82" i="6" s="1"/>
  <c r="P82" i="6" s="1"/>
  <c r="AK82" i="6" s="1"/>
  <c r="Q82" i="6" s="1"/>
  <c r="AL82" i="6" s="1"/>
  <c r="R82" i="6" s="1"/>
  <c r="AM82" i="6" s="1"/>
  <c r="S82" i="6" s="1"/>
  <c r="AN82" i="6" s="1"/>
  <c r="T82" i="6" s="1"/>
  <c r="AO82" i="6" s="1"/>
  <c r="AQ82" i="6" s="1"/>
  <c r="O82" i="7" s="1"/>
  <c r="P82" i="7" s="1"/>
  <c r="AK82" i="7" s="1"/>
  <c r="Q82" i="7" s="1"/>
  <c r="AL82" i="7" s="1"/>
  <c r="R82" i="7" s="1"/>
  <c r="AM82" i="7" s="1"/>
  <c r="S82" i="7" s="1"/>
  <c r="AN82" i="7" s="1"/>
  <c r="T82" i="7" s="1"/>
  <c r="AO82" i="7" s="1"/>
  <c r="AQ82" i="7" s="1"/>
  <c r="O82" i="8" s="1"/>
  <c r="P82" i="8" s="1"/>
  <c r="AK82" i="8" s="1"/>
  <c r="Q82" i="8" s="1"/>
  <c r="AL82" i="8" s="1"/>
  <c r="R82" i="8" s="1"/>
  <c r="AM82" i="8" s="1"/>
  <c r="S82" i="8" s="1"/>
  <c r="AN82" i="8" s="1"/>
  <c r="T82" i="8" s="1"/>
  <c r="AO82" i="8" s="1"/>
  <c r="AQ82" i="8" s="1"/>
  <c r="O81" i="11"/>
  <c r="P81" i="11" s="1"/>
  <c r="AK81" i="11" s="1"/>
  <c r="Q81" i="11" s="1"/>
  <c r="AL81" i="11" s="1"/>
  <c r="R81" i="11" s="1"/>
  <c r="AM81" i="11" s="1"/>
  <c r="S81" i="11" s="1"/>
  <c r="AN81" i="11" s="1"/>
  <c r="T81" i="11" s="1"/>
  <c r="AO81" i="11" s="1"/>
  <c r="AQ81" i="11"/>
  <c r="O82" i="12" s="1"/>
  <c r="P82" i="12" s="1"/>
  <c r="AK82" i="12" s="1"/>
  <c r="Q82" i="12" s="1"/>
  <c r="AL82" i="12" s="1"/>
  <c r="R82" i="12" s="1"/>
  <c r="AM82" i="12" s="1"/>
  <c r="S82" i="12" s="1"/>
  <c r="AN82" i="12" s="1"/>
  <c r="T82" i="12" s="1"/>
  <c r="AO82" i="12" s="1"/>
  <c r="AQ82" i="12" s="1"/>
  <c r="O81" i="3"/>
  <c r="P81" i="3" s="1"/>
  <c r="AK81" i="3" s="1"/>
  <c r="Q81" i="3" s="1"/>
  <c r="AL81" i="3" s="1"/>
  <c r="R81" i="3" s="1"/>
  <c r="AM81" i="3" s="1"/>
  <c r="S81" i="3" s="1"/>
  <c r="AN81" i="3" s="1"/>
  <c r="T81" i="3" s="1"/>
  <c r="AO81" i="3" s="1"/>
  <c r="AQ81" i="3" s="1"/>
  <c r="O81" i="4" s="1"/>
  <c r="P81" i="4" s="1"/>
  <c r="AK81" i="4" s="1"/>
  <c r="Q81" i="4" s="1"/>
  <c r="AL81" i="4" s="1"/>
  <c r="R81" i="4" s="1"/>
  <c r="AM81" i="4" s="1"/>
  <c r="S81" i="4" s="1"/>
  <c r="AN81" i="4" s="1"/>
  <c r="T81" i="4" s="1"/>
  <c r="AO81" i="4" s="1"/>
  <c r="AQ81" i="4" s="1"/>
  <c r="O81" i="5" s="1"/>
  <c r="P81" i="5" s="1"/>
  <c r="AK81" i="5" s="1"/>
  <c r="Q81" i="5" s="1"/>
  <c r="AL81" i="5" s="1"/>
  <c r="R81" i="5" s="1"/>
  <c r="AM81" i="5" s="1"/>
  <c r="S81" i="5" s="1"/>
  <c r="AN81" i="5" s="1"/>
  <c r="T81" i="5" s="1"/>
  <c r="AO81" i="5" s="1"/>
  <c r="AQ81" i="5" s="1"/>
  <c r="O81" i="6" s="1"/>
  <c r="P81" i="6" s="1"/>
  <c r="AK81" i="6" s="1"/>
  <c r="Q81" i="6" s="1"/>
  <c r="AL81" i="6" s="1"/>
  <c r="R81" i="6" s="1"/>
  <c r="AM81" i="6" s="1"/>
  <c r="S81" i="6" s="1"/>
  <c r="AN81" i="6" s="1"/>
  <c r="T81" i="6" s="1"/>
  <c r="AO81" i="6" s="1"/>
  <c r="AQ81" i="6" s="1"/>
  <c r="O81" i="7" s="1"/>
  <c r="P81" i="7" s="1"/>
  <c r="AK81" i="7" s="1"/>
  <c r="Q81" i="7" s="1"/>
  <c r="AL81" i="7" s="1"/>
  <c r="R81" i="7" s="1"/>
  <c r="AM81" i="7" s="1"/>
  <c r="S81" i="7" s="1"/>
  <c r="AN81" i="7" s="1"/>
  <c r="T81" i="7" s="1"/>
  <c r="AO81" i="7" s="1"/>
  <c r="AQ81" i="7" s="1"/>
  <c r="O81" i="8" s="1"/>
  <c r="P81" i="8" s="1"/>
  <c r="AK81" i="8" s="1"/>
  <c r="Q81" i="8" s="1"/>
  <c r="AL81" i="8" s="1"/>
  <c r="R81" i="8" s="1"/>
  <c r="AM81" i="8" s="1"/>
  <c r="S81" i="8" s="1"/>
  <c r="AN81" i="8" s="1"/>
  <c r="T81" i="8" s="1"/>
  <c r="AO81" i="8" s="1"/>
  <c r="AQ81" i="8" s="1"/>
  <c r="O80" i="3"/>
  <c r="P80" i="3" s="1"/>
  <c r="AK80" i="3" s="1"/>
  <c r="Q80" i="3" s="1"/>
  <c r="AL80" i="3" s="1"/>
  <c r="R80" i="3" s="1"/>
  <c r="AM80" i="3" s="1"/>
  <c r="S80" i="3" s="1"/>
  <c r="AN80" i="3" s="1"/>
  <c r="T80" i="3" s="1"/>
  <c r="AO80" i="3" s="1"/>
  <c r="AQ80" i="3" s="1"/>
  <c r="O80" i="4" s="1"/>
  <c r="P80" i="4" s="1"/>
  <c r="AK80" i="4" s="1"/>
  <c r="Q80" i="4" s="1"/>
  <c r="AL80" i="4" s="1"/>
  <c r="R80" i="4" s="1"/>
  <c r="AM80" i="4" s="1"/>
  <c r="S80" i="4" s="1"/>
  <c r="AN80" i="4" s="1"/>
  <c r="T80" i="4" s="1"/>
  <c r="AO80" i="4" s="1"/>
  <c r="AQ80" i="4" s="1"/>
  <c r="O80" i="5" s="1"/>
  <c r="P80" i="5" s="1"/>
  <c r="AK80" i="5" s="1"/>
  <c r="Q80" i="5" s="1"/>
  <c r="AL80" i="5" s="1"/>
  <c r="R80" i="5" s="1"/>
  <c r="AM80" i="5" s="1"/>
  <c r="S80" i="5" s="1"/>
  <c r="AN80" i="5" s="1"/>
  <c r="T80" i="5" s="1"/>
  <c r="AO80" i="5" s="1"/>
  <c r="AQ80" i="5" s="1"/>
  <c r="O80" i="6" s="1"/>
  <c r="P80" i="6" s="1"/>
  <c r="AK80" i="6" s="1"/>
  <c r="Q80" i="6" s="1"/>
  <c r="AL80" i="6" s="1"/>
  <c r="R80" i="6" s="1"/>
  <c r="AM80" i="6" s="1"/>
  <c r="S80" i="6" s="1"/>
  <c r="AN80" i="6" s="1"/>
  <c r="T80" i="6" s="1"/>
  <c r="AO80" i="6" s="1"/>
  <c r="AQ80" i="6" s="1"/>
  <c r="O80" i="7" s="1"/>
  <c r="P80" i="7" s="1"/>
  <c r="AK80" i="7" s="1"/>
  <c r="Q80" i="7" s="1"/>
  <c r="AL80" i="7" s="1"/>
  <c r="R80" i="7" s="1"/>
  <c r="AM80" i="7" s="1"/>
  <c r="S80" i="7" s="1"/>
  <c r="AN80" i="7" s="1"/>
  <c r="T80" i="7" s="1"/>
  <c r="AO80" i="7" s="1"/>
  <c r="AQ80" i="7" s="1"/>
  <c r="O80" i="8" s="1"/>
  <c r="P80" i="8" s="1"/>
  <c r="AK80" i="8" s="1"/>
  <c r="Q80" i="8" s="1"/>
  <c r="AL80" i="8" s="1"/>
  <c r="R80" i="8" s="1"/>
  <c r="AM80" i="8" s="1"/>
  <c r="S80" i="8" s="1"/>
  <c r="AN80" i="8" s="1"/>
  <c r="T80" i="8" s="1"/>
  <c r="AO80" i="8" s="1"/>
  <c r="AQ80" i="8" s="1"/>
  <c r="O80" i="11"/>
  <c r="P80" i="11" s="1"/>
  <c r="AK80" i="11" s="1"/>
  <c r="Q80" i="11" s="1"/>
  <c r="AL80" i="11" s="1"/>
  <c r="R80" i="11" s="1"/>
  <c r="AM80" i="11" s="1"/>
  <c r="S80" i="11" s="1"/>
  <c r="AN80" i="11" s="1"/>
  <c r="T80" i="11" s="1"/>
  <c r="AO80" i="11" s="1"/>
  <c r="AQ80" i="11"/>
  <c r="O81" i="12" s="1"/>
  <c r="P81" i="12" s="1"/>
  <c r="AK81" i="12" s="1"/>
  <c r="Q81" i="12" s="1"/>
  <c r="AL81" i="12" s="1"/>
  <c r="R81" i="12" s="1"/>
  <c r="AM81" i="12" s="1"/>
  <c r="S81" i="12" s="1"/>
  <c r="AN81" i="12" s="1"/>
  <c r="T81" i="12" s="1"/>
  <c r="AO81" i="12" s="1"/>
  <c r="AQ81" i="12" s="1"/>
  <c r="O79" i="3"/>
  <c r="P79" i="3" s="1"/>
  <c r="AK79" i="3" s="1"/>
  <c r="Q79" i="3" s="1"/>
  <c r="AL79" i="3" s="1"/>
  <c r="R79" i="3" s="1"/>
  <c r="AM79" i="3" s="1"/>
  <c r="S79" i="3" s="1"/>
  <c r="AN79" i="3" s="1"/>
  <c r="T79" i="3" s="1"/>
  <c r="AO79" i="3" s="1"/>
  <c r="AQ79" i="3" s="1"/>
  <c r="O79" i="4" s="1"/>
  <c r="P79" i="4" s="1"/>
  <c r="AK79" i="4" s="1"/>
  <c r="Q79" i="4" s="1"/>
  <c r="AL79" i="4" s="1"/>
  <c r="R79" i="4" s="1"/>
  <c r="AM79" i="4" s="1"/>
  <c r="S79" i="4" s="1"/>
  <c r="AN79" i="4" s="1"/>
  <c r="T79" i="4" s="1"/>
  <c r="AO79" i="4" s="1"/>
  <c r="AQ79" i="4" s="1"/>
  <c r="O79" i="5" s="1"/>
  <c r="P79" i="5" s="1"/>
  <c r="AK79" i="5" s="1"/>
  <c r="Q79" i="5" s="1"/>
  <c r="AL79" i="5" s="1"/>
  <c r="R79" i="5" s="1"/>
  <c r="AM79" i="5" s="1"/>
  <c r="S79" i="5" s="1"/>
  <c r="AN79" i="5" s="1"/>
  <c r="T79" i="5" s="1"/>
  <c r="AO79" i="5" s="1"/>
  <c r="AQ79" i="5" s="1"/>
  <c r="O79" i="6" s="1"/>
  <c r="P79" i="6" s="1"/>
  <c r="AK79" i="6" s="1"/>
  <c r="Q79" i="6" s="1"/>
  <c r="AL79" i="6" s="1"/>
  <c r="R79" i="6" s="1"/>
  <c r="AM79" i="6" s="1"/>
  <c r="S79" i="6" s="1"/>
  <c r="AN79" i="6" s="1"/>
  <c r="T79" i="6" s="1"/>
  <c r="AO79" i="6" s="1"/>
  <c r="AQ79" i="6" s="1"/>
  <c r="O79" i="7" s="1"/>
  <c r="P79" i="7" s="1"/>
  <c r="AK79" i="7" s="1"/>
  <c r="Q79" i="7" s="1"/>
  <c r="AL79" i="7" s="1"/>
  <c r="R79" i="7" s="1"/>
  <c r="AM79" i="7" s="1"/>
  <c r="S79" i="7" s="1"/>
  <c r="AN79" i="7" s="1"/>
  <c r="T79" i="7" s="1"/>
  <c r="AO79" i="7" s="1"/>
  <c r="AQ79" i="7" s="1"/>
  <c r="O79" i="8" s="1"/>
  <c r="P79" i="8" s="1"/>
  <c r="AK79" i="8" s="1"/>
  <c r="Q79" i="8" s="1"/>
  <c r="AL79" i="8" s="1"/>
  <c r="R79" i="8" s="1"/>
  <c r="AM79" i="8" s="1"/>
  <c r="S79" i="8" s="1"/>
  <c r="AN79" i="8" s="1"/>
  <c r="T79" i="8" s="1"/>
  <c r="AO79" i="8" s="1"/>
  <c r="AQ79" i="8" s="1"/>
  <c r="O79" i="11"/>
  <c r="P79" i="11" s="1"/>
  <c r="AK79" i="11" s="1"/>
  <c r="Q79" i="11" s="1"/>
  <c r="AL79" i="11" s="1"/>
  <c r="R79" i="11" s="1"/>
  <c r="AM79" i="11" s="1"/>
  <c r="S79" i="11" s="1"/>
  <c r="AN79" i="11" s="1"/>
  <c r="T79" i="11" s="1"/>
  <c r="AO79" i="11" s="1"/>
  <c r="AQ79" i="11"/>
  <c r="O80" i="12" s="1"/>
  <c r="P80" i="12" s="1"/>
  <c r="AK80" i="12" s="1"/>
  <c r="Q80" i="12" s="1"/>
  <c r="AL80" i="12" s="1"/>
  <c r="R80" i="12" s="1"/>
  <c r="AM80" i="12" s="1"/>
  <c r="S80" i="12" s="1"/>
  <c r="AN80" i="12" s="1"/>
  <c r="T80" i="12" s="1"/>
  <c r="AO80" i="12" s="1"/>
  <c r="AQ80" i="12" s="1"/>
  <c r="O78" i="11"/>
  <c r="P78" i="11" s="1"/>
  <c r="AK78" i="11" s="1"/>
  <c r="Q78" i="11" s="1"/>
  <c r="AL78" i="11" s="1"/>
  <c r="R78" i="11" s="1"/>
  <c r="AM78" i="11" s="1"/>
  <c r="S78" i="11" s="1"/>
  <c r="AN78" i="11" s="1"/>
  <c r="T78" i="11" s="1"/>
  <c r="AO78" i="11" s="1"/>
  <c r="AQ78" i="11"/>
  <c r="O79" i="12" s="1"/>
  <c r="P79" i="12" s="1"/>
  <c r="AK79" i="12" s="1"/>
  <c r="Q79" i="12" s="1"/>
  <c r="AL79" i="12" s="1"/>
  <c r="R79" i="12" s="1"/>
  <c r="AM79" i="12" s="1"/>
  <c r="S79" i="12" s="1"/>
  <c r="AN79" i="12" s="1"/>
  <c r="T79" i="12" s="1"/>
  <c r="AO79" i="12" s="1"/>
  <c r="AQ79" i="12" s="1"/>
  <c r="O78" i="3"/>
  <c r="P78" i="3" s="1"/>
  <c r="AK78" i="3" s="1"/>
  <c r="Q78" i="3" s="1"/>
  <c r="AL78" i="3" s="1"/>
  <c r="R78" i="3" s="1"/>
  <c r="AM78" i="3" s="1"/>
  <c r="S78" i="3" s="1"/>
  <c r="AN78" i="3" s="1"/>
  <c r="T78" i="3" s="1"/>
  <c r="AO78" i="3" s="1"/>
  <c r="AQ78" i="3" s="1"/>
  <c r="O78" i="4" s="1"/>
  <c r="P78" i="4" s="1"/>
  <c r="AK78" i="4" s="1"/>
  <c r="Q78" i="4" s="1"/>
  <c r="AL78" i="4" s="1"/>
  <c r="R78" i="4" s="1"/>
  <c r="AM78" i="4" s="1"/>
  <c r="S78" i="4" s="1"/>
  <c r="AN78" i="4" s="1"/>
  <c r="T78" i="4" s="1"/>
  <c r="AO78" i="4" s="1"/>
  <c r="AQ78" i="4" s="1"/>
  <c r="O78" i="5" s="1"/>
  <c r="P78" i="5" s="1"/>
  <c r="AK78" i="5" s="1"/>
  <c r="Q78" i="5" s="1"/>
  <c r="AL78" i="5" s="1"/>
  <c r="R78" i="5" s="1"/>
  <c r="AM78" i="5" s="1"/>
  <c r="S78" i="5" s="1"/>
  <c r="AN78" i="5" s="1"/>
  <c r="T78" i="5" s="1"/>
  <c r="AO78" i="5" s="1"/>
  <c r="AQ78" i="5" s="1"/>
  <c r="O78" i="6" s="1"/>
  <c r="P78" i="6" s="1"/>
  <c r="AK78" i="6" s="1"/>
  <c r="Q78" i="6" s="1"/>
  <c r="AL78" i="6" s="1"/>
  <c r="R78" i="6" s="1"/>
  <c r="AM78" i="6" s="1"/>
  <c r="S78" i="6" s="1"/>
  <c r="AN78" i="6" s="1"/>
  <c r="T78" i="6" s="1"/>
  <c r="AO78" i="6" s="1"/>
  <c r="AQ78" i="6" s="1"/>
  <c r="O78" i="7" s="1"/>
  <c r="P78" i="7" s="1"/>
  <c r="AK78" i="7" s="1"/>
  <c r="Q78" i="7" s="1"/>
  <c r="AL78" i="7" s="1"/>
  <c r="R78" i="7" s="1"/>
  <c r="AM78" i="7" s="1"/>
  <c r="S78" i="7" s="1"/>
  <c r="AN78" i="7" s="1"/>
  <c r="T78" i="7" s="1"/>
  <c r="AO78" i="7" s="1"/>
  <c r="AQ78" i="7" s="1"/>
  <c r="O78" i="8" s="1"/>
  <c r="P78" i="8" s="1"/>
  <c r="AK78" i="8" s="1"/>
  <c r="Q78" i="8" s="1"/>
  <c r="AL78" i="8" s="1"/>
  <c r="R78" i="8" s="1"/>
  <c r="AM78" i="8" s="1"/>
  <c r="S78" i="8" s="1"/>
  <c r="AN78" i="8" s="1"/>
  <c r="T78" i="8" s="1"/>
  <c r="AO78" i="8" s="1"/>
  <c r="AQ78" i="8" s="1"/>
  <c r="O77" i="3"/>
  <c r="P77" i="3" s="1"/>
  <c r="AK77" i="3" s="1"/>
  <c r="Q77" i="3" s="1"/>
  <c r="AL77" i="3" s="1"/>
  <c r="R77" i="3" s="1"/>
  <c r="AM77" i="3" s="1"/>
  <c r="S77" i="3" s="1"/>
  <c r="AN77" i="3" s="1"/>
  <c r="T77" i="3" s="1"/>
  <c r="AO77" i="3" s="1"/>
  <c r="AQ77" i="3" s="1"/>
  <c r="O77" i="4" s="1"/>
  <c r="P77" i="4" s="1"/>
  <c r="AK77" i="4" s="1"/>
  <c r="Q77" i="4" s="1"/>
  <c r="AL77" i="4" s="1"/>
  <c r="R77" i="4" s="1"/>
  <c r="AM77" i="4" s="1"/>
  <c r="S77" i="4" s="1"/>
  <c r="AN77" i="4" s="1"/>
  <c r="T77" i="4" s="1"/>
  <c r="AO77" i="4" s="1"/>
  <c r="AQ77" i="4" s="1"/>
  <c r="O77" i="5" s="1"/>
  <c r="P77" i="5" s="1"/>
  <c r="AK77" i="5" s="1"/>
  <c r="Q77" i="5" s="1"/>
  <c r="AL77" i="5" s="1"/>
  <c r="R77" i="5" s="1"/>
  <c r="AM77" i="5" s="1"/>
  <c r="S77" i="5" s="1"/>
  <c r="AN77" i="5" s="1"/>
  <c r="T77" i="5" s="1"/>
  <c r="AO77" i="5" s="1"/>
  <c r="AQ77" i="5" s="1"/>
  <c r="O77" i="6" s="1"/>
  <c r="P77" i="6" s="1"/>
  <c r="AK77" i="6" s="1"/>
  <c r="Q77" i="6" s="1"/>
  <c r="AL77" i="6" s="1"/>
  <c r="R77" i="6" s="1"/>
  <c r="AM77" i="6" s="1"/>
  <c r="S77" i="6" s="1"/>
  <c r="AN77" i="6" s="1"/>
  <c r="T77" i="6" s="1"/>
  <c r="AO77" i="6" s="1"/>
  <c r="AQ77" i="6" s="1"/>
  <c r="O77" i="7" s="1"/>
  <c r="P77" i="7" s="1"/>
  <c r="AK77" i="7" s="1"/>
  <c r="Q77" i="7" s="1"/>
  <c r="AL77" i="7" s="1"/>
  <c r="R77" i="7" s="1"/>
  <c r="AM77" i="7" s="1"/>
  <c r="S77" i="7" s="1"/>
  <c r="AN77" i="7" s="1"/>
  <c r="T77" i="7" s="1"/>
  <c r="AO77" i="7" s="1"/>
  <c r="AQ77" i="7" s="1"/>
  <c r="O77" i="8" s="1"/>
  <c r="P77" i="8" s="1"/>
  <c r="AK77" i="8" s="1"/>
  <c r="Q77" i="8" s="1"/>
  <c r="AL77" i="8" s="1"/>
  <c r="R77" i="8" s="1"/>
  <c r="AM77" i="8" s="1"/>
  <c r="S77" i="8" s="1"/>
  <c r="AN77" i="8" s="1"/>
  <c r="T77" i="8" s="1"/>
  <c r="AO77" i="8" s="1"/>
  <c r="AQ77" i="8" s="1"/>
  <c r="O77" i="11"/>
  <c r="P77" i="11" s="1"/>
  <c r="AK77" i="11" s="1"/>
  <c r="Q77" i="11" s="1"/>
  <c r="AL77" i="11" s="1"/>
  <c r="R77" i="11" s="1"/>
  <c r="AM77" i="11" s="1"/>
  <c r="S77" i="11" s="1"/>
  <c r="AN77" i="11" s="1"/>
  <c r="T77" i="11" s="1"/>
  <c r="AO77" i="11" s="1"/>
  <c r="AQ77" i="11"/>
  <c r="O78" i="12" s="1"/>
  <c r="P78" i="12" s="1"/>
  <c r="AK78" i="12" s="1"/>
  <c r="Q78" i="12" s="1"/>
  <c r="AL78" i="12" s="1"/>
  <c r="R78" i="12" s="1"/>
  <c r="AM78" i="12" s="1"/>
  <c r="S78" i="12" s="1"/>
  <c r="AN78" i="12" s="1"/>
  <c r="T78" i="12" s="1"/>
  <c r="AO78" i="12" s="1"/>
  <c r="AQ78" i="12" s="1"/>
  <c r="O76" i="11"/>
  <c r="P76" i="11" s="1"/>
  <c r="AK76" i="11" s="1"/>
  <c r="Q76" i="11" s="1"/>
  <c r="AL76" i="11" s="1"/>
  <c r="R76" i="11" s="1"/>
  <c r="AM76" i="11" s="1"/>
  <c r="S76" i="11" s="1"/>
  <c r="AN76" i="11" s="1"/>
  <c r="T76" i="11" s="1"/>
  <c r="AO76" i="11" s="1"/>
  <c r="AQ76" i="11"/>
  <c r="O77" i="12" s="1"/>
  <c r="P77" i="12" s="1"/>
  <c r="AK77" i="12" s="1"/>
  <c r="Q77" i="12" s="1"/>
  <c r="AL77" i="12" s="1"/>
  <c r="R77" i="12" s="1"/>
  <c r="AM77" i="12" s="1"/>
  <c r="S77" i="12" s="1"/>
  <c r="AN77" i="12" s="1"/>
  <c r="T77" i="12" s="1"/>
  <c r="AO77" i="12" s="1"/>
  <c r="AQ77" i="12" s="1"/>
  <c r="O76" i="3"/>
  <c r="P76" i="3" s="1"/>
  <c r="AK76" i="3" s="1"/>
  <c r="Q76" i="3" s="1"/>
  <c r="AL76" i="3" s="1"/>
  <c r="R76" i="3" s="1"/>
  <c r="AM76" i="3" s="1"/>
  <c r="S76" i="3" s="1"/>
  <c r="AN76" i="3" s="1"/>
  <c r="T76" i="3" s="1"/>
  <c r="AO76" i="3" s="1"/>
  <c r="AQ76" i="3" s="1"/>
  <c r="O76" i="4" s="1"/>
  <c r="P76" i="4" s="1"/>
  <c r="AK76" i="4" s="1"/>
  <c r="Q76" i="4" s="1"/>
  <c r="AL76" i="4" s="1"/>
  <c r="R76" i="4" s="1"/>
  <c r="AM76" i="4" s="1"/>
  <c r="S76" i="4" s="1"/>
  <c r="AN76" i="4" s="1"/>
  <c r="T76" i="4" s="1"/>
  <c r="AO76" i="4" s="1"/>
  <c r="AQ76" i="4" s="1"/>
  <c r="O76" i="5" s="1"/>
  <c r="P76" i="5" s="1"/>
  <c r="AK76" i="5" s="1"/>
  <c r="Q76" i="5" s="1"/>
  <c r="AL76" i="5" s="1"/>
  <c r="R76" i="5" s="1"/>
  <c r="AM76" i="5" s="1"/>
  <c r="S76" i="5" s="1"/>
  <c r="AN76" i="5" s="1"/>
  <c r="T76" i="5" s="1"/>
  <c r="AO76" i="5" s="1"/>
  <c r="AQ76" i="5" s="1"/>
  <c r="O76" i="6" s="1"/>
  <c r="P76" i="6" s="1"/>
  <c r="AK76" i="6" s="1"/>
  <c r="Q76" i="6" s="1"/>
  <c r="AL76" i="6" s="1"/>
  <c r="R76" i="6" s="1"/>
  <c r="AM76" i="6" s="1"/>
  <c r="S76" i="6" s="1"/>
  <c r="AN76" i="6" s="1"/>
  <c r="T76" i="6" s="1"/>
  <c r="AO76" i="6" s="1"/>
  <c r="AQ76" i="6" s="1"/>
  <c r="O76" i="7" s="1"/>
  <c r="P76" i="7" s="1"/>
  <c r="AK76" i="7" s="1"/>
  <c r="Q76" i="7" s="1"/>
  <c r="AL76" i="7" s="1"/>
  <c r="R76" i="7" s="1"/>
  <c r="AM76" i="7" s="1"/>
  <c r="S76" i="7" s="1"/>
  <c r="AN76" i="7" s="1"/>
  <c r="T76" i="7" s="1"/>
  <c r="AO76" i="7" s="1"/>
  <c r="AQ76" i="7" s="1"/>
  <c r="O76" i="8" s="1"/>
  <c r="P76" i="8" s="1"/>
  <c r="AK76" i="8" s="1"/>
  <c r="Q76" i="8" s="1"/>
  <c r="AL76" i="8" s="1"/>
  <c r="R76" i="8" s="1"/>
  <c r="AM76" i="8" s="1"/>
  <c r="S76" i="8" s="1"/>
  <c r="AN76" i="8" s="1"/>
  <c r="T76" i="8" s="1"/>
  <c r="AO76" i="8" s="1"/>
  <c r="AQ76" i="8" s="1"/>
  <c r="O75" i="11"/>
  <c r="P75" i="11" s="1"/>
  <c r="AK75" i="11" s="1"/>
  <c r="Q75" i="11" s="1"/>
  <c r="AL75" i="11" s="1"/>
  <c r="R75" i="11" s="1"/>
  <c r="AM75" i="11" s="1"/>
  <c r="S75" i="11" s="1"/>
  <c r="AN75" i="11" s="1"/>
  <c r="T75" i="11" s="1"/>
  <c r="AO75" i="11" s="1"/>
  <c r="AQ75" i="11"/>
  <c r="O76" i="12" s="1"/>
  <c r="P76" i="12" s="1"/>
  <c r="AK76" i="12" s="1"/>
  <c r="Q76" i="12" s="1"/>
  <c r="AL76" i="12" s="1"/>
  <c r="R76" i="12" s="1"/>
  <c r="AM76" i="12" s="1"/>
  <c r="S76" i="12" s="1"/>
  <c r="AN76" i="12" s="1"/>
  <c r="T76" i="12" s="1"/>
  <c r="AO76" i="12" s="1"/>
  <c r="AQ76" i="12" s="1"/>
  <c r="O75" i="3"/>
  <c r="P75" i="3" s="1"/>
  <c r="AK75" i="3" s="1"/>
  <c r="Q75" i="3" s="1"/>
  <c r="AL75" i="3" s="1"/>
  <c r="R75" i="3" s="1"/>
  <c r="AM75" i="3" s="1"/>
  <c r="S75" i="3" s="1"/>
  <c r="AN75" i="3" s="1"/>
  <c r="T75" i="3" s="1"/>
  <c r="AO75" i="3" s="1"/>
  <c r="AQ75" i="3" s="1"/>
  <c r="O75" i="4" s="1"/>
  <c r="P75" i="4" s="1"/>
  <c r="AK75" i="4" s="1"/>
  <c r="Q75" i="4" s="1"/>
  <c r="AL75" i="4" s="1"/>
  <c r="R75" i="4" s="1"/>
  <c r="AM75" i="4" s="1"/>
  <c r="S75" i="4" s="1"/>
  <c r="AN75" i="4" s="1"/>
  <c r="T75" i="4" s="1"/>
  <c r="AO75" i="4" s="1"/>
  <c r="AQ75" i="4" s="1"/>
  <c r="O75" i="5" s="1"/>
  <c r="P75" i="5" s="1"/>
  <c r="AK75" i="5" s="1"/>
  <c r="Q75" i="5" s="1"/>
  <c r="AL75" i="5" s="1"/>
  <c r="R75" i="5" s="1"/>
  <c r="AM75" i="5" s="1"/>
  <c r="S75" i="5" s="1"/>
  <c r="AN75" i="5" s="1"/>
  <c r="T75" i="5" s="1"/>
  <c r="AO75" i="5" s="1"/>
  <c r="AQ75" i="5" s="1"/>
  <c r="O75" i="6" s="1"/>
  <c r="P75" i="6" s="1"/>
  <c r="AK75" i="6" s="1"/>
  <c r="Q75" i="6" s="1"/>
  <c r="AL75" i="6" s="1"/>
  <c r="R75" i="6" s="1"/>
  <c r="AM75" i="6" s="1"/>
  <c r="S75" i="6" s="1"/>
  <c r="AN75" i="6" s="1"/>
  <c r="T75" i="6" s="1"/>
  <c r="AO75" i="6" s="1"/>
  <c r="AQ75" i="6" s="1"/>
  <c r="O75" i="7" s="1"/>
  <c r="P75" i="7" s="1"/>
  <c r="AK75" i="7" s="1"/>
  <c r="Q75" i="7" s="1"/>
  <c r="AL75" i="7" s="1"/>
  <c r="R75" i="7" s="1"/>
  <c r="AM75" i="7" s="1"/>
  <c r="S75" i="7" s="1"/>
  <c r="AN75" i="7" s="1"/>
  <c r="T75" i="7" s="1"/>
  <c r="AO75" i="7" s="1"/>
  <c r="AQ75" i="7" s="1"/>
  <c r="O75" i="8" s="1"/>
  <c r="P75" i="8" s="1"/>
  <c r="AK75" i="8" s="1"/>
  <c r="Q75" i="8" s="1"/>
  <c r="AL75" i="8" s="1"/>
  <c r="R75" i="8" s="1"/>
  <c r="AM75" i="8" s="1"/>
  <c r="S75" i="8" s="1"/>
  <c r="AN75" i="8" s="1"/>
  <c r="T75" i="8" s="1"/>
  <c r="AO75" i="8" s="1"/>
  <c r="AQ75" i="8" s="1"/>
  <c r="O74" i="11"/>
  <c r="P74" i="11" s="1"/>
  <c r="AK74" i="11" s="1"/>
  <c r="Q74" i="11" s="1"/>
  <c r="AL74" i="11" s="1"/>
  <c r="R74" i="11" s="1"/>
  <c r="AM74" i="11" s="1"/>
  <c r="S74" i="11" s="1"/>
  <c r="AN74" i="11" s="1"/>
  <c r="T74" i="11" s="1"/>
  <c r="AO74" i="11" s="1"/>
  <c r="AQ74" i="11"/>
  <c r="O75" i="12" s="1"/>
  <c r="P75" i="12" s="1"/>
  <c r="AK75" i="12" s="1"/>
  <c r="Q75" i="12" s="1"/>
  <c r="AL75" i="12" s="1"/>
  <c r="R75" i="12" s="1"/>
  <c r="AM75" i="12" s="1"/>
  <c r="S75" i="12" s="1"/>
  <c r="AN75" i="12" s="1"/>
  <c r="T75" i="12" s="1"/>
  <c r="AO75" i="12" s="1"/>
  <c r="AQ75" i="12" s="1"/>
  <c r="O74" i="3"/>
  <c r="P74" i="3" s="1"/>
  <c r="AK74" i="3" s="1"/>
  <c r="Q74" i="3" s="1"/>
  <c r="AL74" i="3" s="1"/>
  <c r="R74" i="3" s="1"/>
  <c r="AM74" i="3" s="1"/>
  <c r="S74" i="3" s="1"/>
  <c r="AN74" i="3" s="1"/>
  <c r="T74" i="3" s="1"/>
  <c r="AO74" i="3" s="1"/>
  <c r="AQ74" i="3" s="1"/>
  <c r="O74" i="4" s="1"/>
  <c r="P74" i="4" s="1"/>
  <c r="AK74" i="4" s="1"/>
  <c r="Q74" i="4" s="1"/>
  <c r="AL74" i="4" s="1"/>
  <c r="R74" i="4" s="1"/>
  <c r="AM74" i="4" s="1"/>
  <c r="S74" i="4" s="1"/>
  <c r="AN74" i="4" s="1"/>
  <c r="T74" i="4" s="1"/>
  <c r="AO74" i="4" s="1"/>
  <c r="AQ74" i="4" s="1"/>
  <c r="O74" i="5" s="1"/>
  <c r="P74" i="5" s="1"/>
  <c r="AK74" i="5" s="1"/>
  <c r="Q74" i="5" s="1"/>
  <c r="AL74" i="5" s="1"/>
  <c r="R74" i="5" s="1"/>
  <c r="AM74" i="5" s="1"/>
  <c r="S74" i="5" s="1"/>
  <c r="AN74" i="5" s="1"/>
  <c r="T74" i="5" s="1"/>
  <c r="AO74" i="5" s="1"/>
  <c r="AQ74" i="5" s="1"/>
  <c r="O74" i="6" s="1"/>
  <c r="P74" i="6" s="1"/>
  <c r="AK74" i="6" s="1"/>
  <c r="Q74" i="6" s="1"/>
  <c r="AL74" i="6" s="1"/>
  <c r="R74" i="6" s="1"/>
  <c r="AM74" i="6" s="1"/>
  <c r="S74" i="6" s="1"/>
  <c r="AN74" i="6" s="1"/>
  <c r="T74" i="6" s="1"/>
  <c r="AO74" i="6" s="1"/>
  <c r="AQ74" i="6" s="1"/>
  <c r="O74" i="7" s="1"/>
  <c r="P74" i="7" s="1"/>
  <c r="AK74" i="7" s="1"/>
  <c r="Q74" i="7" s="1"/>
  <c r="AL74" i="7" s="1"/>
  <c r="R74" i="7" s="1"/>
  <c r="AM74" i="7" s="1"/>
  <c r="S74" i="7" s="1"/>
  <c r="AN74" i="7" s="1"/>
  <c r="T74" i="7" s="1"/>
  <c r="AO74" i="7" s="1"/>
  <c r="AQ74" i="7" s="1"/>
  <c r="O74" i="8" s="1"/>
  <c r="P74" i="8" s="1"/>
  <c r="AK74" i="8" s="1"/>
  <c r="Q74" i="8" s="1"/>
  <c r="AL74" i="8" s="1"/>
  <c r="R74" i="8" s="1"/>
  <c r="AM74" i="8" s="1"/>
  <c r="S74" i="8" s="1"/>
  <c r="AN74" i="8" s="1"/>
  <c r="T74" i="8" s="1"/>
  <c r="AO74" i="8" s="1"/>
  <c r="AQ74" i="8" s="1"/>
  <c r="O73" i="3"/>
  <c r="P73" i="3" s="1"/>
  <c r="AK73" i="3" s="1"/>
  <c r="Q73" i="3" s="1"/>
  <c r="AL73" i="3" s="1"/>
  <c r="R73" i="3" s="1"/>
  <c r="AM73" i="3" s="1"/>
  <c r="S73" i="3" s="1"/>
  <c r="AN73" i="3" s="1"/>
  <c r="T73" i="3" s="1"/>
  <c r="AO73" i="3" s="1"/>
  <c r="AQ73" i="3" s="1"/>
  <c r="O73" i="4" s="1"/>
  <c r="P73" i="4" s="1"/>
  <c r="AK73" i="4" s="1"/>
  <c r="Q73" i="4" s="1"/>
  <c r="AL73" i="4" s="1"/>
  <c r="R73" i="4" s="1"/>
  <c r="AM73" i="4" s="1"/>
  <c r="S73" i="4" s="1"/>
  <c r="AN73" i="4" s="1"/>
  <c r="T73" i="4" s="1"/>
  <c r="AO73" i="4" s="1"/>
  <c r="AQ73" i="4" s="1"/>
  <c r="O73" i="5" s="1"/>
  <c r="P73" i="5" s="1"/>
  <c r="AK73" i="5" s="1"/>
  <c r="Q73" i="5" s="1"/>
  <c r="AL73" i="5" s="1"/>
  <c r="R73" i="5" s="1"/>
  <c r="AM73" i="5" s="1"/>
  <c r="S73" i="5" s="1"/>
  <c r="AN73" i="5" s="1"/>
  <c r="T73" i="5" s="1"/>
  <c r="AO73" i="5" s="1"/>
  <c r="AQ73" i="5" s="1"/>
  <c r="O73" i="6" s="1"/>
  <c r="P73" i="6" s="1"/>
  <c r="AK73" i="6" s="1"/>
  <c r="Q73" i="6" s="1"/>
  <c r="AL73" i="6" s="1"/>
  <c r="R73" i="6" s="1"/>
  <c r="AM73" i="6" s="1"/>
  <c r="S73" i="6" s="1"/>
  <c r="AN73" i="6" s="1"/>
  <c r="T73" i="6" s="1"/>
  <c r="AO73" i="6" s="1"/>
  <c r="AQ73" i="6" s="1"/>
  <c r="O73" i="7" s="1"/>
  <c r="P73" i="7" s="1"/>
  <c r="AK73" i="7" s="1"/>
  <c r="Q73" i="7" s="1"/>
  <c r="AL73" i="7" s="1"/>
  <c r="R73" i="7" s="1"/>
  <c r="AM73" i="7" s="1"/>
  <c r="S73" i="7" s="1"/>
  <c r="AN73" i="7" s="1"/>
  <c r="T73" i="7" s="1"/>
  <c r="AO73" i="7" s="1"/>
  <c r="AQ73" i="7" s="1"/>
  <c r="O73" i="8" s="1"/>
  <c r="P73" i="8" s="1"/>
  <c r="AK73" i="8" s="1"/>
  <c r="Q73" i="8" s="1"/>
  <c r="AL73" i="8" s="1"/>
  <c r="R73" i="8" s="1"/>
  <c r="AM73" i="8" s="1"/>
  <c r="S73" i="8" s="1"/>
  <c r="AN73" i="8" s="1"/>
  <c r="T73" i="8" s="1"/>
  <c r="AO73" i="8" s="1"/>
  <c r="AQ73" i="8" s="1"/>
  <c r="O73" i="11"/>
  <c r="P73" i="11" s="1"/>
  <c r="AK73" i="11" s="1"/>
  <c r="Q73" i="11" s="1"/>
  <c r="AL73" i="11" s="1"/>
  <c r="R73" i="11" s="1"/>
  <c r="AM73" i="11" s="1"/>
  <c r="S73" i="11" s="1"/>
  <c r="AN73" i="11" s="1"/>
  <c r="T73" i="11" s="1"/>
  <c r="AO73" i="11" s="1"/>
  <c r="AQ73" i="11"/>
  <c r="O74" i="12" s="1"/>
  <c r="P74" i="12" s="1"/>
  <c r="AK74" i="12" s="1"/>
  <c r="Q74" i="12" s="1"/>
  <c r="AL74" i="12" s="1"/>
  <c r="R74" i="12" s="1"/>
  <c r="AM74" i="12" s="1"/>
  <c r="S74" i="12" s="1"/>
  <c r="AN74" i="12" s="1"/>
  <c r="T74" i="12" s="1"/>
  <c r="AO74" i="12" s="1"/>
  <c r="AQ74" i="12" s="1"/>
  <c r="O72" i="3"/>
  <c r="P72" i="3" s="1"/>
  <c r="AK72" i="3" s="1"/>
  <c r="Q72" i="3" s="1"/>
  <c r="AL72" i="3" s="1"/>
  <c r="R72" i="3" s="1"/>
  <c r="AM72" i="3" s="1"/>
  <c r="S72" i="3" s="1"/>
  <c r="AN72" i="3" s="1"/>
  <c r="T72" i="3" s="1"/>
  <c r="AO72" i="3" s="1"/>
  <c r="AQ72" i="3" s="1"/>
  <c r="O72" i="4" s="1"/>
  <c r="P72" i="4" s="1"/>
  <c r="AK72" i="4" s="1"/>
  <c r="Q72" i="4" s="1"/>
  <c r="AL72" i="4" s="1"/>
  <c r="R72" i="4" s="1"/>
  <c r="AM72" i="4" s="1"/>
  <c r="S72" i="4" s="1"/>
  <c r="AN72" i="4" s="1"/>
  <c r="T72" i="4" s="1"/>
  <c r="AO72" i="4" s="1"/>
  <c r="AQ72" i="4" s="1"/>
  <c r="O72" i="5" s="1"/>
  <c r="P72" i="5" s="1"/>
  <c r="AK72" i="5" s="1"/>
  <c r="Q72" i="5" s="1"/>
  <c r="AL72" i="5" s="1"/>
  <c r="R72" i="5" s="1"/>
  <c r="AM72" i="5" s="1"/>
  <c r="S72" i="5" s="1"/>
  <c r="AN72" i="5" s="1"/>
  <c r="T72" i="5" s="1"/>
  <c r="AO72" i="5" s="1"/>
  <c r="AQ72" i="5" s="1"/>
  <c r="O72" i="6" s="1"/>
  <c r="P72" i="6" s="1"/>
  <c r="AK72" i="6" s="1"/>
  <c r="Q72" i="6" s="1"/>
  <c r="AL72" i="6" s="1"/>
  <c r="R72" i="6" s="1"/>
  <c r="AM72" i="6" s="1"/>
  <c r="S72" i="6" s="1"/>
  <c r="AN72" i="6" s="1"/>
  <c r="T72" i="6" s="1"/>
  <c r="AO72" i="6" s="1"/>
  <c r="AQ72" i="6" s="1"/>
  <c r="O72" i="7" s="1"/>
  <c r="P72" i="7" s="1"/>
  <c r="AK72" i="7" s="1"/>
  <c r="Q72" i="7" s="1"/>
  <c r="AL72" i="7" s="1"/>
  <c r="R72" i="7" s="1"/>
  <c r="AM72" i="7" s="1"/>
  <c r="S72" i="7" s="1"/>
  <c r="AN72" i="7" s="1"/>
  <c r="T72" i="7" s="1"/>
  <c r="AO72" i="7" s="1"/>
  <c r="AQ72" i="7" s="1"/>
  <c r="O72" i="8" s="1"/>
  <c r="P72" i="8" s="1"/>
  <c r="AK72" i="8" s="1"/>
  <c r="Q72" i="8" s="1"/>
  <c r="AL72" i="8" s="1"/>
  <c r="R72" i="8" s="1"/>
  <c r="AM72" i="8" s="1"/>
  <c r="S72" i="8" s="1"/>
  <c r="AN72" i="8" s="1"/>
  <c r="T72" i="8" s="1"/>
  <c r="AO72" i="8" s="1"/>
  <c r="AQ72" i="8" s="1"/>
  <c r="O72" i="11"/>
  <c r="P72" i="11" s="1"/>
  <c r="AK72" i="11" s="1"/>
  <c r="Q72" i="11" s="1"/>
  <c r="AL72" i="11" s="1"/>
  <c r="R72" i="11" s="1"/>
  <c r="AM72" i="11" s="1"/>
  <c r="S72" i="11" s="1"/>
  <c r="AN72" i="11" s="1"/>
  <c r="T72" i="11" s="1"/>
  <c r="AO72" i="11" s="1"/>
  <c r="AQ72" i="11"/>
  <c r="O73" i="12" s="1"/>
  <c r="P73" i="12" s="1"/>
  <c r="AK73" i="12" s="1"/>
  <c r="Q73" i="12" s="1"/>
  <c r="AL73" i="12" s="1"/>
  <c r="R73" i="12" s="1"/>
  <c r="AM73" i="12" s="1"/>
  <c r="S73" i="12" s="1"/>
  <c r="AN73" i="12" s="1"/>
  <c r="T73" i="12" s="1"/>
  <c r="AO73" i="12" s="1"/>
  <c r="AQ73" i="12" s="1"/>
  <c r="O71" i="3"/>
  <c r="P71" i="3" s="1"/>
  <c r="AK71" i="3" s="1"/>
  <c r="Q71" i="3" s="1"/>
  <c r="AL71" i="3" s="1"/>
  <c r="R71" i="3" s="1"/>
  <c r="AM71" i="3" s="1"/>
  <c r="S71" i="3" s="1"/>
  <c r="AN71" i="3" s="1"/>
  <c r="T71" i="3" s="1"/>
  <c r="AO71" i="3" s="1"/>
  <c r="AQ71" i="3" s="1"/>
  <c r="O71" i="4" s="1"/>
  <c r="P71" i="4" s="1"/>
  <c r="AK71" i="4" s="1"/>
  <c r="Q71" i="4" s="1"/>
  <c r="AL71" i="4" s="1"/>
  <c r="R71" i="4" s="1"/>
  <c r="AM71" i="4" s="1"/>
  <c r="S71" i="4" s="1"/>
  <c r="AN71" i="4" s="1"/>
  <c r="T71" i="4" s="1"/>
  <c r="AO71" i="4" s="1"/>
  <c r="AQ71" i="4" s="1"/>
  <c r="O71" i="5" s="1"/>
  <c r="P71" i="5" s="1"/>
  <c r="AK71" i="5" s="1"/>
  <c r="Q71" i="5" s="1"/>
  <c r="AL71" i="5" s="1"/>
  <c r="R71" i="5" s="1"/>
  <c r="AM71" i="5" s="1"/>
  <c r="S71" i="5" s="1"/>
  <c r="AN71" i="5" s="1"/>
  <c r="T71" i="5" s="1"/>
  <c r="AO71" i="5" s="1"/>
  <c r="AQ71" i="5" s="1"/>
  <c r="O71" i="6" s="1"/>
  <c r="P71" i="6" s="1"/>
  <c r="AK71" i="6" s="1"/>
  <c r="Q71" i="6" s="1"/>
  <c r="AL71" i="6" s="1"/>
  <c r="R71" i="6" s="1"/>
  <c r="AM71" i="6" s="1"/>
  <c r="S71" i="6" s="1"/>
  <c r="AN71" i="6" s="1"/>
  <c r="T71" i="6" s="1"/>
  <c r="AO71" i="6" s="1"/>
  <c r="AQ71" i="6" s="1"/>
  <c r="O71" i="7" s="1"/>
  <c r="P71" i="7" s="1"/>
  <c r="AK71" i="7" s="1"/>
  <c r="Q71" i="7" s="1"/>
  <c r="AL71" i="7" s="1"/>
  <c r="R71" i="7" s="1"/>
  <c r="AM71" i="7" s="1"/>
  <c r="S71" i="7" s="1"/>
  <c r="AN71" i="7" s="1"/>
  <c r="T71" i="7" s="1"/>
  <c r="AO71" i="7" s="1"/>
  <c r="AQ71" i="7" s="1"/>
  <c r="O71" i="8" s="1"/>
  <c r="P71" i="8" s="1"/>
  <c r="AK71" i="8" s="1"/>
  <c r="Q71" i="8" s="1"/>
  <c r="AL71" i="8" s="1"/>
  <c r="R71" i="8" s="1"/>
  <c r="AM71" i="8" s="1"/>
  <c r="S71" i="8" s="1"/>
  <c r="AN71" i="8" s="1"/>
  <c r="T71" i="8" s="1"/>
  <c r="AO71" i="8" s="1"/>
  <c r="AQ71" i="8" s="1"/>
  <c r="O71" i="11"/>
  <c r="P71" i="11" s="1"/>
  <c r="AK71" i="11" s="1"/>
  <c r="Q71" i="11" s="1"/>
  <c r="AL71" i="11" s="1"/>
  <c r="R71" i="11" s="1"/>
  <c r="AM71" i="11" s="1"/>
  <c r="S71" i="11" s="1"/>
  <c r="AN71" i="11" s="1"/>
  <c r="T71" i="11" s="1"/>
  <c r="AO71" i="11" s="1"/>
  <c r="AQ71" i="11"/>
  <c r="O72" i="12" s="1"/>
  <c r="P72" i="12" s="1"/>
  <c r="AK72" i="12" s="1"/>
  <c r="Q72" i="12" s="1"/>
  <c r="AL72" i="12" s="1"/>
  <c r="R72" i="12" s="1"/>
  <c r="AM72" i="12" s="1"/>
  <c r="S72" i="12" s="1"/>
  <c r="AN72" i="12" s="1"/>
  <c r="T72" i="12" s="1"/>
  <c r="AO72" i="12" s="1"/>
  <c r="AQ72" i="12" s="1"/>
  <c r="O69" i="11"/>
  <c r="P69" i="11" s="1"/>
  <c r="AK69" i="11" s="1"/>
  <c r="Q69" i="11" s="1"/>
  <c r="AL69" i="11" s="1"/>
  <c r="R69" i="11" s="1"/>
  <c r="AM69" i="11" s="1"/>
  <c r="S69" i="11" s="1"/>
  <c r="AN69" i="11" s="1"/>
  <c r="T69" i="11" s="1"/>
  <c r="AO69" i="11" s="1"/>
  <c r="AQ69" i="11"/>
  <c r="O70" i="12" s="1"/>
  <c r="P70" i="12" s="1"/>
  <c r="AK70" i="12" s="1"/>
  <c r="Q70" i="12" s="1"/>
  <c r="AL70" i="12" s="1"/>
  <c r="R70" i="12" s="1"/>
  <c r="AM70" i="12" s="1"/>
  <c r="S70" i="12" s="1"/>
  <c r="AN70" i="12" s="1"/>
  <c r="T70" i="12" s="1"/>
  <c r="AO70" i="12" s="1"/>
  <c r="AQ70" i="12" s="1"/>
  <c r="O69" i="3"/>
  <c r="P69" i="3" s="1"/>
  <c r="AK69" i="3" s="1"/>
  <c r="Q69" i="3" s="1"/>
  <c r="AL69" i="3" s="1"/>
  <c r="R69" i="3" s="1"/>
  <c r="AM69" i="3" s="1"/>
  <c r="S69" i="3" s="1"/>
  <c r="AN69" i="3" s="1"/>
  <c r="T69" i="3" s="1"/>
  <c r="AO69" i="3" s="1"/>
  <c r="AQ69" i="3" s="1"/>
  <c r="O69" i="4" s="1"/>
  <c r="P69" i="4" s="1"/>
  <c r="AK69" i="4" s="1"/>
  <c r="Q69" i="4" s="1"/>
  <c r="AL69" i="4" s="1"/>
  <c r="R69" i="4" s="1"/>
  <c r="AM69" i="4" s="1"/>
  <c r="S69" i="4" s="1"/>
  <c r="AN69" i="4" s="1"/>
  <c r="T69" i="4" s="1"/>
  <c r="AO69" i="4" s="1"/>
  <c r="AQ69" i="4" s="1"/>
  <c r="O69" i="5" s="1"/>
  <c r="P69" i="5" s="1"/>
  <c r="AK69" i="5" s="1"/>
  <c r="Q69" i="5" s="1"/>
  <c r="AL69" i="5" s="1"/>
  <c r="R69" i="5" s="1"/>
  <c r="AM69" i="5" s="1"/>
  <c r="S69" i="5" s="1"/>
  <c r="AN69" i="5" s="1"/>
  <c r="T69" i="5" s="1"/>
  <c r="AO69" i="5" s="1"/>
  <c r="AQ69" i="5" s="1"/>
  <c r="O69" i="6" s="1"/>
  <c r="P69" i="6" s="1"/>
  <c r="AK69" i="6" s="1"/>
  <c r="Q69" i="6" s="1"/>
  <c r="AL69" i="6" s="1"/>
  <c r="R69" i="6" s="1"/>
  <c r="AM69" i="6" s="1"/>
  <c r="S69" i="6" s="1"/>
  <c r="AN69" i="6" s="1"/>
  <c r="T69" i="6" s="1"/>
  <c r="AO69" i="6" s="1"/>
  <c r="AQ69" i="6" s="1"/>
  <c r="O69" i="7" s="1"/>
  <c r="P69" i="7" s="1"/>
  <c r="AK69" i="7" s="1"/>
  <c r="Q69" i="7" s="1"/>
  <c r="AL69" i="7" s="1"/>
  <c r="R69" i="7" s="1"/>
  <c r="AM69" i="7" s="1"/>
  <c r="S69" i="7" s="1"/>
  <c r="AN69" i="7" s="1"/>
  <c r="T69" i="7" s="1"/>
  <c r="AO69" i="7" s="1"/>
  <c r="AQ69" i="7" s="1"/>
  <c r="O69" i="8" s="1"/>
  <c r="P69" i="8" s="1"/>
  <c r="AK69" i="8" s="1"/>
  <c r="Q69" i="8" s="1"/>
  <c r="AL69" i="8" s="1"/>
  <c r="R69" i="8" s="1"/>
  <c r="AM69" i="8" s="1"/>
  <c r="S69" i="8" s="1"/>
  <c r="AN69" i="8" s="1"/>
  <c r="T69" i="8" s="1"/>
  <c r="AO69" i="8" s="1"/>
  <c r="AQ69" i="8" s="1"/>
  <c r="O68" i="3"/>
  <c r="P68" i="3" s="1"/>
  <c r="AK68" i="3" s="1"/>
  <c r="Q68" i="3" s="1"/>
  <c r="AL68" i="3" s="1"/>
  <c r="R68" i="3" s="1"/>
  <c r="AM68" i="3" s="1"/>
  <c r="S68" i="3" s="1"/>
  <c r="AN68" i="3" s="1"/>
  <c r="T68" i="3" s="1"/>
  <c r="AO68" i="3" s="1"/>
  <c r="AQ68" i="3" s="1"/>
  <c r="O68" i="4" s="1"/>
  <c r="P68" i="4" s="1"/>
  <c r="AK68" i="4" s="1"/>
  <c r="Q68" i="4" s="1"/>
  <c r="AL68" i="4" s="1"/>
  <c r="R68" i="4" s="1"/>
  <c r="AM68" i="4" s="1"/>
  <c r="S68" i="4" s="1"/>
  <c r="AN68" i="4" s="1"/>
  <c r="T68" i="4" s="1"/>
  <c r="AO68" i="4" s="1"/>
  <c r="AQ68" i="4" s="1"/>
  <c r="O68" i="5" s="1"/>
  <c r="P68" i="5" s="1"/>
  <c r="AK68" i="5" s="1"/>
  <c r="Q68" i="5" s="1"/>
  <c r="AL68" i="5" s="1"/>
  <c r="R68" i="5" s="1"/>
  <c r="AM68" i="5" s="1"/>
  <c r="S68" i="5" s="1"/>
  <c r="AN68" i="5" s="1"/>
  <c r="T68" i="5" s="1"/>
  <c r="AO68" i="5" s="1"/>
  <c r="AQ68" i="5" s="1"/>
  <c r="O68" i="6" s="1"/>
  <c r="P68" i="6" s="1"/>
  <c r="AK68" i="6" s="1"/>
  <c r="Q68" i="6" s="1"/>
  <c r="AL68" i="6" s="1"/>
  <c r="R68" i="6" s="1"/>
  <c r="AM68" i="6" s="1"/>
  <c r="S68" i="6" s="1"/>
  <c r="AN68" i="6" s="1"/>
  <c r="T68" i="6" s="1"/>
  <c r="AO68" i="6" s="1"/>
  <c r="AQ68" i="6" s="1"/>
  <c r="O68" i="7" s="1"/>
  <c r="P68" i="7" s="1"/>
  <c r="AK68" i="7" s="1"/>
  <c r="Q68" i="7" s="1"/>
  <c r="AL68" i="7" s="1"/>
  <c r="R68" i="7" s="1"/>
  <c r="AM68" i="7" s="1"/>
  <c r="S68" i="7" s="1"/>
  <c r="AN68" i="7" s="1"/>
  <c r="T68" i="7" s="1"/>
  <c r="AO68" i="7" s="1"/>
  <c r="AQ68" i="7" s="1"/>
  <c r="O68" i="8" s="1"/>
  <c r="P68" i="8" s="1"/>
  <c r="AK68" i="8" s="1"/>
  <c r="Q68" i="8" s="1"/>
  <c r="AL68" i="8" s="1"/>
  <c r="R68" i="8" s="1"/>
  <c r="AM68" i="8" s="1"/>
  <c r="S68" i="8" s="1"/>
  <c r="AN68" i="8" s="1"/>
  <c r="T68" i="8" s="1"/>
  <c r="AO68" i="8" s="1"/>
  <c r="AQ68" i="8" s="1"/>
  <c r="O68" i="11"/>
  <c r="P68" i="11" s="1"/>
  <c r="AK68" i="11" s="1"/>
  <c r="Q68" i="11" s="1"/>
  <c r="AL68" i="11" s="1"/>
  <c r="R68" i="11" s="1"/>
  <c r="AM68" i="11" s="1"/>
  <c r="S68" i="11" s="1"/>
  <c r="AN68" i="11" s="1"/>
  <c r="T68" i="11" s="1"/>
  <c r="AO68" i="11" s="1"/>
  <c r="AQ68" i="11"/>
  <c r="O69" i="12" s="1"/>
  <c r="P69" i="12" s="1"/>
  <c r="AK69" i="12" s="1"/>
  <c r="Q69" i="12" s="1"/>
  <c r="AL69" i="12" s="1"/>
  <c r="R69" i="12" s="1"/>
  <c r="AM69" i="12" s="1"/>
  <c r="S69" i="12" s="1"/>
  <c r="AN69" i="12" s="1"/>
  <c r="T69" i="12" s="1"/>
  <c r="AO69" i="12" s="1"/>
  <c r="AQ69" i="12" s="1"/>
  <c r="O67" i="3"/>
  <c r="P67" i="3" s="1"/>
  <c r="AK67" i="3" s="1"/>
  <c r="Q67" i="3" s="1"/>
  <c r="AL67" i="3" s="1"/>
  <c r="R67" i="3" s="1"/>
  <c r="AM67" i="3" s="1"/>
  <c r="S67" i="3" s="1"/>
  <c r="AN67" i="3" s="1"/>
  <c r="T67" i="3" s="1"/>
  <c r="AO67" i="3" s="1"/>
  <c r="AQ67" i="3" s="1"/>
  <c r="O67" i="4" s="1"/>
  <c r="P67" i="4" s="1"/>
  <c r="AK67" i="4" s="1"/>
  <c r="Q67" i="4" s="1"/>
  <c r="AL67" i="4" s="1"/>
  <c r="R67" i="4" s="1"/>
  <c r="AM67" i="4" s="1"/>
  <c r="S67" i="4" s="1"/>
  <c r="AN67" i="4" s="1"/>
  <c r="T67" i="4" s="1"/>
  <c r="AO67" i="4" s="1"/>
  <c r="AQ67" i="4" s="1"/>
  <c r="O67" i="5" s="1"/>
  <c r="P67" i="5" s="1"/>
  <c r="AK67" i="5" s="1"/>
  <c r="Q67" i="5" s="1"/>
  <c r="AL67" i="5" s="1"/>
  <c r="R67" i="5" s="1"/>
  <c r="AM67" i="5" s="1"/>
  <c r="S67" i="5" s="1"/>
  <c r="AN67" i="5" s="1"/>
  <c r="T67" i="5" s="1"/>
  <c r="AO67" i="5" s="1"/>
  <c r="AQ67" i="5" s="1"/>
  <c r="O67" i="6" s="1"/>
  <c r="P67" i="6" s="1"/>
  <c r="AK67" i="6" s="1"/>
  <c r="Q67" i="6" s="1"/>
  <c r="AL67" i="6" s="1"/>
  <c r="R67" i="6" s="1"/>
  <c r="AM67" i="6" s="1"/>
  <c r="S67" i="6" s="1"/>
  <c r="AN67" i="6" s="1"/>
  <c r="T67" i="6" s="1"/>
  <c r="AO67" i="6" s="1"/>
  <c r="AQ67" i="6" s="1"/>
  <c r="O67" i="7" s="1"/>
  <c r="P67" i="7" s="1"/>
  <c r="AK67" i="7" s="1"/>
  <c r="Q67" i="7" s="1"/>
  <c r="AL67" i="7" s="1"/>
  <c r="R67" i="7" s="1"/>
  <c r="AM67" i="7" s="1"/>
  <c r="S67" i="7" s="1"/>
  <c r="AN67" i="7" s="1"/>
  <c r="T67" i="7" s="1"/>
  <c r="AO67" i="7" s="1"/>
  <c r="AQ67" i="7" s="1"/>
  <c r="O67" i="8" s="1"/>
  <c r="P67" i="8" s="1"/>
  <c r="AK67" i="8" s="1"/>
  <c r="Q67" i="8" s="1"/>
  <c r="AL67" i="8" s="1"/>
  <c r="R67" i="8" s="1"/>
  <c r="AM67" i="8" s="1"/>
  <c r="S67" i="8" s="1"/>
  <c r="AN67" i="8" s="1"/>
  <c r="T67" i="8" s="1"/>
  <c r="AO67" i="8" s="1"/>
  <c r="AQ67" i="8" s="1"/>
  <c r="O67" i="11"/>
  <c r="P67" i="11" s="1"/>
  <c r="AK67" i="11" s="1"/>
  <c r="Q67" i="11" s="1"/>
  <c r="AL67" i="11" s="1"/>
  <c r="R67" i="11" s="1"/>
  <c r="AM67" i="11" s="1"/>
  <c r="S67" i="11" s="1"/>
  <c r="AN67" i="11" s="1"/>
  <c r="T67" i="11" s="1"/>
  <c r="AO67" i="11" s="1"/>
  <c r="AQ67" i="11"/>
  <c r="O68" i="12" s="1"/>
  <c r="P68" i="12" s="1"/>
  <c r="AK68" i="12" s="1"/>
  <c r="Q68" i="12" s="1"/>
  <c r="AL68" i="12" s="1"/>
  <c r="R68" i="12" s="1"/>
  <c r="AM68" i="12" s="1"/>
  <c r="S68" i="12" s="1"/>
  <c r="AN68" i="12" s="1"/>
  <c r="T68" i="12" s="1"/>
  <c r="AO68" i="12" s="1"/>
  <c r="AQ68" i="12" s="1"/>
  <c r="O66" i="11"/>
  <c r="P66" i="11" s="1"/>
  <c r="AK66" i="11" s="1"/>
  <c r="Q66" i="11" s="1"/>
  <c r="AL66" i="11" s="1"/>
  <c r="R66" i="11" s="1"/>
  <c r="AM66" i="11" s="1"/>
  <c r="S66" i="11" s="1"/>
  <c r="AN66" i="11" s="1"/>
  <c r="T66" i="11" s="1"/>
  <c r="AO66" i="11" s="1"/>
  <c r="AQ66" i="11"/>
  <c r="O67" i="12" s="1"/>
  <c r="P67" i="12" s="1"/>
  <c r="AK67" i="12" s="1"/>
  <c r="Q67" i="12" s="1"/>
  <c r="AL67" i="12" s="1"/>
  <c r="R67" i="12" s="1"/>
  <c r="AM67" i="12" s="1"/>
  <c r="S67" i="12" s="1"/>
  <c r="AN67" i="12" s="1"/>
  <c r="T67" i="12" s="1"/>
  <c r="AO67" i="12" s="1"/>
  <c r="AQ67" i="12" s="1"/>
  <c r="O66" i="3"/>
  <c r="P66" i="3" s="1"/>
  <c r="AK66" i="3" s="1"/>
  <c r="Q66" i="3" s="1"/>
  <c r="AL66" i="3" s="1"/>
  <c r="R66" i="3" s="1"/>
  <c r="AM66" i="3" s="1"/>
  <c r="S66" i="3" s="1"/>
  <c r="AN66" i="3" s="1"/>
  <c r="T66" i="3" s="1"/>
  <c r="AO66" i="3" s="1"/>
  <c r="AQ66" i="3" s="1"/>
  <c r="O66" i="4" s="1"/>
  <c r="P66" i="4" s="1"/>
  <c r="AK66" i="4" s="1"/>
  <c r="Q66" i="4" s="1"/>
  <c r="AL66" i="4" s="1"/>
  <c r="R66" i="4" s="1"/>
  <c r="AM66" i="4" s="1"/>
  <c r="S66" i="4" s="1"/>
  <c r="AN66" i="4" s="1"/>
  <c r="T66" i="4" s="1"/>
  <c r="AO66" i="4" s="1"/>
  <c r="AQ66" i="4" s="1"/>
  <c r="O66" i="5" s="1"/>
  <c r="P66" i="5" s="1"/>
  <c r="AK66" i="5" s="1"/>
  <c r="Q66" i="5" s="1"/>
  <c r="AL66" i="5" s="1"/>
  <c r="R66" i="5" s="1"/>
  <c r="AM66" i="5" s="1"/>
  <c r="S66" i="5" s="1"/>
  <c r="AN66" i="5" s="1"/>
  <c r="T66" i="5" s="1"/>
  <c r="AO66" i="5" s="1"/>
  <c r="AQ66" i="5" s="1"/>
  <c r="O66" i="6" s="1"/>
  <c r="P66" i="6" s="1"/>
  <c r="AK66" i="6" s="1"/>
  <c r="Q66" i="6" s="1"/>
  <c r="AL66" i="6" s="1"/>
  <c r="R66" i="6" s="1"/>
  <c r="AM66" i="6" s="1"/>
  <c r="S66" i="6" s="1"/>
  <c r="AN66" i="6" s="1"/>
  <c r="T66" i="6" s="1"/>
  <c r="AO66" i="6" s="1"/>
  <c r="AQ66" i="6" s="1"/>
  <c r="O66" i="7" s="1"/>
  <c r="P66" i="7" s="1"/>
  <c r="AK66" i="7" s="1"/>
  <c r="Q66" i="7" s="1"/>
  <c r="AL66" i="7" s="1"/>
  <c r="R66" i="7" s="1"/>
  <c r="AM66" i="7" s="1"/>
  <c r="S66" i="7" s="1"/>
  <c r="AN66" i="7" s="1"/>
  <c r="T66" i="7" s="1"/>
  <c r="AO66" i="7" s="1"/>
  <c r="AQ66" i="7" s="1"/>
  <c r="O66" i="8" s="1"/>
  <c r="P66" i="8" s="1"/>
  <c r="AK66" i="8" s="1"/>
  <c r="Q66" i="8" s="1"/>
  <c r="AL66" i="8" s="1"/>
  <c r="R66" i="8" s="1"/>
  <c r="AM66" i="8" s="1"/>
  <c r="S66" i="8" s="1"/>
  <c r="AN66" i="8" s="1"/>
  <c r="T66" i="8" s="1"/>
  <c r="AO66" i="8" s="1"/>
  <c r="AQ66" i="8" s="1"/>
  <c r="O65" i="3"/>
  <c r="P65" i="3" s="1"/>
  <c r="AK65" i="3" s="1"/>
  <c r="Q65" i="3" s="1"/>
  <c r="AL65" i="3" s="1"/>
  <c r="R65" i="3" s="1"/>
  <c r="AM65" i="3" s="1"/>
  <c r="S65" i="3" s="1"/>
  <c r="AN65" i="3" s="1"/>
  <c r="T65" i="3" s="1"/>
  <c r="AO65" i="3" s="1"/>
  <c r="AQ65" i="3" s="1"/>
  <c r="O65" i="4" s="1"/>
  <c r="P65" i="4" s="1"/>
  <c r="AK65" i="4" s="1"/>
  <c r="Q65" i="4" s="1"/>
  <c r="AL65" i="4" s="1"/>
  <c r="R65" i="4" s="1"/>
  <c r="AM65" i="4" s="1"/>
  <c r="S65" i="4" s="1"/>
  <c r="AN65" i="4" s="1"/>
  <c r="T65" i="4" s="1"/>
  <c r="AO65" i="4" s="1"/>
  <c r="AQ65" i="4" s="1"/>
  <c r="O65" i="5" s="1"/>
  <c r="P65" i="5" s="1"/>
  <c r="AK65" i="5" s="1"/>
  <c r="Q65" i="5" s="1"/>
  <c r="AL65" i="5" s="1"/>
  <c r="R65" i="5" s="1"/>
  <c r="AM65" i="5" s="1"/>
  <c r="S65" i="5" s="1"/>
  <c r="AN65" i="5" s="1"/>
  <c r="T65" i="5" s="1"/>
  <c r="AO65" i="5" s="1"/>
  <c r="AQ65" i="5" s="1"/>
  <c r="O65" i="6" s="1"/>
  <c r="P65" i="6" s="1"/>
  <c r="AK65" i="6" s="1"/>
  <c r="Q65" i="6" s="1"/>
  <c r="AL65" i="6" s="1"/>
  <c r="R65" i="6" s="1"/>
  <c r="AM65" i="6" s="1"/>
  <c r="S65" i="6" s="1"/>
  <c r="AN65" i="6" s="1"/>
  <c r="T65" i="6" s="1"/>
  <c r="AO65" i="6" s="1"/>
  <c r="AQ65" i="6" s="1"/>
  <c r="O65" i="7" s="1"/>
  <c r="P65" i="7" s="1"/>
  <c r="AK65" i="7" s="1"/>
  <c r="Q65" i="7" s="1"/>
  <c r="AL65" i="7" s="1"/>
  <c r="R65" i="7" s="1"/>
  <c r="AM65" i="7" s="1"/>
  <c r="S65" i="7" s="1"/>
  <c r="AN65" i="7" s="1"/>
  <c r="T65" i="7" s="1"/>
  <c r="AO65" i="7" s="1"/>
  <c r="AQ65" i="7" s="1"/>
  <c r="O65" i="8" s="1"/>
  <c r="P65" i="8" s="1"/>
  <c r="AK65" i="8" s="1"/>
  <c r="Q65" i="8" s="1"/>
  <c r="AL65" i="8" s="1"/>
  <c r="R65" i="8" s="1"/>
  <c r="AM65" i="8" s="1"/>
  <c r="S65" i="8" s="1"/>
  <c r="AN65" i="8" s="1"/>
  <c r="T65" i="8" s="1"/>
  <c r="AO65" i="8" s="1"/>
  <c r="AQ65" i="8" s="1"/>
  <c r="O65" i="11"/>
  <c r="P65" i="11" s="1"/>
  <c r="AK65" i="11" s="1"/>
  <c r="Q65" i="11" s="1"/>
  <c r="AL65" i="11" s="1"/>
  <c r="R65" i="11" s="1"/>
  <c r="AM65" i="11" s="1"/>
  <c r="S65" i="11" s="1"/>
  <c r="AN65" i="11" s="1"/>
  <c r="T65" i="11" s="1"/>
  <c r="AO65" i="11" s="1"/>
  <c r="AQ65" i="11"/>
  <c r="O66" i="12" s="1"/>
  <c r="P66" i="12" s="1"/>
  <c r="AK66" i="12" s="1"/>
  <c r="Q66" i="12" s="1"/>
  <c r="AL66" i="12" s="1"/>
  <c r="R66" i="12" s="1"/>
  <c r="AM66" i="12" s="1"/>
  <c r="S66" i="12" s="1"/>
  <c r="AN66" i="12" s="1"/>
  <c r="T66" i="12" s="1"/>
  <c r="AO66" i="12" s="1"/>
  <c r="AQ66" i="12" s="1"/>
  <c r="O64" i="11"/>
  <c r="P64" i="11" s="1"/>
  <c r="AK64" i="11" s="1"/>
  <c r="Q64" i="11" s="1"/>
  <c r="AL64" i="11" s="1"/>
  <c r="R64" i="11" s="1"/>
  <c r="AM64" i="11" s="1"/>
  <c r="S64" i="11" s="1"/>
  <c r="AN64" i="11" s="1"/>
  <c r="T64" i="11" s="1"/>
  <c r="AO64" i="11" s="1"/>
  <c r="AQ64" i="11"/>
  <c r="O65" i="12" s="1"/>
  <c r="P65" i="12" s="1"/>
  <c r="AK65" i="12" s="1"/>
  <c r="Q65" i="12" s="1"/>
  <c r="AL65" i="12" s="1"/>
  <c r="R65" i="12" s="1"/>
  <c r="AM65" i="12" s="1"/>
  <c r="S65" i="12" s="1"/>
  <c r="AN65" i="12" s="1"/>
  <c r="T65" i="12" s="1"/>
  <c r="AO65" i="12" s="1"/>
  <c r="AQ65" i="12" s="1"/>
  <c r="O64" i="3"/>
  <c r="P64" i="3" s="1"/>
  <c r="AK64" i="3" s="1"/>
  <c r="Q64" i="3" s="1"/>
  <c r="AL64" i="3" s="1"/>
  <c r="R64" i="3" s="1"/>
  <c r="AM64" i="3" s="1"/>
  <c r="S64" i="3" s="1"/>
  <c r="AN64" i="3" s="1"/>
  <c r="T64" i="3" s="1"/>
  <c r="AO64" i="3" s="1"/>
  <c r="AQ64" i="3" s="1"/>
  <c r="O64" i="4" s="1"/>
  <c r="P64" i="4" s="1"/>
  <c r="AK64" i="4" s="1"/>
  <c r="Q64" i="4" s="1"/>
  <c r="AL64" i="4" s="1"/>
  <c r="R64" i="4" s="1"/>
  <c r="AM64" i="4" s="1"/>
  <c r="S64" i="4" s="1"/>
  <c r="AN64" i="4" s="1"/>
  <c r="T64" i="4" s="1"/>
  <c r="AO64" i="4" s="1"/>
  <c r="AQ64" i="4" s="1"/>
  <c r="O64" i="5" s="1"/>
  <c r="P64" i="5" s="1"/>
  <c r="AK64" i="5" s="1"/>
  <c r="Q64" i="5" s="1"/>
  <c r="AL64" i="5" s="1"/>
  <c r="R64" i="5" s="1"/>
  <c r="AM64" i="5" s="1"/>
  <c r="S64" i="5" s="1"/>
  <c r="AN64" i="5" s="1"/>
  <c r="T64" i="5" s="1"/>
  <c r="AO64" i="5" s="1"/>
  <c r="AQ64" i="5" s="1"/>
  <c r="O64" i="6" s="1"/>
  <c r="P64" i="6" s="1"/>
  <c r="AK64" i="6" s="1"/>
  <c r="Q64" i="6" s="1"/>
  <c r="AL64" i="6" s="1"/>
  <c r="R64" i="6" s="1"/>
  <c r="AM64" i="6" s="1"/>
  <c r="S64" i="6" s="1"/>
  <c r="AN64" i="6" s="1"/>
  <c r="T64" i="6" s="1"/>
  <c r="AO64" i="6" s="1"/>
  <c r="AQ64" i="6" s="1"/>
  <c r="O64" i="7" s="1"/>
  <c r="P64" i="7" s="1"/>
  <c r="AK64" i="7" s="1"/>
  <c r="Q64" i="7" s="1"/>
  <c r="AL64" i="7" s="1"/>
  <c r="R64" i="7" s="1"/>
  <c r="AM64" i="7" s="1"/>
  <c r="S64" i="7" s="1"/>
  <c r="AN64" i="7" s="1"/>
  <c r="T64" i="7" s="1"/>
  <c r="AO64" i="7" s="1"/>
  <c r="AQ64" i="7" s="1"/>
  <c r="O64" i="8" s="1"/>
  <c r="P64" i="8" s="1"/>
  <c r="AK64" i="8" s="1"/>
  <c r="Q64" i="8" s="1"/>
  <c r="AL64" i="8" s="1"/>
  <c r="R64" i="8" s="1"/>
  <c r="AM64" i="8" s="1"/>
  <c r="S64" i="8" s="1"/>
  <c r="AN64" i="8" s="1"/>
  <c r="T64" i="8" s="1"/>
  <c r="AO64" i="8" s="1"/>
  <c r="AQ64" i="8" s="1"/>
  <c r="O63" i="11"/>
  <c r="P63" i="11" s="1"/>
  <c r="AK63" i="11" s="1"/>
  <c r="Q63" i="11" s="1"/>
  <c r="AL63" i="11" s="1"/>
  <c r="R63" i="11" s="1"/>
  <c r="AM63" i="11" s="1"/>
  <c r="S63" i="11" s="1"/>
  <c r="AN63" i="11" s="1"/>
  <c r="T63" i="11" s="1"/>
  <c r="AO63" i="11" s="1"/>
  <c r="AQ63" i="11"/>
  <c r="O64" i="12" s="1"/>
  <c r="P64" i="12" s="1"/>
  <c r="AK64" i="12" s="1"/>
  <c r="Q64" i="12" s="1"/>
  <c r="AL64" i="12" s="1"/>
  <c r="R64" i="12" s="1"/>
  <c r="AM64" i="12" s="1"/>
  <c r="S64" i="12" s="1"/>
  <c r="AN64" i="12" s="1"/>
  <c r="T64" i="12" s="1"/>
  <c r="AO64" i="12" s="1"/>
  <c r="AQ64" i="12" s="1"/>
  <c r="O63" i="3"/>
  <c r="P63" i="3" s="1"/>
  <c r="AK63" i="3" s="1"/>
  <c r="Q63" i="3" s="1"/>
  <c r="AL63" i="3" s="1"/>
  <c r="R63" i="3" s="1"/>
  <c r="AM63" i="3" s="1"/>
  <c r="S63" i="3" s="1"/>
  <c r="AN63" i="3" s="1"/>
  <c r="T63" i="3" s="1"/>
  <c r="AO63" i="3" s="1"/>
  <c r="AQ63" i="3" s="1"/>
  <c r="O63" i="4" s="1"/>
  <c r="P63" i="4" s="1"/>
  <c r="AK63" i="4" s="1"/>
  <c r="Q63" i="4" s="1"/>
  <c r="AL63" i="4" s="1"/>
  <c r="R63" i="4" s="1"/>
  <c r="AM63" i="4" s="1"/>
  <c r="S63" i="4" s="1"/>
  <c r="AN63" i="4" s="1"/>
  <c r="T63" i="4" s="1"/>
  <c r="AO63" i="4" s="1"/>
  <c r="AQ63" i="4" s="1"/>
  <c r="O63" i="5" s="1"/>
  <c r="P63" i="5" s="1"/>
  <c r="AK63" i="5" s="1"/>
  <c r="Q63" i="5" s="1"/>
  <c r="AL63" i="5" s="1"/>
  <c r="R63" i="5" s="1"/>
  <c r="AM63" i="5" s="1"/>
  <c r="S63" i="5" s="1"/>
  <c r="AN63" i="5" s="1"/>
  <c r="T63" i="5" s="1"/>
  <c r="AO63" i="5" s="1"/>
  <c r="AQ63" i="5" s="1"/>
  <c r="O63" i="6" s="1"/>
  <c r="P63" i="6" s="1"/>
  <c r="AK63" i="6" s="1"/>
  <c r="Q63" i="6" s="1"/>
  <c r="AL63" i="6" s="1"/>
  <c r="R63" i="6" s="1"/>
  <c r="AM63" i="6" s="1"/>
  <c r="S63" i="6" s="1"/>
  <c r="AN63" i="6" s="1"/>
  <c r="T63" i="6" s="1"/>
  <c r="AO63" i="6" s="1"/>
  <c r="AQ63" i="6" s="1"/>
  <c r="O63" i="7" s="1"/>
  <c r="P63" i="7" s="1"/>
  <c r="AK63" i="7" s="1"/>
  <c r="Q63" i="7" s="1"/>
  <c r="AL63" i="7" s="1"/>
  <c r="R63" i="7" s="1"/>
  <c r="AM63" i="7" s="1"/>
  <c r="S63" i="7" s="1"/>
  <c r="AN63" i="7" s="1"/>
  <c r="T63" i="7" s="1"/>
  <c r="AO63" i="7" s="1"/>
  <c r="AQ63" i="7" s="1"/>
  <c r="O63" i="8" s="1"/>
  <c r="P63" i="8" s="1"/>
  <c r="AK63" i="8" s="1"/>
  <c r="Q63" i="8" s="1"/>
  <c r="AL63" i="8" s="1"/>
  <c r="R63" i="8" s="1"/>
  <c r="AM63" i="8" s="1"/>
  <c r="S63" i="8" s="1"/>
  <c r="AN63" i="8" s="1"/>
  <c r="T63" i="8" s="1"/>
  <c r="AO63" i="8" s="1"/>
  <c r="AQ63" i="8" s="1"/>
  <c r="O62" i="11"/>
  <c r="P62" i="11" s="1"/>
  <c r="AK62" i="11" s="1"/>
  <c r="Q62" i="11" s="1"/>
  <c r="AL62" i="11" s="1"/>
  <c r="R62" i="11" s="1"/>
  <c r="AM62" i="11" s="1"/>
  <c r="S62" i="11" s="1"/>
  <c r="AN62" i="11" s="1"/>
  <c r="T62" i="11" s="1"/>
  <c r="AO62" i="11" s="1"/>
  <c r="AQ62" i="11"/>
  <c r="O63" i="12" s="1"/>
  <c r="P63" i="12" s="1"/>
  <c r="AK63" i="12" s="1"/>
  <c r="Q63" i="12" s="1"/>
  <c r="AL63" i="12" s="1"/>
  <c r="R63" i="12" s="1"/>
  <c r="AM63" i="12" s="1"/>
  <c r="S63" i="12" s="1"/>
  <c r="AN63" i="12" s="1"/>
  <c r="T63" i="12" s="1"/>
  <c r="AO63" i="12" s="1"/>
  <c r="AQ63" i="12" s="1"/>
  <c r="O62" i="3"/>
  <c r="P62" i="3" s="1"/>
  <c r="AK62" i="3" s="1"/>
  <c r="Q62" i="3" s="1"/>
  <c r="AL62" i="3" s="1"/>
  <c r="R62" i="3" s="1"/>
  <c r="AM62" i="3" s="1"/>
  <c r="S62" i="3" s="1"/>
  <c r="AN62" i="3" s="1"/>
  <c r="T62" i="3" s="1"/>
  <c r="AO62" i="3" s="1"/>
  <c r="AQ62" i="3" s="1"/>
  <c r="O62" i="4" s="1"/>
  <c r="P62" i="4" s="1"/>
  <c r="AK62" i="4" s="1"/>
  <c r="Q62" i="4" s="1"/>
  <c r="AL62" i="4" s="1"/>
  <c r="R62" i="4" s="1"/>
  <c r="AM62" i="4" s="1"/>
  <c r="S62" i="4" s="1"/>
  <c r="AN62" i="4" s="1"/>
  <c r="T62" i="4" s="1"/>
  <c r="AO62" i="4" s="1"/>
  <c r="AQ62" i="4" s="1"/>
  <c r="O62" i="5" s="1"/>
  <c r="P62" i="5" s="1"/>
  <c r="AK62" i="5" s="1"/>
  <c r="Q62" i="5" s="1"/>
  <c r="AL62" i="5" s="1"/>
  <c r="R62" i="5" s="1"/>
  <c r="AM62" i="5" s="1"/>
  <c r="S62" i="5" s="1"/>
  <c r="AN62" i="5" s="1"/>
  <c r="T62" i="5" s="1"/>
  <c r="AO62" i="5" s="1"/>
  <c r="AQ62" i="5" s="1"/>
  <c r="O62" i="6" s="1"/>
  <c r="P62" i="6" s="1"/>
  <c r="AK62" i="6" s="1"/>
  <c r="Q62" i="6" s="1"/>
  <c r="AL62" i="6" s="1"/>
  <c r="R62" i="6" s="1"/>
  <c r="AM62" i="6" s="1"/>
  <c r="S62" i="6" s="1"/>
  <c r="AN62" i="6" s="1"/>
  <c r="T62" i="6" s="1"/>
  <c r="AO62" i="6" s="1"/>
  <c r="AQ62" i="6" s="1"/>
  <c r="O62" i="7" s="1"/>
  <c r="P62" i="7" s="1"/>
  <c r="AK62" i="7" s="1"/>
  <c r="Q62" i="7" s="1"/>
  <c r="AL62" i="7" s="1"/>
  <c r="R62" i="7" s="1"/>
  <c r="AM62" i="7" s="1"/>
  <c r="S62" i="7" s="1"/>
  <c r="AN62" i="7" s="1"/>
  <c r="T62" i="7" s="1"/>
  <c r="AO62" i="7" s="1"/>
  <c r="AQ62" i="7" s="1"/>
  <c r="O62" i="8" s="1"/>
  <c r="P62" i="8" s="1"/>
  <c r="AK62" i="8" s="1"/>
  <c r="Q62" i="8" s="1"/>
  <c r="AL62" i="8" s="1"/>
  <c r="R62" i="8" s="1"/>
  <c r="AM62" i="8" s="1"/>
  <c r="S62" i="8" s="1"/>
  <c r="AN62" i="8" s="1"/>
  <c r="T62" i="8" s="1"/>
  <c r="AO62" i="8" s="1"/>
  <c r="AQ62" i="8" s="1"/>
  <c r="O61" i="11"/>
  <c r="P61" i="11" s="1"/>
  <c r="AK61" i="11" s="1"/>
  <c r="Q61" i="11" s="1"/>
  <c r="AL61" i="11" s="1"/>
  <c r="R61" i="11" s="1"/>
  <c r="AM61" i="11" s="1"/>
  <c r="S61" i="11" s="1"/>
  <c r="AN61" i="11" s="1"/>
  <c r="T61" i="11" s="1"/>
  <c r="AO61" i="11" s="1"/>
  <c r="AQ61" i="11"/>
  <c r="O62" i="12" s="1"/>
  <c r="P62" i="12" s="1"/>
  <c r="AK62" i="12" s="1"/>
  <c r="Q62" i="12" s="1"/>
  <c r="AL62" i="12" s="1"/>
  <c r="R62" i="12" s="1"/>
  <c r="AM62" i="12" s="1"/>
  <c r="S62" i="12" s="1"/>
  <c r="AN62" i="12" s="1"/>
  <c r="T62" i="12" s="1"/>
  <c r="AO62" i="12" s="1"/>
  <c r="AQ62" i="12" s="1"/>
  <c r="O61" i="3"/>
  <c r="P61" i="3" s="1"/>
  <c r="AK61" i="3" s="1"/>
  <c r="Q61" i="3" s="1"/>
  <c r="AL61" i="3" s="1"/>
  <c r="R61" i="3" s="1"/>
  <c r="AM61" i="3" s="1"/>
  <c r="S61" i="3" s="1"/>
  <c r="AN61" i="3" s="1"/>
  <c r="T61" i="3" s="1"/>
  <c r="AO61" i="3" s="1"/>
  <c r="AQ61" i="3" s="1"/>
  <c r="O61" i="4" s="1"/>
  <c r="P61" i="4" s="1"/>
  <c r="AK61" i="4" s="1"/>
  <c r="Q61" i="4" s="1"/>
  <c r="AL61" i="4" s="1"/>
  <c r="R61" i="4" s="1"/>
  <c r="AM61" i="4" s="1"/>
  <c r="S61" i="4" s="1"/>
  <c r="AN61" i="4" s="1"/>
  <c r="T61" i="4" s="1"/>
  <c r="AO61" i="4" s="1"/>
  <c r="AQ61" i="4" s="1"/>
  <c r="O61" i="5" s="1"/>
  <c r="P61" i="5" s="1"/>
  <c r="AK61" i="5" s="1"/>
  <c r="Q61" i="5" s="1"/>
  <c r="AL61" i="5" s="1"/>
  <c r="R61" i="5" s="1"/>
  <c r="AM61" i="5" s="1"/>
  <c r="S61" i="5" s="1"/>
  <c r="AN61" i="5" s="1"/>
  <c r="T61" i="5" s="1"/>
  <c r="AO61" i="5" s="1"/>
  <c r="AQ61" i="5" s="1"/>
  <c r="O61" i="6" s="1"/>
  <c r="P61" i="6" s="1"/>
  <c r="AK61" i="6" s="1"/>
  <c r="Q61" i="6" s="1"/>
  <c r="AL61" i="6" s="1"/>
  <c r="R61" i="6" s="1"/>
  <c r="AM61" i="6" s="1"/>
  <c r="S61" i="6" s="1"/>
  <c r="AN61" i="6" s="1"/>
  <c r="T61" i="6" s="1"/>
  <c r="AO61" i="6" s="1"/>
  <c r="AQ61" i="6" s="1"/>
  <c r="O61" i="7" s="1"/>
  <c r="P61" i="7" s="1"/>
  <c r="AK61" i="7" s="1"/>
  <c r="Q61" i="7" s="1"/>
  <c r="AL61" i="7" s="1"/>
  <c r="R61" i="7" s="1"/>
  <c r="AM61" i="7" s="1"/>
  <c r="S61" i="7" s="1"/>
  <c r="AN61" i="7" s="1"/>
  <c r="T61" i="7" s="1"/>
  <c r="AO61" i="7" s="1"/>
  <c r="AQ61" i="7" s="1"/>
  <c r="O61" i="8" s="1"/>
  <c r="P61" i="8" s="1"/>
  <c r="AK61" i="8" s="1"/>
  <c r="Q61" i="8" s="1"/>
  <c r="AL61" i="8" s="1"/>
  <c r="R61" i="8" s="1"/>
  <c r="AM61" i="8" s="1"/>
  <c r="S61" i="8" s="1"/>
  <c r="AN61" i="8" s="1"/>
  <c r="T61" i="8" s="1"/>
  <c r="AO61" i="8" s="1"/>
  <c r="AQ61" i="8" s="1"/>
  <c r="O60" i="11"/>
  <c r="P60" i="11" s="1"/>
  <c r="AK60" i="11" s="1"/>
  <c r="Q60" i="11" s="1"/>
  <c r="AL60" i="11" s="1"/>
  <c r="R60" i="11" s="1"/>
  <c r="AM60" i="11" s="1"/>
  <c r="S60" i="11" s="1"/>
  <c r="AN60" i="11" s="1"/>
  <c r="T60" i="11" s="1"/>
  <c r="AO60" i="11" s="1"/>
  <c r="AQ60" i="11"/>
  <c r="O61" i="12" s="1"/>
  <c r="P61" i="12" s="1"/>
  <c r="AK61" i="12" s="1"/>
  <c r="Q61" i="12" s="1"/>
  <c r="AL61" i="12" s="1"/>
  <c r="R61" i="12" s="1"/>
  <c r="AM61" i="12" s="1"/>
  <c r="S61" i="12" s="1"/>
  <c r="AN61" i="12" s="1"/>
  <c r="T61" i="12" s="1"/>
  <c r="AO61" i="12" s="1"/>
  <c r="AQ61" i="12" s="1"/>
  <c r="O60" i="3"/>
  <c r="P60" i="3" s="1"/>
  <c r="AK60" i="3" s="1"/>
  <c r="Q60" i="3" s="1"/>
  <c r="AL60" i="3" s="1"/>
  <c r="R60" i="3" s="1"/>
  <c r="AM60" i="3" s="1"/>
  <c r="S60" i="3" s="1"/>
  <c r="AN60" i="3" s="1"/>
  <c r="T60" i="3" s="1"/>
  <c r="AO60" i="3" s="1"/>
  <c r="AQ60" i="3" s="1"/>
  <c r="O60" i="4" s="1"/>
  <c r="P60" i="4" s="1"/>
  <c r="AK60" i="4" s="1"/>
  <c r="Q60" i="4" s="1"/>
  <c r="AL60" i="4" s="1"/>
  <c r="R60" i="4" s="1"/>
  <c r="AM60" i="4" s="1"/>
  <c r="S60" i="4" s="1"/>
  <c r="AN60" i="4" s="1"/>
  <c r="T60" i="4" s="1"/>
  <c r="AO60" i="4" s="1"/>
  <c r="AQ60" i="4" s="1"/>
  <c r="O60" i="5" s="1"/>
  <c r="P60" i="5" s="1"/>
  <c r="AK60" i="5" s="1"/>
  <c r="Q60" i="5" s="1"/>
  <c r="AL60" i="5" s="1"/>
  <c r="R60" i="5" s="1"/>
  <c r="AM60" i="5" s="1"/>
  <c r="S60" i="5" s="1"/>
  <c r="AN60" i="5" s="1"/>
  <c r="T60" i="5" s="1"/>
  <c r="AO60" i="5" s="1"/>
  <c r="AQ60" i="5" s="1"/>
  <c r="O60" i="6" s="1"/>
  <c r="P60" i="6" s="1"/>
  <c r="AK60" i="6" s="1"/>
  <c r="Q60" i="6" s="1"/>
  <c r="AL60" i="6" s="1"/>
  <c r="R60" i="6" s="1"/>
  <c r="AM60" i="6" s="1"/>
  <c r="S60" i="6" s="1"/>
  <c r="AN60" i="6" s="1"/>
  <c r="T60" i="6" s="1"/>
  <c r="AO60" i="6" s="1"/>
  <c r="AQ60" i="6" s="1"/>
  <c r="O60" i="7" s="1"/>
  <c r="P60" i="7" s="1"/>
  <c r="AK60" i="7" s="1"/>
  <c r="Q60" i="7" s="1"/>
  <c r="AL60" i="7" s="1"/>
  <c r="R60" i="7" s="1"/>
  <c r="AM60" i="7" s="1"/>
  <c r="S60" i="7" s="1"/>
  <c r="AN60" i="7" s="1"/>
  <c r="T60" i="7" s="1"/>
  <c r="AO60" i="7" s="1"/>
  <c r="AQ60" i="7" s="1"/>
  <c r="O60" i="8" s="1"/>
  <c r="P60" i="8" s="1"/>
  <c r="AK60" i="8" s="1"/>
  <c r="Q60" i="8" s="1"/>
  <c r="AL60" i="8" s="1"/>
  <c r="R60" i="8" s="1"/>
  <c r="AM60" i="8" s="1"/>
  <c r="S60" i="8" s="1"/>
  <c r="AN60" i="8" s="1"/>
  <c r="T60" i="8" s="1"/>
  <c r="AO60" i="8" s="1"/>
  <c r="AQ60" i="8" s="1"/>
  <c r="O58" i="11"/>
  <c r="P58" i="11" s="1"/>
  <c r="AK58" i="11" s="1"/>
  <c r="Q58" i="11" s="1"/>
  <c r="AL58" i="11" s="1"/>
  <c r="R58" i="11" s="1"/>
  <c r="AM58" i="11" s="1"/>
  <c r="S58" i="11" s="1"/>
  <c r="AN58" i="11" s="1"/>
  <c r="T58" i="11" s="1"/>
  <c r="AO58" i="11" s="1"/>
  <c r="AQ58" i="11"/>
  <c r="O59" i="12" s="1"/>
  <c r="P59" i="12" s="1"/>
  <c r="AK59" i="12" s="1"/>
  <c r="Q59" i="12" s="1"/>
  <c r="AL59" i="12" s="1"/>
  <c r="R59" i="12" s="1"/>
  <c r="AM59" i="12" s="1"/>
  <c r="S59" i="12" s="1"/>
  <c r="AN59" i="12" s="1"/>
  <c r="T59" i="12" s="1"/>
  <c r="AO59" i="12" s="1"/>
  <c r="AQ59" i="12" s="1"/>
  <c r="O58" i="3"/>
  <c r="P58" i="3" s="1"/>
  <c r="AK58" i="3" s="1"/>
  <c r="Q58" i="3" s="1"/>
  <c r="AL58" i="3" s="1"/>
  <c r="R58" i="3" s="1"/>
  <c r="AM58" i="3" s="1"/>
  <c r="S58" i="3" s="1"/>
  <c r="AN58" i="3" s="1"/>
  <c r="T58" i="3" s="1"/>
  <c r="AO58" i="3" s="1"/>
  <c r="AQ58" i="3" s="1"/>
  <c r="O58" i="4" s="1"/>
  <c r="P58" i="4" s="1"/>
  <c r="AK58" i="4" s="1"/>
  <c r="Q58" i="4" s="1"/>
  <c r="AL58" i="4" s="1"/>
  <c r="R58" i="4" s="1"/>
  <c r="AM58" i="4" s="1"/>
  <c r="S58" i="4" s="1"/>
  <c r="AN58" i="4" s="1"/>
  <c r="T58" i="4" s="1"/>
  <c r="AO58" i="4" s="1"/>
  <c r="AQ58" i="4" s="1"/>
  <c r="O58" i="5" s="1"/>
  <c r="P58" i="5" s="1"/>
  <c r="AK58" i="5" s="1"/>
  <c r="Q58" i="5" s="1"/>
  <c r="AL58" i="5" s="1"/>
  <c r="R58" i="5" s="1"/>
  <c r="AM58" i="5" s="1"/>
  <c r="S58" i="5" s="1"/>
  <c r="AN58" i="5" s="1"/>
  <c r="T58" i="5" s="1"/>
  <c r="AO58" i="5" s="1"/>
  <c r="AQ58" i="5" s="1"/>
  <c r="O58" i="6" s="1"/>
  <c r="P58" i="6" s="1"/>
  <c r="AK58" i="6" s="1"/>
  <c r="Q58" i="6" s="1"/>
  <c r="AL58" i="6" s="1"/>
  <c r="R58" i="6" s="1"/>
  <c r="AM58" i="6" s="1"/>
  <c r="S58" i="6" s="1"/>
  <c r="AN58" i="6" s="1"/>
  <c r="T58" i="6" s="1"/>
  <c r="AO58" i="6" s="1"/>
  <c r="AQ58" i="6" s="1"/>
  <c r="O58" i="7" s="1"/>
  <c r="P58" i="7" s="1"/>
  <c r="AK58" i="7" s="1"/>
  <c r="Q58" i="7" s="1"/>
  <c r="AL58" i="7" s="1"/>
  <c r="R58" i="7" s="1"/>
  <c r="AM58" i="7" s="1"/>
  <c r="S58" i="7" s="1"/>
  <c r="AN58" i="7" s="1"/>
  <c r="T58" i="7" s="1"/>
  <c r="AO58" i="7" s="1"/>
  <c r="AQ58" i="7" s="1"/>
  <c r="O58" i="8" s="1"/>
  <c r="P58" i="8" s="1"/>
  <c r="AK58" i="8" s="1"/>
  <c r="Q58" i="8" s="1"/>
  <c r="AL58" i="8" s="1"/>
  <c r="R58" i="8" s="1"/>
  <c r="AM58" i="8" s="1"/>
  <c r="S58" i="8" s="1"/>
  <c r="AN58" i="8" s="1"/>
  <c r="T58" i="8" s="1"/>
  <c r="AO58" i="8" s="1"/>
  <c r="AQ58" i="8" s="1"/>
  <c r="O57" i="11"/>
  <c r="P57" i="11" s="1"/>
  <c r="AK57" i="11" s="1"/>
  <c r="Q57" i="11" s="1"/>
  <c r="AL57" i="11" s="1"/>
  <c r="R57" i="11" s="1"/>
  <c r="AM57" i="11" s="1"/>
  <c r="S57" i="11" s="1"/>
  <c r="AN57" i="11" s="1"/>
  <c r="T57" i="11" s="1"/>
  <c r="AO57" i="11" s="1"/>
  <c r="AQ57" i="11"/>
  <c r="O58" i="12" s="1"/>
  <c r="P58" i="12" s="1"/>
  <c r="AK58" i="12" s="1"/>
  <c r="Q58" i="12" s="1"/>
  <c r="AL58" i="12" s="1"/>
  <c r="R58" i="12" s="1"/>
  <c r="AM58" i="12" s="1"/>
  <c r="S58" i="12" s="1"/>
  <c r="AN58" i="12" s="1"/>
  <c r="T58" i="12" s="1"/>
  <c r="AO58" i="12" s="1"/>
  <c r="AQ58" i="12" s="1"/>
  <c r="O57" i="3"/>
  <c r="P57" i="3" s="1"/>
  <c r="AK57" i="3" s="1"/>
  <c r="Q57" i="3" s="1"/>
  <c r="AL57" i="3" s="1"/>
  <c r="R57" i="3" s="1"/>
  <c r="AM57" i="3" s="1"/>
  <c r="S57" i="3" s="1"/>
  <c r="AN57" i="3" s="1"/>
  <c r="T57" i="3" s="1"/>
  <c r="AO57" i="3" s="1"/>
  <c r="AQ57" i="3" s="1"/>
  <c r="O57" i="4" s="1"/>
  <c r="P57" i="4" s="1"/>
  <c r="AK57" i="4" s="1"/>
  <c r="Q57" i="4" s="1"/>
  <c r="AL57" i="4" s="1"/>
  <c r="R57" i="4" s="1"/>
  <c r="AM57" i="4" s="1"/>
  <c r="S57" i="4" s="1"/>
  <c r="AN57" i="4" s="1"/>
  <c r="T57" i="4" s="1"/>
  <c r="AO57" i="4" s="1"/>
  <c r="AQ57" i="4" s="1"/>
  <c r="O57" i="5" s="1"/>
  <c r="P57" i="5" s="1"/>
  <c r="AK57" i="5" s="1"/>
  <c r="Q57" i="5" s="1"/>
  <c r="AL57" i="5" s="1"/>
  <c r="R57" i="5" s="1"/>
  <c r="AM57" i="5" s="1"/>
  <c r="S57" i="5" s="1"/>
  <c r="AN57" i="5" s="1"/>
  <c r="T57" i="5" s="1"/>
  <c r="AO57" i="5" s="1"/>
  <c r="AQ57" i="5" s="1"/>
  <c r="O57" i="6" s="1"/>
  <c r="P57" i="6" s="1"/>
  <c r="AK57" i="6" s="1"/>
  <c r="Q57" i="6" s="1"/>
  <c r="AL57" i="6" s="1"/>
  <c r="R57" i="6" s="1"/>
  <c r="AM57" i="6" s="1"/>
  <c r="S57" i="6" s="1"/>
  <c r="AN57" i="6" s="1"/>
  <c r="T57" i="6" s="1"/>
  <c r="AO57" i="6" s="1"/>
  <c r="AQ57" i="6" s="1"/>
  <c r="O57" i="7" s="1"/>
  <c r="P57" i="7" s="1"/>
  <c r="AK57" i="7" s="1"/>
  <c r="Q57" i="7" s="1"/>
  <c r="AL57" i="7" s="1"/>
  <c r="R57" i="7" s="1"/>
  <c r="AM57" i="7" s="1"/>
  <c r="S57" i="7" s="1"/>
  <c r="AN57" i="7" s="1"/>
  <c r="T57" i="7" s="1"/>
  <c r="AO57" i="7" s="1"/>
  <c r="AQ57" i="7" s="1"/>
  <c r="O57" i="8" s="1"/>
  <c r="P57" i="8" s="1"/>
  <c r="AK57" i="8" s="1"/>
  <c r="Q57" i="8" s="1"/>
  <c r="AL57" i="8" s="1"/>
  <c r="R57" i="8" s="1"/>
  <c r="AM57" i="8" s="1"/>
  <c r="S57" i="8" s="1"/>
  <c r="AN57" i="8" s="1"/>
  <c r="T57" i="8" s="1"/>
  <c r="AO57" i="8" s="1"/>
  <c r="AQ57" i="8" s="1"/>
  <c r="O56" i="3"/>
  <c r="P56" i="3" s="1"/>
  <c r="AK56" i="3" s="1"/>
  <c r="Q56" i="3" s="1"/>
  <c r="AL56" i="3" s="1"/>
  <c r="R56" i="3" s="1"/>
  <c r="AM56" i="3" s="1"/>
  <c r="S56" i="3" s="1"/>
  <c r="AN56" i="3" s="1"/>
  <c r="T56" i="3" s="1"/>
  <c r="AO56" i="3" s="1"/>
  <c r="AQ56" i="3" s="1"/>
  <c r="O56" i="4" s="1"/>
  <c r="P56" i="4" s="1"/>
  <c r="AK56" i="4" s="1"/>
  <c r="Q56" i="4" s="1"/>
  <c r="AL56" i="4" s="1"/>
  <c r="R56" i="4" s="1"/>
  <c r="AM56" i="4" s="1"/>
  <c r="S56" i="4" s="1"/>
  <c r="AN56" i="4" s="1"/>
  <c r="T56" i="4" s="1"/>
  <c r="AO56" i="4" s="1"/>
  <c r="AQ56" i="4" s="1"/>
  <c r="O56" i="5" s="1"/>
  <c r="P56" i="5" s="1"/>
  <c r="AK56" i="5" s="1"/>
  <c r="Q56" i="5" s="1"/>
  <c r="AL56" i="5" s="1"/>
  <c r="R56" i="5" s="1"/>
  <c r="AM56" i="5" s="1"/>
  <c r="S56" i="5" s="1"/>
  <c r="AN56" i="5" s="1"/>
  <c r="T56" i="5" s="1"/>
  <c r="AO56" i="5" s="1"/>
  <c r="AQ56" i="5" s="1"/>
  <c r="O56" i="6" s="1"/>
  <c r="P56" i="6" s="1"/>
  <c r="AK56" i="6" s="1"/>
  <c r="Q56" i="6" s="1"/>
  <c r="AL56" i="6" s="1"/>
  <c r="R56" i="6" s="1"/>
  <c r="AM56" i="6" s="1"/>
  <c r="S56" i="6" s="1"/>
  <c r="AN56" i="6" s="1"/>
  <c r="T56" i="6" s="1"/>
  <c r="AO56" i="6" s="1"/>
  <c r="AQ56" i="6" s="1"/>
  <c r="O56" i="7" s="1"/>
  <c r="P56" i="7" s="1"/>
  <c r="AK56" i="7" s="1"/>
  <c r="Q56" i="7" s="1"/>
  <c r="AL56" i="7" s="1"/>
  <c r="R56" i="7" s="1"/>
  <c r="AM56" i="7" s="1"/>
  <c r="S56" i="7" s="1"/>
  <c r="AN56" i="7" s="1"/>
  <c r="T56" i="7" s="1"/>
  <c r="AO56" i="7" s="1"/>
  <c r="AQ56" i="7" s="1"/>
  <c r="O56" i="8" s="1"/>
  <c r="P56" i="8" s="1"/>
  <c r="AK56" i="8" s="1"/>
  <c r="Q56" i="8" s="1"/>
  <c r="AL56" i="8" s="1"/>
  <c r="R56" i="8" s="1"/>
  <c r="AM56" i="8" s="1"/>
  <c r="S56" i="8" s="1"/>
  <c r="AN56" i="8" s="1"/>
  <c r="T56" i="8" s="1"/>
  <c r="AO56" i="8" s="1"/>
  <c r="AQ56" i="8" s="1"/>
  <c r="O56" i="11"/>
  <c r="P56" i="11" s="1"/>
  <c r="AK56" i="11" s="1"/>
  <c r="Q56" i="11" s="1"/>
  <c r="AL56" i="11" s="1"/>
  <c r="R56" i="11" s="1"/>
  <c r="AM56" i="11" s="1"/>
  <c r="S56" i="11" s="1"/>
  <c r="AN56" i="11" s="1"/>
  <c r="T56" i="11" s="1"/>
  <c r="AO56" i="11" s="1"/>
  <c r="AQ56" i="11"/>
  <c r="O57" i="12" s="1"/>
  <c r="P57" i="12" s="1"/>
  <c r="AK57" i="12" s="1"/>
  <c r="Q57" i="12" s="1"/>
  <c r="AL57" i="12" s="1"/>
  <c r="R57" i="12" s="1"/>
  <c r="AM57" i="12" s="1"/>
  <c r="S57" i="12" s="1"/>
  <c r="AN57" i="12" s="1"/>
  <c r="T57" i="12" s="1"/>
  <c r="AO57" i="12" s="1"/>
  <c r="AQ57" i="12" s="1"/>
  <c r="O55" i="11"/>
  <c r="P55" i="11" s="1"/>
  <c r="AK55" i="11" s="1"/>
  <c r="Q55" i="11" s="1"/>
  <c r="AL55" i="11" s="1"/>
  <c r="R55" i="11" s="1"/>
  <c r="AM55" i="11" s="1"/>
  <c r="S55" i="11" s="1"/>
  <c r="AN55" i="11" s="1"/>
  <c r="T55" i="11" s="1"/>
  <c r="AO55" i="11" s="1"/>
  <c r="AQ55" i="11"/>
  <c r="O56" i="12" s="1"/>
  <c r="P56" i="12" s="1"/>
  <c r="AK56" i="12" s="1"/>
  <c r="Q56" i="12" s="1"/>
  <c r="AL56" i="12" s="1"/>
  <c r="R56" i="12" s="1"/>
  <c r="AM56" i="12" s="1"/>
  <c r="S56" i="12" s="1"/>
  <c r="AN56" i="12" s="1"/>
  <c r="T56" i="12" s="1"/>
  <c r="AO56" i="12" s="1"/>
  <c r="AQ56" i="12" s="1"/>
  <c r="O55" i="3"/>
  <c r="P55" i="3" s="1"/>
  <c r="AK55" i="3" s="1"/>
  <c r="Q55" i="3" s="1"/>
  <c r="AL55" i="3" s="1"/>
  <c r="R55" i="3" s="1"/>
  <c r="AM55" i="3" s="1"/>
  <c r="S55" i="3" s="1"/>
  <c r="AN55" i="3" s="1"/>
  <c r="T55" i="3" s="1"/>
  <c r="AO55" i="3" s="1"/>
  <c r="AQ55" i="3" s="1"/>
  <c r="O55" i="4" s="1"/>
  <c r="P55" i="4" s="1"/>
  <c r="AK55" i="4" s="1"/>
  <c r="Q55" i="4" s="1"/>
  <c r="AL55" i="4" s="1"/>
  <c r="R55" i="4" s="1"/>
  <c r="AM55" i="4" s="1"/>
  <c r="S55" i="4" s="1"/>
  <c r="AN55" i="4" s="1"/>
  <c r="T55" i="4" s="1"/>
  <c r="AO55" i="4" s="1"/>
  <c r="AQ55" i="4" s="1"/>
  <c r="O55" i="5" s="1"/>
  <c r="P55" i="5" s="1"/>
  <c r="AK55" i="5" s="1"/>
  <c r="Q55" i="5" s="1"/>
  <c r="AL55" i="5" s="1"/>
  <c r="R55" i="5" s="1"/>
  <c r="AM55" i="5" s="1"/>
  <c r="S55" i="5" s="1"/>
  <c r="AN55" i="5" s="1"/>
  <c r="T55" i="5" s="1"/>
  <c r="AO55" i="5" s="1"/>
  <c r="AQ55" i="5" s="1"/>
  <c r="O55" i="6" s="1"/>
  <c r="P55" i="6" s="1"/>
  <c r="AK55" i="6" s="1"/>
  <c r="Q55" i="6" s="1"/>
  <c r="AL55" i="6" s="1"/>
  <c r="R55" i="6" s="1"/>
  <c r="AM55" i="6" s="1"/>
  <c r="S55" i="6" s="1"/>
  <c r="AN55" i="6" s="1"/>
  <c r="T55" i="6" s="1"/>
  <c r="AO55" i="6" s="1"/>
  <c r="AQ55" i="6" s="1"/>
  <c r="O55" i="7" s="1"/>
  <c r="P55" i="7" s="1"/>
  <c r="AK55" i="7" s="1"/>
  <c r="Q55" i="7" s="1"/>
  <c r="AL55" i="7" s="1"/>
  <c r="R55" i="7" s="1"/>
  <c r="AM55" i="7" s="1"/>
  <c r="S55" i="7" s="1"/>
  <c r="AN55" i="7" s="1"/>
  <c r="T55" i="7" s="1"/>
  <c r="AO55" i="7" s="1"/>
  <c r="AQ55" i="7" s="1"/>
  <c r="O55" i="8" s="1"/>
  <c r="P55" i="8" s="1"/>
  <c r="AK55" i="8" s="1"/>
  <c r="Q55" i="8" s="1"/>
  <c r="AL55" i="8" s="1"/>
  <c r="R55" i="8" s="1"/>
  <c r="AM55" i="8" s="1"/>
  <c r="S55" i="8" s="1"/>
  <c r="AN55" i="8" s="1"/>
  <c r="T55" i="8" s="1"/>
  <c r="AO55" i="8" s="1"/>
  <c r="AQ55" i="8" s="1"/>
  <c r="O54" i="3"/>
  <c r="P54" i="3" s="1"/>
  <c r="AK54" i="3" s="1"/>
  <c r="Q54" i="3" s="1"/>
  <c r="AL54" i="3" s="1"/>
  <c r="R54" i="3" s="1"/>
  <c r="AM54" i="3" s="1"/>
  <c r="S54" i="3" s="1"/>
  <c r="AN54" i="3" s="1"/>
  <c r="T54" i="3" s="1"/>
  <c r="AO54" i="3" s="1"/>
  <c r="AQ54" i="3" s="1"/>
  <c r="O54" i="4" s="1"/>
  <c r="P54" i="4" s="1"/>
  <c r="AK54" i="4" s="1"/>
  <c r="Q54" i="4" s="1"/>
  <c r="AL54" i="4" s="1"/>
  <c r="R54" i="4" s="1"/>
  <c r="AM54" i="4" s="1"/>
  <c r="S54" i="4" s="1"/>
  <c r="AN54" i="4" s="1"/>
  <c r="T54" i="4" s="1"/>
  <c r="AO54" i="4" s="1"/>
  <c r="AQ54" i="4" s="1"/>
  <c r="O54" i="5" s="1"/>
  <c r="P54" i="5" s="1"/>
  <c r="AK54" i="5" s="1"/>
  <c r="Q54" i="5" s="1"/>
  <c r="AL54" i="5" s="1"/>
  <c r="R54" i="5" s="1"/>
  <c r="AM54" i="5" s="1"/>
  <c r="S54" i="5" s="1"/>
  <c r="AN54" i="5" s="1"/>
  <c r="T54" i="5" s="1"/>
  <c r="AO54" i="5" s="1"/>
  <c r="AQ54" i="5" s="1"/>
  <c r="O54" i="6" s="1"/>
  <c r="P54" i="6" s="1"/>
  <c r="AK54" i="6" s="1"/>
  <c r="Q54" i="6" s="1"/>
  <c r="AL54" i="6" s="1"/>
  <c r="R54" i="6" s="1"/>
  <c r="AM54" i="6" s="1"/>
  <c r="S54" i="6" s="1"/>
  <c r="AN54" i="6" s="1"/>
  <c r="T54" i="6" s="1"/>
  <c r="AO54" i="6" s="1"/>
  <c r="AQ54" i="6" s="1"/>
  <c r="O54" i="7" s="1"/>
  <c r="P54" i="7" s="1"/>
  <c r="AK54" i="7" s="1"/>
  <c r="Q54" i="7" s="1"/>
  <c r="AL54" i="7" s="1"/>
  <c r="R54" i="7" s="1"/>
  <c r="AM54" i="7" s="1"/>
  <c r="S54" i="7" s="1"/>
  <c r="AN54" i="7" s="1"/>
  <c r="T54" i="7" s="1"/>
  <c r="AO54" i="7" s="1"/>
  <c r="AQ54" i="7" s="1"/>
  <c r="O54" i="8" s="1"/>
  <c r="P54" i="8" s="1"/>
  <c r="AK54" i="8" s="1"/>
  <c r="Q54" i="8" s="1"/>
  <c r="AL54" i="8" s="1"/>
  <c r="R54" i="8" s="1"/>
  <c r="AM54" i="8" s="1"/>
  <c r="S54" i="8" s="1"/>
  <c r="AN54" i="8" s="1"/>
  <c r="T54" i="8" s="1"/>
  <c r="AO54" i="8" s="1"/>
  <c r="AQ54" i="8" s="1"/>
  <c r="O54" i="11"/>
  <c r="P54" i="11" s="1"/>
  <c r="AK54" i="11" s="1"/>
  <c r="Q54" i="11" s="1"/>
  <c r="AL54" i="11" s="1"/>
  <c r="R54" i="11" s="1"/>
  <c r="AM54" i="11" s="1"/>
  <c r="S54" i="11" s="1"/>
  <c r="AN54" i="11" s="1"/>
  <c r="T54" i="11" s="1"/>
  <c r="AO54" i="11" s="1"/>
  <c r="AQ54" i="11"/>
  <c r="O55" i="12" s="1"/>
  <c r="P55" i="12" s="1"/>
  <c r="AK55" i="12" s="1"/>
  <c r="Q55" i="12" s="1"/>
  <c r="AL55" i="12" s="1"/>
  <c r="R55" i="12" s="1"/>
  <c r="AM55" i="12" s="1"/>
  <c r="S55" i="12" s="1"/>
  <c r="AN55" i="12" s="1"/>
  <c r="T55" i="12" s="1"/>
  <c r="AO55" i="12" s="1"/>
  <c r="AQ55" i="12" s="1"/>
  <c r="O53" i="11"/>
  <c r="P53" i="11" s="1"/>
  <c r="AK53" i="11" s="1"/>
  <c r="Q53" i="11" s="1"/>
  <c r="AL53" i="11" s="1"/>
  <c r="R53" i="11" s="1"/>
  <c r="AM53" i="11" s="1"/>
  <c r="S53" i="11" s="1"/>
  <c r="AN53" i="11" s="1"/>
  <c r="T53" i="11" s="1"/>
  <c r="AO53" i="11" s="1"/>
  <c r="AQ53" i="11"/>
  <c r="O54" i="12" s="1"/>
  <c r="P54" i="12" s="1"/>
  <c r="AK54" i="12" s="1"/>
  <c r="Q54" i="12" s="1"/>
  <c r="AL54" i="12" s="1"/>
  <c r="R54" i="12" s="1"/>
  <c r="AM54" i="12" s="1"/>
  <c r="S54" i="12" s="1"/>
  <c r="AN54" i="12" s="1"/>
  <c r="T54" i="12" s="1"/>
  <c r="AO54" i="12" s="1"/>
  <c r="AQ54" i="12" s="1"/>
  <c r="O53" i="3"/>
  <c r="P53" i="3" s="1"/>
  <c r="AK53" i="3" s="1"/>
  <c r="Q53" i="3" s="1"/>
  <c r="AL53" i="3" s="1"/>
  <c r="R53" i="3" s="1"/>
  <c r="AM53" i="3" s="1"/>
  <c r="S53" i="3" s="1"/>
  <c r="AN53" i="3" s="1"/>
  <c r="T53" i="3" s="1"/>
  <c r="AO53" i="3" s="1"/>
  <c r="AQ53" i="3" s="1"/>
  <c r="O53" i="4" s="1"/>
  <c r="P53" i="4" s="1"/>
  <c r="AK53" i="4" s="1"/>
  <c r="Q53" i="4" s="1"/>
  <c r="AL53" i="4" s="1"/>
  <c r="R53" i="4" s="1"/>
  <c r="AM53" i="4" s="1"/>
  <c r="S53" i="4" s="1"/>
  <c r="AN53" i="4" s="1"/>
  <c r="T53" i="4" s="1"/>
  <c r="AO53" i="4" s="1"/>
  <c r="AQ53" i="4" s="1"/>
  <c r="O53" i="5" s="1"/>
  <c r="P53" i="5" s="1"/>
  <c r="AK53" i="5" s="1"/>
  <c r="Q53" i="5" s="1"/>
  <c r="AL53" i="5" s="1"/>
  <c r="R53" i="5" s="1"/>
  <c r="AM53" i="5" s="1"/>
  <c r="S53" i="5" s="1"/>
  <c r="AN53" i="5" s="1"/>
  <c r="T53" i="5" s="1"/>
  <c r="AO53" i="5" s="1"/>
  <c r="AQ53" i="5" s="1"/>
  <c r="O53" i="6" s="1"/>
  <c r="P53" i="6" s="1"/>
  <c r="AK53" i="6" s="1"/>
  <c r="Q53" i="6" s="1"/>
  <c r="AL53" i="6" s="1"/>
  <c r="R53" i="6" s="1"/>
  <c r="AM53" i="6" s="1"/>
  <c r="S53" i="6" s="1"/>
  <c r="AN53" i="6" s="1"/>
  <c r="T53" i="6" s="1"/>
  <c r="AO53" i="6" s="1"/>
  <c r="AQ53" i="6" s="1"/>
  <c r="O53" i="7" s="1"/>
  <c r="P53" i="7" s="1"/>
  <c r="AK53" i="7" s="1"/>
  <c r="Q53" i="7" s="1"/>
  <c r="AL53" i="7" s="1"/>
  <c r="R53" i="7" s="1"/>
  <c r="AM53" i="7" s="1"/>
  <c r="S53" i="7" s="1"/>
  <c r="AN53" i="7" s="1"/>
  <c r="T53" i="7" s="1"/>
  <c r="AO53" i="7" s="1"/>
  <c r="AQ53" i="7" s="1"/>
  <c r="O53" i="8" s="1"/>
  <c r="P53" i="8" s="1"/>
  <c r="AK53" i="8" s="1"/>
  <c r="Q53" i="8" s="1"/>
  <c r="AL53" i="8" s="1"/>
  <c r="R53" i="8" s="1"/>
  <c r="AM53" i="8" s="1"/>
  <c r="S53" i="8" s="1"/>
  <c r="AN53" i="8" s="1"/>
  <c r="T53" i="8" s="1"/>
  <c r="AO53" i="8" s="1"/>
  <c r="AQ53" i="8" s="1"/>
  <c r="O52" i="11"/>
  <c r="P52" i="11" s="1"/>
  <c r="AK52" i="11" s="1"/>
  <c r="Q52" i="11" s="1"/>
  <c r="AL52" i="11" s="1"/>
  <c r="R52" i="11" s="1"/>
  <c r="AM52" i="11" s="1"/>
  <c r="S52" i="11" s="1"/>
  <c r="AN52" i="11" s="1"/>
  <c r="T52" i="11" s="1"/>
  <c r="AO52" i="11" s="1"/>
  <c r="AQ52" i="11"/>
  <c r="O53" i="12" s="1"/>
  <c r="P53" i="12" s="1"/>
  <c r="AK53" i="12" s="1"/>
  <c r="Q53" i="12" s="1"/>
  <c r="AL53" i="12" s="1"/>
  <c r="R53" i="12" s="1"/>
  <c r="AM53" i="12" s="1"/>
  <c r="S53" i="12" s="1"/>
  <c r="AN53" i="12" s="1"/>
  <c r="T53" i="12" s="1"/>
  <c r="AO53" i="12" s="1"/>
  <c r="AQ53" i="12" s="1"/>
  <c r="O52" i="3"/>
  <c r="P52" i="3" s="1"/>
  <c r="AK52" i="3" s="1"/>
  <c r="Q52" i="3" s="1"/>
  <c r="AL52" i="3" s="1"/>
  <c r="R52" i="3" s="1"/>
  <c r="AM52" i="3" s="1"/>
  <c r="S52" i="3" s="1"/>
  <c r="AN52" i="3" s="1"/>
  <c r="T52" i="3" s="1"/>
  <c r="AO52" i="3" s="1"/>
  <c r="AQ52" i="3" s="1"/>
  <c r="O52" i="4" s="1"/>
  <c r="P52" i="4" s="1"/>
  <c r="AK52" i="4" s="1"/>
  <c r="Q52" i="4" s="1"/>
  <c r="AL52" i="4" s="1"/>
  <c r="R52" i="4" s="1"/>
  <c r="AM52" i="4" s="1"/>
  <c r="S52" i="4" s="1"/>
  <c r="AN52" i="4" s="1"/>
  <c r="T52" i="4" s="1"/>
  <c r="AO52" i="4" s="1"/>
  <c r="AQ52" i="4" s="1"/>
  <c r="O52" i="5" s="1"/>
  <c r="P52" i="5" s="1"/>
  <c r="AK52" i="5" s="1"/>
  <c r="Q52" i="5" s="1"/>
  <c r="AL52" i="5" s="1"/>
  <c r="R52" i="5" s="1"/>
  <c r="AM52" i="5" s="1"/>
  <c r="S52" i="5" s="1"/>
  <c r="AN52" i="5" s="1"/>
  <c r="T52" i="5" s="1"/>
  <c r="AO52" i="5" s="1"/>
  <c r="AQ52" i="5" s="1"/>
  <c r="O52" i="6" s="1"/>
  <c r="P52" i="6" s="1"/>
  <c r="AK52" i="6" s="1"/>
  <c r="Q52" i="6" s="1"/>
  <c r="AL52" i="6" s="1"/>
  <c r="R52" i="6" s="1"/>
  <c r="AM52" i="6" s="1"/>
  <c r="S52" i="6" s="1"/>
  <c r="AN52" i="6" s="1"/>
  <c r="T52" i="6" s="1"/>
  <c r="AO52" i="6" s="1"/>
  <c r="AQ52" i="6" s="1"/>
  <c r="O52" i="7" s="1"/>
  <c r="P52" i="7" s="1"/>
  <c r="AK52" i="7" s="1"/>
  <c r="Q52" i="7" s="1"/>
  <c r="AL52" i="7" s="1"/>
  <c r="R52" i="7" s="1"/>
  <c r="AM52" i="7" s="1"/>
  <c r="S52" i="7" s="1"/>
  <c r="AN52" i="7" s="1"/>
  <c r="T52" i="7" s="1"/>
  <c r="AO52" i="7" s="1"/>
  <c r="AQ52" i="7" s="1"/>
  <c r="O52" i="8" s="1"/>
  <c r="P52" i="8" s="1"/>
  <c r="AK52" i="8" s="1"/>
  <c r="Q52" i="8" s="1"/>
  <c r="AL52" i="8" s="1"/>
  <c r="R52" i="8" s="1"/>
  <c r="AM52" i="8" s="1"/>
  <c r="S52" i="8" s="1"/>
  <c r="AN52" i="8" s="1"/>
  <c r="T52" i="8" s="1"/>
  <c r="AO52" i="8" s="1"/>
  <c r="AQ52" i="8" s="1"/>
  <c r="O51" i="11"/>
  <c r="P51" i="11" s="1"/>
  <c r="AK51" i="11" s="1"/>
  <c r="Q51" i="11" s="1"/>
  <c r="AL51" i="11" s="1"/>
  <c r="R51" i="11" s="1"/>
  <c r="AM51" i="11" s="1"/>
  <c r="S51" i="11" s="1"/>
  <c r="AN51" i="11" s="1"/>
  <c r="T51" i="11" s="1"/>
  <c r="AO51" i="11" s="1"/>
  <c r="AQ51" i="11"/>
  <c r="O52" i="12" s="1"/>
  <c r="P52" i="12" s="1"/>
  <c r="AK52" i="12" s="1"/>
  <c r="Q52" i="12" s="1"/>
  <c r="AL52" i="12" s="1"/>
  <c r="R52" i="12" s="1"/>
  <c r="AM52" i="12" s="1"/>
  <c r="S52" i="12" s="1"/>
  <c r="AN52" i="12" s="1"/>
  <c r="T52" i="12" s="1"/>
  <c r="AO52" i="12" s="1"/>
  <c r="AQ52" i="12" s="1"/>
  <c r="O51" i="3"/>
  <c r="P51" i="3" s="1"/>
  <c r="AK51" i="3" s="1"/>
  <c r="Q51" i="3" s="1"/>
  <c r="AL51" i="3" s="1"/>
  <c r="R51" i="3" s="1"/>
  <c r="AM51" i="3" s="1"/>
  <c r="S51" i="3" s="1"/>
  <c r="AN51" i="3" s="1"/>
  <c r="T51" i="3" s="1"/>
  <c r="AO51" i="3" s="1"/>
  <c r="AQ51" i="3" s="1"/>
  <c r="O51" i="4" s="1"/>
  <c r="P51" i="4" s="1"/>
  <c r="AK51" i="4" s="1"/>
  <c r="Q51" i="4" s="1"/>
  <c r="AL51" i="4" s="1"/>
  <c r="R51" i="4" s="1"/>
  <c r="AM51" i="4" s="1"/>
  <c r="S51" i="4" s="1"/>
  <c r="AN51" i="4" s="1"/>
  <c r="T51" i="4" s="1"/>
  <c r="AO51" i="4" s="1"/>
  <c r="AQ51" i="4" s="1"/>
  <c r="O51" i="5" s="1"/>
  <c r="P51" i="5" s="1"/>
  <c r="AK51" i="5" s="1"/>
  <c r="Q51" i="5" s="1"/>
  <c r="AL51" i="5" s="1"/>
  <c r="R51" i="5" s="1"/>
  <c r="AM51" i="5" s="1"/>
  <c r="S51" i="5" s="1"/>
  <c r="AN51" i="5" s="1"/>
  <c r="T51" i="5" s="1"/>
  <c r="AO51" i="5" s="1"/>
  <c r="AQ51" i="5" s="1"/>
  <c r="O51" i="6" s="1"/>
  <c r="P51" i="6" s="1"/>
  <c r="AK51" i="6" s="1"/>
  <c r="Q51" i="6" s="1"/>
  <c r="AL51" i="6" s="1"/>
  <c r="R51" i="6" s="1"/>
  <c r="AM51" i="6" s="1"/>
  <c r="S51" i="6" s="1"/>
  <c r="AN51" i="6" s="1"/>
  <c r="T51" i="6" s="1"/>
  <c r="AO51" i="6" s="1"/>
  <c r="AQ51" i="6" s="1"/>
  <c r="O51" i="7" s="1"/>
  <c r="P51" i="7" s="1"/>
  <c r="AK51" i="7" s="1"/>
  <c r="Q51" i="7" s="1"/>
  <c r="AL51" i="7" s="1"/>
  <c r="R51" i="7" s="1"/>
  <c r="AM51" i="7" s="1"/>
  <c r="S51" i="7" s="1"/>
  <c r="AN51" i="7" s="1"/>
  <c r="T51" i="7" s="1"/>
  <c r="AO51" i="7" s="1"/>
  <c r="AQ51" i="7" s="1"/>
  <c r="O51" i="8" s="1"/>
  <c r="P51" i="8" s="1"/>
  <c r="AK51" i="8" s="1"/>
  <c r="Q51" i="8" s="1"/>
  <c r="AL51" i="8" s="1"/>
  <c r="R51" i="8" s="1"/>
  <c r="AM51" i="8" s="1"/>
  <c r="S51" i="8" s="1"/>
  <c r="AN51" i="8" s="1"/>
  <c r="T51" i="8" s="1"/>
  <c r="AO51" i="8" s="1"/>
  <c r="AQ51" i="8" s="1"/>
  <c r="O50" i="11"/>
  <c r="P50" i="11" s="1"/>
  <c r="AK50" i="11" s="1"/>
  <c r="Q50" i="11" s="1"/>
  <c r="AL50" i="11" s="1"/>
  <c r="R50" i="11" s="1"/>
  <c r="AM50" i="11" s="1"/>
  <c r="S50" i="11" s="1"/>
  <c r="AN50" i="11" s="1"/>
  <c r="T50" i="11" s="1"/>
  <c r="AO50" i="11" s="1"/>
  <c r="AQ50" i="11"/>
  <c r="O51" i="12" s="1"/>
  <c r="P51" i="12" s="1"/>
  <c r="AK51" i="12" s="1"/>
  <c r="Q51" i="12" s="1"/>
  <c r="AL51" i="12" s="1"/>
  <c r="R51" i="12" s="1"/>
  <c r="AM51" i="12" s="1"/>
  <c r="S51" i="12" s="1"/>
  <c r="AN51" i="12" s="1"/>
  <c r="T51" i="12" s="1"/>
  <c r="AO51" i="12" s="1"/>
  <c r="AQ51" i="12" s="1"/>
  <c r="O50" i="3"/>
  <c r="P50" i="3" s="1"/>
  <c r="AK50" i="3" s="1"/>
  <c r="Q50" i="3" s="1"/>
  <c r="AL50" i="3" s="1"/>
  <c r="R50" i="3" s="1"/>
  <c r="AM50" i="3" s="1"/>
  <c r="S50" i="3" s="1"/>
  <c r="AN50" i="3" s="1"/>
  <c r="T50" i="3" s="1"/>
  <c r="AO50" i="3" s="1"/>
  <c r="AQ50" i="3" s="1"/>
  <c r="O50" i="4" s="1"/>
  <c r="P50" i="4" s="1"/>
  <c r="AK50" i="4" s="1"/>
  <c r="Q50" i="4" s="1"/>
  <c r="AL50" i="4" s="1"/>
  <c r="R50" i="4" s="1"/>
  <c r="AM50" i="4" s="1"/>
  <c r="S50" i="4" s="1"/>
  <c r="AN50" i="4" s="1"/>
  <c r="T50" i="4" s="1"/>
  <c r="AO50" i="4" s="1"/>
  <c r="AQ50" i="4" s="1"/>
  <c r="O50" i="5" s="1"/>
  <c r="P50" i="5" s="1"/>
  <c r="AK50" i="5" s="1"/>
  <c r="Q50" i="5" s="1"/>
  <c r="AL50" i="5" s="1"/>
  <c r="R50" i="5" s="1"/>
  <c r="AM50" i="5" s="1"/>
  <c r="S50" i="5" s="1"/>
  <c r="AN50" i="5" s="1"/>
  <c r="T50" i="5" s="1"/>
  <c r="AO50" i="5" s="1"/>
  <c r="AQ50" i="5" s="1"/>
  <c r="O50" i="6" s="1"/>
  <c r="P50" i="6" s="1"/>
  <c r="AK50" i="6" s="1"/>
  <c r="Q50" i="6" s="1"/>
  <c r="AL50" i="6" s="1"/>
  <c r="R50" i="6" s="1"/>
  <c r="AM50" i="6" s="1"/>
  <c r="S50" i="6" s="1"/>
  <c r="AN50" i="6" s="1"/>
  <c r="T50" i="6" s="1"/>
  <c r="AO50" i="6" s="1"/>
  <c r="AQ50" i="6" s="1"/>
  <c r="O50" i="7" s="1"/>
  <c r="P50" i="7" s="1"/>
  <c r="AK50" i="7" s="1"/>
  <c r="Q50" i="7" s="1"/>
  <c r="AL50" i="7" s="1"/>
  <c r="R50" i="7" s="1"/>
  <c r="AM50" i="7" s="1"/>
  <c r="S50" i="7" s="1"/>
  <c r="AN50" i="7" s="1"/>
  <c r="T50" i="7" s="1"/>
  <c r="AO50" i="7" s="1"/>
  <c r="AQ50" i="7" s="1"/>
  <c r="O50" i="8" s="1"/>
  <c r="P50" i="8" s="1"/>
  <c r="AK50" i="8" s="1"/>
  <c r="Q50" i="8" s="1"/>
  <c r="AL50" i="8" s="1"/>
  <c r="R50" i="8" s="1"/>
  <c r="AM50" i="8" s="1"/>
  <c r="S50" i="8" s="1"/>
  <c r="AN50" i="8" s="1"/>
  <c r="T50" i="8" s="1"/>
  <c r="AO50" i="8" s="1"/>
  <c r="AQ50" i="8" s="1"/>
  <c r="O49" i="3"/>
  <c r="P49" i="3" s="1"/>
  <c r="AK49" i="3" s="1"/>
  <c r="Q49" i="3" s="1"/>
  <c r="AL49" i="3" s="1"/>
  <c r="R49" i="3" s="1"/>
  <c r="AM49" i="3" s="1"/>
  <c r="S49" i="3" s="1"/>
  <c r="AN49" i="3" s="1"/>
  <c r="T49" i="3" s="1"/>
  <c r="AO49" i="3" s="1"/>
  <c r="AQ49" i="3" s="1"/>
  <c r="O49" i="4" s="1"/>
  <c r="P49" i="4" s="1"/>
  <c r="AK49" i="4" s="1"/>
  <c r="Q49" i="4" s="1"/>
  <c r="AL49" i="4" s="1"/>
  <c r="R49" i="4" s="1"/>
  <c r="AM49" i="4" s="1"/>
  <c r="S49" i="4" s="1"/>
  <c r="AN49" i="4" s="1"/>
  <c r="T49" i="4" s="1"/>
  <c r="AO49" i="4" s="1"/>
  <c r="AQ49" i="4" s="1"/>
  <c r="O49" i="5" s="1"/>
  <c r="P49" i="5" s="1"/>
  <c r="AK49" i="5" s="1"/>
  <c r="Q49" i="5" s="1"/>
  <c r="AL49" i="5" s="1"/>
  <c r="R49" i="5" s="1"/>
  <c r="AM49" i="5" s="1"/>
  <c r="S49" i="5" s="1"/>
  <c r="AN49" i="5" s="1"/>
  <c r="T49" i="5" s="1"/>
  <c r="AO49" i="5" s="1"/>
  <c r="AQ49" i="5" s="1"/>
  <c r="O49" i="6" s="1"/>
  <c r="P49" i="6" s="1"/>
  <c r="AK49" i="6" s="1"/>
  <c r="Q49" i="6" s="1"/>
  <c r="AL49" i="6" s="1"/>
  <c r="R49" i="6" s="1"/>
  <c r="AM49" i="6" s="1"/>
  <c r="S49" i="6" s="1"/>
  <c r="AN49" i="6" s="1"/>
  <c r="T49" i="6" s="1"/>
  <c r="AO49" i="6" s="1"/>
  <c r="AQ49" i="6" s="1"/>
  <c r="O49" i="7" s="1"/>
  <c r="P49" i="7" s="1"/>
  <c r="AK49" i="7" s="1"/>
  <c r="Q49" i="7" s="1"/>
  <c r="AL49" i="7" s="1"/>
  <c r="R49" i="7" s="1"/>
  <c r="AM49" i="7" s="1"/>
  <c r="S49" i="7" s="1"/>
  <c r="AN49" i="7" s="1"/>
  <c r="T49" i="7" s="1"/>
  <c r="AO49" i="7" s="1"/>
  <c r="AQ49" i="7" s="1"/>
  <c r="O49" i="8" s="1"/>
  <c r="P49" i="8" s="1"/>
  <c r="AK49" i="8" s="1"/>
  <c r="Q49" i="8" s="1"/>
  <c r="AL49" i="8" s="1"/>
  <c r="R49" i="8" s="1"/>
  <c r="AM49" i="8" s="1"/>
  <c r="S49" i="8" s="1"/>
  <c r="AN49" i="8" s="1"/>
  <c r="T49" i="8" s="1"/>
  <c r="AO49" i="8" s="1"/>
  <c r="AQ49" i="8" s="1"/>
  <c r="O49" i="11"/>
  <c r="P49" i="11" s="1"/>
  <c r="AK49" i="11" s="1"/>
  <c r="Q49" i="11" s="1"/>
  <c r="AL49" i="11" s="1"/>
  <c r="R49" i="11" s="1"/>
  <c r="AM49" i="11" s="1"/>
  <c r="S49" i="11" s="1"/>
  <c r="AN49" i="11" s="1"/>
  <c r="T49" i="11" s="1"/>
  <c r="AO49" i="11" s="1"/>
  <c r="AQ49" i="11"/>
  <c r="O50" i="12" s="1"/>
  <c r="P50" i="12" s="1"/>
  <c r="AK50" i="12" s="1"/>
  <c r="Q50" i="12" s="1"/>
  <c r="AL50" i="12" s="1"/>
  <c r="R50" i="12" s="1"/>
  <c r="AM50" i="12" s="1"/>
  <c r="S50" i="12" s="1"/>
  <c r="AN50" i="12" s="1"/>
  <c r="T50" i="12" s="1"/>
  <c r="AO50" i="12" s="1"/>
  <c r="AQ50" i="12" s="1"/>
  <c r="O48" i="3"/>
  <c r="P48" i="3" s="1"/>
  <c r="AK48" i="3" s="1"/>
  <c r="Q48" i="3" s="1"/>
  <c r="AL48" i="3" s="1"/>
  <c r="R48" i="3" s="1"/>
  <c r="AM48" i="3" s="1"/>
  <c r="S48" i="3" s="1"/>
  <c r="AN48" i="3" s="1"/>
  <c r="T48" i="3" s="1"/>
  <c r="AO48" i="3" s="1"/>
  <c r="AQ48" i="3" s="1"/>
  <c r="O48" i="4" s="1"/>
  <c r="P48" i="4" s="1"/>
  <c r="AK48" i="4" s="1"/>
  <c r="Q48" i="4" s="1"/>
  <c r="AL48" i="4" s="1"/>
  <c r="R48" i="4" s="1"/>
  <c r="AM48" i="4" s="1"/>
  <c r="S48" i="4" s="1"/>
  <c r="AN48" i="4" s="1"/>
  <c r="T48" i="4" s="1"/>
  <c r="AO48" i="4" s="1"/>
  <c r="AQ48" i="4" s="1"/>
  <c r="O48" i="5" s="1"/>
  <c r="P48" i="5" s="1"/>
  <c r="AK48" i="5" s="1"/>
  <c r="Q48" i="5" s="1"/>
  <c r="AL48" i="5" s="1"/>
  <c r="R48" i="5" s="1"/>
  <c r="AM48" i="5" s="1"/>
  <c r="S48" i="5" s="1"/>
  <c r="AN48" i="5" s="1"/>
  <c r="T48" i="5" s="1"/>
  <c r="AO48" i="5" s="1"/>
  <c r="AQ48" i="5" s="1"/>
  <c r="O48" i="6" s="1"/>
  <c r="P48" i="6" s="1"/>
  <c r="AK48" i="6" s="1"/>
  <c r="Q48" i="6" s="1"/>
  <c r="AL48" i="6" s="1"/>
  <c r="R48" i="6" s="1"/>
  <c r="AM48" i="6" s="1"/>
  <c r="S48" i="6" s="1"/>
  <c r="AN48" i="6" s="1"/>
  <c r="T48" i="6" s="1"/>
  <c r="AO48" i="6" s="1"/>
  <c r="AQ48" i="6" s="1"/>
  <c r="O48" i="7" s="1"/>
  <c r="P48" i="7" s="1"/>
  <c r="AK48" i="7" s="1"/>
  <c r="Q48" i="7" s="1"/>
  <c r="AL48" i="7" s="1"/>
  <c r="R48" i="7" s="1"/>
  <c r="AM48" i="7" s="1"/>
  <c r="S48" i="7" s="1"/>
  <c r="AN48" i="7" s="1"/>
  <c r="T48" i="7" s="1"/>
  <c r="AO48" i="7" s="1"/>
  <c r="AQ48" i="7" s="1"/>
  <c r="O48" i="8" s="1"/>
  <c r="P48" i="8" s="1"/>
  <c r="AK48" i="8" s="1"/>
  <c r="Q48" i="8" s="1"/>
  <c r="AL48" i="8" s="1"/>
  <c r="R48" i="8" s="1"/>
  <c r="AM48" i="8" s="1"/>
  <c r="S48" i="8" s="1"/>
  <c r="AN48" i="8" s="1"/>
  <c r="T48" i="8" s="1"/>
  <c r="AO48" i="8" s="1"/>
  <c r="AQ48" i="8" s="1"/>
  <c r="O48" i="11"/>
  <c r="P48" i="11" s="1"/>
  <c r="AK48" i="11" s="1"/>
  <c r="Q48" i="11" s="1"/>
  <c r="AL48" i="11" s="1"/>
  <c r="R48" i="11" s="1"/>
  <c r="AM48" i="11" s="1"/>
  <c r="S48" i="11" s="1"/>
  <c r="AN48" i="11" s="1"/>
  <c r="T48" i="11" s="1"/>
  <c r="AO48" i="11" s="1"/>
  <c r="AQ48" i="11"/>
  <c r="O49" i="12" s="1"/>
  <c r="P49" i="12" s="1"/>
  <c r="AK49" i="12" s="1"/>
  <c r="Q49" i="12" s="1"/>
  <c r="AL49" i="12" s="1"/>
  <c r="R49" i="12" s="1"/>
  <c r="AM49" i="12" s="1"/>
  <c r="S49" i="12" s="1"/>
  <c r="AN49" i="12" s="1"/>
  <c r="T49" i="12" s="1"/>
  <c r="AO49" i="12" s="1"/>
  <c r="AQ49" i="12" s="1"/>
  <c r="O47" i="3"/>
  <c r="P47" i="3" s="1"/>
  <c r="AK47" i="3" s="1"/>
  <c r="Q47" i="3" s="1"/>
  <c r="AL47" i="3" s="1"/>
  <c r="R47" i="3" s="1"/>
  <c r="AM47" i="3" s="1"/>
  <c r="S47" i="3" s="1"/>
  <c r="AN47" i="3" s="1"/>
  <c r="T47" i="3" s="1"/>
  <c r="AO47" i="3" s="1"/>
  <c r="AQ47" i="3" s="1"/>
  <c r="O47" i="4" s="1"/>
  <c r="P47" i="4" s="1"/>
  <c r="AK47" i="4" s="1"/>
  <c r="Q47" i="4" s="1"/>
  <c r="AL47" i="4" s="1"/>
  <c r="R47" i="4" s="1"/>
  <c r="AM47" i="4" s="1"/>
  <c r="S47" i="4" s="1"/>
  <c r="AN47" i="4" s="1"/>
  <c r="T47" i="4" s="1"/>
  <c r="AO47" i="4" s="1"/>
  <c r="AQ47" i="4" s="1"/>
  <c r="O47" i="5" s="1"/>
  <c r="P47" i="5" s="1"/>
  <c r="AK47" i="5" s="1"/>
  <c r="Q47" i="5" s="1"/>
  <c r="AL47" i="5" s="1"/>
  <c r="R47" i="5" s="1"/>
  <c r="AM47" i="5" s="1"/>
  <c r="S47" i="5" s="1"/>
  <c r="AN47" i="5" s="1"/>
  <c r="T47" i="5" s="1"/>
  <c r="AO47" i="5" s="1"/>
  <c r="AQ47" i="5" s="1"/>
  <c r="O47" i="6" s="1"/>
  <c r="P47" i="6" s="1"/>
  <c r="AK47" i="6" s="1"/>
  <c r="Q47" i="6" s="1"/>
  <c r="AL47" i="6" s="1"/>
  <c r="R47" i="6" s="1"/>
  <c r="AM47" i="6" s="1"/>
  <c r="S47" i="6" s="1"/>
  <c r="AN47" i="6" s="1"/>
  <c r="T47" i="6" s="1"/>
  <c r="AO47" i="6" s="1"/>
  <c r="AQ47" i="6" s="1"/>
  <c r="O47" i="7" s="1"/>
  <c r="P47" i="7" s="1"/>
  <c r="AK47" i="7" s="1"/>
  <c r="Q47" i="7" s="1"/>
  <c r="AL47" i="7" s="1"/>
  <c r="R47" i="7" s="1"/>
  <c r="AM47" i="7" s="1"/>
  <c r="S47" i="7" s="1"/>
  <c r="AN47" i="7" s="1"/>
  <c r="T47" i="7" s="1"/>
  <c r="AO47" i="7" s="1"/>
  <c r="AQ47" i="7" s="1"/>
  <c r="O47" i="8" s="1"/>
  <c r="P47" i="8" s="1"/>
  <c r="AK47" i="8" s="1"/>
  <c r="Q47" i="8" s="1"/>
  <c r="AL47" i="8" s="1"/>
  <c r="R47" i="8" s="1"/>
  <c r="AM47" i="8" s="1"/>
  <c r="S47" i="8" s="1"/>
  <c r="AN47" i="8" s="1"/>
  <c r="T47" i="8" s="1"/>
  <c r="AO47" i="8" s="1"/>
  <c r="AQ47" i="8" s="1"/>
  <c r="O47" i="11"/>
  <c r="P47" i="11" s="1"/>
  <c r="AK47" i="11" s="1"/>
  <c r="Q47" i="11" s="1"/>
  <c r="AL47" i="11" s="1"/>
  <c r="R47" i="11" s="1"/>
  <c r="AM47" i="11" s="1"/>
  <c r="S47" i="11" s="1"/>
  <c r="AN47" i="11" s="1"/>
  <c r="T47" i="11" s="1"/>
  <c r="AO47" i="11" s="1"/>
  <c r="AQ47" i="11"/>
  <c r="O48" i="12" s="1"/>
  <c r="P48" i="12" s="1"/>
  <c r="AK48" i="12" s="1"/>
  <c r="Q48" i="12" s="1"/>
  <c r="AL48" i="12" s="1"/>
  <c r="R48" i="12" s="1"/>
  <c r="AM48" i="12" s="1"/>
  <c r="S48" i="12" s="1"/>
  <c r="AN48" i="12" s="1"/>
  <c r="T48" i="12" s="1"/>
  <c r="AO48" i="12" s="1"/>
  <c r="AQ48" i="12" s="1"/>
  <c r="O46" i="3"/>
  <c r="P46" i="3" s="1"/>
  <c r="AK46" i="3" s="1"/>
  <c r="Q46" i="3" s="1"/>
  <c r="AL46" i="3" s="1"/>
  <c r="R46" i="3" s="1"/>
  <c r="AM46" i="3" s="1"/>
  <c r="S46" i="3" s="1"/>
  <c r="AN46" i="3" s="1"/>
  <c r="T46" i="3" s="1"/>
  <c r="AO46" i="3" s="1"/>
  <c r="AQ46" i="3" s="1"/>
  <c r="O46" i="4" s="1"/>
  <c r="P46" i="4" s="1"/>
  <c r="AK46" i="4" s="1"/>
  <c r="Q46" i="4" s="1"/>
  <c r="AL46" i="4" s="1"/>
  <c r="R46" i="4" s="1"/>
  <c r="AM46" i="4" s="1"/>
  <c r="S46" i="4" s="1"/>
  <c r="AN46" i="4" s="1"/>
  <c r="T46" i="4" s="1"/>
  <c r="AO46" i="4" s="1"/>
  <c r="AQ46" i="4" s="1"/>
  <c r="O46" i="5" s="1"/>
  <c r="P46" i="5" s="1"/>
  <c r="AK46" i="5" s="1"/>
  <c r="Q46" i="5" s="1"/>
  <c r="AL46" i="5" s="1"/>
  <c r="R46" i="5" s="1"/>
  <c r="AM46" i="5" s="1"/>
  <c r="S46" i="5" s="1"/>
  <c r="AN46" i="5" s="1"/>
  <c r="T46" i="5" s="1"/>
  <c r="AO46" i="5" s="1"/>
  <c r="AQ46" i="5" s="1"/>
  <c r="O46" i="6" s="1"/>
  <c r="P46" i="6" s="1"/>
  <c r="AK46" i="6" s="1"/>
  <c r="Q46" i="6" s="1"/>
  <c r="AL46" i="6" s="1"/>
  <c r="R46" i="6" s="1"/>
  <c r="AM46" i="6" s="1"/>
  <c r="S46" i="6" s="1"/>
  <c r="AN46" i="6" s="1"/>
  <c r="T46" i="6" s="1"/>
  <c r="AO46" i="6" s="1"/>
  <c r="AQ46" i="6" s="1"/>
  <c r="O46" i="7" s="1"/>
  <c r="P46" i="7" s="1"/>
  <c r="AK46" i="7" s="1"/>
  <c r="Q46" i="7" s="1"/>
  <c r="AL46" i="7" s="1"/>
  <c r="R46" i="7" s="1"/>
  <c r="AM46" i="7" s="1"/>
  <c r="S46" i="7" s="1"/>
  <c r="AN46" i="7" s="1"/>
  <c r="T46" i="7" s="1"/>
  <c r="AO46" i="7" s="1"/>
  <c r="AQ46" i="7" s="1"/>
  <c r="O46" i="8" s="1"/>
  <c r="P46" i="8" s="1"/>
  <c r="AK46" i="8" s="1"/>
  <c r="Q46" i="8" s="1"/>
  <c r="AL46" i="8" s="1"/>
  <c r="R46" i="8" s="1"/>
  <c r="AM46" i="8" s="1"/>
  <c r="S46" i="8" s="1"/>
  <c r="AN46" i="8" s="1"/>
  <c r="T46" i="8" s="1"/>
  <c r="AO46" i="8" s="1"/>
  <c r="AQ46" i="8" s="1"/>
  <c r="O46" i="11"/>
  <c r="P46" i="11" s="1"/>
  <c r="AK46" i="11" s="1"/>
  <c r="Q46" i="11" s="1"/>
  <c r="AL46" i="11" s="1"/>
  <c r="R46" i="11" s="1"/>
  <c r="AM46" i="11" s="1"/>
  <c r="S46" i="11" s="1"/>
  <c r="AN46" i="11" s="1"/>
  <c r="T46" i="11" s="1"/>
  <c r="AO46" i="11" s="1"/>
  <c r="AQ46" i="11"/>
  <c r="O47" i="12" s="1"/>
  <c r="P47" i="12" s="1"/>
  <c r="AK47" i="12" s="1"/>
  <c r="Q47" i="12" s="1"/>
  <c r="AL47" i="12" s="1"/>
  <c r="R47" i="12" s="1"/>
  <c r="AM47" i="12" s="1"/>
  <c r="S47" i="12" s="1"/>
  <c r="AN47" i="12" s="1"/>
  <c r="T47" i="12" s="1"/>
  <c r="AO47" i="12" s="1"/>
  <c r="AQ47" i="12" s="1"/>
  <c r="O45" i="11"/>
  <c r="P45" i="11" s="1"/>
  <c r="AK45" i="11" s="1"/>
  <c r="Q45" i="11" s="1"/>
  <c r="AL45" i="11" s="1"/>
  <c r="R45" i="11" s="1"/>
  <c r="AM45" i="11" s="1"/>
  <c r="S45" i="11" s="1"/>
  <c r="AN45" i="11" s="1"/>
  <c r="T45" i="11" s="1"/>
  <c r="AO45" i="11" s="1"/>
  <c r="AQ45" i="11"/>
  <c r="O46" i="12" s="1"/>
  <c r="P46" i="12" s="1"/>
  <c r="AK46" i="12" s="1"/>
  <c r="Q46" i="12" s="1"/>
  <c r="AL46" i="12" s="1"/>
  <c r="R46" i="12" s="1"/>
  <c r="AM46" i="12" s="1"/>
  <c r="S46" i="12" s="1"/>
  <c r="AN46" i="12" s="1"/>
  <c r="T46" i="12" s="1"/>
  <c r="AO46" i="12" s="1"/>
  <c r="AQ46" i="12" s="1"/>
  <c r="O45" i="3"/>
  <c r="P45" i="3" s="1"/>
  <c r="AK45" i="3" s="1"/>
  <c r="Q45" i="3" s="1"/>
  <c r="AL45" i="3" s="1"/>
  <c r="R45" i="3" s="1"/>
  <c r="AM45" i="3" s="1"/>
  <c r="S45" i="3" s="1"/>
  <c r="AN45" i="3" s="1"/>
  <c r="T45" i="3" s="1"/>
  <c r="AO45" i="3" s="1"/>
  <c r="AQ45" i="3" s="1"/>
  <c r="O45" i="4" s="1"/>
  <c r="P45" i="4" s="1"/>
  <c r="AK45" i="4" s="1"/>
  <c r="Q45" i="4" s="1"/>
  <c r="AL45" i="4" s="1"/>
  <c r="R45" i="4" s="1"/>
  <c r="AM45" i="4" s="1"/>
  <c r="S45" i="4" s="1"/>
  <c r="AN45" i="4" s="1"/>
  <c r="T45" i="4" s="1"/>
  <c r="AO45" i="4" s="1"/>
  <c r="AQ45" i="4" s="1"/>
  <c r="O45" i="5" s="1"/>
  <c r="P45" i="5" s="1"/>
  <c r="AK45" i="5" s="1"/>
  <c r="Q45" i="5" s="1"/>
  <c r="AL45" i="5" s="1"/>
  <c r="R45" i="5" s="1"/>
  <c r="AM45" i="5" s="1"/>
  <c r="S45" i="5" s="1"/>
  <c r="AN45" i="5" s="1"/>
  <c r="T45" i="5" s="1"/>
  <c r="AO45" i="5" s="1"/>
  <c r="AQ45" i="5" s="1"/>
  <c r="O45" i="6" s="1"/>
  <c r="P45" i="6" s="1"/>
  <c r="AK45" i="6" s="1"/>
  <c r="Q45" i="6" s="1"/>
  <c r="AL45" i="6" s="1"/>
  <c r="R45" i="6" s="1"/>
  <c r="AM45" i="6" s="1"/>
  <c r="S45" i="6" s="1"/>
  <c r="AN45" i="6" s="1"/>
  <c r="T45" i="6" s="1"/>
  <c r="AO45" i="6" s="1"/>
  <c r="AQ45" i="6" s="1"/>
  <c r="O45" i="7" s="1"/>
  <c r="P45" i="7" s="1"/>
  <c r="AK45" i="7" s="1"/>
  <c r="Q45" i="7" s="1"/>
  <c r="AL45" i="7" s="1"/>
  <c r="R45" i="7" s="1"/>
  <c r="AM45" i="7" s="1"/>
  <c r="S45" i="7" s="1"/>
  <c r="AN45" i="7" s="1"/>
  <c r="T45" i="7" s="1"/>
  <c r="AO45" i="7" s="1"/>
  <c r="AQ45" i="7" s="1"/>
  <c r="O45" i="8" s="1"/>
  <c r="P45" i="8" s="1"/>
  <c r="AK45" i="8" s="1"/>
  <c r="Q45" i="8" s="1"/>
  <c r="AL45" i="8" s="1"/>
  <c r="R45" i="8" s="1"/>
  <c r="AM45" i="8" s="1"/>
  <c r="S45" i="8" s="1"/>
  <c r="AN45" i="8" s="1"/>
  <c r="T45" i="8" s="1"/>
  <c r="AO45" i="8" s="1"/>
  <c r="AQ45" i="8" s="1"/>
  <c r="O44" i="11"/>
  <c r="P44" i="11" s="1"/>
  <c r="AK44" i="11" s="1"/>
  <c r="Q44" i="11" s="1"/>
  <c r="AL44" i="11" s="1"/>
  <c r="R44" i="11" s="1"/>
  <c r="AM44" i="11" s="1"/>
  <c r="S44" i="11" s="1"/>
  <c r="AN44" i="11" s="1"/>
  <c r="T44" i="11" s="1"/>
  <c r="AO44" i="11" s="1"/>
  <c r="AQ44" i="11"/>
  <c r="O45" i="12" s="1"/>
  <c r="P45" i="12" s="1"/>
  <c r="AK45" i="12" s="1"/>
  <c r="Q45" i="12" s="1"/>
  <c r="AL45" i="12" s="1"/>
  <c r="R45" i="12" s="1"/>
  <c r="AM45" i="12" s="1"/>
  <c r="S45" i="12" s="1"/>
  <c r="AN45" i="12" s="1"/>
  <c r="T45" i="12" s="1"/>
  <c r="AO45" i="12" s="1"/>
  <c r="AQ45" i="12" s="1"/>
  <c r="O44" i="3"/>
  <c r="P44" i="3" s="1"/>
  <c r="AK44" i="3" s="1"/>
  <c r="Q44" i="3" s="1"/>
  <c r="AL44" i="3" s="1"/>
  <c r="R44" i="3" s="1"/>
  <c r="AM44" i="3" s="1"/>
  <c r="S44" i="3" s="1"/>
  <c r="AN44" i="3" s="1"/>
  <c r="T44" i="3" s="1"/>
  <c r="AO44" i="3" s="1"/>
  <c r="AQ44" i="3" s="1"/>
  <c r="O44" i="4" s="1"/>
  <c r="P44" i="4" s="1"/>
  <c r="AK44" i="4" s="1"/>
  <c r="Q44" i="4" s="1"/>
  <c r="AL44" i="4" s="1"/>
  <c r="R44" i="4" s="1"/>
  <c r="AM44" i="4" s="1"/>
  <c r="S44" i="4" s="1"/>
  <c r="AN44" i="4" s="1"/>
  <c r="T44" i="4" s="1"/>
  <c r="AO44" i="4" s="1"/>
  <c r="AQ44" i="4" s="1"/>
  <c r="O44" i="5" s="1"/>
  <c r="P44" i="5" s="1"/>
  <c r="AK44" i="5" s="1"/>
  <c r="Q44" i="5" s="1"/>
  <c r="AL44" i="5" s="1"/>
  <c r="R44" i="5" s="1"/>
  <c r="AM44" i="5" s="1"/>
  <c r="S44" i="5" s="1"/>
  <c r="AN44" i="5" s="1"/>
  <c r="T44" i="5" s="1"/>
  <c r="AO44" i="5" s="1"/>
  <c r="AQ44" i="5" s="1"/>
  <c r="O44" i="6" s="1"/>
  <c r="P44" i="6" s="1"/>
  <c r="AK44" i="6" s="1"/>
  <c r="Q44" i="6" s="1"/>
  <c r="AL44" i="6" s="1"/>
  <c r="R44" i="6" s="1"/>
  <c r="AM44" i="6" s="1"/>
  <c r="S44" i="6" s="1"/>
  <c r="AN44" i="6" s="1"/>
  <c r="T44" i="6" s="1"/>
  <c r="AO44" i="6" s="1"/>
  <c r="AQ44" i="6" s="1"/>
  <c r="O44" i="7" s="1"/>
  <c r="P44" i="7" s="1"/>
  <c r="AK44" i="7" s="1"/>
  <c r="Q44" i="7" s="1"/>
  <c r="AL44" i="7" s="1"/>
  <c r="R44" i="7" s="1"/>
  <c r="AM44" i="7" s="1"/>
  <c r="S44" i="7" s="1"/>
  <c r="AN44" i="7" s="1"/>
  <c r="T44" i="7" s="1"/>
  <c r="AO44" i="7" s="1"/>
  <c r="AQ44" i="7" s="1"/>
  <c r="O44" i="8" s="1"/>
  <c r="P44" i="8" s="1"/>
  <c r="AK44" i="8" s="1"/>
  <c r="Q44" i="8" s="1"/>
  <c r="AL44" i="8" s="1"/>
  <c r="R44" i="8" s="1"/>
  <c r="AM44" i="8" s="1"/>
  <c r="S44" i="8" s="1"/>
  <c r="AN44" i="8" s="1"/>
  <c r="T44" i="8" s="1"/>
  <c r="AO44" i="8" s="1"/>
  <c r="AQ44" i="8" s="1"/>
  <c r="O43" i="3"/>
  <c r="P43" i="3" s="1"/>
  <c r="AK43" i="3" s="1"/>
  <c r="Q43" i="3" s="1"/>
  <c r="AL43" i="3" s="1"/>
  <c r="R43" i="3" s="1"/>
  <c r="AM43" i="3" s="1"/>
  <c r="S43" i="3" s="1"/>
  <c r="AN43" i="3" s="1"/>
  <c r="T43" i="3" s="1"/>
  <c r="AO43" i="3" s="1"/>
  <c r="AQ43" i="3" s="1"/>
  <c r="O43" i="4" s="1"/>
  <c r="P43" i="4" s="1"/>
  <c r="AK43" i="4" s="1"/>
  <c r="Q43" i="4" s="1"/>
  <c r="AL43" i="4" s="1"/>
  <c r="R43" i="4" s="1"/>
  <c r="AM43" i="4" s="1"/>
  <c r="S43" i="4" s="1"/>
  <c r="AN43" i="4" s="1"/>
  <c r="T43" i="4" s="1"/>
  <c r="AO43" i="4" s="1"/>
  <c r="AQ43" i="4" s="1"/>
  <c r="O43" i="5" s="1"/>
  <c r="P43" i="5" s="1"/>
  <c r="AK43" i="5" s="1"/>
  <c r="Q43" i="5" s="1"/>
  <c r="AL43" i="5" s="1"/>
  <c r="R43" i="5" s="1"/>
  <c r="AM43" i="5" s="1"/>
  <c r="S43" i="5" s="1"/>
  <c r="AN43" i="5" s="1"/>
  <c r="T43" i="5" s="1"/>
  <c r="AO43" i="5" s="1"/>
  <c r="AQ43" i="5" s="1"/>
  <c r="O43" i="6" s="1"/>
  <c r="P43" i="6" s="1"/>
  <c r="AK43" i="6" s="1"/>
  <c r="Q43" i="6" s="1"/>
  <c r="AL43" i="6" s="1"/>
  <c r="R43" i="6" s="1"/>
  <c r="AM43" i="6" s="1"/>
  <c r="S43" i="6" s="1"/>
  <c r="AN43" i="6" s="1"/>
  <c r="T43" i="6" s="1"/>
  <c r="AO43" i="6" s="1"/>
  <c r="AQ43" i="6" s="1"/>
  <c r="O43" i="7" s="1"/>
  <c r="P43" i="7" s="1"/>
  <c r="AK43" i="7" s="1"/>
  <c r="Q43" i="7" s="1"/>
  <c r="AL43" i="7" s="1"/>
  <c r="R43" i="7" s="1"/>
  <c r="AM43" i="7" s="1"/>
  <c r="S43" i="7" s="1"/>
  <c r="AN43" i="7" s="1"/>
  <c r="T43" i="7" s="1"/>
  <c r="AO43" i="7" s="1"/>
  <c r="AQ43" i="7" s="1"/>
  <c r="O43" i="8" s="1"/>
  <c r="P43" i="8" s="1"/>
  <c r="AK43" i="8" s="1"/>
  <c r="Q43" i="8" s="1"/>
  <c r="AL43" i="8" s="1"/>
  <c r="R43" i="8" s="1"/>
  <c r="AM43" i="8" s="1"/>
  <c r="S43" i="8" s="1"/>
  <c r="AN43" i="8" s="1"/>
  <c r="T43" i="8" s="1"/>
  <c r="AO43" i="8" s="1"/>
  <c r="AQ43" i="8" s="1"/>
  <c r="O43" i="11"/>
  <c r="P43" i="11" s="1"/>
  <c r="AK43" i="11" s="1"/>
  <c r="Q43" i="11" s="1"/>
  <c r="AL43" i="11" s="1"/>
  <c r="R43" i="11" s="1"/>
  <c r="AM43" i="11" s="1"/>
  <c r="S43" i="11" s="1"/>
  <c r="AN43" i="11" s="1"/>
  <c r="T43" i="11" s="1"/>
  <c r="AO43" i="11" s="1"/>
  <c r="AQ43" i="11"/>
  <c r="O44" i="12" s="1"/>
  <c r="P44" i="12" s="1"/>
  <c r="AK44" i="12" s="1"/>
  <c r="Q44" i="12" s="1"/>
  <c r="AL44" i="12" s="1"/>
  <c r="R44" i="12" s="1"/>
  <c r="AM44" i="12" s="1"/>
  <c r="S44" i="12" s="1"/>
  <c r="AN44" i="12" s="1"/>
  <c r="T44" i="12" s="1"/>
  <c r="AO44" i="12" s="1"/>
  <c r="AQ44" i="12" s="1"/>
  <c r="O42" i="3"/>
  <c r="P42" i="3" s="1"/>
  <c r="AK42" i="3" s="1"/>
  <c r="Q42" i="3" s="1"/>
  <c r="AL42" i="3" s="1"/>
  <c r="R42" i="3" s="1"/>
  <c r="AM42" i="3" s="1"/>
  <c r="S42" i="3" s="1"/>
  <c r="AN42" i="3" s="1"/>
  <c r="T42" i="3" s="1"/>
  <c r="AO42" i="3" s="1"/>
  <c r="AQ42" i="3" s="1"/>
  <c r="O42" i="4" s="1"/>
  <c r="P42" i="4" s="1"/>
  <c r="AK42" i="4" s="1"/>
  <c r="Q42" i="4" s="1"/>
  <c r="AL42" i="4" s="1"/>
  <c r="R42" i="4" s="1"/>
  <c r="AM42" i="4" s="1"/>
  <c r="S42" i="4" s="1"/>
  <c r="AN42" i="4" s="1"/>
  <c r="T42" i="4" s="1"/>
  <c r="AO42" i="4" s="1"/>
  <c r="AQ42" i="4" s="1"/>
  <c r="O42" i="5" s="1"/>
  <c r="P42" i="5" s="1"/>
  <c r="AK42" i="5" s="1"/>
  <c r="Q42" i="5" s="1"/>
  <c r="AL42" i="5" s="1"/>
  <c r="R42" i="5" s="1"/>
  <c r="AM42" i="5" s="1"/>
  <c r="S42" i="5" s="1"/>
  <c r="AN42" i="5" s="1"/>
  <c r="T42" i="5" s="1"/>
  <c r="AO42" i="5" s="1"/>
  <c r="AQ42" i="5" s="1"/>
  <c r="O42" i="6" s="1"/>
  <c r="P42" i="6" s="1"/>
  <c r="AK42" i="6" s="1"/>
  <c r="Q42" i="6" s="1"/>
  <c r="AL42" i="6" s="1"/>
  <c r="R42" i="6" s="1"/>
  <c r="AM42" i="6" s="1"/>
  <c r="S42" i="6" s="1"/>
  <c r="AN42" i="6" s="1"/>
  <c r="T42" i="6" s="1"/>
  <c r="AO42" i="6" s="1"/>
  <c r="AQ42" i="6" s="1"/>
  <c r="O42" i="7" s="1"/>
  <c r="P42" i="7" s="1"/>
  <c r="AK42" i="7" s="1"/>
  <c r="Q42" i="7" s="1"/>
  <c r="AL42" i="7" s="1"/>
  <c r="R42" i="7" s="1"/>
  <c r="AM42" i="7" s="1"/>
  <c r="S42" i="7" s="1"/>
  <c r="AN42" i="7" s="1"/>
  <c r="T42" i="7" s="1"/>
  <c r="AO42" i="7" s="1"/>
  <c r="AQ42" i="7" s="1"/>
  <c r="O42" i="8" s="1"/>
  <c r="P42" i="8" s="1"/>
  <c r="AK42" i="8" s="1"/>
  <c r="Q42" i="8" s="1"/>
  <c r="AL42" i="8" s="1"/>
  <c r="R42" i="8" s="1"/>
  <c r="AM42" i="8" s="1"/>
  <c r="S42" i="8" s="1"/>
  <c r="AN42" i="8" s="1"/>
  <c r="T42" i="8" s="1"/>
  <c r="AO42" i="8" s="1"/>
  <c r="AQ42" i="8" s="1"/>
  <c r="O42" i="11"/>
  <c r="P42" i="11" s="1"/>
  <c r="AK42" i="11" s="1"/>
  <c r="Q42" i="11" s="1"/>
  <c r="AL42" i="11" s="1"/>
  <c r="R42" i="11" s="1"/>
  <c r="AM42" i="11" s="1"/>
  <c r="S42" i="11" s="1"/>
  <c r="AN42" i="11" s="1"/>
  <c r="T42" i="11" s="1"/>
  <c r="AO42" i="11" s="1"/>
  <c r="AQ42" i="11"/>
  <c r="O43" i="12" s="1"/>
  <c r="P43" i="12" s="1"/>
  <c r="AK43" i="12" s="1"/>
  <c r="Q43" i="12" s="1"/>
  <c r="AL43" i="12" s="1"/>
  <c r="R43" i="12" s="1"/>
  <c r="AM43" i="12" s="1"/>
  <c r="S43" i="12" s="1"/>
  <c r="AN43" i="12" s="1"/>
  <c r="T43" i="12" s="1"/>
  <c r="AO43" i="12" s="1"/>
  <c r="AQ43" i="12" s="1"/>
  <c r="O41" i="3"/>
  <c r="P41" i="3" s="1"/>
  <c r="AK41" i="3" s="1"/>
  <c r="Q41" i="3" s="1"/>
  <c r="AL41" i="3" s="1"/>
  <c r="R41" i="3" s="1"/>
  <c r="AM41" i="3" s="1"/>
  <c r="S41" i="3" s="1"/>
  <c r="AN41" i="3" s="1"/>
  <c r="T41" i="3" s="1"/>
  <c r="AO41" i="3" s="1"/>
  <c r="AQ41" i="3" s="1"/>
  <c r="O41" i="4" s="1"/>
  <c r="P41" i="4" s="1"/>
  <c r="AK41" i="4" s="1"/>
  <c r="Q41" i="4" s="1"/>
  <c r="AL41" i="4" s="1"/>
  <c r="R41" i="4" s="1"/>
  <c r="AM41" i="4" s="1"/>
  <c r="S41" i="4" s="1"/>
  <c r="AN41" i="4" s="1"/>
  <c r="T41" i="4" s="1"/>
  <c r="AO41" i="4" s="1"/>
  <c r="AQ41" i="4" s="1"/>
  <c r="O41" i="5" s="1"/>
  <c r="P41" i="5" s="1"/>
  <c r="AK41" i="5" s="1"/>
  <c r="Q41" i="5" s="1"/>
  <c r="AL41" i="5" s="1"/>
  <c r="R41" i="5" s="1"/>
  <c r="AM41" i="5" s="1"/>
  <c r="S41" i="5" s="1"/>
  <c r="AN41" i="5" s="1"/>
  <c r="T41" i="5" s="1"/>
  <c r="AO41" i="5" s="1"/>
  <c r="AQ41" i="5" s="1"/>
  <c r="O41" i="6" s="1"/>
  <c r="P41" i="6" s="1"/>
  <c r="AK41" i="6" s="1"/>
  <c r="Q41" i="6" s="1"/>
  <c r="AL41" i="6" s="1"/>
  <c r="R41" i="6" s="1"/>
  <c r="AM41" i="6" s="1"/>
  <c r="S41" i="6" s="1"/>
  <c r="AN41" i="6" s="1"/>
  <c r="T41" i="6" s="1"/>
  <c r="AO41" i="6" s="1"/>
  <c r="AQ41" i="6" s="1"/>
  <c r="O41" i="7" s="1"/>
  <c r="P41" i="7" s="1"/>
  <c r="AK41" i="7" s="1"/>
  <c r="Q41" i="7" s="1"/>
  <c r="AL41" i="7" s="1"/>
  <c r="R41" i="7" s="1"/>
  <c r="AM41" i="7" s="1"/>
  <c r="S41" i="7" s="1"/>
  <c r="AN41" i="7" s="1"/>
  <c r="T41" i="7" s="1"/>
  <c r="AO41" i="7" s="1"/>
  <c r="AQ41" i="7" s="1"/>
  <c r="O41" i="8" s="1"/>
  <c r="P41" i="8" s="1"/>
  <c r="AK41" i="8" s="1"/>
  <c r="Q41" i="8" s="1"/>
  <c r="AL41" i="8" s="1"/>
  <c r="R41" i="8" s="1"/>
  <c r="AM41" i="8" s="1"/>
  <c r="S41" i="8" s="1"/>
  <c r="AN41" i="8" s="1"/>
  <c r="T41" i="8" s="1"/>
  <c r="AO41" i="8" s="1"/>
  <c r="AQ41" i="8" s="1"/>
  <c r="O41" i="11"/>
  <c r="P41" i="11" s="1"/>
  <c r="AK41" i="11" s="1"/>
  <c r="Q41" i="11" s="1"/>
  <c r="AL41" i="11" s="1"/>
  <c r="R41" i="11" s="1"/>
  <c r="AM41" i="11" s="1"/>
  <c r="S41" i="11" s="1"/>
  <c r="AN41" i="11" s="1"/>
  <c r="T41" i="11" s="1"/>
  <c r="AO41" i="11" s="1"/>
  <c r="AQ41" i="11"/>
  <c r="O42" i="12" s="1"/>
  <c r="P42" i="12" s="1"/>
  <c r="AK42" i="12" s="1"/>
  <c r="Q42" i="12" s="1"/>
  <c r="AL42" i="12" s="1"/>
  <c r="R42" i="12" s="1"/>
  <c r="AM42" i="12" s="1"/>
  <c r="S42" i="12" s="1"/>
  <c r="AN42" i="12" s="1"/>
  <c r="T42" i="12" s="1"/>
  <c r="AO42" i="12" s="1"/>
  <c r="AQ42" i="12" s="1"/>
  <c r="O40" i="3"/>
  <c r="P40" i="3" s="1"/>
  <c r="AK40" i="3" s="1"/>
  <c r="Q40" i="3" s="1"/>
  <c r="AL40" i="3" s="1"/>
  <c r="R40" i="3" s="1"/>
  <c r="AM40" i="3" s="1"/>
  <c r="S40" i="3" s="1"/>
  <c r="AN40" i="3" s="1"/>
  <c r="T40" i="3" s="1"/>
  <c r="AO40" i="3" s="1"/>
  <c r="AQ40" i="3" s="1"/>
  <c r="O40" i="4" s="1"/>
  <c r="P40" i="4" s="1"/>
  <c r="AK40" i="4" s="1"/>
  <c r="Q40" i="4" s="1"/>
  <c r="AL40" i="4" s="1"/>
  <c r="R40" i="4" s="1"/>
  <c r="AM40" i="4" s="1"/>
  <c r="S40" i="4" s="1"/>
  <c r="AN40" i="4" s="1"/>
  <c r="T40" i="4" s="1"/>
  <c r="AO40" i="4" s="1"/>
  <c r="AQ40" i="4" s="1"/>
  <c r="O40" i="5" s="1"/>
  <c r="P40" i="5" s="1"/>
  <c r="AK40" i="5" s="1"/>
  <c r="Q40" i="5" s="1"/>
  <c r="AL40" i="5" s="1"/>
  <c r="R40" i="5" s="1"/>
  <c r="AM40" i="5" s="1"/>
  <c r="S40" i="5" s="1"/>
  <c r="AN40" i="5" s="1"/>
  <c r="T40" i="5" s="1"/>
  <c r="AO40" i="5" s="1"/>
  <c r="AQ40" i="5" s="1"/>
  <c r="O40" i="6" s="1"/>
  <c r="P40" i="6" s="1"/>
  <c r="AK40" i="6" s="1"/>
  <c r="Q40" i="6" s="1"/>
  <c r="AL40" i="6" s="1"/>
  <c r="R40" i="6" s="1"/>
  <c r="AM40" i="6" s="1"/>
  <c r="S40" i="6" s="1"/>
  <c r="AN40" i="6" s="1"/>
  <c r="T40" i="6" s="1"/>
  <c r="AO40" i="6" s="1"/>
  <c r="AQ40" i="6" s="1"/>
  <c r="O40" i="7" s="1"/>
  <c r="P40" i="7" s="1"/>
  <c r="AK40" i="7" s="1"/>
  <c r="Q40" i="7" s="1"/>
  <c r="AL40" i="7" s="1"/>
  <c r="R40" i="7" s="1"/>
  <c r="AM40" i="7" s="1"/>
  <c r="S40" i="7" s="1"/>
  <c r="AN40" i="7" s="1"/>
  <c r="T40" i="7" s="1"/>
  <c r="AO40" i="7" s="1"/>
  <c r="AQ40" i="7" s="1"/>
  <c r="O40" i="8" s="1"/>
  <c r="P40" i="8" s="1"/>
  <c r="AK40" i="8" s="1"/>
  <c r="Q40" i="8" s="1"/>
  <c r="AL40" i="8" s="1"/>
  <c r="R40" i="8" s="1"/>
  <c r="AM40" i="8" s="1"/>
  <c r="S40" i="8" s="1"/>
  <c r="AN40" i="8" s="1"/>
  <c r="T40" i="8" s="1"/>
  <c r="AO40" i="8" s="1"/>
  <c r="AQ40" i="8" s="1"/>
  <c r="O40" i="11"/>
  <c r="P40" i="11" s="1"/>
  <c r="AK40" i="11" s="1"/>
  <c r="Q40" i="11" s="1"/>
  <c r="AL40" i="11" s="1"/>
  <c r="R40" i="11" s="1"/>
  <c r="AM40" i="11" s="1"/>
  <c r="S40" i="11" s="1"/>
  <c r="AN40" i="11" s="1"/>
  <c r="T40" i="11" s="1"/>
  <c r="AO40" i="11" s="1"/>
  <c r="AQ40" i="11"/>
  <c r="O41" i="12" s="1"/>
  <c r="P41" i="12" s="1"/>
  <c r="AK41" i="12" s="1"/>
  <c r="Q41" i="12" s="1"/>
  <c r="AL41" i="12" s="1"/>
  <c r="R41" i="12" s="1"/>
  <c r="AM41" i="12" s="1"/>
  <c r="S41" i="12" s="1"/>
  <c r="AN41" i="12" s="1"/>
  <c r="T41" i="12" s="1"/>
  <c r="AO41" i="12" s="1"/>
  <c r="AQ41" i="12" s="1"/>
  <c r="O39" i="3"/>
  <c r="P39" i="3" s="1"/>
  <c r="AK39" i="3" s="1"/>
  <c r="Q39" i="3" s="1"/>
  <c r="AL39" i="3" s="1"/>
  <c r="R39" i="3" s="1"/>
  <c r="AM39" i="3" s="1"/>
  <c r="S39" i="3" s="1"/>
  <c r="AN39" i="3" s="1"/>
  <c r="T39" i="3" s="1"/>
  <c r="AO39" i="3" s="1"/>
  <c r="AQ39" i="3" s="1"/>
  <c r="O39" i="4" s="1"/>
  <c r="P39" i="4" s="1"/>
  <c r="AK39" i="4" s="1"/>
  <c r="Q39" i="4" s="1"/>
  <c r="AL39" i="4" s="1"/>
  <c r="R39" i="4" s="1"/>
  <c r="AM39" i="4" s="1"/>
  <c r="S39" i="4" s="1"/>
  <c r="AN39" i="4" s="1"/>
  <c r="T39" i="4" s="1"/>
  <c r="AO39" i="4" s="1"/>
  <c r="AQ39" i="4" s="1"/>
  <c r="O39" i="5" s="1"/>
  <c r="P39" i="5" s="1"/>
  <c r="AK39" i="5" s="1"/>
  <c r="Q39" i="5" s="1"/>
  <c r="AL39" i="5" s="1"/>
  <c r="R39" i="5" s="1"/>
  <c r="AM39" i="5" s="1"/>
  <c r="S39" i="5" s="1"/>
  <c r="AN39" i="5" s="1"/>
  <c r="T39" i="5" s="1"/>
  <c r="AO39" i="5" s="1"/>
  <c r="AQ39" i="5" s="1"/>
  <c r="O39" i="6" s="1"/>
  <c r="P39" i="6" s="1"/>
  <c r="AK39" i="6" s="1"/>
  <c r="Q39" i="6" s="1"/>
  <c r="AL39" i="6" s="1"/>
  <c r="R39" i="6" s="1"/>
  <c r="AM39" i="6" s="1"/>
  <c r="S39" i="6" s="1"/>
  <c r="AN39" i="6" s="1"/>
  <c r="T39" i="6" s="1"/>
  <c r="AO39" i="6" s="1"/>
  <c r="AQ39" i="6" s="1"/>
  <c r="O39" i="7" s="1"/>
  <c r="P39" i="7" s="1"/>
  <c r="AK39" i="7" s="1"/>
  <c r="Q39" i="7" s="1"/>
  <c r="AL39" i="7" s="1"/>
  <c r="R39" i="7" s="1"/>
  <c r="AM39" i="7" s="1"/>
  <c r="S39" i="7" s="1"/>
  <c r="AN39" i="7" s="1"/>
  <c r="T39" i="7" s="1"/>
  <c r="AO39" i="7" s="1"/>
  <c r="AQ39" i="7" s="1"/>
  <c r="O39" i="8" s="1"/>
  <c r="P39" i="8" s="1"/>
  <c r="AK39" i="8" s="1"/>
  <c r="Q39" i="8" s="1"/>
  <c r="AL39" i="8" s="1"/>
  <c r="R39" i="8" s="1"/>
  <c r="AM39" i="8" s="1"/>
  <c r="S39" i="8" s="1"/>
  <c r="AN39" i="8" s="1"/>
  <c r="T39" i="8" s="1"/>
  <c r="AO39" i="8" s="1"/>
  <c r="AQ39" i="8" s="1"/>
  <c r="O39" i="11"/>
  <c r="P39" i="11" s="1"/>
  <c r="AK39" i="11" s="1"/>
  <c r="Q39" i="11" s="1"/>
  <c r="AL39" i="11" s="1"/>
  <c r="R39" i="11" s="1"/>
  <c r="AM39" i="11" s="1"/>
  <c r="S39" i="11" s="1"/>
  <c r="AN39" i="11" s="1"/>
  <c r="T39" i="11" s="1"/>
  <c r="AO39" i="11" s="1"/>
  <c r="AQ39" i="11"/>
  <c r="O40" i="12" s="1"/>
  <c r="P40" i="12" s="1"/>
  <c r="AK40" i="12" s="1"/>
  <c r="Q40" i="12" s="1"/>
  <c r="AL40" i="12" s="1"/>
  <c r="R40" i="12" s="1"/>
  <c r="AM40" i="12" s="1"/>
  <c r="S40" i="12" s="1"/>
  <c r="AN40" i="12" s="1"/>
  <c r="T40" i="12" s="1"/>
  <c r="AO40" i="12" s="1"/>
  <c r="AQ40" i="12" s="1"/>
  <c r="O38" i="11"/>
  <c r="P38" i="11" s="1"/>
  <c r="AK38" i="11" s="1"/>
  <c r="Q38" i="11" s="1"/>
  <c r="AL38" i="11" s="1"/>
  <c r="R38" i="11" s="1"/>
  <c r="AM38" i="11" s="1"/>
  <c r="S38" i="11" s="1"/>
  <c r="AN38" i="11" s="1"/>
  <c r="T38" i="11" s="1"/>
  <c r="AO38" i="11" s="1"/>
  <c r="AQ38" i="11"/>
  <c r="O39" i="12" s="1"/>
  <c r="P39" i="12" s="1"/>
  <c r="AK39" i="12" s="1"/>
  <c r="Q39" i="12" s="1"/>
  <c r="AL39" i="12" s="1"/>
  <c r="R39" i="12" s="1"/>
  <c r="AM39" i="12" s="1"/>
  <c r="S39" i="12" s="1"/>
  <c r="AN39" i="12" s="1"/>
  <c r="T39" i="12" s="1"/>
  <c r="AO39" i="12" s="1"/>
  <c r="AQ39" i="12" s="1"/>
  <c r="O38" i="3"/>
  <c r="P38" i="3" s="1"/>
  <c r="AK38" i="3" s="1"/>
  <c r="Q38" i="3" s="1"/>
  <c r="AL38" i="3" s="1"/>
  <c r="R38" i="3" s="1"/>
  <c r="AM38" i="3" s="1"/>
  <c r="S38" i="3" s="1"/>
  <c r="AN38" i="3" s="1"/>
  <c r="T38" i="3" s="1"/>
  <c r="AO38" i="3" s="1"/>
  <c r="AQ38" i="3" s="1"/>
  <c r="O38" i="4" s="1"/>
  <c r="P38" i="4" s="1"/>
  <c r="AK38" i="4" s="1"/>
  <c r="Q38" i="4" s="1"/>
  <c r="AL38" i="4" s="1"/>
  <c r="R38" i="4" s="1"/>
  <c r="AM38" i="4" s="1"/>
  <c r="S38" i="4" s="1"/>
  <c r="AN38" i="4" s="1"/>
  <c r="T38" i="4" s="1"/>
  <c r="AO38" i="4" s="1"/>
  <c r="AQ38" i="4" s="1"/>
  <c r="O38" i="5" s="1"/>
  <c r="P38" i="5" s="1"/>
  <c r="AK38" i="5" s="1"/>
  <c r="Q38" i="5" s="1"/>
  <c r="AL38" i="5" s="1"/>
  <c r="R38" i="5" s="1"/>
  <c r="AM38" i="5" s="1"/>
  <c r="S38" i="5" s="1"/>
  <c r="AN38" i="5" s="1"/>
  <c r="T38" i="5" s="1"/>
  <c r="AO38" i="5" s="1"/>
  <c r="AQ38" i="5" s="1"/>
  <c r="O38" i="6" s="1"/>
  <c r="P38" i="6" s="1"/>
  <c r="AK38" i="6" s="1"/>
  <c r="Q38" i="6" s="1"/>
  <c r="AL38" i="6" s="1"/>
  <c r="R38" i="6" s="1"/>
  <c r="AM38" i="6" s="1"/>
  <c r="S38" i="6" s="1"/>
  <c r="AN38" i="6" s="1"/>
  <c r="T38" i="6" s="1"/>
  <c r="AO38" i="6" s="1"/>
  <c r="AQ38" i="6" s="1"/>
  <c r="O38" i="7" s="1"/>
  <c r="P38" i="7" s="1"/>
  <c r="AK38" i="7" s="1"/>
  <c r="Q38" i="7" s="1"/>
  <c r="AL38" i="7" s="1"/>
  <c r="R38" i="7" s="1"/>
  <c r="AM38" i="7" s="1"/>
  <c r="S38" i="7" s="1"/>
  <c r="AN38" i="7" s="1"/>
  <c r="T38" i="7" s="1"/>
  <c r="AO38" i="7" s="1"/>
  <c r="AQ38" i="7" s="1"/>
  <c r="O38" i="8" s="1"/>
  <c r="P38" i="8" s="1"/>
  <c r="AK38" i="8" s="1"/>
  <c r="Q38" i="8" s="1"/>
  <c r="AL38" i="8" s="1"/>
  <c r="R38" i="8" s="1"/>
  <c r="AM38" i="8" s="1"/>
  <c r="S38" i="8" s="1"/>
  <c r="AN38" i="8" s="1"/>
  <c r="T38" i="8" s="1"/>
  <c r="AO38" i="8" s="1"/>
  <c r="AQ38" i="8" s="1"/>
  <c r="O37" i="3"/>
  <c r="P37" i="3" s="1"/>
  <c r="AK37" i="3" s="1"/>
  <c r="Q37" i="3" s="1"/>
  <c r="AL37" i="3" s="1"/>
  <c r="R37" i="3" s="1"/>
  <c r="AM37" i="3" s="1"/>
  <c r="S37" i="3" s="1"/>
  <c r="AN37" i="3" s="1"/>
  <c r="T37" i="3" s="1"/>
  <c r="AO37" i="3" s="1"/>
  <c r="AQ37" i="3" s="1"/>
  <c r="O37" i="4" s="1"/>
  <c r="P37" i="4" s="1"/>
  <c r="AK37" i="4" s="1"/>
  <c r="Q37" i="4" s="1"/>
  <c r="AL37" i="4" s="1"/>
  <c r="R37" i="4" s="1"/>
  <c r="AM37" i="4" s="1"/>
  <c r="S37" i="4" s="1"/>
  <c r="AN37" i="4" s="1"/>
  <c r="T37" i="4" s="1"/>
  <c r="AO37" i="4" s="1"/>
  <c r="AQ37" i="4" s="1"/>
  <c r="O37" i="5" s="1"/>
  <c r="P37" i="5" s="1"/>
  <c r="AK37" i="5" s="1"/>
  <c r="Q37" i="5" s="1"/>
  <c r="AL37" i="5" s="1"/>
  <c r="R37" i="5" s="1"/>
  <c r="AM37" i="5" s="1"/>
  <c r="S37" i="5" s="1"/>
  <c r="AN37" i="5" s="1"/>
  <c r="T37" i="5" s="1"/>
  <c r="AO37" i="5" s="1"/>
  <c r="AQ37" i="5" s="1"/>
  <c r="O37" i="6" s="1"/>
  <c r="P37" i="6" s="1"/>
  <c r="AK37" i="6" s="1"/>
  <c r="Q37" i="6" s="1"/>
  <c r="AL37" i="6" s="1"/>
  <c r="R37" i="6" s="1"/>
  <c r="AM37" i="6" s="1"/>
  <c r="S37" i="6" s="1"/>
  <c r="AN37" i="6" s="1"/>
  <c r="T37" i="6" s="1"/>
  <c r="AO37" i="6" s="1"/>
  <c r="AQ37" i="6" s="1"/>
  <c r="O37" i="7" s="1"/>
  <c r="P37" i="7" s="1"/>
  <c r="AK37" i="7" s="1"/>
  <c r="Q37" i="7" s="1"/>
  <c r="AL37" i="7" s="1"/>
  <c r="R37" i="7" s="1"/>
  <c r="AM37" i="7" s="1"/>
  <c r="S37" i="7" s="1"/>
  <c r="AN37" i="7" s="1"/>
  <c r="T37" i="7" s="1"/>
  <c r="AO37" i="7" s="1"/>
  <c r="AQ37" i="7" s="1"/>
  <c r="O37" i="8" s="1"/>
  <c r="P37" i="8" s="1"/>
  <c r="AK37" i="8" s="1"/>
  <c r="Q37" i="8" s="1"/>
  <c r="AL37" i="8" s="1"/>
  <c r="R37" i="8" s="1"/>
  <c r="AM37" i="8" s="1"/>
  <c r="S37" i="8" s="1"/>
  <c r="AN37" i="8" s="1"/>
  <c r="T37" i="8" s="1"/>
  <c r="AO37" i="8" s="1"/>
  <c r="AQ37" i="8" s="1"/>
  <c r="O37" i="11"/>
  <c r="P37" i="11" s="1"/>
  <c r="AK37" i="11" s="1"/>
  <c r="Q37" i="11" s="1"/>
  <c r="AL37" i="11" s="1"/>
  <c r="R37" i="11" s="1"/>
  <c r="AM37" i="11" s="1"/>
  <c r="S37" i="11" s="1"/>
  <c r="AN37" i="11" s="1"/>
  <c r="T37" i="11" s="1"/>
  <c r="AO37" i="11" s="1"/>
  <c r="AQ37" i="11"/>
  <c r="O38" i="12" s="1"/>
  <c r="P38" i="12" s="1"/>
  <c r="AK38" i="12" s="1"/>
  <c r="Q38" i="12" s="1"/>
  <c r="AL38" i="12" s="1"/>
  <c r="R38" i="12" s="1"/>
  <c r="AM38" i="12" s="1"/>
  <c r="S38" i="12" s="1"/>
  <c r="AN38" i="12" s="1"/>
  <c r="T38" i="12" s="1"/>
  <c r="AO38" i="12" s="1"/>
  <c r="AQ38" i="12" s="1"/>
  <c r="O36" i="3"/>
  <c r="P36" i="3" s="1"/>
  <c r="AK36" i="3" s="1"/>
  <c r="Q36" i="3" s="1"/>
  <c r="AL36" i="3" s="1"/>
  <c r="R36" i="3" s="1"/>
  <c r="AM36" i="3" s="1"/>
  <c r="S36" i="3" s="1"/>
  <c r="AN36" i="3" s="1"/>
  <c r="T36" i="3" s="1"/>
  <c r="AO36" i="3" s="1"/>
  <c r="AQ36" i="3" s="1"/>
  <c r="O36" i="4" s="1"/>
  <c r="P36" i="4" s="1"/>
  <c r="AK36" i="4" s="1"/>
  <c r="Q36" i="4" s="1"/>
  <c r="AL36" i="4" s="1"/>
  <c r="R36" i="4" s="1"/>
  <c r="AM36" i="4" s="1"/>
  <c r="S36" i="4" s="1"/>
  <c r="AN36" i="4" s="1"/>
  <c r="T36" i="4" s="1"/>
  <c r="AO36" i="4" s="1"/>
  <c r="AQ36" i="4" s="1"/>
  <c r="O36" i="5" s="1"/>
  <c r="P36" i="5" s="1"/>
  <c r="AK36" i="5" s="1"/>
  <c r="Q36" i="5" s="1"/>
  <c r="AL36" i="5" s="1"/>
  <c r="R36" i="5" s="1"/>
  <c r="AM36" i="5" s="1"/>
  <c r="S36" i="5" s="1"/>
  <c r="AN36" i="5" s="1"/>
  <c r="T36" i="5" s="1"/>
  <c r="AO36" i="5" s="1"/>
  <c r="AQ36" i="5" s="1"/>
  <c r="O36" i="6" s="1"/>
  <c r="P36" i="6" s="1"/>
  <c r="AK36" i="6" s="1"/>
  <c r="Q36" i="6" s="1"/>
  <c r="AL36" i="6" s="1"/>
  <c r="R36" i="6" s="1"/>
  <c r="AM36" i="6" s="1"/>
  <c r="S36" i="6" s="1"/>
  <c r="AN36" i="6" s="1"/>
  <c r="T36" i="6" s="1"/>
  <c r="AO36" i="6" s="1"/>
  <c r="AQ36" i="6" s="1"/>
  <c r="O36" i="7" s="1"/>
  <c r="P36" i="7" s="1"/>
  <c r="AK36" i="7" s="1"/>
  <c r="Q36" i="7" s="1"/>
  <c r="AL36" i="7" s="1"/>
  <c r="R36" i="7" s="1"/>
  <c r="AM36" i="7" s="1"/>
  <c r="S36" i="7" s="1"/>
  <c r="AN36" i="7" s="1"/>
  <c r="T36" i="7" s="1"/>
  <c r="AO36" i="7" s="1"/>
  <c r="AQ36" i="7" s="1"/>
  <c r="O36" i="8" s="1"/>
  <c r="P36" i="8" s="1"/>
  <c r="AK36" i="8" s="1"/>
  <c r="Q36" i="8" s="1"/>
  <c r="AL36" i="8" s="1"/>
  <c r="R36" i="8" s="1"/>
  <c r="AM36" i="8" s="1"/>
  <c r="S36" i="8" s="1"/>
  <c r="AN36" i="8" s="1"/>
  <c r="T36" i="8" s="1"/>
  <c r="AO36" i="8" s="1"/>
  <c r="AQ36" i="8" s="1"/>
  <c r="O36" i="11"/>
  <c r="P36" i="11" s="1"/>
  <c r="AK36" i="11" s="1"/>
  <c r="Q36" i="11" s="1"/>
  <c r="AL36" i="11" s="1"/>
  <c r="R36" i="11" s="1"/>
  <c r="AM36" i="11" s="1"/>
  <c r="S36" i="11" s="1"/>
  <c r="AN36" i="11" s="1"/>
  <c r="T36" i="11" s="1"/>
  <c r="AO36" i="11" s="1"/>
  <c r="AQ36" i="11"/>
  <c r="O37" i="12" s="1"/>
  <c r="P37" i="12" s="1"/>
  <c r="AK37" i="12" s="1"/>
  <c r="Q37" i="12" s="1"/>
  <c r="AL37" i="12" s="1"/>
  <c r="R37" i="12" s="1"/>
  <c r="AM37" i="12" s="1"/>
  <c r="S37" i="12" s="1"/>
  <c r="AN37" i="12" s="1"/>
  <c r="T37" i="12" s="1"/>
  <c r="AO37" i="12" s="1"/>
  <c r="AQ37" i="12" s="1"/>
  <c r="O35" i="3"/>
  <c r="P35" i="3" s="1"/>
  <c r="AK35" i="3" s="1"/>
  <c r="Q35" i="3" s="1"/>
  <c r="AL35" i="3" s="1"/>
  <c r="R35" i="3" s="1"/>
  <c r="AM35" i="3" s="1"/>
  <c r="S35" i="3" s="1"/>
  <c r="AN35" i="3" s="1"/>
  <c r="T35" i="3" s="1"/>
  <c r="AO35" i="3" s="1"/>
  <c r="AQ35" i="3" s="1"/>
  <c r="O35" i="4" s="1"/>
  <c r="P35" i="4" s="1"/>
  <c r="AK35" i="4" s="1"/>
  <c r="Q35" i="4" s="1"/>
  <c r="AL35" i="4" s="1"/>
  <c r="R35" i="4" s="1"/>
  <c r="AM35" i="4" s="1"/>
  <c r="S35" i="4" s="1"/>
  <c r="AN35" i="4" s="1"/>
  <c r="T35" i="4" s="1"/>
  <c r="AO35" i="4" s="1"/>
  <c r="AQ35" i="4" s="1"/>
  <c r="O35" i="5" s="1"/>
  <c r="P35" i="5" s="1"/>
  <c r="AK35" i="5" s="1"/>
  <c r="Q35" i="5" s="1"/>
  <c r="AL35" i="5" s="1"/>
  <c r="R35" i="5" s="1"/>
  <c r="AM35" i="5" s="1"/>
  <c r="S35" i="5" s="1"/>
  <c r="AN35" i="5" s="1"/>
  <c r="T35" i="5" s="1"/>
  <c r="AO35" i="5" s="1"/>
  <c r="AQ35" i="5" s="1"/>
  <c r="O35" i="6" s="1"/>
  <c r="P35" i="6" s="1"/>
  <c r="AK35" i="6" s="1"/>
  <c r="Q35" i="6" s="1"/>
  <c r="AL35" i="6" s="1"/>
  <c r="R35" i="6" s="1"/>
  <c r="AM35" i="6" s="1"/>
  <c r="S35" i="6" s="1"/>
  <c r="AN35" i="6" s="1"/>
  <c r="T35" i="6" s="1"/>
  <c r="AO35" i="6" s="1"/>
  <c r="AQ35" i="6" s="1"/>
  <c r="O35" i="7" s="1"/>
  <c r="P35" i="7" s="1"/>
  <c r="AK35" i="7" s="1"/>
  <c r="Q35" i="7" s="1"/>
  <c r="AL35" i="7" s="1"/>
  <c r="R35" i="7" s="1"/>
  <c r="AM35" i="7" s="1"/>
  <c r="S35" i="7" s="1"/>
  <c r="AN35" i="7" s="1"/>
  <c r="T35" i="7" s="1"/>
  <c r="AO35" i="7" s="1"/>
  <c r="AQ35" i="7" s="1"/>
  <c r="O35" i="8" s="1"/>
  <c r="P35" i="8" s="1"/>
  <c r="AK35" i="8" s="1"/>
  <c r="Q35" i="8" s="1"/>
  <c r="AL35" i="8" s="1"/>
  <c r="R35" i="8" s="1"/>
  <c r="AM35" i="8" s="1"/>
  <c r="S35" i="8" s="1"/>
  <c r="AN35" i="8" s="1"/>
  <c r="T35" i="8" s="1"/>
  <c r="AO35" i="8" s="1"/>
  <c r="AQ35" i="8" s="1"/>
  <c r="O35" i="11"/>
  <c r="P35" i="11" s="1"/>
  <c r="AK35" i="11" s="1"/>
  <c r="Q35" i="11" s="1"/>
  <c r="AL35" i="11" s="1"/>
  <c r="R35" i="11" s="1"/>
  <c r="AM35" i="11" s="1"/>
  <c r="S35" i="11" s="1"/>
  <c r="AN35" i="11" s="1"/>
  <c r="T35" i="11" s="1"/>
  <c r="AO35" i="11" s="1"/>
  <c r="AQ35" i="11"/>
  <c r="O36" i="12" s="1"/>
  <c r="P36" i="12" s="1"/>
  <c r="AK36" i="12" s="1"/>
  <c r="Q36" i="12" s="1"/>
  <c r="AL36" i="12" s="1"/>
  <c r="R36" i="12" s="1"/>
  <c r="AM36" i="12" s="1"/>
  <c r="S36" i="12" s="1"/>
  <c r="AN36" i="12" s="1"/>
  <c r="T36" i="12" s="1"/>
  <c r="AO36" i="12" s="1"/>
  <c r="AQ36" i="12" s="1"/>
  <c r="O34" i="11"/>
  <c r="P34" i="11" s="1"/>
  <c r="AK34" i="11" s="1"/>
  <c r="Q34" i="11" s="1"/>
  <c r="AL34" i="11" s="1"/>
  <c r="R34" i="11" s="1"/>
  <c r="AM34" i="11" s="1"/>
  <c r="S34" i="11" s="1"/>
  <c r="AN34" i="11" s="1"/>
  <c r="T34" i="11" s="1"/>
  <c r="AO34" i="11" s="1"/>
  <c r="AQ34" i="11"/>
  <c r="O35" i="12" s="1"/>
  <c r="P35" i="12" s="1"/>
  <c r="AK35" i="12" s="1"/>
  <c r="Q35" i="12" s="1"/>
  <c r="AL35" i="12" s="1"/>
  <c r="R35" i="12" s="1"/>
  <c r="AM35" i="12" s="1"/>
  <c r="S35" i="12" s="1"/>
  <c r="AN35" i="12" s="1"/>
  <c r="T35" i="12" s="1"/>
  <c r="AO35" i="12" s="1"/>
  <c r="AQ35" i="12" s="1"/>
  <c r="O34" i="3"/>
  <c r="P34" i="3" s="1"/>
  <c r="AK34" i="3" s="1"/>
  <c r="Q34" i="3" s="1"/>
  <c r="AL34" i="3" s="1"/>
  <c r="R34" i="3" s="1"/>
  <c r="AM34" i="3" s="1"/>
  <c r="S34" i="3" s="1"/>
  <c r="AN34" i="3" s="1"/>
  <c r="T34" i="3" s="1"/>
  <c r="AO34" i="3" s="1"/>
  <c r="AQ34" i="3" s="1"/>
  <c r="O34" i="4" s="1"/>
  <c r="P34" i="4" s="1"/>
  <c r="AK34" i="4" s="1"/>
  <c r="Q34" i="4" s="1"/>
  <c r="AL34" i="4" s="1"/>
  <c r="R34" i="4" s="1"/>
  <c r="AM34" i="4" s="1"/>
  <c r="S34" i="4" s="1"/>
  <c r="AN34" i="4" s="1"/>
  <c r="T34" i="4" s="1"/>
  <c r="AO34" i="4" s="1"/>
  <c r="AQ34" i="4" s="1"/>
  <c r="O34" i="5" s="1"/>
  <c r="P34" i="5" s="1"/>
  <c r="AK34" i="5" s="1"/>
  <c r="Q34" i="5" s="1"/>
  <c r="AL34" i="5" s="1"/>
  <c r="R34" i="5" s="1"/>
  <c r="AM34" i="5" s="1"/>
  <c r="S34" i="5" s="1"/>
  <c r="AN34" i="5" s="1"/>
  <c r="T34" i="5" s="1"/>
  <c r="AO34" i="5" s="1"/>
  <c r="AQ34" i="5" s="1"/>
  <c r="O34" i="6" s="1"/>
  <c r="P34" i="6" s="1"/>
  <c r="AK34" i="6" s="1"/>
  <c r="Q34" i="6" s="1"/>
  <c r="AL34" i="6" s="1"/>
  <c r="R34" i="6" s="1"/>
  <c r="AM34" i="6" s="1"/>
  <c r="S34" i="6" s="1"/>
  <c r="AN34" i="6" s="1"/>
  <c r="T34" i="6" s="1"/>
  <c r="AO34" i="6" s="1"/>
  <c r="AQ34" i="6" s="1"/>
  <c r="O34" i="7" s="1"/>
  <c r="P34" i="7" s="1"/>
  <c r="AK34" i="7" s="1"/>
  <c r="Q34" i="7" s="1"/>
  <c r="AL34" i="7" s="1"/>
  <c r="R34" i="7" s="1"/>
  <c r="AM34" i="7" s="1"/>
  <c r="S34" i="7" s="1"/>
  <c r="AN34" i="7" s="1"/>
  <c r="T34" i="7" s="1"/>
  <c r="AO34" i="7" s="1"/>
  <c r="AQ34" i="7" s="1"/>
  <c r="O34" i="8" s="1"/>
  <c r="P34" i="8" s="1"/>
  <c r="AK34" i="8" s="1"/>
  <c r="Q34" i="8" s="1"/>
  <c r="AL34" i="8" s="1"/>
  <c r="R34" i="8" s="1"/>
  <c r="AM34" i="8" s="1"/>
  <c r="S34" i="8" s="1"/>
  <c r="AN34" i="8" s="1"/>
  <c r="T34" i="8" s="1"/>
  <c r="AO34" i="8" s="1"/>
  <c r="AQ34" i="8" s="1"/>
  <c r="O33" i="11"/>
  <c r="P33" i="11" s="1"/>
  <c r="AK33" i="11" s="1"/>
  <c r="Q33" i="11" s="1"/>
  <c r="AL33" i="11" s="1"/>
  <c r="R33" i="11" s="1"/>
  <c r="AM33" i="11" s="1"/>
  <c r="S33" i="11" s="1"/>
  <c r="AN33" i="11" s="1"/>
  <c r="T33" i="11" s="1"/>
  <c r="AO33" i="11" s="1"/>
  <c r="AQ33" i="11"/>
  <c r="O34" i="12" s="1"/>
  <c r="P34" i="12" s="1"/>
  <c r="AK34" i="12" s="1"/>
  <c r="Q34" i="12" s="1"/>
  <c r="AL34" i="12" s="1"/>
  <c r="R34" i="12" s="1"/>
  <c r="AM34" i="12" s="1"/>
  <c r="S34" i="12" s="1"/>
  <c r="AN34" i="12" s="1"/>
  <c r="T34" i="12" s="1"/>
  <c r="AO34" i="12" s="1"/>
  <c r="AQ34" i="12" s="1"/>
  <c r="O33" i="3"/>
  <c r="P33" i="3" s="1"/>
  <c r="AK33" i="3" s="1"/>
  <c r="Q33" i="3" s="1"/>
  <c r="AL33" i="3" s="1"/>
  <c r="R33" i="3" s="1"/>
  <c r="AM33" i="3" s="1"/>
  <c r="S33" i="3" s="1"/>
  <c r="AN33" i="3" s="1"/>
  <c r="T33" i="3" s="1"/>
  <c r="AO33" i="3" s="1"/>
  <c r="AQ33" i="3" s="1"/>
  <c r="O33" i="4" s="1"/>
  <c r="P33" i="4" s="1"/>
  <c r="AK33" i="4" s="1"/>
  <c r="Q33" i="4" s="1"/>
  <c r="AL33" i="4" s="1"/>
  <c r="R33" i="4" s="1"/>
  <c r="AM33" i="4" s="1"/>
  <c r="S33" i="4" s="1"/>
  <c r="AN33" i="4" s="1"/>
  <c r="T33" i="4" s="1"/>
  <c r="AO33" i="4" s="1"/>
  <c r="AQ33" i="4" s="1"/>
  <c r="O33" i="5" s="1"/>
  <c r="P33" i="5" s="1"/>
  <c r="AK33" i="5" s="1"/>
  <c r="Q33" i="5" s="1"/>
  <c r="AL33" i="5" s="1"/>
  <c r="R33" i="5" s="1"/>
  <c r="AM33" i="5" s="1"/>
  <c r="S33" i="5" s="1"/>
  <c r="AN33" i="5" s="1"/>
  <c r="T33" i="5" s="1"/>
  <c r="AO33" i="5" s="1"/>
  <c r="AQ33" i="5" s="1"/>
  <c r="O33" i="6" s="1"/>
  <c r="P33" i="6" s="1"/>
  <c r="AK33" i="6" s="1"/>
  <c r="Q33" i="6" s="1"/>
  <c r="AL33" i="6" s="1"/>
  <c r="R33" i="6" s="1"/>
  <c r="AM33" i="6" s="1"/>
  <c r="S33" i="6" s="1"/>
  <c r="AN33" i="6" s="1"/>
  <c r="T33" i="6" s="1"/>
  <c r="AO33" i="6" s="1"/>
  <c r="AQ33" i="6" s="1"/>
  <c r="O33" i="7" s="1"/>
  <c r="P33" i="7" s="1"/>
  <c r="AK33" i="7" s="1"/>
  <c r="Q33" i="7" s="1"/>
  <c r="AL33" i="7" s="1"/>
  <c r="R33" i="7" s="1"/>
  <c r="AM33" i="7" s="1"/>
  <c r="S33" i="7" s="1"/>
  <c r="AN33" i="7" s="1"/>
  <c r="T33" i="7" s="1"/>
  <c r="AO33" i="7" s="1"/>
  <c r="AQ33" i="7" s="1"/>
  <c r="O33" i="8" s="1"/>
  <c r="P33" i="8" s="1"/>
  <c r="AK33" i="8" s="1"/>
  <c r="Q33" i="8" s="1"/>
  <c r="AL33" i="8" s="1"/>
  <c r="R33" i="8" s="1"/>
  <c r="AM33" i="8" s="1"/>
  <c r="S33" i="8" s="1"/>
  <c r="AN33" i="8" s="1"/>
  <c r="T33" i="8" s="1"/>
  <c r="AO33" i="8" s="1"/>
  <c r="AQ33" i="8" s="1"/>
  <c r="O32" i="3"/>
  <c r="P32" i="3" s="1"/>
  <c r="AK32" i="3" s="1"/>
  <c r="Q32" i="3" s="1"/>
  <c r="AL32" i="3" s="1"/>
  <c r="R32" i="3" s="1"/>
  <c r="AM32" i="3" s="1"/>
  <c r="S32" i="3" s="1"/>
  <c r="AN32" i="3" s="1"/>
  <c r="T32" i="3" s="1"/>
  <c r="AO32" i="3" s="1"/>
  <c r="AQ32" i="3" s="1"/>
  <c r="O32" i="4" s="1"/>
  <c r="P32" i="4" s="1"/>
  <c r="AK32" i="4" s="1"/>
  <c r="Q32" i="4" s="1"/>
  <c r="AL32" i="4" s="1"/>
  <c r="R32" i="4" s="1"/>
  <c r="AM32" i="4" s="1"/>
  <c r="S32" i="4" s="1"/>
  <c r="AN32" i="4" s="1"/>
  <c r="T32" i="4" s="1"/>
  <c r="AO32" i="4" s="1"/>
  <c r="AQ32" i="4" s="1"/>
  <c r="O32" i="5" s="1"/>
  <c r="P32" i="5" s="1"/>
  <c r="AK32" i="5" s="1"/>
  <c r="Q32" i="5" s="1"/>
  <c r="AL32" i="5" s="1"/>
  <c r="R32" i="5" s="1"/>
  <c r="AM32" i="5" s="1"/>
  <c r="S32" i="5" s="1"/>
  <c r="AN32" i="5" s="1"/>
  <c r="T32" i="5" s="1"/>
  <c r="AO32" i="5" s="1"/>
  <c r="AQ32" i="5" s="1"/>
  <c r="O32" i="6" s="1"/>
  <c r="P32" i="6" s="1"/>
  <c r="AK32" i="6" s="1"/>
  <c r="Q32" i="6" s="1"/>
  <c r="AL32" i="6" s="1"/>
  <c r="R32" i="6" s="1"/>
  <c r="AM32" i="6" s="1"/>
  <c r="S32" i="6" s="1"/>
  <c r="AN32" i="6" s="1"/>
  <c r="T32" i="6" s="1"/>
  <c r="AO32" i="6" s="1"/>
  <c r="AQ32" i="6" s="1"/>
  <c r="O32" i="7" s="1"/>
  <c r="P32" i="7" s="1"/>
  <c r="AK32" i="7" s="1"/>
  <c r="Q32" i="7" s="1"/>
  <c r="AL32" i="7" s="1"/>
  <c r="R32" i="7" s="1"/>
  <c r="AM32" i="7" s="1"/>
  <c r="S32" i="7" s="1"/>
  <c r="AN32" i="7" s="1"/>
  <c r="T32" i="7" s="1"/>
  <c r="AO32" i="7" s="1"/>
  <c r="AQ32" i="7" s="1"/>
  <c r="O32" i="8" s="1"/>
  <c r="P32" i="8" s="1"/>
  <c r="AK32" i="8" s="1"/>
  <c r="Q32" i="8" s="1"/>
  <c r="AL32" i="8" s="1"/>
  <c r="R32" i="8" s="1"/>
  <c r="AM32" i="8" s="1"/>
  <c r="S32" i="8" s="1"/>
  <c r="AN32" i="8" s="1"/>
  <c r="T32" i="8" s="1"/>
  <c r="AO32" i="8" s="1"/>
  <c r="AQ32" i="8" s="1"/>
  <c r="O32" i="11"/>
  <c r="P32" i="11" s="1"/>
  <c r="AK32" i="11" s="1"/>
  <c r="Q32" i="11" s="1"/>
  <c r="AL32" i="11" s="1"/>
  <c r="R32" i="11" s="1"/>
  <c r="AM32" i="11" s="1"/>
  <c r="S32" i="11" s="1"/>
  <c r="AN32" i="11" s="1"/>
  <c r="T32" i="11" s="1"/>
  <c r="AO32" i="11" s="1"/>
  <c r="AQ32" i="11"/>
  <c r="O33" i="12" s="1"/>
  <c r="P33" i="12" s="1"/>
  <c r="AK33" i="12" s="1"/>
  <c r="Q33" i="12" s="1"/>
  <c r="AL33" i="12" s="1"/>
  <c r="R33" i="12" s="1"/>
  <c r="AM33" i="12" s="1"/>
  <c r="S33" i="12" s="1"/>
  <c r="AN33" i="12" s="1"/>
  <c r="T33" i="12" s="1"/>
  <c r="AO33" i="12" s="1"/>
  <c r="AQ33" i="12" s="1"/>
  <c r="O31" i="11"/>
  <c r="P31" i="11" s="1"/>
  <c r="AK31" i="11" s="1"/>
  <c r="Q31" i="11" s="1"/>
  <c r="AL31" i="11" s="1"/>
  <c r="R31" i="11" s="1"/>
  <c r="AM31" i="11" s="1"/>
  <c r="S31" i="11" s="1"/>
  <c r="AN31" i="11" s="1"/>
  <c r="T31" i="11" s="1"/>
  <c r="AO31" i="11" s="1"/>
  <c r="AQ31" i="11"/>
  <c r="O32" i="12" s="1"/>
  <c r="P32" i="12" s="1"/>
  <c r="AK32" i="12" s="1"/>
  <c r="Q32" i="12" s="1"/>
  <c r="AL32" i="12" s="1"/>
  <c r="R32" i="12" s="1"/>
  <c r="AM32" i="12" s="1"/>
  <c r="S32" i="12" s="1"/>
  <c r="AN32" i="12" s="1"/>
  <c r="T32" i="12" s="1"/>
  <c r="AO32" i="12" s="1"/>
  <c r="AQ32" i="12" s="1"/>
  <c r="O31" i="3"/>
  <c r="P31" i="3" s="1"/>
  <c r="AK31" i="3" s="1"/>
  <c r="Q31" i="3" s="1"/>
  <c r="AL31" i="3" s="1"/>
  <c r="R31" i="3" s="1"/>
  <c r="AM31" i="3" s="1"/>
  <c r="S31" i="3" s="1"/>
  <c r="AN31" i="3" s="1"/>
  <c r="T31" i="3" s="1"/>
  <c r="AO31" i="3" s="1"/>
  <c r="AQ31" i="3" s="1"/>
  <c r="O31" i="4" s="1"/>
  <c r="P31" i="4" s="1"/>
  <c r="AK31" i="4" s="1"/>
  <c r="Q31" i="4" s="1"/>
  <c r="AL31" i="4" s="1"/>
  <c r="R31" i="4" s="1"/>
  <c r="AM31" i="4" s="1"/>
  <c r="S31" i="4" s="1"/>
  <c r="AN31" i="4" s="1"/>
  <c r="T31" i="4" s="1"/>
  <c r="AO31" i="4" s="1"/>
  <c r="AQ31" i="4" s="1"/>
  <c r="O31" i="5" s="1"/>
  <c r="P31" i="5" s="1"/>
  <c r="AK31" i="5" s="1"/>
  <c r="Q31" i="5" s="1"/>
  <c r="AL31" i="5" s="1"/>
  <c r="R31" i="5" s="1"/>
  <c r="AM31" i="5" s="1"/>
  <c r="S31" i="5" s="1"/>
  <c r="AN31" i="5" s="1"/>
  <c r="T31" i="5" s="1"/>
  <c r="AO31" i="5" s="1"/>
  <c r="AQ31" i="5" s="1"/>
  <c r="O31" i="6" s="1"/>
  <c r="P31" i="6" s="1"/>
  <c r="AK31" i="6" s="1"/>
  <c r="Q31" i="6" s="1"/>
  <c r="AL31" i="6" s="1"/>
  <c r="R31" i="6" s="1"/>
  <c r="AM31" i="6" s="1"/>
  <c r="S31" i="6" s="1"/>
  <c r="AN31" i="6" s="1"/>
  <c r="T31" i="6" s="1"/>
  <c r="AO31" i="6" s="1"/>
  <c r="AQ31" i="6" s="1"/>
  <c r="O31" i="7" s="1"/>
  <c r="P31" i="7" s="1"/>
  <c r="AK31" i="7" s="1"/>
  <c r="Q31" i="7" s="1"/>
  <c r="AL31" i="7" s="1"/>
  <c r="R31" i="7" s="1"/>
  <c r="AM31" i="7" s="1"/>
  <c r="S31" i="7" s="1"/>
  <c r="AN31" i="7" s="1"/>
  <c r="T31" i="7" s="1"/>
  <c r="AO31" i="7" s="1"/>
  <c r="AQ31" i="7" s="1"/>
  <c r="O31" i="8" s="1"/>
  <c r="P31" i="8" s="1"/>
  <c r="AK31" i="8" s="1"/>
  <c r="Q31" i="8" s="1"/>
  <c r="AL31" i="8" s="1"/>
  <c r="R31" i="8" s="1"/>
  <c r="AM31" i="8" s="1"/>
  <c r="S31" i="8" s="1"/>
  <c r="AN31" i="8" s="1"/>
  <c r="T31" i="8" s="1"/>
  <c r="AO31" i="8" s="1"/>
  <c r="AQ31" i="8" s="1"/>
  <c r="O30" i="11"/>
  <c r="P30" i="11" s="1"/>
  <c r="AK30" i="11" s="1"/>
  <c r="Q30" i="11" s="1"/>
  <c r="AL30" i="11" s="1"/>
  <c r="R30" i="11" s="1"/>
  <c r="AM30" i="11" s="1"/>
  <c r="S30" i="11" s="1"/>
  <c r="AN30" i="11" s="1"/>
  <c r="T30" i="11" s="1"/>
  <c r="AO30" i="11" s="1"/>
  <c r="AQ30" i="11"/>
  <c r="O31" i="12" s="1"/>
  <c r="P31" i="12" s="1"/>
  <c r="AK31" i="12" s="1"/>
  <c r="Q31" i="12" s="1"/>
  <c r="AL31" i="12" s="1"/>
  <c r="R31" i="12" s="1"/>
  <c r="AM31" i="12" s="1"/>
  <c r="S31" i="12" s="1"/>
  <c r="AN31" i="12" s="1"/>
  <c r="T31" i="12" s="1"/>
  <c r="AO31" i="12" s="1"/>
  <c r="AQ31" i="12" s="1"/>
  <c r="O30" i="3"/>
  <c r="P30" i="3" s="1"/>
  <c r="AK30" i="3" s="1"/>
  <c r="Q30" i="3" s="1"/>
  <c r="AL30" i="3" s="1"/>
  <c r="R30" i="3" s="1"/>
  <c r="AM30" i="3" s="1"/>
  <c r="S30" i="3" s="1"/>
  <c r="AN30" i="3" s="1"/>
  <c r="T30" i="3" s="1"/>
  <c r="AO30" i="3" s="1"/>
  <c r="AQ30" i="3" s="1"/>
  <c r="O30" i="4" s="1"/>
  <c r="P30" i="4" s="1"/>
  <c r="AK30" i="4" s="1"/>
  <c r="Q30" i="4" s="1"/>
  <c r="AL30" i="4" s="1"/>
  <c r="R30" i="4" s="1"/>
  <c r="AM30" i="4" s="1"/>
  <c r="S30" i="4" s="1"/>
  <c r="AN30" i="4" s="1"/>
  <c r="T30" i="4" s="1"/>
  <c r="AO30" i="4" s="1"/>
  <c r="AQ30" i="4" s="1"/>
  <c r="O30" i="5" s="1"/>
  <c r="P30" i="5" s="1"/>
  <c r="AK30" i="5" s="1"/>
  <c r="Q30" i="5" s="1"/>
  <c r="AL30" i="5" s="1"/>
  <c r="R30" i="5" s="1"/>
  <c r="AM30" i="5" s="1"/>
  <c r="S30" i="5" s="1"/>
  <c r="AN30" i="5" s="1"/>
  <c r="T30" i="5" s="1"/>
  <c r="AO30" i="5" s="1"/>
  <c r="AQ30" i="5" s="1"/>
  <c r="O30" i="6" s="1"/>
  <c r="P30" i="6" s="1"/>
  <c r="AK30" i="6" s="1"/>
  <c r="Q30" i="6" s="1"/>
  <c r="AL30" i="6" s="1"/>
  <c r="R30" i="6" s="1"/>
  <c r="AM30" i="6" s="1"/>
  <c r="S30" i="6" s="1"/>
  <c r="AN30" i="6" s="1"/>
  <c r="T30" i="6" s="1"/>
  <c r="AO30" i="6" s="1"/>
  <c r="AQ30" i="6" s="1"/>
  <c r="O30" i="7" s="1"/>
  <c r="P30" i="7" s="1"/>
  <c r="AK30" i="7" s="1"/>
  <c r="Q30" i="7" s="1"/>
  <c r="AL30" i="7" s="1"/>
  <c r="R30" i="7" s="1"/>
  <c r="AM30" i="7" s="1"/>
  <c r="S30" i="7" s="1"/>
  <c r="AN30" i="7" s="1"/>
  <c r="T30" i="7" s="1"/>
  <c r="AO30" i="7" s="1"/>
  <c r="AQ30" i="7" s="1"/>
  <c r="O30" i="8" s="1"/>
  <c r="P30" i="8" s="1"/>
  <c r="AK30" i="8" s="1"/>
  <c r="Q30" i="8" s="1"/>
  <c r="AL30" i="8" s="1"/>
  <c r="R30" i="8" s="1"/>
  <c r="AM30" i="8" s="1"/>
  <c r="S30" i="8" s="1"/>
  <c r="AN30" i="8" s="1"/>
  <c r="T30" i="8" s="1"/>
  <c r="AO30" i="8" s="1"/>
  <c r="AQ30" i="8" s="1"/>
  <c r="O29" i="11"/>
  <c r="P29" i="11" s="1"/>
  <c r="AK29" i="11" s="1"/>
  <c r="Q29" i="11" s="1"/>
  <c r="AL29" i="11" s="1"/>
  <c r="R29" i="11" s="1"/>
  <c r="AM29" i="11" s="1"/>
  <c r="S29" i="11" s="1"/>
  <c r="AN29" i="11" s="1"/>
  <c r="T29" i="11" s="1"/>
  <c r="AO29" i="11" s="1"/>
  <c r="AQ29" i="11"/>
  <c r="O30" i="12" s="1"/>
  <c r="P30" i="12" s="1"/>
  <c r="AK30" i="12" s="1"/>
  <c r="Q30" i="12" s="1"/>
  <c r="AL30" i="12" s="1"/>
  <c r="R30" i="12" s="1"/>
  <c r="AM30" i="12" s="1"/>
  <c r="S30" i="12" s="1"/>
  <c r="AN30" i="12" s="1"/>
  <c r="T30" i="12" s="1"/>
  <c r="AO30" i="12" s="1"/>
  <c r="AQ30" i="12" s="1"/>
  <c r="O29" i="3"/>
  <c r="P29" i="3" s="1"/>
  <c r="AK29" i="3" s="1"/>
  <c r="Q29" i="3" s="1"/>
  <c r="AL29" i="3" s="1"/>
  <c r="R29" i="3" s="1"/>
  <c r="AM29" i="3" s="1"/>
  <c r="S29" i="3" s="1"/>
  <c r="AN29" i="3" s="1"/>
  <c r="T29" i="3" s="1"/>
  <c r="AO29" i="3" s="1"/>
  <c r="AQ29" i="3" s="1"/>
  <c r="O29" i="4" s="1"/>
  <c r="P29" i="4" s="1"/>
  <c r="AK29" i="4" s="1"/>
  <c r="Q29" i="4" s="1"/>
  <c r="AL29" i="4" s="1"/>
  <c r="R29" i="4" s="1"/>
  <c r="AM29" i="4" s="1"/>
  <c r="S29" i="4" s="1"/>
  <c r="AN29" i="4" s="1"/>
  <c r="T29" i="4" s="1"/>
  <c r="AO29" i="4" s="1"/>
  <c r="AQ29" i="4" s="1"/>
  <c r="O29" i="5" s="1"/>
  <c r="P29" i="5" s="1"/>
  <c r="AK29" i="5" s="1"/>
  <c r="Q29" i="5" s="1"/>
  <c r="AL29" i="5" s="1"/>
  <c r="R29" i="5" s="1"/>
  <c r="AM29" i="5" s="1"/>
  <c r="S29" i="5" s="1"/>
  <c r="AN29" i="5" s="1"/>
  <c r="T29" i="5" s="1"/>
  <c r="AO29" i="5" s="1"/>
  <c r="AQ29" i="5" s="1"/>
  <c r="O29" i="6" s="1"/>
  <c r="P29" i="6" s="1"/>
  <c r="AK29" i="6" s="1"/>
  <c r="Q29" i="6" s="1"/>
  <c r="AL29" i="6" s="1"/>
  <c r="R29" i="6" s="1"/>
  <c r="AM29" i="6" s="1"/>
  <c r="S29" i="6" s="1"/>
  <c r="AN29" i="6" s="1"/>
  <c r="T29" i="6" s="1"/>
  <c r="AO29" i="6" s="1"/>
  <c r="AQ29" i="6" s="1"/>
  <c r="O29" i="7" s="1"/>
  <c r="P29" i="7" s="1"/>
  <c r="AK29" i="7" s="1"/>
  <c r="Q29" i="7" s="1"/>
  <c r="AL29" i="7" s="1"/>
  <c r="R29" i="7" s="1"/>
  <c r="AM29" i="7" s="1"/>
  <c r="S29" i="7" s="1"/>
  <c r="AN29" i="7" s="1"/>
  <c r="T29" i="7" s="1"/>
  <c r="AO29" i="7" s="1"/>
  <c r="AQ29" i="7" s="1"/>
  <c r="O29" i="8" s="1"/>
  <c r="P29" i="8" s="1"/>
  <c r="AK29" i="8" s="1"/>
  <c r="Q29" i="8" s="1"/>
  <c r="AL29" i="8" s="1"/>
  <c r="R29" i="8" s="1"/>
  <c r="AM29" i="8" s="1"/>
  <c r="S29" i="8" s="1"/>
  <c r="AN29" i="8" s="1"/>
  <c r="T29" i="8" s="1"/>
  <c r="AO29" i="8" s="1"/>
  <c r="AQ29" i="8" s="1"/>
  <c r="O28" i="3"/>
  <c r="P28" i="3" s="1"/>
  <c r="AK28" i="3" s="1"/>
  <c r="Q28" i="3" s="1"/>
  <c r="AL28" i="3" s="1"/>
  <c r="R28" i="3" s="1"/>
  <c r="AM28" i="3" s="1"/>
  <c r="S28" i="3" s="1"/>
  <c r="AN28" i="3" s="1"/>
  <c r="T28" i="3" s="1"/>
  <c r="AO28" i="3" s="1"/>
  <c r="AQ28" i="3" s="1"/>
  <c r="O28" i="4" s="1"/>
  <c r="P28" i="4" s="1"/>
  <c r="AK28" i="4" s="1"/>
  <c r="Q28" i="4" s="1"/>
  <c r="AL28" i="4" s="1"/>
  <c r="R28" i="4" s="1"/>
  <c r="AM28" i="4" s="1"/>
  <c r="S28" i="4" s="1"/>
  <c r="AN28" i="4" s="1"/>
  <c r="T28" i="4" s="1"/>
  <c r="AO28" i="4" s="1"/>
  <c r="AQ28" i="4" s="1"/>
  <c r="O28" i="5" s="1"/>
  <c r="P28" i="5" s="1"/>
  <c r="AK28" i="5" s="1"/>
  <c r="Q28" i="5" s="1"/>
  <c r="AL28" i="5" s="1"/>
  <c r="R28" i="5" s="1"/>
  <c r="AM28" i="5" s="1"/>
  <c r="S28" i="5" s="1"/>
  <c r="AN28" i="5" s="1"/>
  <c r="T28" i="5" s="1"/>
  <c r="AO28" i="5" s="1"/>
  <c r="AQ28" i="5" s="1"/>
  <c r="O28" i="6" s="1"/>
  <c r="P28" i="6" s="1"/>
  <c r="AK28" i="6" s="1"/>
  <c r="Q28" i="6" s="1"/>
  <c r="AL28" i="6" s="1"/>
  <c r="R28" i="6" s="1"/>
  <c r="AM28" i="6" s="1"/>
  <c r="S28" i="6" s="1"/>
  <c r="AN28" i="6" s="1"/>
  <c r="T28" i="6" s="1"/>
  <c r="AO28" i="6" s="1"/>
  <c r="AQ28" i="6" s="1"/>
  <c r="O28" i="7" s="1"/>
  <c r="P28" i="7" s="1"/>
  <c r="AK28" i="7" s="1"/>
  <c r="Q28" i="7" s="1"/>
  <c r="AL28" i="7" s="1"/>
  <c r="R28" i="7" s="1"/>
  <c r="AM28" i="7" s="1"/>
  <c r="S28" i="7" s="1"/>
  <c r="AN28" i="7" s="1"/>
  <c r="T28" i="7" s="1"/>
  <c r="AO28" i="7" s="1"/>
  <c r="AQ28" i="7" s="1"/>
  <c r="O28" i="8" s="1"/>
  <c r="P28" i="8" s="1"/>
  <c r="AK28" i="8" s="1"/>
  <c r="Q28" i="8" s="1"/>
  <c r="AL28" i="8" s="1"/>
  <c r="R28" i="8" s="1"/>
  <c r="AM28" i="8" s="1"/>
  <c r="S28" i="8" s="1"/>
  <c r="AN28" i="8" s="1"/>
  <c r="T28" i="8" s="1"/>
  <c r="AO28" i="8" s="1"/>
  <c r="AQ28" i="8" s="1"/>
  <c r="O28" i="11"/>
  <c r="P28" i="11" s="1"/>
  <c r="AK28" i="11" s="1"/>
  <c r="Q28" i="11" s="1"/>
  <c r="AL28" i="11" s="1"/>
  <c r="R28" i="11" s="1"/>
  <c r="AM28" i="11" s="1"/>
  <c r="S28" i="11" s="1"/>
  <c r="AN28" i="11" s="1"/>
  <c r="T28" i="11" s="1"/>
  <c r="AO28" i="11" s="1"/>
  <c r="AQ28" i="11"/>
  <c r="O29" i="12" s="1"/>
  <c r="P29" i="12" s="1"/>
  <c r="AK29" i="12" s="1"/>
  <c r="Q29" i="12" s="1"/>
  <c r="AL29" i="12" s="1"/>
  <c r="R29" i="12" s="1"/>
  <c r="AM29" i="12" s="1"/>
  <c r="S29" i="12" s="1"/>
  <c r="AN29" i="12" s="1"/>
  <c r="T29" i="12" s="1"/>
  <c r="AO29" i="12" s="1"/>
  <c r="AQ29" i="12" s="1"/>
  <c r="O27" i="3"/>
  <c r="P27" i="3" s="1"/>
  <c r="AK27" i="3" s="1"/>
  <c r="Q27" i="3" s="1"/>
  <c r="AL27" i="3" s="1"/>
  <c r="R27" i="3" s="1"/>
  <c r="AM27" i="3" s="1"/>
  <c r="S27" i="3" s="1"/>
  <c r="AN27" i="3" s="1"/>
  <c r="T27" i="3" s="1"/>
  <c r="AO27" i="3" s="1"/>
  <c r="AQ27" i="3" s="1"/>
  <c r="O27" i="4" s="1"/>
  <c r="P27" i="4" s="1"/>
  <c r="AK27" i="4" s="1"/>
  <c r="Q27" i="4" s="1"/>
  <c r="AL27" i="4" s="1"/>
  <c r="R27" i="4" s="1"/>
  <c r="AM27" i="4" s="1"/>
  <c r="S27" i="4" s="1"/>
  <c r="AN27" i="4" s="1"/>
  <c r="T27" i="4" s="1"/>
  <c r="AO27" i="4" s="1"/>
  <c r="AQ27" i="4" s="1"/>
  <c r="O27" i="5" s="1"/>
  <c r="P27" i="5" s="1"/>
  <c r="AK27" i="5" s="1"/>
  <c r="Q27" i="5" s="1"/>
  <c r="AL27" i="5" s="1"/>
  <c r="R27" i="5" s="1"/>
  <c r="AM27" i="5" s="1"/>
  <c r="S27" i="5" s="1"/>
  <c r="AN27" i="5" s="1"/>
  <c r="T27" i="5" s="1"/>
  <c r="AO27" i="5" s="1"/>
  <c r="AQ27" i="5" s="1"/>
  <c r="O27" i="6" s="1"/>
  <c r="P27" i="6" s="1"/>
  <c r="AK27" i="6" s="1"/>
  <c r="Q27" i="6" s="1"/>
  <c r="AL27" i="6" s="1"/>
  <c r="R27" i="6" s="1"/>
  <c r="AM27" i="6" s="1"/>
  <c r="S27" i="6" s="1"/>
  <c r="AN27" i="6" s="1"/>
  <c r="T27" i="6" s="1"/>
  <c r="AO27" i="6" s="1"/>
  <c r="AQ27" i="6" s="1"/>
  <c r="O27" i="7" s="1"/>
  <c r="P27" i="7" s="1"/>
  <c r="AK27" i="7" s="1"/>
  <c r="Q27" i="7" s="1"/>
  <c r="AL27" i="7" s="1"/>
  <c r="R27" i="7" s="1"/>
  <c r="AM27" i="7" s="1"/>
  <c r="S27" i="7" s="1"/>
  <c r="AN27" i="7" s="1"/>
  <c r="T27" i="7" s="1"/>
  <c r="AO27" i="7" s="1"/>
  <c r="AQ27" i="7" s="1"/>
  <c r="O27" i="8" s="1"/>
  <c r="P27" i="8" s="1"/>
  <c r="AK27" i="8" s="1"/>
  <c r="Q27" i="8" s="1"/>
  <c r="AL27" i="8" s="1"/>
  <c r="R27" i="8" s="1"/>
  <c r="AM27" i="8" s="1"/>
  <c r="S27" i="8" s="1"/>
  <c r="AN27" i="8" s="1"/>
  <c r="T27" i="8" s="1"/>
  <c r="AO27" i="8" s="1"/>
  <c r="AQ27" i="8" s="1"/>
  <c r="O27" i="11"/>
  <c r="P27" i="11" s="1"/>
  <c r="AK27" i="11" s="1"/>
  <c r="Q27" i="11" s="1"/>
  <c r="AL27" i="11" s="1"/>
  <c r="R27" i="11" s="1"/>
  <c r="AM27" i="11" s="1"/>
  <c r="S27" i="11" s="1"/>
  <c r="AN27" i="11" s="1"/>
  <c r="T27" i="11" s="1"/>
  <c r="AO27" i="11" s="1"/>
  <c r="AQ27" i="11"/>
  <c r="O28" i="12" s="1"/>
  <c r="P28" i="12" s="1"/>
  <c r="AK28" i="12" s="1"/>
  <c r="Q28" i="12" s="1"/>
  <c r="AL28" i="12" s="1"/>
  <c r="R28" i="12" s="1"/>
  <c r="AM28" i="12" s="1"/>
  <c r="S28" i="12" s="1"/>
  <c r="AN28" i="12" s="1"/>
  <c r="T28" i="12" s="1"/>
  <c r="AO28" i="12" s="1"/>
  <c r="AQ28" i="12" s="1"/>
  <c r="O26" i="11"/>
  <c r="P26" i="11" s="1"/>
  <c r="AK26" i="11" s="1"/>
  <c r="Q26" i="11" s="1"/>
  <c r="AL26" i="11" s="1"/>
  <c r="R26" i="11" s="1"/>
  <c r="AM26" i="11" s="1"/>
  <c r="S26" i="11" s="1"/>
  <c r="AN26" i="11" s="1"/>
  <c r="T26" i="11" s="1"/>
  <c r="AO26" i="11" s="1"/>
  <c r="AQ26" i="11"/>
  <c r="O27" i="12" s="1"/>
  <c r="P27" i="12" s="1"/>
  <c r="AK27" i="12" s="1"/>
  <c r="Q27" i="12" s="1"/>
  <c r="AL27" i="12" s="1"/>
  <c r="R27" i="12" s="1"/>
  <c r="AM27" i="12" s="1"/>
  <c r="S27" i="12" s="1"/>
  <c r="AN27" i="12" s="1"/>
  <c r="T27" i="12" s="1"/>
  <c r="AO27" i="12" s="1"/>
  <c r="AQ27" i="12" s="1"/>
  <c r="O26" i="3"/>
  <c r="P26" i="3" s="1"/>
  <c r="AK26" i="3" s="1"/>
  <c r="Q26" i="3" s="1"/>
  <c r="AL26" i="3" s="1"/>
  <c r="R26" i="3" s="1"/>
  <c r="AM26" i="3" s="1"/>
  <c r="S26" i="3" s="1"/>
  <c r="AN26" i="3" s="1"/>
  <c r="T26" i="3" s="1"/>
  <c r="AO26" i="3" s="1"/>
  <c r="AQ26" i="3" s="1"/>
  <c r="O26" i="4" s="1"/>
  <c r="P26" i="4" s="1"/>
  <c r="AK26" i="4" s="1"/>
  <c r="Q26" i="4" s="1"/>
  <c r="AL26" i="4" s="1"/>
  <c r="R26" i="4" s="1"/>
  <c r="AM26" i="4" s="1"/>
  <c r="S26" i="4" s="1"/>
  <c r="AN26" i="4" s="1"/>
  <c r="T26" i="4" s="1"/>
  <c r="AO26" i="4" s="1"/>
  <c r="AQ26" i="4" s="1"/>
  <c r="O26" i="5" s="1"/>
  <c r="P26" i="5" s="1"/>
  <c r="AK26" i="5" s="1"/>
  <c r="Q26" i="5" s="1"/>
  <c r="AL26" i="5" s="1"/>
  <c r="R26" i="5" s="1"/>
  <c r="AM26" i="5" s="1"/>
  <c r="S26" i="5" s="1"/>
  <c r="AN26" i="5" s="1"/>
  <c r="T26" i="5" s="1"/>
  <c r="AO26" i="5" s="1"/>
  <c r="AQ26" i="5" s="1"/>
  <c r="O26" i="6" s="1"/>
  <c r="P26" i="6" s="1"/>
  <c r="AK26" i="6" s="1"/>
  <c r="Q26" i="6" s="1"/>
  <c r="AL26" i="6" s="1"/>
  <c r="R26" i="6" s="1"/>
  <c r="AM26" i="6" s="1"/>
  <c r="S26" i="6" s="1"/>
  <c r="AN26" i="6" s="1"/>
  <c r="T26" i="6" s="1"/>
  <c r="AO26" i="6" s="1"/>
  <c r="AQ26" i="6" s="1"/>
  <c r="O26" i="7" s="1"/>
  <c r="P26" i="7" s="1"/>
  <c r="AK26" i="7" s="1"/>
  <c r="Q26" i="7" s="1"/>
  <c r="AL26" i="7" s="1"/>
  <c r="R26" i="7" s="1"/>
  <c r="AM26" i="7" s="1"/>
  <c r="S26" i="7" s="1"/>
  <c r="AN26" i="7" s="1"/>
  <c r="T26" i="7" s="1"/>
  <c r="AO26" i="7" s="1"/>
  <c r="AQ26" i="7" s="1"/>
  <c r="O26" i="8" s="1"/>
  <c r="P26" i="8" s="1"/>
  <c r="AK26" i="8" s="1"/>
  <c r="Q26" i="8" s="1"/>
  <c r="AL26" i="8" s="1"/>
  <c r="R26" i="8" s="1"/>
  <c r="AM26" i="8" s="1"/>
  <c r="S26" i="8" s="1"/>
  <c r="AN26" i="8" s="1"/>
  <c r="T26" i="8" s="1"/>
  <c r="AO26" i="8" s="1"/>
  <c r="AQ26" i="8" s="1"/>
  <c r="O25" i="11"/>
  <c r="P25" i="11" s="1"/>
  <c r="AK25" i="11" s="1"/>
  <c r="Q25" i="11" s="1"/>
  <c r="AL25" i="11" s="1"/>
  <c r="R25" i="11" s="1"/>
  <c r="AM25" i="11" s="1"/>
  <c r="S25" i="11" s="1"/>
  <c r="AN25" i="11" s="1"/>
  <c r="T25" i="11" s="1"/>
  <c r="AO25" i="11" s="1"/>
  <c r="AQ25" i="11"/>
  <c r="O26" i="12" s="1"/>
  <c r="P26" i="12" s="1"/>
  <c r="AK26" i="12" s="1"/>
  <c r="Q26" i="12" s="1"/>
  <c r="AL26" i="12" s="1"/>
  <c r="R26" i="12" s="1"/>
  <c r="AM26" i="12" s="1"/>
  <c r="S26" i="12" s="1"/>
  <c r="AN26" i="12" s="1"/>
  <c r="T26" i="12" s="1"/>
  <c r="AO26" i="12" s="1"/>
  <c r="AQ26" i="12" s="1"/>
  <c r="O25" i="3"/>
  <c r="P25" i="3" s="1"/>
  <c r="AK25" i="3" s="1"/>
  <c r="Q25" i="3" s="1"/>
  <c r="AL25" i="3" s="1"/>
  <c r="R25" i="3" s="1"/>
  <c r="AM25" i="3" s="1"/>
  <c r="S25" i="3" s="1"/>
  <c r="AN25" i="3" s="1"/>
  <c r="T25" i="3" s="1"/>
  <c r="AO25" i="3" s="1"/>
  <c r="AQ25" i="3" s="1"/>
  <c r="O25" i="4" s="1"/>
  <c r="P25" i="4" s="1"/>
  <c r="AK25" i="4" s="1"/>
  <c r="Q25" i="4" s="1"/>
  <c r="AL25" i="4" s="1"/>
  <c r="R25" i="4" s="1"/>
  <c r="AM25" i="4" s="1"/>
  <c r="S25" i="4" s="1"/>
  <c r="AN25" i="4" s="1"/>
  <c r="T25" i="4" s="1"/>
  <c r="AO25" i="4" s="1"/>
  <c r="AQ25" i="4" s="1"/>
  <c r="O25" i="5" s="1"/>
  <c r="P25" i="5" s="1"/>
  <c r="AK25" i="5" s="1"/>
  <c r="Q25" i="5" s="1"/>
  <c r="AL25" i="5" s="1"/>
  <c r="R25" i="5" s="1"/>
  <c r="AM25" i="5" s="1"/>
  <c r="S25" i="5" s="1"/>
  <c r="AN25" i="5" s="1"/>
  <c r="T25" i="5" s="1"/>
  <c r="AO25" i="5" s="1"/>
  <c r="AQ25" i="5" s="1"/>
  <c r="O25" i="6" s="1"/>
  <c r="P25" i="6" s="1"/>
  <c r="AK25" i="6" s="1"/>
  <c r="Q25" i="6" s="1"/>
  <c r="AL25" i="6" s="1"/>
  <c r="R25" i="6" s="1"/>
  <c r="AM25" i="6" s="1"/>
  <c r="S25" i="6" s="1"/>
  <c r="AN25" i="6" s="1"/>
  <c r="T25" i="6" s="1"/>
  <c r="AO25" i="6" s="1"/>
  <c r="AQ25" i="6" s="1"/>
  <c r="O25" i="7" s="1"/>
  <c r="P25" i="7" s="1"/>
  <c r="AK25" i="7" s="1"/>
  <c r="Q25" i="7" s="1"/>
  <c r="AL25" i="7" s="1"/>
  <c r="R25" i="7" s="1"/>
  <c r="AM25" i="7" s="1"/>
  <c r="S25" i="7" s="1"/>
  <c r="AN25" i="7" s="1"/>
  <c r="T25" i="7" s="1"/>
  <c r="AO25" i="7" s="1"/>
  <c r="AQ25" i="7" s="1"/>
  <c r="O25" i="8" s="1"/>
  <c r="P25" i="8" s="1"/>
  <c r="AK25" i="8" s="1"/>
  <c r="Q25" i="8" s="1"/>
  <c r="AL25" i="8" s="1"/>
  <c r="R25" i="8" s="1"/>
  <c r="AM25" i="8" s="1"/>
  <c r="S25" i="8" s="1"/>
  <c r="AN25" i="8" s="1"/>
  <c r="T25" i="8" s="1"/>
  <c r="AO25" i="8" s="1"/>
  <c r="AQ25" i="8" s="1"/>
  <c r="O24" i="11"/>
  <c r="P24" i="11" s="1"/>
  <c r="AK24" i="11" s="1"/>
  <c r="Q24" i="11" s="1"/>
  <c r="AL24" i="11" s="1"/>
  <c r="R24" i="11" s="1"/>
  <c r="AM24" i="11" s="1"/>
  <c r="S24" i="11" s="1"/>
  <c r="AN24" i="11" s="1"/>
  <c r="T24" i="11" s="1"/>
  <c r="AO24" i="11" s="1"/>
  <c r="AQ24" i="11"/>
  <c r="O25" i="12" s="1"/>
  <c r="P25" i="12" s="1"/>
  <c r="AK25" i="12" s="1"/>
  <c r="Q25" i="12" s="1"/>
  <c r="AL25" i="12" s="1"/>
  <c r="R25" i="12" s="1"/>
  <c r="AM25" i="12" s="1"/>
  <c r="S25" i="12" s="1"/>
  <c r="AN25" i="12" s="1"/>
  <c r="T25" i="12" s="1"/>
  <c r="AO25" i="12" s="1"/>
  <c r="AQ25" i="12" s="1"/>
  <c r="O24" i="3"/>
  <c r="P24" i="3" s="1"/>
  <c r="AK24" i="3" s="1"/>
  <c r="Q24" i="3" s="1"/>
  <c r="AL24" i="3" s="1"/>
  <c r="R24" i="3" s="1"/>
  <c r="AM24" i="3" s="1"/>
  <c r="S24" i="3" s="1"/>
  <c r="AN24" i="3" s="1"/>
  <c r="T24" i="3" s="1"/>
  <c r="AO24" i="3" s="1"/>
  <c r="AQ24" i="3" s="1"/>
  <c r="O24" i="4" s="1"/>
  <c r="P24" i="4" s="1"/>
  <c r="AK24" i="4" s="1"/>
  <c r="Q24" i="4" s="1"/>
  <c r="AL24" i="4" s="1"/>
  <c r="R24" i="4" s="1"/>
  <c r="AM24" i="4" s="1"/>
  <c r="S24" i="4" s="1"/>
  <c r="AN24" i="4" s="1"/>
  <c r="T24" i="4" s="1"/>
  <c r="AO24" i="4" s="1"/>
  <c r="AQ24" i="4" s="1"/>
  <c r="O24" i="5" s="1"/>
  <c r="P24" i="5" s="1"/>
  <c r="AK24" i="5" s="1"/>
  <c r="Q24" i="5" s="1"/>
  <c r="AL24" i="5" s="1"/>
  <c r="R24" i="5" s="1"/>
  <c r="AM24" i="5" s="1"/>
  <c r="S24" i="5" s="1"/>
  <c r="AN24" i="5" s="1"/>
  <c r="T24" i="5" s="1"/>
  <c r="AO24" i="5" s="1"/>
  <c r="AQ24" i="5" s="1"/>
  <c r="O24" i="6" s="1"/>
  <c r="P24" i="6" s="1"/>
  <c r="AK24" i="6" s="1"/>
  <c r="Q24" i="6" s="1"/>
  <c r="AL24" i="6" s="1"/>
  <c r="R24" i="6" s="1"/>
  <c r="AM24" i="6" s="1"/>
  <c r="S24" i="6" s="1"/>
  <c r="AN24" i="6" s="1"/>
  <c r="T24" i="6" s="1"/>
  <c r="AO24" i="6" s="1"/>
  <c r="AQ24" i="6" s="1"/>
  <c r="O24" i="7" s="1"/>
  <c r="P24" i="7" s="1"/>
  <c r="AK24" i="7" s="1"/>
  <c r="Q24" i="7" s="1"/>
  <c r="AL24" i="7" s="1"/>
  <c r="R24" i="7" s="1"/>
  <c r="AM24" i="7" s="1"/>
  <c r="S24" i="7" s="1"/>
  <c r="AN24" i="7" s="1"/>
  <c r="T24" i="7" s="1"/>
  <c r="AO24" i="7" s="1"/>
  <c r="AQ24" i="7" s="1"/>
  <c r="O24" i="8" s="1"/>
  <c r="P24" i="8" s="1"/>
  <c r="AK24" i="8" s="1"/>
  <c r="Q24" i="8" s="1"/>
  <c r="AL24" i="8" s="1"/>
  <c r="R24" i="8" s="1"/>
  <c r="AM24" i="8" s="1"/>
  <c r="S24" i="8" s="1"/>
  <c r="AN24" i="8" s="1"/>
  <c r="T24" i="8" s="1"/>
  <c r="AO24" i="8" s="1"/>
  <c r="AQ24" i="8" s="1"/>
  <c r="O23" i="3"/>
  <c r="P23" i="3" s="1"/>
  <c r="AK23" i="3" s="1"/>
  <c r="Q23" i="3" s="1"/>
  <c r="AL23" i="3" s="1"/>
  <c r="R23" i="3" s="1"/>
  <c r="AM23" i="3" s="1"/>
  <c r="S23" i="3" s="1"/>
  <c r="AN23" i="3" s="1"/>
  <c r="T23" i="3" s="1"/>
  <c r="AO23" i="3" s="1"/>
  <c r="AQ23" i="3" s="1"/>
  <c r="O23" i="4" s="1"/>
  <c r="P23" i="4" s="1"/>
  <c r="AK23" i="4" s="1"/>
  <c r="Q23" i="4" s="1"/>
  <c r="AL23" i="4" s="1"/>
  <c r="R23" i="4" s="1"/>
  <c r="AM23" i="4" s="1"/>
  <c r="S23" i="4" s="1"/>
  <c r="AN23" i="4" s="1"/>
  <c r="T23" i="4" s="1"/>
  <c r="AO23" i="4" s="1"/>
  <c r="AQ23" i="4" s="1"/>
  <c r="O23" i="5" s="1"/>
  <c r="P23" i="5" s="1"/>
  <c r="AK23" i="5" s="1"/>
  <c r="Q23" i="5" s="1"/>
  <c r="AL23" i="5" s="1"/>
  <c r="R23" i="5" s="1"/>
  <c r="AM23" i="5" s="1"/>
  <c r="S23" i="5" s="1"/>
  <c r="AN23" i="5" s="1"/>
  <c r="T23" i="5" s="1"/>
  <c r="AO23" i="5" s="1"/>
  <c r="AQ23" i="5" s="1"/>
  <c r="O23" i="6" s="1"/>
  <c r="P23" i="6" s="1"/>
  <c r="AK23" i="6" s="1"/>
  <c r="Q23" i="6" s="1"/>
  <c r="AL23" i="6" s="1"/>
  <c r="R23" i="6" s="1"/>
  <c r="AM23" i="6" s="1"/>
  <c r="S23" i="6" s="1"/>
  <c r="AN23" i="6" s="1"/>
  <c r="T23" i="6" s="1"/>
  <c r="AO23" i="6" s="1"/>
  <c r="AQ23" i="6" s="1"/>
  <c r="O23" i="7" s="1"/>
  <c r="P23" i="7" s="1"/>
  <c r="AK23" i="7" s="1"/>
  <c r="Q23" i="7" s="1"/>
  <c r="AL23" i="7" s="1"/>
  <c r="R23" i="7" s="1"/>
  <c r="AM23" i="7" s="1"/>
  <c r="S23" i="7" s="1"/>
  <c r="AN23" i="7" s="1"/>
  <c r="T23" i="7" s="1"/>
  <c r="AO23" i="7" s="1"/>
  <c r="AQ23" i="7" s="1"/>
  <c r="O23" i="8" s="1"/>
  <c r="P23" i="8" s="1"/>
  <c r="AK23" i="8" s="1"/>
  <c r="Q23" i="8" s="1"/>
  <c r="AL23" i="8" s="1"/>
  <c r="R23" i="8" s="1"/>
  <c r="AM23" i="8" s="1"/>
  <c r="S23" i="8" s="1"/>
  <c r="AN23" i="8" s="1"/>
  <c r="T23" i="8" s="1"/>
  <c r="AO23" i="8" s="1"/>
  <c r="AQ23" i="8" s="1"/>
  <c r="O23" i="11"/>
  <c r="P23" i="11" s="1"/>
  <c r="AK23" i="11" s="1"/>
  <c r="Q23" i="11" s="1"/>
  <c r="AL23" i="11" s="1"/>
  <c r="R23" i="11" s="1"/>
  <c r="AM23" i="11" s="1"/>
  <c r="S23" i="11" s="1"/>
  <c r="AN23" i="11" s="1"/>
  <c r="T23" i="11" s="1"/>
  <c r="AO23" i="11" s="1"/>
  <c r="AQ23" i="11"/>
  <c r="O24" i="12" s="1"/>
  <c r="P24" i="12" s="1"/>
  <c r="AK24" i="12" s="1"/>
  <c r="Q24" i="12" s="1"/>
  <c r="AL24" i="12" s="1"/>
  <c r="R24" i="12" s="1"/>
  <c r="AM24" i="12" s="1"/>
  <c r="S24" i="12" s="1"/>
  <c r="AN24" i="12" s="1"/>
  <c r="T24" i="12" s="1"/>
  <c r="AO24" i="12" s="1"/>
  <c r="AQ24" i="12" s="1"/>
  <c r="O22" i="11"/>
  <c r="P22" i="11" s="1"/>
  <c r="AK22" i="11" s="1"/>
  <c r="Q22" i="11" s="1"/>
  <c r="AL22" i="11" s="1"/>
  <c r="R22" i="11" s="1"/>
  <c r="AM22" i="11" s="1"/>
  <c r="S22" i="11" s="1"/>
  <c r="AN22" i="11" s="1"/>
  <c r="T22" i="11" s="1"/>
  <c r="AO22" i="11" s="1"/>
  <c r="AQ22" i="11"/>
  <c r="O23" i="12" s="1"/>
  <c r="P23" i="12" s="1"/>
  <c r="AK23" i="12" s="1"/>
  <c r="Q23" i="12" s="1"/>
  <c r="AL23" i="12" s="1"/>
  <c r="R23" i="12" s="1"/>
  <c r="AM23" i="12" s="1"/>
  <c r="S23" i="12" s="1"/>
  <c r="AN23" i="12" s="1"/>
  <c r="T23" i="12" s="1"/>
  <c r="AO23" i="12" s="1"/>
  <c r="AQ23" i="12" s="1"/>
  <c r="O22" i="3"/>
  <c r="P22" i="3" s="1"/>
  <c r="AK22" i="3" s="1"/>
  <c r="Q22" i="3" s="1"/>
  <c r="AL22" i="3" s="1"/>
  <c r="R22" i="3" s="1"/>
  <c r="AM22" i="3" s="1"/>
  <c r="S22" i="3" s="1"/>
  <c r="AN22" i="3" s="1"/>
  <c r="T22" i="3" s="1"/>
  <c r="AO22" i="3" s="1"/>
  <c r="AQ22" i="3" s="1"/>
  <c r="O22" i="4" s="1"/>
  <c r="P22" i="4" s="1"/>
  <c r="AK22" i="4" s="1"/>
  <c r="Q22" i="4" s="1"/>
  <c r="AL22" i="4" s="1"/>
  <c r="R22" i="4" s="1"/>
  <c r="AM22" i="4" s="1"/>
  <c r="S22" i="4" s="1"/>
  <c r="AN22" i="4" s="1"/>
  <c r="T22" i="4" s="1"/>
  <c r="AO22" i="4" s="1"/>
  <c r="AQ22" i="4" s="1"/>
  <c r="O22" i="5" s="1"/>
  <c r="P22" i="5" s="1"/>
  <c r="AK22" i="5" s="1"/>
  <c r="Q22" i="5" s="1"/>
  <c r="AL22" i="5" s="1"/>
  <c r="R22" i="5" s="1"/>
  <c r="AM22" i="5" s="1"/>
  <c r="S22" i="5" s="1"/>
  <c r="AN22" i="5" s="1"/>
  <c r="T22" i="5" s="1"/>
  <c r="AO22" i="5" s="1"/>
  <c r="AQ22" i="5" s="1"/>
  <c r="O22" i="6" s="1"/>
  <c r="P22" i="6" s="1"/>
  <c r="AK22" i="6" s="1"/>
  <c r="Q22" i="6" s="1"/>
  <c r="AL22" i="6" s="1"/>
  <c r="R22" i="6" s="1"/>
  <c r="AM22" i="6" s="1"/>
  <c r="S22" i="6" s="1"/>
  <c r="AN22" i="6" s="1"/>
  <c r="T22" i="6" s="1"/>
  <c r="AO22" i="6" s="1"/>
  <c r="AQ22" i="6" s="1"/>
  <c r="O22" i="7" s="1"/>
  <c r="P22" i="7" s="1"/>
  <c r="AK22" i="7" s="1"/>
  <c r="Q22" i="7" s="1"/>
  <c r="AL22" i="7" s="1"/>
  <c r="R22" i="7" s="1"/>
  <c r="AM22" i="7" s="1"/>
  <c r="S22" i="7" s="1"/>
  <c r="AN22" i="7" s="1"/>
  <c r="T22" i="7" s="1"/>
  <c r="AO22" i="7" s="1"/>
  <c r="AQ22" i="7" s="1"/>
  <c r="O22" i="8" s="1"/>
  <c r="P22" i="8" s="1"/>
  <c r="AK22" i="8" s="1"/>
  <c r="Q22" i="8" s="1"/>
  <c r="AL22" i="8" s="1"/>
  <c r="R22" i="8" s="1"/>
  <c r="AM22" i="8" s="1"/>
  <c r="S22" i="8" s="1"/>
  <c r="AN22" i="8" s="1"/>
  <c r="T22" i="8" s="1"/>
  <c r="AO22" i="8" s="1"/>
  <c r="AQ22" i="8" s="1"/>
  <c r="O21" i="11"/>
  <c r="P21" i="11" s="1"/>
  <c r="AK21" i="11" s="1"/>
  <c r="Q21" i="11" s="1"/>
  <c r="AL21" i="11" s="1"/>
  <c r="R21" i="11" s="1"/>
  <c r="AM21" i="11" s="1"/>
  <c r="S21" i="11" s="1"/>
  <c r="AN21" i="11" s="1"/>
  <c r="T21" i="11" s="1"/>
  <c r="AO21" i="11" s="1"/>
  <c r="AQ21" i="11"/>
  <c r="O22" i="12" s="1"/>
  <c r="P22" i="12" s="1"/>
  <c r="AK22" i="12" s="1"/>
  <c r="Q22" i="12" s="1"/>
  <c r="AL22" i="12" s="1"/>
  <c r="R22" i="12" s="1"/>
  <c r="AM22" i="12" s="1"/>
  <c r="S22" i="12" s="1"/>
  <c r="AN22" i="12" s="1"/>
  <c r="T22" i="12" s="1"/>
  <c r="AO22" i="12" s="1"/>
  <c r="AQ22" i="12" s="1"/>
  <c r="O21" i="3"/>
  <c r="P21" i="3" s="1"/>
  <c r="AK21" i="3" s="1"/>
  <c r="Q21" i="3" s="1"/>
  <c r="AL21" i="3" s="1"/>
  <c r="R21" i="3" s="1"/>
  <c r="AM21" i="3" s="1"/>
  <c r="S21" i="3" s="1"/>
  <c r="AN21" i="3" s="1"/>
  <c r="T21" i="3" s="1"/>
  <c r="AO21" i="3" s="1"/>
  <c r="AQ21" i="3" s="1"/>
  <c r="O21" i="4" s="1"/>
  <c r="P21" i="4" s="1"/>
  <c r="AK21" i="4" s="1"/>
  <c r="Q21" i="4" s="1"/>
  <c r="AL21" i="4" s="1"/>
  <c r="R21" i="4" s="1"/>
  <c r="AM21" i="4" s="1"/>
  <c r="S21" i="4" s="1"/>
  <c r="AN21" i="4" s="1"/>
  <c r="T21" i="4" s="1"/>
  <c r="AO21" i="4" s="1"/>
  <c r="AQ21" i="4" s="1"/>
  <c r="O21" i="5" s="1"/>
  <c r="P21" i="5" s="1"/>
  <c r="AK21" i="5" s="1"/>
  <c r="Q21" i="5" s="1"/>
  <c r="AL21" i="5" s="1"/>
  <c r="R21" i="5" s="1"/>
  <c r="AM21" i="5" s="1"/>
  <c r="S21" i="5" s="1"/>
  <c r="AN21" i="5" s="1"/>
  <c r="T21" i="5" s="1"/>
  <c r="AO21" i="5" s="1"/>
  <c r="AQ21" i="5" s="1"/>
  <c r="O21" i="6" s="1"/>
  <c r="P21" i="6" s="1"/>
  <c r="AK21" i="6" s="1"/>
  <c r="Q21" i="6" s="1"/>
  <c r="AL21" i="6" s="1"/>
  <c r="R21" i="6" s="1"/>
  <c r="AM21" i="6" s="1"/>
  <c r="S21" i="6" s="1"/>
  <c r="AN21" i="6" s="1"/>
  <c r="T21" i="6" s="1"/>
  <c r="AO21" i="6" s="1"/>
  <c r="AQ21" i="6" s="1"/>
  <c r="O21" i="7" s="1"/>
  <c r="P21" i="7" s="1"/>
  <c r="AK21" i="7" s="1"/>
  <c r="Q21" i="7" s="1"/>
  <c r="AL21" i="7" s="1"/>
  <c r="R21" i="7" s="1"/>
  <c r="AM21" i="7" s="1"/>
  <c r="S21" i="7" s="1"/>
  <c r="AN21" i="7" s="1"/>
  <c r="T21" i="7" s="1"/>
  <c r="AO21" i="7" s="1"/>
  <c r="AQ21" i="7" s="1"/>
  <c r="O21" i="8" s="1"/>
  <c r="P21" i="8" s="1"/>
  <c r="AK21" i="8" s="1"/>
  <c r="Q21" i="8" s="1"/>
  <c r="AL21" i="8" s="1"/>
  <c r="R21" i="8" s="1"/>
  <c r="AM21" i="8" s="1"/>
  <c r="S21" i="8" s="1"/>
  <c r="AN21" i="8" s="1"/>
  <c r="T21" i="8" s="1"/>
  <c r="AO21" i="8" s="1"/>
  <c r="AQ21" i="8" s="1"/>
  <c r="O20" i="3"/>
  <c r="P20" i="3" s="1"/>
  <c r="AK20" i="3" s="1"/>
  <c r="Q20" i="3" s="1"/>
  <c r="AL20" i="3" s="1"/>
  <c r="R20" i="3" s="1"/>
  <c r="AM20" i="3" s="1"/>
  <c r="S20" i="3" s="1"/>
  <c r="AN20" i="3" s="1"/>
  <c r="T20" i="3" s="1"/>
  <c r="AO20" i="3" s="1"/>
  <c r="AQ20" i="3" s="1"/>
  <c r="O20" i="4" s="1"/>
  <c r="P20" i="4" s="1"/>
  <c r="AK20" i="4" s="1"/>
  <c r="Q20" i="4" s="1"/>
  <c r="AL20" i="4" s="1"/>
  <c r="R20" i="4" s="1"/>
  <c r="AM20" i="4" s="1"/>
  <c r="S20" i="4" s="1"/>
  <c r="AN20" i="4" s="1"/>
  <c r="T20" i="4" s="1"/>
  <c r="AO20" i="4" s="1"/>
  <c r="AQ20" i="4" s="1"/>
  <c r="O20" i="5" s="1"/>
  <c r="P20" i="5" s="1"/>
  <c r="AK20" i="5" s="1"/>
  <c r="Q20" i="5" s="1"/>
  <c r="AL20" i="5" s="1"/>
  <c r="R20" i="5" s="1"/>
  <c r="AM20" i="5" s="1"/>
  <c r="S20" i="5" s="1"/>
  <c r="AN20" i="5" s="1"/>
  <c r="T20" i="5" s="1"/>
  <c r="AO20" i="5" s="1"/>
  <c r="AQ20" i="5" s="1"/>
  <c r="O20" i="6" s="1"/>
  <c r="P20" i="6" s="1"/>
  <c r="AK20" i="6" s="1"/>
  <c r="Q20" i="6" s="1"/>
  <c r="AL20" i="6" s="1"/>
  <c r="R20" i="6" s="1"/>
  <c r="AM20" i="6" s="1"/>
  <c r="S20" i="6" s="1"/>
  <c r="AN20" i="6" s="1"/>
  <c r="T20" i="6" s="1"/>
  <c r="AO20" i="6" s="1"/>
  <c r="AQ20" i="6" s="1"/>
  <c r="O20" i="7" s="1"/>
  <c r="P20" i="7" s="1"/>
  <c r="AK20" i="7" s="1"/>
  <c r="Q20" i="7" s="1"/>
  <c r="AL20" i="7" s="1"/>
  <c r="R20" i="7" s="1"/>
  <c r="AM20" i="7" s="1"/>
  <c r="S20" i="7" s="1"/>
  <c r="AN20" i="7" s="1"/>
  <c r="T20" i="7" s="1"/>
  <c r="AO20" i="7" s="1"/>
  <c r="AQ20" i="7" s="1"/>
  <c r="O20" i="8" s="1"/>
  <c r="P20" i="8" s="1"/>
  <c r="AK20" i="8" s="1"/>
  <c r="Q20" i="8" s="1"/>
  <c r="AL20" i="8" s="1"/>
  <c r="R20" i="8" s="1"/>
  <c r="AM20" i="8" s="1"/>
  <c r="S20" i="8" s="1"/>
  <c r="AN20" i="8" s="1"/>
  <c r="T20" i="8" s="1"/>
  <c r="AO20" i="8" s="1"/>
  <c r="AQ20" i="8" s="1"/>
  <c r="O20" i="11"/>
  <c r="P20" i="11" s="1"/>
  <c r="AK20" i="11" s="1"/>
  <c r="Q20" i="11" s="1"/>
  <c r="AL20" i="11" s="1"/>
  <c r="R20" i="11" s="1"/>
  <c r="AM20" i="11" s="1"/>
  <c r="S20" i="11" s="1"/>
  <c r="AN20" i="11" s="1"/>
  <c r="T20" i="11" s="1"/>
  <c r="AO20" i="11" s="1"/>
  <c r="AQ20" i="11"/>
  <c r="O20" i="12" s="1"/>
  <c r="P20" i="12" s="1"/>
  <c r="AK20" i="12" s="1"/>
  <c r="Q20" i="12" s="1"/>
  <c r="AL20" i="12" s="1"/>
  <c r="R20" i="12" s="1"/>
  <c r="AM20" i="12" s="1"/>
  <c r="S20" i="12" s="1"/>
  <c r="AN20" i="12" s="1"/>
  <c r="T20" i="12" s="1"/>
  <c r="AO20" i="12" s="1"/>
  <c r="AQ20" i="12" s="1"/>
  <c r="O19" i="3"/>
  <c r="P19" i="3" s="1"/>
  <c r="AK19" i="3" s="1"/>
  <c r="Q19" i="3" s="1"/>
  <c r="AL19" i="3" s="1"/>
  <c r="R19" i="3" s="1"/>
  <c r="AM19" i="3" s="1"/>
  <c r="S19" i="3" s="1"/>
  <c r="AN19" i="3" s="1"/>
  <c r="T19" i="3" s="1"/>
  <c r="AO19" i="3" s="1"/>
  <c r="AQ19" i="3" s="1"/>
  <c r="O19" i="4" s="1"/>
  <c r="P19" i="4" s="1"/>
  <c r="AK19" i="4" s="1"/>
  <c r="Q19" i="4" s="1"/>
  <c r="AL19" i="4" s="1"/>
  <c r="R19" i="4" s="1"/>
  <c r="AM19" i="4" s="1"/>
  <c r="S19" i="4" s="1"/>
  <c r="AN19" i="4" s="1"/>
  <c r="T19" i="4" s="1"/>
  <c r="AO19" i="4" s="1"/>
  <c r="AQ19" i="4" s="1"/>
  <c r="O19" i="5" s="1"/>
  <c r="P19" i="5" s="1"/>
  <c r="AK19" i="5" s="1"/>
  <c r="Q19" i="5" s="1"/>
  <c r="AL19" i="5" s="1"/>
  <c r="R19" i="5" s="1"/>
  <c r="AM19" i="5" s="1"/>
  <c r="S19" i="5" s="1"/>
  <c r="AN19" i="5" s="1"/>
  <c r="T19" i="5" s="1"/>
  <c r="AO19" i="5" s="1"/>
  <c r="AQ19" i="5" s="1"/>
  <c r="O19" i="6" s="1"/>
  <c r="P19" i="6" s="1"/>
  <c r="AK19" i="6" s="1"/>
  <c r="Q19" i="6" s="1"/>
  <c r="AL19" i="6" s="1"/>
  <c r="R19" i="6" s="1"/>
  <c r="AM19" i="6" s="1"/>
  <c r="S19" i="6" s="1"/>
  <c r="AN19" i="6" s="1"/>
  <c r="T19" i="6" s="1"/>
  <c r="AO19" i="6" s="1"/>
  <c r="AQ19" i="6" s="1"/>
  <c r="O19" i="7" s="1"/>
  <c r="P19" i="7" s="1"/>
  <c r="AK19" i="7" s="1"/>
  <c r="Q19" i="7" s="1"/>
  <c r="AL19" i="7" s="1"/>
  <c r="R19" i="7" s="1"/>
  <c r="AM19" i="7" s="1"/>
  <c r="S19" i="7" s="1"/>
  <c r="AN19" i="7" s="1"/>
  <c r="T19" i="7" s="1"/>
  <c r="AO19" i="7" s="1"/>
  <c r="AQ19" i="7" s="1"/>
  <c r="O19" i="8" s="1"/>
  <c r="P19" i="8" s="1"/>
  <c r="AK19" i="8" s="1"/>
  <c r="Q19" i="8" s="1"/>
  <c r="AL19" i="8" s="1"/>
  <c r="R19" i="8" s="1"/>
  <c r="AM19" i="8" s="1"/>
  <c r="S19" i="8" s="1"/>
  <c r="AN19" i="8" s="1"/>
  <c r="T19" i="8" s="1"/>
  <c r="AO19" i="8" s="1"/>
  <c r="AQ19" i="8" s="1"/>
  <c r="O19" i="11"/>
  <c r="P19" i="11" s="1"/>
  <c r="AK19" i="11" s="1"/>
  <c r="Q19" i="11" s="1"/>
  <c r="AL19" i="11" s="1"/>
  <c r="R19" i="11" s="1"/>
  <c r="AM19" i="11" s="1"/>
  <c r="S19" i="11" s="1"/>
  <c r="AN19" i="11" s="1"/>
  <c r="T19" i="11" s="1"/>
  <c r="AO19" i="11" s="1"/>
  <c r="AQ19" i="11"/>
  <c r="O19" i="12" s="1"/>
  <c r="P19" i="12" s="1"/>
  <c r="AK19" i="12" s="1"/>
  <c r="Q19" i="12" s="1"/>
  <c r="AL19" i="12" s="1"/>
  <c r="R19" i="12" s="1"/>
  <c r="AM19" i="12" s="1"/>
  <c r="S19" i="12" s="1"/>
  <c r="AN19" i="12" s="1"/>
  <c r="T19" i="12" s="1"/>
  <c r="AO19" i="12" s="1"/>
  <c r="AQ19" i="12" s="1"/>
  <c r="O18" i="3"/>
  <c r="P18" i="3" s="1"/>
  <c r="AK18" i="3" s="1"/>
  <c r="Q18" i="3" s="1"/>
  <c r="AL18" i="3" s="1"/>
  <c r="R18" i="3" s="1"/>
  <c r="AM18" i="3" s="1"/>
  <c r="S18" i="3" s="1"/>
  <c r="AN18" i="3" s="1"/>
  <c r="T18" i="3" s="1"/>
  <c r="AO18" i="3" s="1"/>
  <c r="AQ18" i="3" s="1"/>
  <c r="O18" i="4" s="1"/>
  <c r="P18" i="4" s="1"/>
  <c r="AK18" i="4" s="1"/>
  <c r="Q18" i="4" s="1"/>
  <c r="AL18" i="4" s="1"/>
  <c r="R18" i="4" s="1"/>
  <c r="AM18" i="4" s="1"/>
  <c r="S18" i="4" s="1"/>
  <c r="AN18" i="4" s="1"/>
  <c r="T18" i="4" s="1"/>
  <c r="AO18" i="4" s="1"/>
  <c r="AQ18" i="4" s="1"/>
  <c r="O18" i="5" s="1"/>
  <c r="P18" i="5" s="1"/>
  <c r="AK18" i="5" s="1"/>
  <c r="Q18" i="5" s="1"/>
  <c r="AL18" i="5" s="1"/>
  <c r="R18" i="5" s="1"/>
  <c r="AM18" i="5" s="1"/>
  <c r="S18" i="5" s="1"/>
  <c r="AN18" i="5" s="1"/>
  <c r="T18" i="5" s="1"/>
  <c r="AO18" i="5" s="1"/>
  <c r="AQ18" i="5" s="1"/>
  <c r="O18" i="6" s="1"/>
  <c r="P18" i="6" s="1"/>
  <c r="AK18" i="6" s="1"/>
  <c r="Q18" i="6" s="1"/>
  <c r="AL18" i="6" s="1"/>
  <c r="R18" i="6" s="1"/>
  <c r="AM18" i="6" s="1"/>
  <c r="S18" i="6" s="1"/>
  <c r="AN18" i="6" s="1"/>
  <c r="T18" i="6" s="1"/>
  <c r="AO18" i="6" s="1"/>
  <c r="AQ18" i="6" s="1"/>
  <c r="O18" i="7" s="1"/>
  <c r="P18" i="7" s="1"/>
  <c r="AK18" i="7" s="1"/>
  <c r="Q18" i="7" s="1"/>
  <c r="AL18" i="7" s="1"/>
  <c r="R18" i="7" s="1"/>
  <c r="AM18" i="7" s="1"/>
  <c r="S18" i="7" s="1"/>
  <c r="AN18" i="7" s="1"/>
  <c r="T18" i="7" s="1"/>
  <c r="AO18" i="7" s="1"/>
  <c r="AQ18" i="7" s="1"/>
  <c r="O18" i="8" s="1"/>
  <c r="P18" i="8" s="1"/>
  <c r="AK18" i="8" s="1"/>
  <c r="Q18" i="8" s="1"/>
  <c r="AL18" i="8" s="1"/>
  <c r="R18" i="8" s="1"/>
  <c r="AM18" i="8" s="1"/>
  <c r="S18" i="8" s="1"/>
  <c r="AN18" i="8" s="1"/>
  <c r="T18" i="8" s="1"/>
  <c r="AO18" i="8" s="1"/>
  <c r="AQ18" i="8" s="1"/>
  <c r="O18" i="11"/>
  <c r="P18" i="11" s="1"/>
  <c r="AK18" i="11" s="1"/>
  <c r="Q18" i="11" s="1"/>
  <c r="AL18" i="11" s="1"/>
  <c r="R18" i="11" s="1"/>
  <c r="AM18" i="11" s="1"/>
  <c r="S18" i="11" s="1"/>
  <c r="AN18" i="11" s="1"/>
  <c r="T18" i="11" s="1"/>
  <c r="AO18" i="11" s="1"/>
  <c r="AQ18" i="11"/>
  <c r="O18" i="12" s="1"/>
  <c r="P18" i="12" s="1"/>
  <c r="AK18" i="12" s="1"/>
  <c r="Q18" i="12" s="1"/>
  <c r="AL18" i="12" s="1"/>
  <c r="R18" i="12" s="1"/>
  <c r="AM18" i="12" s="1"/>
  <c r="S18" i="12" s="1"/>
  <c r="AN18" i="12" s="1"/>
  <c r="T18" i="12" s="1"/>
  <c r="AO18" i="12" s="1"/>
  <c r="AQ18" i="12" s="1"/>
  <c r="O17" i="11"/>
  <c r="P17" i="11" s="1"/>
  <c r="AK17" i="11" s="1"/>
  <c r="Q17" i="11" s="1"/>
  <c r="AL17" i="11" s="1"/>
  <c r="R17" i="11" s="1"/>
  <c r="AM17" i="11" s="1"/>
  <c r="S17" i="11" s="1"/>
  <c r="AN17" i="11" s="1"/>
  <c r="T17" i="11" s="1"/>
  <c r="AO17" i="11" s="1"/>
  <c r="AQ17" i="11"/>
  <c r="O17" i="12" s="1"/>
  <c r="P17" i="12" s="1"/>
  <c r="AK17" i="12" s="1"/>
  <c r="Q17" i="12" s="1"/>
  <c r="AL17" i="12" s="1"/>
  <c r="R17" i="12" s="1"/>
  <c r="AM17" i="12" s="1"/>
  <c r="S17" i="12" s="1"/>
  <c r="AN17" i="12" s="1"/>
  <c r="T17" i="12" s="1"/>
  <c r="AO17" i="12" s="1"/>
  <c r="AQ17" i="12" s="1"/>
  <c r="O17" i="3"/>
  <c r="P17" i="3" s="1"/>
  <c r="AK17" i="3" s="1"/>
  <c r="Q17" i="3" s="1"/>
  <c r="AL17" i="3" s="1"/>
  <c r="R17" i="3" s="1"/>
  <c r="AM17" i="3" s="1"/>
  <c r="S17" i="3" s="1"/>
  <c r="AN17" i="3" s="1"/>
  <c r="T17" i="3" s="1"/>
  <c r="AO17" i="3" s="1"/>
  <c r="AQ17" i="3" s="1"/>
  <c r="O17" i="4" s="1"/>
  <c r="P17" i="4" s="1"/>
  <c r="AK17" i="4" s="1"/>
  <c r="Q17" i="4" s="1"/>
  <c r="AL17" i="4" s="1"/>
  <c r="R17" i="4" s="1"/>
  <c r="AM17" i="4" s="1"/>
  <c r="S17" i="4" s="1"/>
  <c r="AN17" i="4" s="1"/>
  <c r="T17" i="4" s="1"/>
  <c r="AO17" i="4" s="1"/>
  <c r="AQ17" i="4" s="1"/>
  <c r="O17" i="5" s="1"/>
  <c r="P17" i="5" s="1"/>
  <c r="AK17" i="5" s="1"/>
  <c r="Q17" i="5" s="1"/>
  <c r="AL17" i="5" s="1"/>
  <c r="R17" i="5" s="1"/>
  <c r="AM17" i="5" s="1"/>
  <c r="S17" i="5" s="1"/>
  <c r="AN17" i="5" s="1"/>
  <c r="T17" i="5" s="1"/>
  <c r="AO17" i="5" s="1"/>
  <c r="AQ17" i="5" s="1"/>
  <c r="O17" i="6" s="1"/>
  <c r="P17" i="6" s="1"/>
  <c r="AK17" i="6" s="1"/>
  <c r="Q17" i="6" s="1"/>
  <c r="AL17" i="6" s="1"/>
  <c r="R17" i="6" s="1"/>
  <c r="AM17" i="6" s="1"/>
  <c r="S17" i="6" s="1"/>
  <c r="AN17" i="6" s="1"/>
  <c r="T17" i="6" s="1"/>
  <c r="AO17" i="6" s="1"/>
  <c r="AQ17" i="6" s="1"/>
  <c r="O17" i="7" s="1"/>
  <c r="P17" i="7" s="1"/>
  <c r="AK17" i="7" s="1"/>
  <c r="Q17" i="7" s="1"/>
  <c r="AL17" i="7" s="1"/>
  <c r="R17" i="7" s="1"/>
  <c r="AM17" i="7" s="1"/>
  <c r="S17" i="7" s="1"/>
  <c r="AN17" i="7" s="1"/>
  <c r="T17" i="7" s="1"/>
  <c r="AO17" i="7" s="1"/>
  <c r="AQ17" i="7" s="1"/>
  <c r="O17" i="8" s="1"/>
  <c r="P17" i="8" s="1"/>
  <c r="AK17" i="8" s="1"/>
  <c r="Q17" i="8" s="1"/>
  <c r="AL17" i="8" s="1"/>
  <c r="R17" i="8" s="1"/>
  <c r="AM17" i="8" s="1"/>
  <c r="S17" i="8" s="1"/>
  <c r="AN17" i="8" s="1"/>
  <c r="T17" i="8" s="1"/>
  <c r="AO17" i="8" s="1"/>
  <c r="AQ17" i="8" s="1"/>
  <c r="O16" i="3"/>
  <c r="P16" i="3" s="1"/>
  <c r="AK16" i="3" s="1"/>
  <c r="Q16" i="3" s="1"/>
  <c r="AL16" i="3" s="1"/>
  <c r="R16" i="3" s="1"/>
  <c r="AM16" i="3" s="1"/>
  <c r="S16" i="3" s="1"/>
  <c r="AN16" i="3" s="1"/>
  <c r="T16" i="3" s="1"/>
  <c r="AO16" i="3" s="1"/>
  <c r="AQ16" i="3" s="1"/>
  <c r="O16" i="4" s="1"/>
  <c r="P16" i="4" s="1"/>
  <c r="AK16" i="4" s="1"/>
  <c r="Q16" i="4" s="1"/>
  <c r="AL16" i="4" s="1"/>
  <c r="R16" i="4" s="1"/>
  <c r="AM16" i="4" s="1"/>
  <c r="S16" i="4" s="1"/>
  <c r="AN16" i="4" s="1"/>
  <c r="T16" i="4" s="1"/>
  <c r="AO16" i="4" s="1"/>
  <c r="AQ16" i="4" s="1"/>
  <c r="O16" i="5" s="1"/>
  <c r="P16" i="5" s="1"/>
  <c r="AK16" i="5" s="1"/>
  <c r="Q16" i="5" s="1"/>
  <c r="AL16" i="5" s="1"/>
  <c r="R16" i="5" s="1"/>
  <c r="AM16" i="5" s="1"/>
  <c r="S16" i="5" s="1"/>
  <c r="AN16" i="5" s="1"/>
  <c r="T16" i="5" s="1"/>
  <c r="AO16" i="5" s="1"/>
  <c r="AQ16" i="5" s="1"/>
  <c r="O16" i="6" s="1"/>
  <c r="P16" i="6" s="1"/>
  <c r="AK16" i="6" s="1"/>
  <c r="Q16" i="6" s="1"/>
  <c r="AL16" i="6" s="1"/>
  <c r="R16" i="6" s="1"/>
  <c r="AM16" i="6" s="1"/>
  <c r="S16" i="6" s="1"/>
  <c r="AN16" i="6" s="1"/>
  <c r="T16" i="6" s="1"/>
  <c r="AO16" i="6" s="1"/>
  <c r="AQ16" i="6" s="1"/>
  <c r="O16" i="7" s="1"/>
  <c r="P16" i="7" s="1"/>
  <c r="AK16" i="7" s="1"/>
  <c r="Q16" i="7" s="1"/>
  <c r="AL16" i="7" s="1"/>
  <c r="R16" i="7" s="1"/>
  <c r="AM16" i="7" s="1"/>
  <c r="S16" i="7" s="1"/>
  <c r="AN16" i="7" s="1"/>
  <c r="T16" i="7" s="1"/>
  <c r="AO16" i="7" s="1"/>
  <c r="AQ16" i="7" s="1"/>
  <c r="O16" i="8" s="1"/>
  <c r="P16" i="8" s="1"/>
  <c r="AK16" i="8" s="1"/>
  <c r="Q16" i="8" s="1"/>
  <c r="AL16" i="8" s="1"/>
  <c r="R16" i="8" s="1"/>
  <c r="AM16" i="8" s="1"/>
  <c r="S16" i="8" s="1"/>
  <c r="AN16" i="8" s="1"/>
  <c r="T16" i="8" s="1"/>
  <c r="AO16" i="8" s="1"/>
  <c r="AQ16" i="8" s="1"/>
  <c r="O16" i="11"/>
  <c r="P16" i="11" s="1"/>
  <c r="AK16" i="11" s="1"/>
  <c r="Q16" i="11" s="1"/>
  <c r="AL16" i="11" s="1"/>
  <c r="R16" i="11" s="1"/>
  <c r="AM16" i="11" s="1"/>
  <c r="S16" i="11" s="1"/>
  <c r="AN16" i="11" s="1"/>
  <c r="T16" i="11" s="1"/>
  <c r="AO16" i="11" s="1"/>
  <c r="AQ16" i="11"/>
  <c r="O16" i="12" s="1"/>
  <c r="P16" i="12" s="1"/>
  <c r="AK16" i="12" s="1"/>
  <c r="Q16" i="12" s="1"/>
  <c r="AL16" i="12" s="1"/>
  <c r="R16" i="12" s="1"/>
  <c r="AM16" i="12" s="1"/>
  <c r="S16" i="12" s="1"/>
  <c r="AN16" i="12" s="1"/>
  <c r="T16" i="12" s="1"/>
  <c r="AO16" i="12" s="1"/>
  <c r="AQ16" i="12" s="1"/>
  <c r="O15" i="3"/>
  <c r="P15" i="3" s="1"/>
  <c r="AK15" i="3" s="1"/>
  <c r="Q15" i="3" s="1"/>
  <c r="AL15" i="3" s="1"/>
  <c r="R15" i="3" s="1"/>
  <c r="AM15" i="3" s="1"/>
  <c r="S15" i="3" s="1"/>
  <c r="AN15" i="3" s="1"/>
  <c r="T15" i="3" s="1"/>
  <c r="AO15" i="3" s="1"/>
  <c r="AQ15" i="3" s="1"/>
  <c r="O15" i="4" s="1"/>
  <c r="P15" i="4" s="1"/>
  <c r="AK15" i="4" s="1"/>
  <c r="Q15" i="4" s="1"/>
  <c r="AL15" i="4" s="1"/>
  <c r="R15" i="4" s="1"/>
  <c r="AM15" i="4" s="1"/>
  <c r="S15" i="4" s="1"/>
  <c r="AN15" i="4" s="1"/>
  <c r="T15" i="4" s="1"/>
  <c r="AO15" i="4" s="1"/>
  <c r="AQ15" i="4" s="1"/>
  <c r="O15" i="5" s="1"/>
  <c r="P15" i="5" s="1"/>
  <c r="AK15" i="5" s="1"/>
  <c r="Q15" i="5" s="1"/>
  <c r="AL15" i="5" s="1"/>
  <c r="R15" i="5" s="1"/>
  <c r="AM15" i="5" s="1"/>
  <c r="S15" i="5" s="1"/>
  <c r="AN15" i="5" s="1"/>
  <c r="T15" i="5" s="1"/>
  <c r="AO15" i="5" s="1"/>
  <c r="AQ15" i="5" s="1"/>
  <c r="O15" i="6" s="1"/>
  <c r="P15" i="6" s="1"/>
  <c r="AK15" i="6" s="1"/>
  <c r="Q15" i="6" s="1"/>
  <c r="AL15" i="6" s="1"/>
  <c r="R15" i="6" s="1"/>
  <c r="AM15" i="6" s="1"/>
  <c r="S15" i="6" s="1"/>
  <c r="AN15" i="6" s="1"/>
  <c r="T15" i="6" s="1"/>
  <c r="AO15" i="6" s="1"/>
  <c r="AQ15" i="6" s="1"/>
  <c r="O15" i="7" s="1"/>
  <c r="P15" i="7" s="1"/>
  <c r="AK15" i="7" s="1"/>
  <c r="Q15" i="7" s="1"/>
  <c r="AL15" i="7" s="1"/>
  <c r="R15" i="7" s="1"/>
  <c r="AM15" i="7" s="1"/>
  <c r="S15" i="7" s="1"/>
  <c r="AN15" i="7" s="1"/>
  <c r="T15" i="7" s="1"/>
  <c r="AO15" i="7" s="1"/>
  <c r="AQ15" i="7" s="1"/>
  <c r="O15" i="8" s="1"/>
  <c r="P15" i="8" s="1"/>
  <c r="AK15" i="8" s="1"/>
  <c r="Q15" i="8" s="1"/>
  <c r="AL15" i="8" s="1"/>
  <c r="R15" i="8" s="1"/>
  <c r="AM15" i="8" s="1"/>
  <c r="S15" i="8" s="1"/>
  <c r="AN15" i="8" s="1"/>
  <c r="T15" i="8" s="1"/>
  <c r="AO15" i="8" s="1"/>
  <c r="AQ15" i="8" s="1"/>
  <c r="O15" i="11"/>
  <c r="P15" i="11" s="1"/>
  <c r="AK15" i="11" s="1"/>
  <c r="Q15" i="11" s="1"/>
  <c r="AL15" i="11" s="1"/>
  <c r="R15" i="11" s="1"/>
  <c r="AM15" i="11" s="1"/>
  <c r="S15" i="11" s="1"/>
  <c r="AN15" i="11" s="1"/>
  <c r="T15" i="11" s="1"/>
  <c r="AO15" i="11" s="1"/>
  <c r="AQ15" i="11"/>
  <c r="O15" i="12" s="1"/>
  <c r="P15" i="12" s="1"/>
  <c r="AK15" i="12" s="1"/>
  <c r="Q15" i="12" s="1"/>
  <c r="AL15" i="12" s="1"/>
  <c r="R15" i="12" s="1"/>
  <c r="AM15" i="12" s="1"/>
  <c r="S15" i="12" s="1"/>
  <c r="AN15" i="12" s="1"/>
  <c r="T15" i="12" s="1"/>
  <c r="AO15" i="12" s="1"/>
  <c r="AQ15" i="12" s="1"/>
  <c r="O14" i="11"/>
  <c r="P14" i="11" s="1"/>
  <c r="AK14" i="11" s="1"/>
  <c r="Q14" i="11" s="1"/>
  <c r="AL14" i="11" s="1"/>
  <c r="R14" i="11" s="1"/>
  <c r="AM14" i="11" s="1"/>
  <c r="S14" i="11" s="1"/>
  <c r="AN14" i="11" s="1"/>
  <c r="T14" i="11" s="1"/>
  <c r="AO14" i="11" s="1"/>
  <c r="AQ14" i="11"/>
  <c r="O14" i="12" s="1"/>
  <c r="P14" i="12" s="1"/>
  <c r="AK14" i="12" s="1"/>
  <c r="Q14" i="12" s="1"/>
  <c r="AL14" i="12" s="1"/>
  <c r="R14" i="12" s="1"/>
  <c r="AM14" i="12" s="1"/>
  <c r="S14" i="12" s="1"/>
  <c r="AN14" i="12" s="1"/>
  <c r="T14" i="12" s="1"/>
  <c r="AO14" i="12" s="1"/>
  <c r="AQ14" i="12" s="1"/>
  <c r="O14" i="3"/>
  <c r="P14" i="3" s="1"/>
  <c r="AK14" i="3" s="1"/>
  <c r="Q14" i="3" s="1"/>
  <c r="AL14" i="3" s="1"/>
  <c r="R14" i="3" s="1"/>
  <c r="AM14" i="3" s="1"/>
  <c r="S14" i="3" s="1"/>
  <c r="AN14" i="3" s="1"/>
  <c r="T14" i="3" s="1"/>
  <c r="AO14" i="3" s="1"/>
  <c r="AQ14" i="3" s="1"/>
  <c r="O14" i="4" s="1"/>
  <c r="P14" i="4" s="1"/>
  <c r="AK14" i="4" s="1"/>
  <c r="Q14" i="4" s="1"/>
  <c r="AL14" i="4" s="1"/>
  <c r="R14" i="4" s="1"/>
  <c r="AM14" i="4" s="1"/>
  <c r="S14" i="4" s="1"/>
  <c r="AN14" i="4" s="1"/>
  <c r="T14" i="4" s="1"/>
  <c r="AO14" i="4" s="1"/>
  <c r="AQ14" i="4" s="1"/>
  <c r="O14" i="5" s="1"/>
  <c r="P14" i="5" s="1"/>
  <c r="AK14" i="5" s="1"/>
  <c r="Q14" i="5" s="1"/>
  <c r="AL14" i="5" s="1"/>
  <c r="R14" i="5" s="1"/>
  <c r="AM14" i="5" s="1"/>
  <c r="S14" i="5" s="1"/>
  <c r="AN14" i="5" s="1"/>
  <c r="T14" i="5" s="1"/>
  <c r="AO14" i="5" s="1"/>
  <c r="AQ14" i="5" s="1"/>
  <c r="O14" i="6" s="1"/>
  <c r="P14" i="6" s="1"/>
  <c r="AK14" i="6" s="1"/>
  <c r="Q14" i="6" s="1"/>
  <c r="AL14" i="6" s="1"/>
  <c r="R14" i="6" s="1"/>
  <c r="AM14" i="6" s="1"/>
  <c r="S14" i="6" s="1"/>
  <c r="AN14" i="6" s="1"/>
  <c r="T14" i="6" s="1"/>
  <c r="AO14" i="6" s="1"/>
  <c r="AQ14" i="6" s="1"/>
  <c r="O14" i="7" s="1"/>
  <c r="P14" i="7" s="1"/>
  <c r="AK14" i="7" s="1"/>
  <c r="Q14" i="7" s="1"/>
  <c r="AL14" i="7" s="1"/>
  <c r="R14" i="7" s="1"/>
  <c r="AM14" i="7" s="1"/>
  <c r="S14" i="7" s="1"/>
  <c r="AN14" i="7" s="1"/>
  <c r="T14" i="7" s="1"/>
  <c r="AO14" i="7" s="1"/>
  <c r="AQ14" i="7" s="1"/>
  <c r="O14" i="8" s="1"/>
  <c r="P14" i="8" s="1"/>
  <c r="AK14" i="8" s="1"/>
  <c r="Q14" i="8" s="1"/>
  <c r="AL14" i="8" s="1"/>
  <c r="R14" i="8" s="1"/>
  <c r="AM14" i="8" s="1"/>
  <c r="S14" i="8" s="1"/>
  <c r="AN14" i="8" s="1"/>
  <c r="T14" i="8" s="1"/>
  <c r="AO14" i="8" s="1"/>
  <c r="AQ14" i="8" s="1"/>
  <c r="O13" i="3"/>
  <c r="P13" i="3" s="1"/>
  <c r="AK13" i="3" s="1"/>
  <c r="Q13" i="3" s="1"/>
  <c r="AL13" i="3" s="1"/>
  <c r="R13" i="3" s="1"/>
  <c r="AM13" i="3" s="1"/>
  <c r="S13" i="3" s="1"/>
  <c r="AN13" i="3" s="1"/>
  <c r="T13" i="3" s="1"/>
  <c r="AO13" i="3" s="1"/>
  <c r="AQ13" i="3" s="1"/>
  <c r="O13" i="4" s="1"/>
  <c r="P13" i="4" s="1"/>
  <c r="AK13" i="4" s="1"/>
  <c r="Q13" i="4" s="1"/>
  <c r="AL13" i="4" s="1"/>
  <c r="R13" i="4" s="1"/>
  <c r="AM13" i="4" s="1"/>
  <c r="S13" i="4" s="1"/>
  <c r="AN13" i="4" s="1"/>
  <c r="T13" i="4" s="1"/>
  <c r="AO13" i="4" s="1"/>
  <c r="AQ13" i="4" s="1"/>
  <c r="O13" i="5" s="1"/>
  <c r="P13" i="5" s="1"/>
  <c r="AK13" i="5" s="1"/>
  <c r="Q13" i="5" s="1"/>
  <c r="AL13" i="5" s="1"/>
  <c r="R13" i="5" s="1"/>
  <c r="AM13" i="5" s="1"/>
  <c r="S13" i="5" s="1"/>
  <c r="AN13" i="5" s="1"/>
  <c r="T13" i="5" s="1"/>
  <c r="AO13" i="5" s="1"/>
  <c r="AQ13" i="5" s="1"/>
  <c r="O13" i="6" s="1"/>
  <c r="P13" i="6" s="1"/>
  <c r="AK13" i="6" s="1"/>
  <c r="Q13" i="6" s="1"/>
  <c r="AL13" i="6" s="1"/>
  <c r="R13" i="6" s="1"/>
  <c r="AM13" i="6" s="1"/>
  <c r="S13" i="6" s="1"/>
  <c r="AN13" i="6" s="1"/>
  <c r="T13" i="6" s="1"/>
  <c r="AO13" i="6" s="1"/>
  <c r="AQ13" i="6" s="1"/>
  <c r="O13" i="7" s="1"/>
  <c r="P13" i="7" s="1"/>
  <c r="AK13" i="7" s="1"/>
  <c r="Q13" i="7" s="1"/>
  <c r="AL13" i="7" s="1"/>
  <c r="R13" i="7" s="1"/>
  <c r="AM13" i="7" s="1"/>
  <c r="S13" i="7" s="1"/>
  <c r="AN13" i="7" s="1"/>
  <c r="T13" i="7" s="1"/>
  <c r="AO13" i="7" s="1"/>
  <c r="AQ13" i="7" s="1"/>
  <c r="O13" i="8" s="1"/>
  <c r="P13" i="8" s="1"/>
  <c r="AK13" i="8" s="1"/>
  <c r="Q13" i="8" s="1"/>
  <c r="AL13" i="8" s="1"/>
  <c r="R13" i="8" s="1"/>
  <c r="AM13" i="8" s="1"/>
  <c r="S13" i="8" s="1"/>
  <c r="AN13" i="8" s="1"/>
  <c r="T13" i="8" s="1"/>
  <c r="AO13" i="8" s="1"/>
  <c r="AQ13" i="8" s="1"/>
  <c r="O13" i="11"/>
  <c r="P13" i="11" s="1"/>
  <c r="AK13" i="11" s="1"/>
  <c r="Q13" i="11" s="1"/>
  <c r="AL13" i="11" s="1"/>
  <c r="R13" i="11" s="1"/>
  <c r="AM13" i="11" s="1"/>
  <c r="S13" i="11" s="1"/>
  <c r="AN13" i="11" s="1"/>
  <c r="T13" i="11" s="1"/>
  <c r="AO13" i="11" s="1"/>
  <c r="AQ13" i="11"/>
  <c r="O13" i="12" s="1"/>
  <c r="P13" i="12" s="1"/>
  <c r="AK13" i="12" s="1"/>
  <c r="Q13" i="12" s="1"/>
  <c r="AL13" i="12" s="1"/>
  <c r="R13" i="12" s="1"/>
  <c r="AM13" i="12" s="1"/>
  <c r="S13" i="12" s="1"/>
  <c r="AN13" i="12" s="1"/>
  <c r="T13" i="12" s="1"/>
  <c r="AO13" i="12" s="1"/>
  <c r="AQ13" i="12" s="1"/>
  <c r="O12" i="11"/>
  <c r="P12" i="11" s="1"/>
  <c r="AK12" i="11" s="1"/>
  <c r="Q12" i="11" s="1"/>
  <c r="AL12" i="11" s="1"/>
  <c r="R12" i="11" s="1"/>
  <c r="AM12" i="11" s="1"/>
  <c r="S12" i="11" s="1"/>
  <c r="AN12" i="11" s="1"/>
  <c r="T12" i="11" s="1"/>
  <c r="AO12" i="11" s="1"/>
  <c r="AQ12" i="11"/>
  <c r="O12" i="12" s="1"/>
  <c r="P12" i="12" s="1"/>
  <c r="AK12" i="12" s="1"/>
  <c r="Q12" i="12" s="1"/>
  <c r="AL12" i="12" s="1"/>
  <c r="R12" i="12" s="1"/>
  <c r="AM12" i="12" s="1"/>
  <c r="S12" i="12" s="1"/>
  <c r="AN12" i="12" s="1"/>
  <c r="T12" i="12" s="1"/>
  <c r="AO12" i="12" s="1"/>
  <c r="AQ12" i="12" s="1"/>
  <c r="O12" i="3"/>
  <c r="P12" i="3" s="1"/>
  <c r="AK12" i="3" s="1"/>
  <c r="Q12" i="3" s="1"/>
  <c r="AL12" i="3" s="1"/>
  <c r="R12" i="3" s="1"/>
  <c r="AM12" i="3" s="1"/>
  <c r="S12" i="3" s="1"/>
  <c r="AN12" i="3" s="1"/>
  <c r="T12" i="3" s="1"/>
  <c r="AO12" i="3" s="1"/>
  <c r="AQ12" i="3" s="1"/>
  <c r="O12" i="4" s="1"/>
  <c r="P12" i="4" s="1"/>
  <c r="AK12" i="4" s="1"/>
  <c r="Q12" i="4" s="1"/>
  <c r="AL12" i="4" s="1"/>
  <c r="R12" i="4" s="1"/>
  <c r="AM12" i="4" s="1"/>
  <c r="S12" i="4" s="1"/>
  <c r="AN12" i="4" s="1"/>
  <c r="T12" i="4" s="1"/>
  <c r="AO12" i="4" s="1"/>
  <c r="AQ12" i="4" s="1"/>
  <c r="O12" i="5" s="1"/>
  <c r="P12" i="5" s="1"/>
  <c r="AK12" i="5" s="1"/>
  <c r="Q12" i="5" s="1"/>
  <c r="AL12" i="5" s="1"/>
  <c r="R12" i="5" s="1"/>
  <c r="AM12" i="5" s="1"/>
  <c r="S12" i="5" s="1"/>
  <c r="AN12" i="5" s="1"/>
  <c r="T12" i="5" s="1"/>
  <c r="AO12" i="5" s="1"/>
  <c r="AQ12" i="5" s="1"/>
  <c r="O12" i="6" s="1"/>
  <c r="P12" i="6" s="1"/>
  <c r="AK12" i="6" s="1"/>
  <c r="Q12" i="6" s="1"/>
  <c r="AL12" i="6" s="1"/>
  <c r="R12" i="6" s="1"/>
  <c r="AM12" i="6" s="1"/>
  <c r="S12" i="6" s="1"/>
  <c r="AN12" i="6" s="1"/>
  <c r="T12" i="6" s="1"/>
  <c r="AO12" i="6" s="1"/>
  <c r="AQ12" i="6" s="1"/>
  <c r="O12" i="7" s="1"/>
  <c r="P12" i="7" s="1"/>
  <c r="AK12" i="7" s="1"/>
  <c r="Q12" i="7" s="1"/>
  <c r="AL12" i="7" s="1"/>
  <c r="R12" i="7" s="1"/>
  <c r="AM12" i="7" s="1"/>
  <c r="S12" i="7" s="1"/>
  <c r="AN12" i="7" s="1"/>
  <c r="T12" i="7" s="1"/>
  <c r="AO12" i="7" s="1"/>
  <c r="AQ12" i="7" s="1"/>
  <c r="O12" i="8" s="1"/>
  <c r="P12" i="8" s="1"/>
  <c r="AK12" i="8" s="1"/>
  <c r="Q12" i="8" s="1"/>
  <c r="AL12" i="8" s="1"/>
  <c r="R12" i="8" s="1"/>
  <c r="AM12" i="8" s="1"/>
  <c r="S12" i="8" s="1"/>
  <c r="AN12" i="8" s="1"/>
  <c r="T12" i="8" s="1"/>
  <c r="AO12" i="8" s="1"/>
  <c r="AQ12" i="8" s="1"/>
  <c r="O11" i="11"/>
  <c r="P11" i="11" s="1"/>
  <c r="AK11" i="11" s="1"/>
  <c r="Q11" i="11" s="1"/>
  <c r="AL11" i="11" s="1"/>
  <c r="R11" i="11" s="1"/>
  <c r="AM11" i="11" s="1"/>
  <c r="S11" i="11" s="1"/>
  <c r="AN11" i="11" s="1"/>
  <c r="T11" i="11" s="1"/>
  <c r="AO11" i="11" s="1"/>
  <c r="AQ11" i="11"/>
  <c r="O11" i="12" s="1"/>
  <c r="P11" i="12" s="1"/>
  <c r="AK11" i="12" s="1"/>
  <c r="Q11" i="12" s="1"/>
  <c r="AL11" i="12" s="1"/>
  <c r="R11" i="12" s="1"/>
  <c r="AM11" i="12" s="1"/>
  <c r="S11" i="12" s="1"/>
  <c r="AN11" i="12" s="1"/>
  <c r="T11" i="12" s="1"/>
  <c r="AO11" i="12" s="1"/>
  <c r="AQ11" i="12" s="1"/>
  <c r="O11" i="3"/>
  <c r="P11" i="3" s="1"/>
  <c r="AK11" i="3" s="1"/>
  <c r="Q11" i="3" s="1"/>
  <c r="AL11" i="3" s="1"/>
  <c r="R11" i="3" s="1"/>
  <c r="AM11" i="3" s="1"/>
  <c r="S11" i="3" s="1"/>
  <c r="AN11" i="3" s="1"/>
  <c r="T11" i="3" s="1"/>
  <c r="AO11" i="3" s="1"/>
  <c r="AQ11" i="3" s="1"/>
  <c r="O11" i="4" s="1"/>
  <c r="P11" i="4" s="1"/>
  <c r="AK11" i="4" s="1"/>
  <c r="Q11" i="4" s="1"/>
  <c r="AL11" i="4" s="1"/>
  <c r="R11" i="4" s="1"/>
  <c r="AM11" i="4" s="1"/>
  <c r="S11" i="4" s="1"/>
  <c r="AN11" i="4" s="1"/>
  <c r="T11" i="4" s="1"/>
  <c r="AO11" i="4" s="1"/>
  <c r="AQ11" i="4" s="1"/>
  <c r="O11" i="5" s="1"/>
  <c r="P11" i="5" s="1"/>
  <c r="AK11" i="5" s="1"/>
  <c r="Q11" i="5" s="1"/>
  <c r="AL11" i="5" s="1"/>
  <c r="R11" i="5" s="1"/>
  <c r="AM11" i="5" s="1"/>
  <c r="S11" i="5" s="1"/>
  <c r="AN11" i="5" s="1"/>
  <c r="T11" i="5" s="1"/>
  <c r="AO11" i="5" s="1"/>
  <c r="AQ11" i="5" s="1"/>
  <c r="O11" i="6" s="1"/>
  <c r="P11" i="6" s="1"/>
  <c r="AK11" i="6" s="1"/>
  <c r="Q11" i="6" s="1"/>
  <c r="AL11" i="6" s="1"/>
  <c r="R11" i="6" s="1"/>
  <c r="AM11" i="6" s="1"/>
  <c r="S11" i="6" s="1"/>
  <c r="AN11" i="6" s="1"/>
  <c r="T11" i="6" s="1"/>
  <c r="AO11" i="6" s="1"/>
  <c r="AQ11" i="6" s="1"/>
  <c r="O11" i="7" s="1"/>
  <c r="P11" i="7" s="1"/>
  <c r="AK11" i="7" s="1"/>
  <c r="Q11" i="7" s="1"/>
  <c r="AL11" i="7" s="1"/>
  <c r="R11" i="7" s="1"/>
  <c r="AM11" i="7" s="1"/>
  <c r="S11" i="7" s="1"/>
  <c r="AN11" i="7" s="1"/>
  <c r="T11" i="7" s="1"/>
  <c r="AO11" i="7" s="1"/>
  <c r="AQ11" i="7" s="1"/>
  <c r="O11" i="8" s="1"/>
  <c r="P11" i="8" s="1"/>
  <c r="AK11" i="8" s="1"/>
  <c r="Q11" i="8" s="1"/>
  <c r="AL11" i="8" s="1"/>
  <c r="R11" i="8" s="1"/>
  <c r="AM11" i="8" s="1"/>
  <c r="S11" i="8" s="1"/>
  <c r="AN11" i="8" s="1"/>
  <c r="T11" i="8" s="1"/>
  <c r="AO11" i="8" s="1"/>
  <c r="AQ11" i="8" s="1"/>
  <c r="O10" i="11"/>
  <c r="P10" i="11" s="1"/>
  <c r="AK10" i="11" s="1"/>
  <c r="Q10" i="11" s="1"/>
  <c r="AL10" i="11" s="1"/>
  <c r="R10" i="11" s="1"/>
  <c r="AM10" i="11" s="1"/>
  <c r="S10" i="11" s="1"/>
  <c r="AN10" i="11" s="1"/>
  <c r="T10" i="11" s="1"/>
  <c r="AO10" i="11" s="1"/>
  <c r="AQ10" i="11"/>
  <c r="O10" i="12" s="1"/>
  <c r="P10" i="12" s="1"/>
  <c r="AK10" i="12" s="1"/>
  <c r="Q10" i="12" s="1"/>
  <c r="AL10" i="12" s="1"/>
  <c r="R10" i="12" s="1"/>
  <c r="AM10" i="12" s="1"/>
  <c r="S10" i="12" s="1"/>
  <c r="AN10" i="12" s="1"/>
  <c r="T10" i="12" s="1"/>
  <c r="AO10" i="12" s="1"/>
  <c r="AQ10" i="12" s="1"/>
  <c r="O10" i="3"/>
  <c r="P10" i="3" s="1"/>
  <c r="AK10" i="3" s="1"/>
  <c r="Q10" i="3" s="1"/>
  <c r="AL10" i="3" s="1"/>
  <c r="R10" i="3" s="1"/>
  <c r="AM10" i="3" s="1"/>
  <c r="S10" i="3" s="1"/>
  <c r="AN10" i="3" s="1"/>
  <c r="T10" i="3" s="1"/>
  <c r="AO10" i="3" s="1"/>
  <c r="AQ10" i="3" s="1"/>
  <c r="O10" i="4" s="1"/>
  <c r="P10" i="4" s="1"/>
  <c r="AK10" i="4" s="1"/>
  <c r="Q10" i="4" s="1"/>
  <c r="AL10" i="4" s="1"/>
  <c r="R10" i="4" s="1"/>
  <c r="AM10" i="4" s="1"/>
  <c r="S10" i="4" s="1"/>
  <c r="AN10" i="4" s="1"/>
  <c r="T10" i="4" s="1"/>
  <c r="AO10" i="4" s="1"/>
  <c r="AQ10" i="4" s="1"/>
  <c r="O10" i="5" s="1"/>
  <c r="P10" i="5" s="1"/>
  <c r="AK10" i="5" s="1"/>
  <c r="Q10" i="5" s="1"/>
  <c r="AL10" i="5" s="1"/>
  <c r="R10" i="5" s="1"/>
  <c r="AM10" i="5" s="1"/>
  <c r="S10" i="5" s="1"/>
  <c r="AN10" i="5" s="1"/>
  <c r="T10" i="5" s="1"/>
  <c r="AO10" i="5" s="1"/>
  <c r="AQ10" i="5" s="1"/>
  <c r="O10" i="6" s="1"/>
  <c r="P10" i="6" s="1"/>
  <c r="AK10" i="6" s="1"/>
  <c r="Q10" i="6" s="1"/>
  <c r="AL10" i="6" s="1"/>
  <c r="R10" i="6" s="1"/>
  <c r="AM10" i="6" s="1"/>
  <c r="S10" i="6" s="1"/>
  <c r="AN10" i="6" s="1"/>
  <c r="T10" i="6" s="1"/>
  <c r="AO10" i="6" s="1"/>
  <c r="AQ10" i="6" s="1"/>
  <c r="O10" i="7" s="1"/>
  <c r="P10" i="7" s="1"/>
  <c r="AK10" i="7" s="1"/>
  <c r="Q10" i="7" s="1"/>
  <c r="AL10" i="7" s="1"/>
  <c r="R10" i="7" s="1"/>
  <c r="AM10" i="7" s="1"/>
  <c r="S10" i="7" s="1"/>
  <c r="AN10" i="7" s="1"/>
  <c r="T10" i="7" s="1"/>
  <c r="AO10" i="7" s="1"/>
  <c r="AQ10" i="7" s="1"/>
  <c r="O10" i="8" s="1"/>
  <c r="P10" i="8" s="1"/>
  <c r="AK10" i="8" s="1"/>
  <c r="Q10" i="8" s="1"/>
  <c r="AL10" i="8" s="1"/>
  <c r="R10" i="8" s="1"/>
  <c r="AM10" i="8" s="1"/>
  <c r="S10" i="8" s="1"/>
  <c r="AN10" i="8" s="1"/>
  <c r="T10" i="8" s="1"/>
  <c r="AO10" i="8" s="1"/>
  <c r="AQ10" i="8" s="1"/>
  <c r="O9" i="3"/>
  <c r="P9" i="3" s="1"/>
  <c r="AK9" i="3" s="1"/>
  <c r="Q9" i="3" s="1"/>
  <c r="AL9" i="3" s="1"/>
  <c r="R9" i="3" s="1"/>
  <c r="AM9" i="3" s="1"/>
  <c r="S9" i="3" s="1"/>
  <c r="AN9" i="3" s="1"/>
  <c r="T9" i="3" s="1"/>
  <c r="AO9" i="3" s="1"/>
  <c r="AQ9" i="3" s="1"/>
  <c r="O9" i="4" s="1"/>
  <c r="P9" i="4" s="1"/>
  <c r="AK9" i="4" s="1"/>
  <c r="Q9" i="4" s="1"/>
  <c r="AL9" i="4" s="1"/>
  <c r="R9" i="4" s="1"/>
  <c r="AM9" i="4" s="1"/>
  <c r="S9" i="4" s="1"/>
  <c r="AN9" i="4" s="1"/>
  <c r="T9" i="4" s="1"/>
  <c r="AO9" i="4" s="1"/>
  <c r="AQ9" i="4" s="1"/>
  <c r="O9" i="5" s="1"/>
  <c r="P9" i="5" s="1"/>
  <c r="AK9" i="5" s="1"/>
  <c r="Q9" i="5" s="1"/>
  <c r="AL9" i="5" s="1"/>
  <c r="R9" i="5" s="1"/>
  <c r="AM9" i="5" s="1"/>
  <c r="S9" i="5" s="1"/>
  <c r="AN9" i="5" s="1"/>
  <c r="T9" i="5" s="1"/>
  <c r="AO9" i="5" s="1"/>
  <c r="AQ9" i="5" s="1"/>
  <c r="O9" i="6" s="1"/>
  <c r="P9" i="6" s="1"/>
  <c r="AK9" i="6" s="1"/>
  <c r="Q9" i="6" s="1"/>
  <c r="AL9" i="6" s="1"/>
  <c r="R9" i="6" s="1"/>
  <c r="AM9" i="6" s="1"/>
  <c r="S9" i="6" s="1"/>
  <c r="AN9" i="6" s="1"/>
  <c r="T9" i="6" s="1"/>
  <c r="AO9" i="6" s="1"/>
  <c r="AQ9" i="6" s="1"/>
  <c r="O9" i="7" s="1"/>
  <c r="P9" i="7" s="1"/>
  <c r="AK9" i="7" s="1"/>
  <c r="Q9" i="7" s="1"/>
  <c r="AL9" i="7" s="1"/>
  <c r="R9" i="7" s="1"/>
  <c r="AM9" i="7" s="1"/>
  <c r="S9" i="7" s="1"/>
  <c r="AN9" i="7" s="1"/>
  <c r="T9" i="7" s="1"/>
  <c r="AO9" i="7" s="1"/>
  <c r="AQ9" i="7" s="1"/>
  <c r="O9" i="8" s="1"/>
  <c r="P9" i="8" s="1"/>
  <c r="AK9" i="8" s="1"/>
  <c r="Q9" i="8" s="1"/>
  <c r="AL9" i="8" s="1"/>
  <c r="R9" i="8" s="1"/>
  <c r="AM9" i="8" s="1"/>
  <c r="S9" i="8" s="1"/>
  <c r="AN9" i="8" s="1"/>
  <c r="T9" i="8" s="1"/>
  <c r="AO9" i="8" s="1"/>
  <c r="AQ9" i="8" s="1"/>
  <c r="O9" i="11"/>
  <c r="P9" i="11" s="1"/>
  <c r="AK9" i="11" s="1"/>
  <c r="Q9" i="11" s="1"/>
  <c r="AL9" i="11" s="1"/>
  <c r="R9" i="11" s="1"/>
  <c r="AM9" i="11" s="1"/>
  <c r="S9" i="11" s="1"/>
  <c r="AN9" i="11" s="1"/>
  <c r="T9" i="11" s="1"/>
  <c r="AO9" i="11" s="1"/>
  <c r="AQ9" i="11"/>
  <c r="O9" i="12" s="1"/>
  <c r="P9" i="12" s="1"/>
  <c r="AK9" i="12" s="1"/>
  <c r="Q9" i="12" s="1"/>
  <c r="AL9" i="12" s="1"/>
  <c r="R9" i="12" s="1"/>
  <c r="AM9" i="12" s="1"/>
  <c r="S9" i="12" s="1"/>
  <c r="AN9" i="12" s="1"/>
  <c r="T9" i="12" s="1"/>
  <c r="AO9" i="12" s="1"/>
  <c r="AQ9" i="12" s="1"/>
  <c r="O8" i="3"/>
  <c r="P8" i="3" s="1"/>
  <c r="AK8" i="3" s="1"/>
  <c r="Q8" i="3" s="1"/>
  <c r="AL8" i="3" s="1"/>
  <c r="R8" i="3" s="1"/>
  <c r="AM8" i="3" s="1"/>
  <c r="S8" i="3" s="1"/>
  <c r="AN8" i="3" s="1"/>
  <c r="T8" i="3" s="1"/>
  <c r="AO8" i="3" s="1"/>
  <c r="AQ8" i="3" s="1"/>
  <c r="O8" i="4" s="1"/>
  <c r="P8" i="4" s="1"/>
  <c r="AK8" i="4" s="1"/>
  <c r="Q8" i="4" s="1"/>
  <c r="AL8" i="4" s="1"/>
  <c r="R8" i="4" s="1"/>
  <c r="AM8" i="4" s="1"/>
  <c r="S8" i="4" s="1"/>
  <c r="AN8" i="4" s="1"/>
  <c r="T8" i="4" s="1"/>
  <c r="AO8" i="4" s="1"/>
  <c r="AQ8" i="4" s="1"/>
  <c r="O8" i="5" s="1"/>
  <c r="P8" i="5" s="1"/>
  <c r="AK8" i="5" s="1"/>
  <c r="Q8" i="5" s="1"/>
  <c r="AL8" i="5" s="1"/>
  <c r="R8" i="5" s="1"/>
  <c r="AM8" i="5" s="1"/>
  <c r="S8" i="5" s="1"/>
  <c r="AN8" i="5" s="1"/>
  <c r="T8" i="5" s="1"/>
  <c r="AO8" i="5" s="1"/>
  <c r="AQ8" i="5" s="1"/>
  <c r="O8" i="6" s="1"/>
  <c r="P8" i="6" s="1"/>
  <c r="AK8" i="6" s="1"/>
  <c r="Q8" i="6" s="1"/>
  <c r="AL8" i="6" s="1"/>
  <c r="R8" i="6" s="1"/>
  <c r="AM8" i="6" s="1"/>
  <c r="S8" i="6" s="1"/>
  <c r="AN8" i="6" s="1"/>
  <c r="T8" i="6" s="1"/>
  <c r="AO8" i="6" s="1"/>
  <c r="AQ8" i="6" s="1"/>
  <c r="O8" i="7" s="1"/>
  <c r="P8" i="7" s="1"/>
  <c r="AK8" i="7" s="1"/>
  <c r="Q8" i="7" s="1"/>
  <c r="AL8" i="7" s="1"/>
  <c r="R8" i="7" s="1"/>
  <c r="AM8" i="7" s="1"/>
  <c r="S8" i="7" s="1"/>
  <c r="AN8" i="7" s="1"/>
  <c r="T8" i="7" s="1"/>
  <c r="AO8" i="7" s="1"/>
  <c r="AQ8" i="7" s="1"/>
  <c r="O8" i="11"/>
  <c r="P8" i="11" s="1"/>
  <c r="AK8" i="11" s="1"/>
  <c r="Q8" i="11" s="1"/>
  <c r="AL8" i="11" s="1"/>
  <c r="R8" i="11" s="1"/>
  <c r="AM8" i="11" s="1"/>
  <c r="S8" i="11" s="1"/>
  <c r="AN8" i="11" s="1"/>
  <c r="T8" i="11" s="1"/>
  <c r="AO8" i="11" s="1"/>
  <c r="AQ8" i="11"/>
  <c r="O8" i="12" s="1"/>
  <c r="P8" i="12" s="1"/>
  <c r="AK8" i="12" s="1"/>
  <c r="Q8" i="12" s="1"/>
  <c r="AL8" i="12" s="1"/>
  <c r="R8" i="12" s="1"/>
  <c r="AM8" i="12" s="1"/>
  <c r="S8" i="12" s="1"/>
  <c r="AN8" i="12" s="1"/>
  <c r="T8" i="12" s="1"/>
  <c r="AO8" i="12" s="1"/>
  <c r="AQ8" i="12" s="1"/>
  <c r="O7" i="13"/>
  <c r="P7" i="13" s="1"/>
  <c r="AK7" i="13" s="1"/>
  <c r="Q7" i="13" s="1"/>
  <c r="AL7" i="13" s="1"/>
  <c r="R7" i="13" s="1"/>
  <c r="AM7" i="13" s="1"/>
  <c r="S7" i="13" s="1"/>
  <c r="AN7" i="13" s="1"/>
  <c r="T7" i="13" s="1"/>
  <c r="AO7" i="13" s="1"/>
  <c r="AQ7" i="13" s="1"/>
  <c r="O7" i="14"/>
  <c r="P7" i="14" s="1"/>
  <c r="AK7" i="14" s="1"/>
  <c r="Q7" i="14" s="1"/>
  <c r="AL7" i="14" s="1"/>
  <c r="R7" i="14" s="1"/>
  <c r="AM7" i="14" s="1"/>
  <c r="S7" i="14" s="1"/>
  <c r="AN7" i="14" s="1"/>
  <c r="T7" i="14" s="1"/>
  <c r="AO7" i="14" s="1"/>
  <c r="AQ7" i="14" s="1"/>
  <c r="O6" i="11"/>
  <c r="P6" i="11" s="1"/>
  <c r="AK6" i="11" s="1"/>
  <c r="Q6" i="11" s="1"/>
  <c r="AL6" i="11" s="1"/>
  <c r="R6" i="11" s="1"/>
  <c r="AM6" i="11" s="1"/>
  <c r="S6" i="11" s="1"/>
  <c r="AN6" i="11" s="1"/>
  <c r="T6" i="11" s="1"/>
  <c r="AO6" i="11" s="1"/>
  <c r="AQ6" i="11"/>
  <c r="O6" i="12" s="1"/>
  <c r="P6" i="12" s="1"/>
  <c r="AK6" i="12" s="1"/>
  <c r="Q6" i="12" s="1"/>
  <c r="AL6" i="12" s="1"/>
  <c r="R6" i="12" s="1"/>
  <c r="AM6" i="12" s="1"/>
  <c r="S6" i="12" s="1"/>
  <c r="AN6" i="12" s="1"/>
  <c r="T6" i="12" s="1"/>
  <c r="AO6" i="12" s="1"/>
  <c r="AQ6" i="12" s="1"/>
  <c r="O6" i="3"/>
  <c r="P6" i="3" s="1"/>
  <c r="AK6" i="3" s="1"/>
  <c r="Q6" i="3" s="1"/>
  <c r="AL6" i="3" s="1"/>
  <c r="R6" i="3" s="1"/>
  <c r="AM6" i="3" s="1"/>
  <c r="S6" i="3" s="1"/>
  <c r="AN6" i="3" s="1"/>
  <c r="T6" i="3" s="1"/>
  <c r="AO6" i="3" s="1"/>
  <c r="AQ6" i="3" s="1"/>
  <c r="O6" i="4" s="1"/>
  <c r="P6" i="4" s="1"/>
  <c r="AK6" i="4" s="1"/>
  <c r="Q6" i="4" s="1"/>
  <c r="AL6" i="4" s="1"/>
  <c r="R6" i="4" s="1"/>
  <c r="AM6" i="4" s="1"/>
  <c r="S6" i="4" s="1"/>
  <c r="AN6" i="4" s="1"/>
  <c r="T6" i="4" s="1"/>
  <c r="AO6" i="4" s="1"/>
  <c r="AQ6" i="4" s="1"/>
  <c r="O6" i="5" s="1"/>
  <c r="P6" i="5" s="1"/>
  <c r="AK6" i="5" s="1"/>
  <c r="Q6" i="5" s="1"/>
  <c r="AL6" i="5" s="1"/>
  <c r="R6" i="5" s="1"/>
  <c r="AM6" i="5" s="1"/>
  <c r="S6" i="5" s="1"/>
  <c r="AN6" i="5" s="1"/>
  <c r="T6" i="5" s="1"/>
  <c r="AO6" i="5" s="1"/>
  <c r="AQ6" i="5" s="1"/>
  <c r="O6" i="6" s="1"/>
  <c r="P6" i="6" s="1"/>
  <c r="AK6" i="6" s="1"/>
  <c r="Q6" i="6" s="1"/>
  <c r="AL6" i="6" s="1"/>
  <c r="R6" i="6" s="1"/>
  <c r="AM6" i="6" s="1"/>
  <c r="S6" i="6" s="1"/>
  <c r="AN6" i="6" s="1"/>
  <c r="T6" i="6" s="1"/>
  <c r="AO6" i="6" s="1"/>
  <c r="AQ6" i="6" s="1"/>
  <c r="O277" i="13" l="1"/>
  <c r="P277" i="13" s="1"/>
  <c r="AK277" i="13" s="1"/>
  <c r="Q277" i="13" s="1"/>
  <c r="AL277" i="13" s="1"/>
  <c r="R277" i="13" s="1"/>
  <c r="AM277" i="13" s="1"/>
  <c r="S277" i="13" s="1"/>
  <c r="AN277" i="13" s="1"/>
  <c r="T277" i="13" s="1"/>
  <c r="AO277" i="13" s="1"/>
  <c r="AQ277" i="13" s="1"/>
  <c r="O286" i="14"/>
  <c r="P286" i="14" s="1"/>
  <c r="AK286" i="14" s="1"/>
  <c r="Q286" i="14" s="1"/>
  <c r="AL286" i="14" s="1"/>
  <c r="R286" i="14" s="1"/>
  <c r="AM286" i="14" s="1"/>
  <c r="S286" i="14" s="1"/>
  <c r="AN286" i="14" s="1"/>
  <c r="T286" i="14" s="1"/>
  <c r="AO286" i="14" s="1"/>
  <c r="AQ286" i="14" s="1"/>
  <c r="O276" i="13"/>
  <c r="P276" i="13" s="1"/>
  <c r="AK276" i="13" s="1"/>
  <c r="Q276" i="13" s="1"/>
  <c r="AL276" i="13" s="1"/>
  <c r="R276" i="13" s="1"/>
  <c r="AM276" i="13" s="1"/>
  <c r="S276" i="13" s="1"/>
  <c r="AN276" i="13" s="1"/>
  <c r="T276" i="13" s="1"/>
  <c r="AO276" i="13" s="1"/>
  <c r="AQ276" i="13" s="1"/>
  <c r="O285" i="14"/>
  <c r="P285" i="14" s="1"/>
  <c r="AK285" i="14" s="1"/>
  <c r="Q285" i="14" s="1"/>
  <c r="AL285" i="14" s="1"/>
  <c r="R285" i="14" s="1"/>
  <c r="AM285" i="14" s="1"/>
  <c r="S285" i="14" s="1"/>
  <c r="AN285" i="14" s="1"/>
  <c r="T285" i="14" s="1"/>
  <c r="AO285" i="14" s="1"/>
  <c r="AQ285" i="14" s="1"/>
  <c r="O275" i="13"/>
  <c r="P275" i="13" s="1"/>
  <c r="AK275" i="13" s="1"/>
  <c r="Q275" i="13" s="1"/>
  <c r="AL275" i="13" s="1"/>
  <c r="R275" i="13" s="1"/>
  <c r="AM275" i="13" s="1"/>
  <c r="S275" i="13" s="1"/>
  <c r="AN275" i="13" s="1"/>
  <c r="T275" i="13" s="1"/>
  <c r="AO275" i="13" s="1"/>
  <c r="AQ275" i="13" s="1"/>
  <c r="O284" i="14"/>
  <c r="P284" i="14" s="1"/>
  <c r="AK284" i="14" s="1"/>
  <c r="Q284" i="14" s="1"/>
  <c r="AL284" i="14" s="1"/>
  <c r="R284" i="14" s="1"/>
  <c r="AM284" i="14" s="1"/>
  <c r="S284" i="14" s="1"/>
  <c r="AN284" i="14" s="1"/>
  <c r="T284" i="14" s="1"/>
  <c r="AO284" i="14" s="1"/>
  <c r="AQ284" i="14" s="1"/>
  <c r="O274" i="13"/>
  <c r="P274" i="13" s="1"/>
  <c r="AK274" i="13" s="1"/>
  <c r="Q274" i="13" s="1"/>
  <c r="AL274" i="13" s="1"/>
  <c r="R274" i="13" s="1"/>
  <c r="AM274" i="13" s="1"/>
  <c r="S274" i="13" s="1"/>
  <c r="AN274" i="13" s="1"/>
  <c r="T274" i="13" s="1"/>
  <c r="AO274" i="13" s="1"/>
  <c r="AQ274" i="13" s="1"/>
  <c r="O283" i="14"/>
  <c r="P283" i="14" s="1"/>
  <c r="AK283" i="14" s="1"/>
  <c r="Q283" i="14" s="1"/>
  <c r="AL283" i="14" s="1"/>
  <c r="R283" i="14" s="1"/>
  <c r="AM283" i="14" s="1"/>
  <c r="S283" i="14" s="1"/>
  <c r="AN283" i="14" s="1"/>
  <c r="T283" i="14" s="1"/>
  <c r="AO283" i="14" s="1"/>
  <c r="AQ283" i="14" s="1"/>
  <c r="O273" i="13"/>
  <c r="P273" i="13" s="1"/>
  <c r="AK273" i="13" s="1"/>
  <c r="Q273" i="13" s="1"/>
  <c r="AL273" i="13" s="1"/>
  <c r="R273" i="13" s="1"/>
  <c r="AM273" i="13" s="1"/>
  <c r="S273" i="13" s="1"/>
  <c r="AN273" i="13" s="1"/>
  <c r="T273" i="13" s="1"/>
  <c r="AO273" i="13" s="1"/>
  <c r="AQ273" i="13" s="1"/>
  <c r="O282" i="14"/>
  <c r="P282" i="14" s="1"/>
  <c r="AK282" i="14" s="1"/>
  <c r="Q282" i="14" s="1"/>
  <c r="AL282" i="14" s="1"/>
  <c r="R282" i="14" s="1"/>
  <c r="AM282" i="14" s="1"/>
  <c r="S282" i="14" s="1"/>
  <c r="AN282" i="14" s="1"/>
  <c r="T282" i="14" s="1"/>
  <c r="AO282" i="14" s="1"/>
  <c r="AQ282" i="14" s="1"/>
  <c r="O272" i="13"/>
  <c r="P272" i="13" s="1"/>
  <c r="AK272" i="13" s="1"/>
  <c r="Q272" i="13" s="1"/>
  <c r="AL272" i="13" s="1"/>
  <c r="R272" i="13" s="1"/>
  <c r="AM272" i="13" s="1"/>
  <c r="S272" i="13" s="1"/>
  <c r="AN272" i="13" s="1"/>
  <c r="T272" i="13" s="1"/>
  <c r="AO272" i="13" s="1"/>
  <c r="AQ272" i="13" s="1"/>
  <c r="O281" i="14"/>
  <c r="P281" i="14" s="1"/>
  <c r="AK281" i="14" s="1"/>
  <c r="Q281" i="14" s="1"/>
  <c r="AL281" i="14" s="1"/>
  <c r="R281" i="14" s="1"/>
  <c r="AM281" i="14" s="1"/>
  <c r="S281" i="14" s="1"/>
  <c r="AN281" i="14" s="1"/>
  <c r="T281" i="14" s="1"/>
  <c r="AO281" i="14" s="1"/>
  <c r="AQ281" i="14" s="1"/>
  <c r="O271" i="13"/>
  <c r="P271" i="13" s="1"/>
  <c r="AK271" i="13" s="1"/>
  <c r="Q271" i="13" s="1"/>
  <c r="AL271" i="13" s="1"/>
  <c r="R271" i="13" s="1"/>
  <c r="AM271" i="13" s="1"/>
  <c r="S271" i="13" s="1"/>
  <c r="AN271" i="13" s="1"/>
  <c r="T271" i="13" s="1"/>
  <c r="AO271" i="13" s="1"/>
  <c r="AQ271" i="13" s="1"/>
  <c r="O280" i="14"/>
  <c r="P280" i="14" s="1"/>
  <c r="AK280" i="14" s="1"/>
  <c r="Q280" i="14" s="1"/>
  <c r="AL280" i="14" s="1"/>
  <c r="R280" i="14" s="1"/>
  <c r="AM280" i="14" s="1"/>
  <c r="S280" i="14" s="1"/>
  <c r="AN280" i="14" s="1"/>
  <c r="T280" i="14" s="1"/>
  <c r="AO280" i="14" s="1"/>
  <c r="AQ280" i="14" s="1"/>
  <c r="O270" i="13"/>
  <c r="P270" i="13" s="1"/>
  <c r="AK270" i="13" s="1"/>
  <c r="Q270" i="13" s="1"/>
  <c r="AL270" i="13" s="1"/>
  <c r="R270" i="13" s="1"/>
  <c r="AM270" i="13" s="1"/>
  <c r="S270" i="13" s="1"/>
  <c r="AN270" i="13" s="1"/>
  <c r="T270" i="13" s="1"/>
  <c r="AO270" i="13" s="1"/>
  <c r="AQ270" i="13" s="1"/>
  <c r="O279" i="14"/>
  <c r="P279" i="14" s="1"/>
  <c r="AK279" i="14" s="1"/>
  <c r="Q279" i="14" s="1"/>
  <c r="AL279" i="14" s="1"/>
  <c r="R279" i="14" s="1"/>
  <c r="AM279" i="14" s="1"/>
  <c r="S279" i="14" s="1"/>
  <c r="AN279" i="14" s="1"/>
  <c r="T279" i="14" s="1"/>
  <c r="AO279" i="14" s="1"/>
  <c r="AQ279" i="14" s="1"/>
  <c r="O269" i="13"/>
  <c r="P269" i="13" s="1"/>
  <c r="AK269" i="13" s="1"/>
  <c r="Q269" i="13" s="1"/>
  <c r="AL269" i="13" s="1"/>
  <c r="R269" i="13" s="1"/>
  <c r="AM269" i="13" s="1"/>
  <c r="S269" i="13" s="1"/>
  <c r="AN269" i="13" s="1"/>
  <c r="T269" i="13" s="1"/>
  <c r="AO269" i="13" s="1"/>
  <c r="AQ269" i="13" s="1"/>
  <c r="O278" i="14"/>
  <c r="P278" i="14" s="1"/>
  <c r="AK278" i="14" s="1"/>
  <c r="Q278" i="14" s="1"/>
  <c r="AL278" i="14" s="1"/>
  <c r="R278" i="14" s="1"/>
  <c r="AM278" i="14" s="1"/>
  <c r="S278" i="14" s="1"/>
  <c r="AN278" i="14" s="1"/>
  <c r="T278" i="14" s="1"/>
  <c r="AO278" i="14" s="1"/>
  <c r="AQ278" i="14" s="1"/>
  <c r="O268" i="13"/>
  <c r="P268" i="13" s="1"/>
  <c r="AK268" i="13" s="1"/>
  <c r="Q268" i="13" s="1"/>
  <c r="AL268" i="13" s="1"/>
  <c r="R268" i="13" s="1"/>
  <c r="AM268" i="13" s="1"/>
  <c r="S268" i="13" s="1"/>
  <c r="AN268" i="13" s="1"/>
  <c r="T268" i="13" s="1"/>
  <c r="AO268" i="13" s="1"/>
  <c r="AQ268" i="13" s="1"/>
  <c r="O277" i="14"/>
  <c r="P277" i="14" s="1"/>
  <c r="AK277" i="14" s="1"/>
  <c r="Q277" i="14" s="1"/>
  <c r="AL277" i="14" s="1"/>
  <c r="R277" i="14" s="1"/>
  <c r="AM277" i="14" s="1"/>
  <c r="S277" i="14" s="1"/>
  <c r="AN277" i="14" s="1"/>
  <c r="T277" i="14" s="1"/>
  <c r="AO277" i="14" s="1"/>
  <c r="AQ277" i="14" s="1"/>
  <c r="O267" i="13"/>
  <c r="P267" i="13" s="1"/>
  <c r="AK267" i="13" s="1"/>
  <c r="Q267" i="13" s="1"/>
  <c r="AL267" i="13" s="1"/>
  <c r="R267" i="13" s="1"/>
  <c r="AM267" i="13" s="1"/>
  <c r="S267" i="13" s="1"/>
  <c r="AN267" i="13" s="1"/>
  <c r="T267" i="13" s="1"/>
  <c r="AO267" i="13" s="1"/>
  <c r="AQ267" i="13" s="1"/>
  <c r="O276" i="14"/>
  <c r="P276" i="14" s="1"/>
  <c r="AK276" i="14" s="1"/>
  <c r="Q276" i="14" s="1"/>
  <c r="AL276" i="14" s="1"/>
  <c r="R276" i="14" s="1"/>
  <c r="AM276" i="14" s="1"/>
  <c r="S276" i="14" s="1"/>
  <c r="AN276" i="14" s="1"/>
  <c r="T276" i="14" s="1"/>
  <c r="AO276" i="14" s="1"/>
  <c r="AQ276" i="14" s="1"/>
  <c r="O266" i="13"/>
  <c r="P266" i="13" s="1"/>
  <c r="AK266" i="13" s="1"/>
  <c r="Q266" i="13" s="1"/>
  <c r="AL266" i="13" s="1"/>
  <c r="R266" i="13" s="1"/>
  <c r="AM266" i="13" s="1"/>
  <c r="S266" i="13" s="1"/>
  <c r="AN266" i="13" s="1"/>
  <c r="T266" i="13" s="1"/>
  <c r="AO266" i="13" s="1"/>
  <c r="AQ266" i="13" s="1"/>
  <c r="O275" i="14"/>
  <c r="P275" i="14" s="1"/>
  <c r="AK275" i="14" s="1"/>
  <c r="Q275" i="14" s="1"/>
  <c r="AL275" i="14" s="1"/>
  <c r="R275" i="14" s="1"/>
  <c r="AM275" i="14" s="1"/>
  <c r="S275" i="14" s="1"/>
  <c r="AN275" i="14" s="1"/>
  <c r="T275" i="14" s="1"/>
  <c r="AO275" i="14" s="1"/>
  <c r="AQ275" i="14" s="1"/>
  <c r="O265" i="13"/>
  <c r="P265" i="13" s="1"/>
  <c r="AK265" i="13" s="1"/>
  <c r="Q265" i="13" s="1"/>
  <c r="AL265" i="13" s="1"/>
  <c r="R265" i="13" s="1"/>
  <c r="AM265" i="13" s="1"/>
  <c r="S265" i="13" s="1"/>
  <c r="AN265" i="13" s="1"/>
  <c r="T265" i="13" s="1"/>
  <c r="AO265" i="13" s="1"/>
  <c r="AQ265" i="13" s="1"/>
  <c r="O274" i="14"/>
  <c r="P274" i="14" s="1"/>
  <c r="AK274" i="14" s="1"/>
  <c r="Q274" i="14" s="1"/>
  <c r="AL274" i="14" s="1"/>
  <c r="R274" i="14" s="1"/>
  <c r="AM274" i="14" s="1"/>
  <c r="S274" i="14" s="1"/>
  <c r="AN274" i="14" s="1"/>
  <c r="T274" i="14" s="1"/>
  <c r="AO274" i="14" s="1"/>
  <c r="AQ274" i="14" s="1"/>
  <c r="O264" i="13"/>
  <c r="P264" i="13" s="1"/>
  <c r="AK264" i="13" s="1"/>
  <c r="Q264" i="13" s="1"/>
  <c r="AL264" i="13" s="1"/>
  <c r="R264" i="13" s="1"/>
  <c r="AM264" i="13" s="1"/>
  <c r="S264" i="13" s="1"/>
  <c r="AN264" i="13" s="1"/>
  <c r="T264" i="13" s="1"/>
  <c r="AO264" i="13" s="1"/>
  <c r="AQ264" i="13" s="1"/>
  <c r="O273" i="14"/>
  <c r="P273" i="14" s="1"/>
  <c r="AK273" i="14" s="1"/>
  <c r="Q273" i="14" s="1"/>
  <c r="AL273" i="14" s="1"/>
  <c r="R273" i="14" s="1"/>
  <c r="AM273" i="14" s="1"/>
  <c r="S273" i="14" s="1"/>
  <c r="AN273" i="14" s="1"/>
  <c r="T273" i="14" s="1"/>
  <c r="AO273" i="14" s="1"/>
  <c r="AQ273" i="14" s="1"/>
  <c r="O263" i="13"/>
  <c r="P263" i="13" s="1"/>
  <c r="AK263" i="13" s="1"/>
  <c r="Q263" i="13" s="1"/>
  <c r="AL263" i="13" s="1"/>
  <c r="R263" i="13" s="1"/>
  <c r="AM263" i="13" s="1"/>
  <c r="S263" i="13" s="1"/>
  <c r="AN263" i="13" s="1"/>
  <c r="T263" i="13" s="1"/>
  <c r="AO263" i="13" s="1"/>
  <c r="AQ263" i="13" s="1"/>
  <c r="O272" i="14"/>
  <c r="P272" i="14" s="1"/>
  <c r="AK272" i="14" s="1"/>
  <c r="Q272" i="14" s="1"/>
  <c r="AL272" i="14" s="1"/>
  <c r="R272" i="14" s="1"/>
  <c r="AM272" i="14" s="1"/>
  <c r="S272" i="14" s="1"/>
  <c r="AN272" i="14" s="1"/>
  <c r="T272" i="14" s="1"/>
  <c r="AO272" i="14" s="1"/>
  <c r="AQ272" i="14" s="1"/>
  <c r="O262" i="13"/>
  <c r="P262" i="13" s="1"/>
  <c r="AK262" i="13" s="1"/>
  <c r="Q262" i="13" s="1"/>
  <c r="AL262" i="13" s="1"/>
  <c r="R262" i="13" s="1"/>
  <c r="AM262" i="13" s="1"/>
  <c r="S262" i="13" s="1"/>
  <c r="AN262" i="13" s="1"/>
  <c r="T262" i="13" s="1"/>
  <c r="AO262" i="13" s="1"/>
  <c r="AQ262" i="13" s="1"/>
  <c r="O271" i="14"/>
  <c r="P271" i="14" s="1"/>
  <c r="AK271" i="14" s="1"/>
  <c r="Q271" i="14" s="1"/>
  <c r="AL271" i="14" s="1"/>
  <c r="R271" i="14" s="1"/>
  <c r="AM271" i="14" s="1"/>
  <c r="S271" i="14" s="1"/>
  <c r="AN271" i="14" s="1"/>
  <c r="T271" i="14" s="1"/>
  <c r="AO271" i="14" s="1"/>
  <c r="AQ271" i="14" s="1"/>
  <c r="O261" i="13"/>
  <c r="P261" i="13" s="1"/>
  <c r="AK261" i="13" s="1"/>
  <c r="Q261" i="13" s="1"/>
  <c r="AL261" i="13" s="1"/>
  <c r="R261" i="13" s="1"/>
  <c r="AM261" i="13" s="1"/>
  <c r="S261" i="13" s="1"/>
  <c r="AN261" i="13" s="1"/>
  <c r="T261" i="13" s="1"/>
  <c r="AO261" i="13" s="1"/>
  <c r="AQ261" i="13" s="1"/>
  <c r="O270" i="14"/>
  <c r="P270" i="14" s="1"/>
  <c r="AK270" i="14" s="1"/>
  <c r="Q270" i="14" s="1"/>
  <c r="AL270" i="14" s="1"/>
  <c r="R270" i="14" s="1"/>
  <c r="AM270" i="14" s="1"/>
  <c r="S270" i="14" s="1"/>
  <c r="AN270" i="14" s="1"/>
  <c r="T270" i="14" s="1"/>
  <c r="AO270" i="14" s="1"/>
  <c r="AQ270" i="14" s="1"/>
  <c r="O260" i="13"/>
  <c r="P260" i="13" s="1"/>
  <c r="AK260" i="13" s="1"/>
  <c r="Q260" i="13" s="1"/>
  <c r="AL260" i="13" s="1"/>
  <c r="R260" i="13" s="1"/>
  <c r="AM260" i="13" s="1"/>
  <c r="S260" i="13" s="1"/>
  <c r="AN260" i="13" s="1"/>
  <c r="T260" i="13" s="1"/>
  <c r="AO260" i="13" s="1"/>
  <c r="AQ260" i="13" s="1"/>
  <c r="O269" i="14"/>
  <c r="P269" i="14" s="1"/>
  <c r="AK269" i="14" s="1"/>
  <c r="Q269" i="14" s="1"/>
  <c r="AL269" i="14" s="1"/>
  <c r="R269" i="14" s="1"/>
  <c r="AM269" i="14" s="1"/>
  <c r="S269" i="14" s="1"/>
  <c r="AN269" i="14" s="1"/>
  <c r="T269" i="14" s="1"/>
  <c r="AO269" i="14" s="1"/>
  <c r="AQ269" i="14" s="1"/>
  <c r="O259" i="13"/>
  <c r="P259" i="13" s="1"/>
  <c r="AK259" i="13" s="1"/>
  <c r="Q259" i="13" s="1"/>
  <c r="AL259" i="13" s="1"/>
  <c r="R259" i="13" s="1"/>
  <c r="AM259" i="13" s="1"/>
  <c r="S259" i="13" s="1"/>
  <c r="AN259" i="13" s="1"/>
  <c r="T259" i="13" s="1"/>
  <c r="AO259" i="13" s="1"/>
  <c r="AQ259" i="13" s="1"/>
  <c r="O268" i="14"/>
  <c r="P268" i="14" s="1"/>
  <c r="AK268" i="14" s="1"/>
  <c r="Q268" i="14" s="1"/>
  <c r="AL268" i="14" s="1"/>
  <c r="R268" i="14" s="1"/>
  <c r="AM268" i="14" s="1"/>
  <c r="S268" i="14" s="1"/>
  <c r="AN268" i="14" s="1"/>
  <c r="T268" i="14" s="1"/>
  <c r="AO268" i="14" s="1"/>
  <c r="AQ268" i="14" s="1"/>
  <c r="O258" i="13"/>
  <c r="P258" i="13" s="1"/>
  <c r="AK258" i="13" s="1"/>
  <c r="Q258" i="13" s="1"/>
  <c r="AL258" i="13" s="1"/>
  <c r="R258" i="13" s="1"/>
  <c r="AM258" i="13" s="1"/>
  <c r="S258" i="13" s="1"/>
  <c r="AN258" i="13" s="1"/>
  <c r="T258" i="13" s="1"/>
  <c r="AO258" i="13" s="1"/>
  <c r="AQ258" i="13" s="1"/>
  <c r="O267" i="14"/>
  <c r="P267" i="14" s="1"/>
  <c r="AK267" i="14" s="1"/>
  <c r="Q267" i="14" s="1"/>
  <c r="AL267" i="14" s="1"/>
  <c r="R267" i="14" s="1"/>
  <c r="AM267" i="14" s="1"/>
  <c r="S267" i="14" s="1"/>
  <c r="AN267" i="14" s="1"/>
  <c r="T267" i="14" s="1"/>
  <c r="AO267" i="14" s="1"/>
  <c r="AQ267" i="14" s="1"/>
  <c r="O257" i="13"/>
  <c r="P257" i="13" s="1"/>
  <c r="AK257" i="13" s="1"/>
  <c r="Q257" i="13" s="1"/>
  <c r="AL257" i="13" s="1"/>
  <c r="R257" i="13" s="1"/>
  <c r="AM257" i="13" s="1"/>
  <c r="S257" i="13" s="1"/>
  <c r="AN257" i="13" s="1"/>
  <c r="T257" i="13" s="1"/>
  <c r="AO257" i="13" s="1"/>
  <c r="AQ257" i="13" s="1"/>
  <c r="O266" i="14"/>
  <c r="P266" i="14" s="1"/>
  <c r="AK266" i="14" s="1"/>
  <c r="Q266" i="14" s="1"/>
  <c r="AL266" i="14" s="1"/>
  <c r="R266" i="14" s="1"/>
  <c r="AM266" i="14" s="1"/>
  <c r="S266" i="14" s="1"/>
  <c r="AN266" i="14" s="1"/>
  <c r="T266" i="14" s="1"/>
  <c r="AO266" i="14" s="1"/>
  <c r="AQ266" i="14" s="1"/>
  <c r="O256" i="13"/>
  <c r="P256" i="13" s="1"/>
  <c r="AK256" i="13" s="1"/>
  <c r="Q256" i="13" s="1"/>
  <c r="AL256" i="13" s="1"/>
  <c r="R256" i="13" s="1"/>
  <c r="AM256" i="13" s="1"/>
  <c r="S256" i="13" s="1"/>
  <c r="AN256" i="13" s="1"/>
  <c r="T256" i="13" s="1"/>
  <c r="AO256" i="13" s="1"/>
  <c r="AQ256" i="13" s="1"/>
  <c r="O265" i="14"/>
  <c r="P265" i="14" s="1"/>
  <c r="AK265" i="14" s="1"/>
  <c r="Q265" i="14" s="1"/>
  <c r="AL265" i="14" s="1"/>
  <c r="R265" i="14" s="1"/>
  <c r="AM265" i="14" s="1"/>
  <c r="S265" i="14" s="1"/>
  <c r="AN265" i="14" s="1"/>
  <c r="T265" i="14" s="1"/>
  <c r="AO265" i="14" s="1"/>
  <c r="AQ265" i="14" s="1"/>
  <c r="O255" i="13"/>
  <c r="P255" i="13" s="1"/>
  <c r="AK255" i="13" s="1"/>
  <c r="Q255" i="13" s="1"/>
  <c r="AL255" i="13" s="1"/>
  <c r="R255" i="13" s="1"/>
  <c r="AM255" i="13" s="1"/>
  <c r="S255" i="13" s="1"/>
  <c r="AN255" i="13" s="1"/>
  <c r="T255" i="13" s="1"/>
  <c r="AO255" i="13" s="1"/>
  <c r="AQ255" i="13" s="1"/>
  <c r="O264" i="14"/>
  <c r="P264" i="14" s="1"/>
  <c r="AK264" i="14" s="1"/>
  <c r="Q264" i="14" s="1"/>
  <c r="AL264" i="14" s="1"/>
  <c r="R264" i="14" s="1"/>
  <c r="AM264" i="14" s="1"/>
  <c r="S264" i="14" s="1"/>
  <c r="AN264" i="14" s="1"/>
  <c r="T264" i="14" s="1"/>
  <c r="AO264" i="14" s="1"/>
  <c r="AQ264" i="14" s="1"/>
  <c r="O254" i="13"/>
  <c r="P254" i="13" s="1"/>
  <c r="AK254" i="13" s="1"/>
  <c r="Q254" i="13" s="1"/>
  <c r="AL254" i="13" s="1"/>
  <c r="R254" i="13" s="1"/>
  <c r="AM254" i="13" s="1"/>
  <c r="S254" i="13" s="1"/>
  <c r="AN254" i="13" s="1"/>
  <c r="T254" i="13" s="1"/>
  <c r="AO254" i="13" s="1"/>
  <c r="AQ254" i="13" s="1"/>
  <c r="O263" i="14"/>
  <c r="P263" i="14" s="1"/>
  <c r="AK263" i="14" s="1"/>
  <c r="Q263" i="14" s="1"/>
  <c r="AL263" i="14" s="1"/>
  <c r="R263" i="14" s="1"/>
  <c r="AM263" i="14" s="1"/>
  <c r="S263" i="14" s="1"/>
  <c r="AN263" i="14" s="1"/>
  <c r="T263" i="14" s="1"/>
  <c r="AO263" i="14" s="1"/>
  <c r="AQ263" i="14" s="1"/>
  <c r="O253" i="13"/>
  <c r="P253" i="13" s="1"/>
  <c r="AK253" i="13" s="1"/>
  <c r="Q253" i="13" s="1"/>
  <c r="AL253" i="13" s="1"/>
  <c r="R253" i="13" s="1"/>
  <c r="AM253" i="13" s="1"/>
  <c r="S253" i="13" s="1"/>
  <c r="AN253" i="13" s="1"/>
  <c r="T253" i="13" s="1"/>
  <c r="AO253" i="13" s="1"/>
  <c r="AQ253" i="13" s="1"/>
  <c r="O262" i="14"/>
  <c r="P262" i="14" s="1"/>
  <c r="AK262" i="14" s="1"/>
  <c r="Q262" i="14" s="1"/>
  <c r="AL262" i="14" s="1"/>
  <c r="R262" i="14" s="1"/>
  <c r="AM262" i="14" s="1"/>
  <c r="S262" i="14" s="1"/>
  <c r="AN262" i="14" s="1"/>
  <c r="T262" i="14" s="1"/>
  <c r="AO262" i="14" s="1"/>
  <c r="AQ262" i="14" s="1"/>
  <c r="O252" i="13"/>
  <c r="P252" i="13" s="1"/>
  <c r="AK252" i="13" s="1"/>
  <c r="Q252" i="13" s="1"/>
  <c r="AL252" i="13" s="1"/>
  <c r="R252" i="13" s="1"/>
  <c r="AM252" i="13" s="1"/>
  <c r="S252" i="13" s="1"/>
  <c r="AN252" i="13" s="1"/>
  <c r="T252" i="13" s="1"/>
  <c r="AO252" i="13" s="1"/>
  <c r="AQ252" i="13" s="1"/>
  <c r="O261" i="14"/>
  <c r="P261" i="14" s="1"/>
  <c r="AK261" i="14" s="1"/>
  <c r="Q261" i="14" s="1"/>
  <c r="AL261" i="14" s="1"/>
  <c r="R261" i="14" s="1"/>
  <c r="AM261" i="14" s="1"/>
  <c r="S261" i="14" s="1"/>
  <c r="AN261" i="14" s="1"/>
  <c r="T261" i="14" s="1"/>
  <c r="AO261" i="14" s="1"/>
  <c r="AQ261" i="14" s="1"/>
  <c r="O251" i="13"/>
  <c r="P251" i="13" s="1"/>
  <c r="AK251" i="13" s="1"/>
  <c r="Q251" i="13" s="1"/>
  <c r="AL251" i="13" s="1"/>
  <c r="R251" i="13" s="1"/>
  <c r="AM251" i="13" s="1"/>
  <c r="S251" i="13" s="1"/>
  <c r="AN251" i="13" s="1"/>
  <c r="T251" i="13" s="1"/>
  <c r="AO251" i="13" s="1"/>
  <c r="AQ251" i="13" s="1"/>
  <c r="O260" i="14"/>
  <c r="P260" i="14" s="1"/>
  <c r="AK260" i="14" s="1"/>
  <c r="Q260" i="14" s="1"/>
  <c r="AL260" i="14" s="1"/>
  <c r="R260" i="14" s="1"/>
  <c r="AM260" i="14" s="1"/>
  <c r="S260" i="14" s="1"/>
  <c r="AN260" i="14" s="1"/>
  <c r="T260" i="14" s="1"/>
  <c r="AO260" i="14" s="1"/>
  <c r="AQ260" i="14" s="1"/>
  <c r="O250" i="13"/>
  <c r="P250" i="13" s="1"/>
  <c r="AK250" i="13" s="1"/>
  <c r="Q250" i="13" s="1"/>
  <c r="AL250" i="13" s="1"/>
  <c r="R250" i="13" s="1"/>
  <c r="AM250" i="13" s="1"/>
  <c r="S250" i="13" s="1"/>
  <c r="AN250" i="13" s="1"/>
  <c r="T250" i="13" s="1"/>
  <c r="AO250" i="13" s="1"/>
  <c r="AQ250" i="13" s="1"/>
  <c r="O259" i="14"/>
  <c r="P259" i="14" s="1"/>
  <c r="AK259" i="14" s="1"/>
  <c r="Q259" i="14" s="1"/>
  <c r="AL259" i="14" s="1"/>
  <c r="R259" i="14" s="1"/>
  <c r="AM259" i="14" s="1"/>
  <c r="S259" i="14" s="1"/>
  <c r="AN259" i="14" s="1"/>
  <c r="T259" i="14" s="1"/>
  <c r="AO259" i="14" s="1"/>
  <c r="AQ259" i="14" s="1"/>
  <c r="O248" i="13"/>
  <c r="P248" i="13" s="1"/>
  <c r="AK248" i="13" s="1"/>
  <c r="Q248" i="13" s="1"/>
  <c r="AL248" i="13" s="1"/>
  <c r="R248" i="13" s="1"/>
  <c r="AM248" i="13" s="1"/>
  <c r="S248" i="13" s="1"/>
  <c r="AN248" i="13" s="1"/>
  <c r="T248" i="13" s="1"/>
  <c r="AO248" i="13" s="1"/>
  <c r="AQ248" i="13" s="1"/>
  <c r="O257" i="14"/>
  <c r="P257" i="14" s="1"/>
  <c r="AK257" i="14" s="1"/>
  <c r="Q257" i="14" s="1"/>
  <c r="AL257" i="14" s="1"/>
  <c r="R257" i="14" s="1"/>
  <c r="AM257" i="14" s="1"/>
  <c r="S257" i="14" s="1"/>
  <c r="AN257" i="14" s="1"/>
  <c r="T257" i="14" s="1"/>
  <c r="AO257" i="14" s="1"/>
  <c r="AQ257" i="14" s="1"/>
  <c r="O247" i="13"/>
  <c r="P247" i="13" s="1"/>
  <c r="AK247" i="13" s="1"/>
  <c r="Q247" i="13" s="1"/>
  <c r="AL247" i="13" s="1"/>
  <c r="R247" i="13" s="1"/>
  <c r="AM247" i="13" s="1"/>
  <c r="S247" i="13" s="1"/>
  <c r="AN247" i="13" s="1"/>
  <c r="T247" i="13" s="1"/>
  <c r="AO247" i="13" s="1"/>
  <c r="AQ247" i="13" s="1"/>
  <c r="O256" i="14"/>
  <c r="P256" i="14" s="1"/>
  <c r="AK256" i="14" s="1"/>
  <c r="Q256" i="14" s="1"/>
  <c r="AL256" i="14" s="1"/>
  <c r="R256" i="14" s="1"/>
  <c r="AM256" i="14" s="1"/>
  <c r="S256" i="14" s="1"/>
  <c r="AN256" i="14" s="1"/>
  <c r="T256" i="14" s="1"/>
  <c r="AO256" i="14" s="1"/>
  <c r="AQ256" i="14" s="1"/>
  <c r="O246" i="13"/>
  <c r="P246" i="13" s="1"/>
  <c r="AK246" i="13" s="1"/>
  <c r="Q246" i="13" s="1"/>
  <c r="AL246" i="13" s="1"/>
  <c r="R246" i="13" s="1"/>
  <c r="AM246" i="13" s="1"/>
  <c r="S246" i="13" s="1"/>
  <c r="AN246" i="13" s="1"/>
  <c r="T246" i="13" s="1"/>
  <c r="AO246" i="13" s="1"/>
  <c r="AQ246" i="13" s="1"/>
  <c r="O255" i="14"/>
  <c r="P255" i="14" s="1"/>
  <c r="AK255" i="14" s="1"/>
  <c r="Q255" i="14" s="1"/>
  <c r="AL255" i="14" s="1"/>
  <c r="R255" i="14" s="1"/>
  <c r="AM255" i="14" s="1"/>
  <c r="S255" i="14" s="1"/>
  <c r="AN255" i="14" s="1"/>
  <c r="T255" i="14" s="1"/>
  <c r="AO255" i="14" s="1"/>
  <c r="AQ255" i="14" s="1"/>
  <c r="O245" i="13"/>
  <c r="P245" i="13" s="1"/>
  <c r="AK245" i="13" s="1"/>
  <c r="Q245" i="13" s="1"/>
  <c r="AL245" i="13" s="1"/>
  <c r="R245" i="13" s="1"/>
  <c r="AM245" i="13" s="1"/>
  <c r="S245" i="13" s="1"/>
  <c r="AN245" i="13" s="1"/>
  <c r="T245" i="13" s="1"/>
  <c r="AO245" i="13" s="1"/>
  <c r="AQ245" i="13" s="1"/>
  <c r="O254" i="14"/>
  <c r="P254" i="14" s="1"/>
  <c r="AK254" i="14" s="1"/>
  <c r="Q254" i="14" s="1"/>
  <c r="AL254" i="14" s="1"/>
  <c r="R254" i="14" s="1"/>
  <c r="AM254" i="14" s="1"/>
  <c r="S254" i="14" s="1"/>
  <c r="AN254" i="14" s="1"/>
  <c r="T254" i="14" s="1"/>
  <c r="AO254" i="14" s="1"/>
  <c r="AQ254" i="14" s="1"/>
  <c r="O243" i="13"/>
  <c r="P243" i="13" s="1"/>
  <c r="AK243" i="13" s="1"/>
  <c r="Q243" i="13" s="1"/>
  <c r="AL243" i="13" s="1"/>
  <c r="R243" i="13" s="1"/>
  <c r="AM243" i="13" s="1"/>
  <c r="S243" i="13" s="1"/>
  <c r="AN243" i="13" s="1"/>
  <c r="T243" i="13" s="1"/>
  <c r="AO243" i="13" s="1"/>
  <c r="AQ243" i="13" s="1"/>
  <c r="O252" i="14"/>
  <c r="P252" i="14" s="1"/>
  <c r="AK252" i="14" s="1"/>
  <c r="Q252" i="14" s="1"/>
  <c r="AL252" i="14" s="1"/>
  <c r="R252" i="14" s="1"/>
  <c r="AM252" i="14" s="1"/>
  <c r="S252" i="14" s="1"/>
  <c r="AN252" i="14" s="1"/>
  <c r="T252" i="14" s="1"/>
  <c r="AO252" i="14" s="1"/>
  <c r="AQ252" i="14" s="1"/>
  <c r="O242" i="13"/>
  <c r="P242" i="13" s="1"/>
  <c r="AK242" i="13" s="1"/>
  <c r="Q242" i="13" s="1"/>
  <c r="AL242" i="13" s="1"/>
  <c r="R242" i="13" s="1"/>
  <c r="AM242" i="13" s="1"/>
  <c r="S242" i="13" s="1"/>
  <c r="AN242" i="13" s="1"/>
  <c r="T242" i="13" s="1"/>
  <c r="AO242" i="13" s="1"/>
  <c r="AQ242" i="13" s="1"/>
  <c r="O251" i="14"/>
  <c r="P251" i="14" s="1"/>
  <c r="AK251" i="14" s="1"/>
  <c r="Q251" i="14" s="1"/>
  <c r="AL251" i="14" s="1"/>
  <c r="R251" i="14" s="1"/>
  <c r="AM251" i="14" s="1"/>
  <c r="S251" i="14" s="1"/>
  <c r="AN251" i="14" s="1"/>
  <c r="T251" i="14" s="1"/>
  <c r="AO251" i="14" s="1"/>
  <c r="AQ251" i="14" s="1"/>
  <c r="O241" i="13"/>
  <c r="P241" i="13" s="1"/>
  <c r="AK241" i="13" s="1"/>
  <c r="Q241" i="13" s="1"/>
  <c r="AL241" i="13" s="1"/>
  <c r="R241" i="13" s="1"/>
  <c r="AM241" i="13" s="1"/>
  <c r="S241" i="13" s="1"/>
  <c r="AN241" i="13" s="1"/>
  <c r="T241" i="13" s="1"/>
  <c r="AO241" i="13" s="1"/>
  <c r="AQ241" i="13" s="1"/>
  <c r="O250" i="14"/>
  <c r="P250" i="14" s="1"/>
  <c r="AK250" i="14" s="1"/>
  <c r="Q250" i="14" s="1"/>
  <c r="AL250" i="14" s="1"/>
  <c r="R250" i="14" s="1"/>
  <c r="AM250" i="14" s="1"/>
  <c r="S250" i="14" s="1"/>
  <c r="AN250" i="14" s="1"/>
  <c r="T250" i="14" s="1"/>
  <c r="AO250" i="14" s="1"/>
  <c r="AQ250" i="14" s="1"/>
  <c r="O240" i="13"/>
  <c r="P240" i="13" s="1"/>
  <c r="AK240" i="13" s="1"/>
  <c r="Q240" i="13" s="1"/>
  <c r="AL240" i="13" s="1"/>
  <c r="R240" i="13" s="1"/>
  <c r="AM240" i="13" s="1"/>
  <c r="S240" i="13" s="1"/>
  <c r="AN240" i="13" s="1"/>
  <c r="T240" i="13" s="1"/>
  <c r="AO240" i="13" s="1"/>
  <c r="AQ240" i="13" s="1"/>
  <c r="O249" i="14"/>
  <c r="P249" i="14" s="1"/>
  <c r="AK249" i="14" s="1"/>
  <c r="Q249" i="14" s="1"/>
  <c r="AL249" i="14" s="1"/>
  <c r="R249" i="14" s="1"/>
  <c r="AM249" i="14" s="1"/>
  <c r="S249" i="14" s="1"/>
  <c r="AN249" i="14" s="1"/>
  <c r="T249" i="14" s="1"/>
  <c r="AO249" i="14" s="1"/>
  <c r="AQ249" i="14" s="1"/>
  <c r="O239" i="13"/>
  <c r="P239" i="13" s="1"/>
  <c r="AK239" i="13" s="1"/>
  <c r="Q239" i="13" s="1"/>
  <c r="AL239" i="13" s="1"/>
  <c r="R239" i="13" s="1"/>
  <c r="AM239" i="13" s="1"/>
  <c r="S239" i="13" s="1"/>
  <c r="AN239" i="13" s="1"/>
  <c r="T239" i="13" s="1"/>
  <c r="AO239" i="13" s="1"/>
  <c r="AQ239" i="13" s="1"/>
  <c r="O248" i="14"/>
  <c r="P248" i="14" s="1"/>
  <c r="AK248" i="14" s="1"/>
  <c r="Q248" i="14" s="1"/>
  <c r="AL248" i="14" s="1"/>
  <c r="R248" i="14" s="1"/>
  <c r="AM248" i="14" s="1"/>
  <c r="S248" i="14" s="1"/>
  <c r="AN248" i="14" s="1"/>
  <c r="T248" i="14" s="1"/>
  <c r="AO248" i="14" s="1"/>
  <c r="AQ248" i="14" s="1"/>
  <c r="O238" i="13"/>
  <c r="P238" i="13" s="1"/>
  <c r="AK238" i="13" s="1"/>
  <c r="Q238" i="13" s="1"/>
  <c r="AL238" i="13" s="1"/>
  <c r="R238" i="13" s="1"/>
  <c r="AM238" i="13" s="1"/>
  <c r="S238" i="13" s="1"/>
  <c r="AN238" i="13" s="1"/>
  <c r="T238" i="13" s="1"/>
  <c r="AO238" i="13" s="1"/>
  <c r="AQ238" i="13" s="1"/>
  <c r="O247" i="14"/>
  <c r="P247" i="14" s="1"/>
  <c r="AK247" i="14" s="1"/>
  <c r="Q247" i="14" s="1"/>
  <c r="AL247" i="14" s="1"/>
  <c r="R247" i="14" s="1"/>
  <c r="AM247" i="14" s="1"/>
  <c r="S247" i="14" s="1"/>
  <c r="AN247" i="14" s="1"/>
  <c r="T247" i="14" s="1"/>
  <c r="AO247" i="14" s="1"/>
  <c r="AQ247" i="14" s="1"/>
  <c r="O237" i="13"/>
  <c r="P237" i="13" s="1"/>
  <c r="AK237" i="13" s="1"/>
  <c r="Q237" i="13" s="1"/>
  <c r="AL237" i="13" s="1"/>
  <c r="R237" i="13" s="1"/>
  <c r="AM237" i="13" s="1"/>
  <c r="S237" i="13" s="1"/>
  <c r="AN237" i="13" s="1"/>
  <c r="T237" i="13" s="1"/>
  <c r="AO237" i="13" s="1"/>
  <c r="AQ237" i="13" s="1"/>
  <c r="O246" i="14"/>
  <c r="P246" i="14" s="1"/>
  <c r="AK246" i="14" s="1"/>
  <c r="Q246" i="14" s="1"/>
  <c r="AL246" i="14" s="1"/>
  <c r="R246" i="14" s="1"/>
  <c r="AM246" i="14" s="1"/>
  <c r="S246" i="14" s="1"/>
  <c r="AN246" i="14" s="1"/>
  <c r="T246" i="14" s="1"/>
  <c r="AO246" i="14" s="1"/>
  <c r="AQ246" i="14" s="1"/>
  <c r="O236" i="13"/>
  <c r="P236" i="13" s="1"/>
  <c r="AK236" i="13" s="1"/>
  <c r="Q236" i="13" s="1"/>
  <c r="AL236" i="13" s="1"/>
  <c r="R236" i="13" s="1"/>
  <c r="AM236" i="13" s="1"/>
  <c r="S236" i="13" s="1"/>
  <c r="AN236" i="13" s="1"/>
  <c r="T236" i="13" s="1"/>
  <c r="AO236" i="13" s="1"/>
  <c r="AQ236" i="13" s="1"/>
  <c r="O245" i="14"/>
  <c r="P245" i="14" s="1"/>
  <c r="AK245" i="14" s="1"/>
  <c r="Q245" i="14" s="1"/>
  <c r="AL245" i="14" s="1"/>
  <c r="R245" i="14" s="1"/>
  <c r="AM245" i="14" s="1"/>
  <c r="S245" i="14" s="1"/>
  <c r="AN245" i="14" s="1"/>
  <c r="T245" i="14" s="1"/>
  <c r="AO245" i="14" s="1"/>
  <c r="AQ245" i="14" s="1"/>
  <c r="O243" i="14"/>
  <c r="P243" i="14" s="1"/>
  <c r="AK243" i="14" s="1"/>
  <c r="Q243" i="14" s="1"/>
  <c r="AL243" i="14" s="1"/>
  <c r="R243" i="14" s="1"/>
  <c r="AM243" i="14" s="1"/>
  <c r="S243" i="14" s="1"/>
  <c r="AN243" i="14" s="1"/>
  <c r="T243" i="14" s="1"/>
  <c r="AO243" i="14" s="1"/>
  <c r="AQ243" i="14" s="1"/>
  <c r="O235" i="13"/>
  <c r="P235" i="13" s="1"/>
  <c r="AK235" i="13" s="1"/>
  <c r="Q235" i="13" s="1"/>
  <c r="AL235" i="13" s="1"/>
  <c r="R235" i="13" s="1"/>
  <c r="AM235" i="13" s="1"/>
  <c r="S235" i="13" s="1"/>
  <c r="AN235" i="13" s="1"/>
  <c r="T235" i="13" s="1"/>
  <c r="AO235" i="13" s="1"/>
  <c r="AQ235" i="13" s="1"/>
  <c r="O244" i="14"/>
  <c r="P244" i="14" s="1"/>
  <c r="AK244" i="14" s="1"/>
  <c r="Q244" i="14" s="1"/>
  <c r="AL244" i="14" s="1"/>
  <c r="R244" i="14" s="1"/>
  <c r="AM244" i="14" s="1"/>
  <c r="S244" i="14" s="1"/>
  <c r="AN244" i="14" s="1"/>
  <c r="T244" i="14" s="1"/>
  <c r="AO244" i="14" s="1"/>
  <c r="AQ244" i="14" s="1"/>
  <c r="O242" i="14"/>
  <c r="P242" i="14" s="1"/>
  <c r="AK242" i="14" s="1"/>
  <c r="Q242" i="14" s="1"/>
  <c r="AL242" i="14" s="1"/>
  <c r="R242" i="14" s="1"/>
  <c r="AM242" i="14" s="1"/>
  <c r="S242" i="14" s="1"/>
  <c r="AN242" i="14" s="1"/>
  <c r="T242" i="14" s="1"/>
  <c r="AO242" i="14" s="1"/>
  <c r="AQ242" i="14" s="1"/>
  <c r="O234" i="13"/>
  <c r="P234" i="13" s="1"/>
  <c r="AK234" i="13" s="1"/>
  <c r="Q234" i="13" s="1"/>
  <c r="AL234" i="13" s="1"/>
  <c r="R234" i="13" s="1"/>
  <c r="AM234" i="13" s="1"/>
  <c r="S234" i="13" s="1"/>
  <c r="AN234" i="13" s="1"/>
  <c r="T234" i="13" s="1"/>
  <c r="AO234" i="13" s="1"/>
  <c r="AQ234" i="13" s="1"/>
  <c r="O241" i="14"/>
  <c r="P241" i="14" s="1"/>
  <c r="AK241" i="14" s="1"/>
  <c r="Q241" i="14" s="1"/>
  <c r="AL241" i="14" s="1"/>
  <c r="R241" i="14" s="1"/>
  <c r="AM241" i="14" s="1"/>
  <c r="S241" i="14" s="1"/>
  <c r="AN241" i="14" s="1"/>
  <c r="T241" i="14" s="1"/>
  <c r="AO241" i="14" s="1"/>
  <c r="AQ241" i="14" s="1"/>
  <c r="O233" i="13"/>
  <c r="P233" i="13" s="1"/>
  <c r="AK233" i="13" s="1"/>
  <c r="Q233" i="13" s="1"/>
  <c r="AL233" i="13" s="1"/>
  <c r="R233" i="13" s="1"/>
  <c r="AM233" i="13" s="1"/>
  <c r="S233" i="13" s="1"/>
  <c r="AN233" i="13" s="1"/>
  <c r="T233" i="13" s="1"/>
  <c r="AO233" i="13" s="1"/>
  <c r="AQ233" i="13" s="1"/>
  <c r="O240" i="14"/>
  <c r="P240" i="14" s="1"/>
  <c r="AK240" i="14" s="1"/>
  <c r="Q240" i="14" s="1"/>
  <c r="AL240" i="14" s="1"/>
  <c r="R240" i="14" s="1"/>
  <c r="AM240" i="14" s="1"/>
  <c r="S240" i="14" s="1"/>
  <c r="AN240" i="14" s="1"/>
  <c r="T240" i="14" s="1"/>
  <c r="AO240" i="14" s="1"/>
  <c r="AQ240" i="14" s="1"/>
  <c r="O232" i="13"/>
  <c r="P232" i="13" s="1"/>
  <c r="AK232" i="13" s="1"/>
  <c r="Q232" i="13" s="1"/>
  <c r="AL232" i="13" s="1"/>
  <c r="R232" i="13" s="1"/>
  <c r="AM232" i="13" s="1"/>
  <c r="S232" i="13" s="1"/>
  <c r="AN232" i="13" s="1"/>
  <c r="T232" i="13" s="1"/>
  <c r="AO232" i="13" s="1"/>
  <c r="AQ232" i="13" s="1"/>
  <c r="O239" i="14"/>
  <c r="P239" i="14" s="1"/>
  <c r="AK239" i="14" s="1"/>
  <c r="Q239" i="14" s="1"/>
  <c r="AL239" i="14" s="1"/>
  <c r="R239" i="14" s="1"/>
  <c r="AM239" i="14" s="1"/>
  <c r="S239" i="14" s="1"/>
  <c r="AN239" i="14" s="1"/>
  <c r="T239" i="14" s="1"/>
  <c r="AO239" i="14" s="1"/>
  <c r="AQ239" i="14" s="1"/>
  <c r="O231" i="13"/>
  <c r="P231" i="13" s="1"/>
  <c r="AK231" i="13" s="1"/>
  <c r="Q231" i="13" s="1"/>
  <c r="AL231" i="13" s="1"/>
  <c r="R231" i="13" s="1"/>
  <c r="AM231" i="13" s="1"/>
  <c r="S231" i="13" s="1"/>
  <c r="AN231" i="13" s="1"/>
  <c r="T231" i="13" s="1"/>
  <c r="AO231" i="13" s="1"/>
  <c r="AQ231" i="13" s="1"/>
  <c r="O238" i="14"/>
  <c r="P238" i="14" s="1"/>
  <c r="AK238" i="14" s="1"/>
  <c r="Q238" i="14" s="1"/>
  <c r="AL238" i="14" s="1"/>
  <c r="R238" i="14" s="1"/>
  <c r="AM238" i="14" s="1"/>
  <c r="S238" i="14" s="1"/>
  <c r="AN238" i="14" s="1"/>
  <c r="T238" i="14" s="1"/>
  <c r="AO238" i="14" s="1"/>
  <c r="AQ238" i="14" s="1"/>
  <c r="O230" i="13"/>
  <c r="P230" i="13" s="1"/>
  <c r="AK230" i="13" s="1"/>
  <c r="Q230" i="13" s="1"/>
  <c r="AL230" i="13" s="1"/>
  <c r="R230" i="13" s="1"/>
  <c r="AM230" i="13" s="1"/>
  <c r="S230" i="13" s="1"/>
  <c r="AN230" i="13" s="1"/>
  <c r="T230" i="13" s="1"/>
  <c r="AO230" i="13" s="1"/>
  <c r="AQ230" i="13" s="1"/>
  <c r="O236" i="14"/>
  <c r="P236" i="14" s="1"/>
  <c r="AK236" i="14" s="1"/>
  <c r="Q236" i="14" s="1"/>
  <c r="AL236" i="14" s="1"/>
  <c r="R236" i="14" s="1"/>
  <c r="AM236" i="14" s="1"/>
  <c r="S236" i="14" s="1"/>
  <c r="AN236" i="14" s="1"/>
  <c r="T236" i="14" s="1"/>
  <c r="AO236" i="14" s="1"/>
  <c r="AQ236" i="14" s="1"/>
  <c r="O229" i="13"/>
  <c r="P229" i="13" s="1"/>
  <c r="AK229" i="13" s="1"/>
  <c r="Q229" i="13" s="1"/>
  <c r="AL229" i="13" s="1"/>
  <c r="R229" i="13" s="1"/>
  <c r="AM229" i="13" s="1"/>
  <c r="S229" i="13" s="1"/>
  <c r="AN229" i="13" s="1"/>
  <c r="T229" i="13" s="1"/>
  <c r="AO229" i="13" s="1"/>
  <c r="AQ229" i="13" s="1"/>
  <c r="O235" i="14"/>
  <c r="P235" i="14" s="1"/>
  <c r="AK235" i="14" s="1"/>
  <c r="Q235" i="14" s="1"/>
  <c r="AL235" i="14" s="1"/>
  <c r="R235" i="14" s="1"/>
  <c r="AM235" i="14" s="1"/>
  <c r="S235" i="14" s="1"/>
  <c r="AN235" i="14" s="1"/>
  <c r="T235" i="14" s="1"/>
  <c r="AO235" i="14" s="1"/>
  <c r="AQ235" i="14" s="1"/>
  <c r="O228" i="13"/>
  <c r="P228" i="13" s="1"/>
  <c r="AK228" i="13" s="1"/>
  <c r="Q228" i="13" s="1"/>
  <c r="AL228" i="13" s="1"/>
  <c r="R228" i="13" s="1"/>
  <c r="AM228" i="13" s="1"/>
  <c r="S228" i="13" s="1"/>
  <c r="AN228" i="13" s="1"/>
  <c r="T228" i="13" s="1"/>
  <c r="AO228" i="13" s="1"/>
  <c r="AQ228" i="13" s="1"/>
  <c r="O234" i="14"/>
  <c r="P234" i="14" s="1"/>
  <c r="AK234" i="14" s="1"/>
  <c r="Q234" i="14" s="1"/>
  <c r="AL234" i="14" s="1"/>
  <c r="R234" i="14" s="1"/>
  <c r="AM234" i="14" s="1"/>
  <c r="S234" i="14" s="1"/>
  <c r="AN234" i="14" s="1"/>
  <c r="T234" i="14" s="1"/>
  <c r="AO234" i="14" s="1"/>
  <c r="AQ234" i="14" s="1"/>
  <c r="O226" i="13"/>
  <c r="P226" i="13" s="1"/>
  <c r="AK226" i="13" s="1"/>
  <c r="Q226" i="13" s="1"/>
  <c r="AL226" i="13" s="1"/>
  <c r="R226" i="13" s="1"/>
  <c r="AM226" i="13" s="1"/>
  <c r="S226" i="13" s="1"/>
  <c r="AN226" i="13" s="1"/>
  <c r="T226" i="13" s="1"/>
  <c r="AO226" i="13" s="1"/>
  <c r="AQ226" i="13" s="1"/>
  <c r="O232" i="14"/>
  <c r="P232" i="14" s="1"/>
  <c r="AK232" i="14" s="1"/>
  <c r="Q232" i="14" s="1"/>
  <c r="AL232" i="14" s="1"/>
  <c r="R232" i="14" s="1"/>
  <c r="AM232" i="14" s="1"/>
  <c r="S232" i="14" s="1"/>
  <c r="AN232" i="14" s="1"/>
  <c r="T232" i="14" s="1"/>
  <c r="AO232" i="14" s="1"/>
  <c r="AQ232" i="14" s="1"/>
  <c r="O225" i="13"/>
  <c r="P225" i="13" s="1"/>
  <c r="AK225" i="13" s="1"/>
  <c r="Q225" i="13" s="1"/>
  <c r="AL225" i="13" s="1"/>
  <c r="R225" i="13" s="1"/>
  <c r="AM225" i="13" s="1"/>
  <c r="S225" i="13" s="1"/>
  <c r="AN225" i="13" s="1"/>
  <c r="T225" i="13" s="1"/>
  <c r="AO225" i="13" s="1"/>
  <c r="AQ225" i="13" s="1"/>
  <c r="O231" i="14"/>
  <c r="P231" i="14" s="1"/>
  <c r="AK231" i="14" s="1"/>
  <c r="Q231" i="14" s="1"/>
  <c r="AL231" i="14" s="1"/>
  <c r="R231" i="14" s="1"/>
  <c r="AM231" i="14" s="1"/>
  <c r="S231" i="14" s="1"/>
  <c r="AN231" i="14" s="1"/>
  <c r="T231" i="14" s="1"/>
  <c r="AO231" i="14" s="1"/>
  <c r="AQ231" i="14" s="1"/>
  <c r="O224" i="13"/>
  <c r="P224" i="13" s="1"/>
  <c r="AK224" i="13" s="1"/>
  <c r="Q224" i="13" s="1"/>
  <c r="AL224" i="13" s="1"/>
  <c r="R224" i="13" s="1"/>
  <c r="AM224" i="13" s="1"/>
  <c r="S224" i="13" s="1"/>
  <c r="AN224" i="13" s="1"/>
  <c r="T224" i="13" s="1"/>
  <c r="AO224" i="13" s="1"/>
  <c r="AQ224" i="13" s="1"/>
  <c r="O230" i="14"/>
  <c r="P230" i="14" s="1"/>
  <c r="AK230" i="14" s="1"/>
  <c r="Q230" i="14" s="1"/>
  <c r="AL230" i="14" s="1"/>
  <c r="R230" i="14" s="1"/>
  <c r="AM230" i="14" s="1"/>
  <c r="S230" i="14" s="1"/>
  <c r="AN230" i="14" s="1"/>
  <c r="T230" i="14" s="1"/>
  <c r="AO230" i="14" s="1"/>
  <c r="AQ230" i="14" s="1"/>
  <c r="O223" i="13"/>
  <c r="P223" i="13" s="1"/>
  <c r="AK223" i="13" s="1"/>
  <c r="Q223" i="13" s="1"/>
  <c r="AL223" i="13" s="1"/>
  <c r="R223" i="13" s="1"/>
  <c r="AM223" i="13" s="1"/>
  <c r="S223" i="13" s="1"/>
  <c r="AN223" i="13" s="1"/>
  <c r="T223" i="13" s="1"/>
  <c r="AO223" i="13" s="1"/>
  <c r="AQ223" i="13" s="1"/>
  <c r="O229" i="14"/>
  <c r="P229" i="14" s="1"/>
  <c r="AK229" i="14" s="1"/>
  <c r="Q229" i="14" s="1"/>
  <c r="AL229" i="14" s="1"/>
  <c r="R229" i="14" s="1"/>
  <c r="AM229" i="14" s="1"/>
  <c r="S229" i="14" s="1"/>
  <c r="AN229" i="14" s="1"/>
  <c r="T229" i="14" s="1"/>
  <c r="AO229" i="14" s="1"/>
  <c r="AQ229" i="14" s="1"/>
  <c r="O222" i="13"/>
  <c r="P222" i="13" s="1"/>
  <c r="AK222" i="13" s="1"/>
  <c r="Q222" i="13" s="1"/>
  <c r="AL222" i="13" s="1"/>
  <c r="R222" i="13" s="1"/>
  <c r="AM222" i="13" s="1"/>
  <c r="S222" i="13" s="1"/>
  <c r="AN222" i="13" s="1"/>
  <c r="T222" i="13" s="1"/>
  <c r="AO222" i="13" s="1"/>
  <c r="AQ222" i="13" s="1"/>
  <c r="O228" i="14"/>
  <c r="P228" i="14" s="1"/>
  <c r="AK228" i="14" s="1"/>
  <c r="Q228" i="14" s="1"/>
  <c r="AL228" i="14" s="1"/>
  <c r="R228" i="14" s="1"/>
  <c r="AM228" i="14" s="1"/>
  <c r="S228" i="14" s="1"/>
  <c r="AN228" i="14" s="1"/>
  <c r="T228" i="14" s="1"/>
  <c r="AO228" i="14" s="1"/>
  <c r="AQ228" i="14" s="1"/>
  <c r="O220" i="13"/>
  <c r="P220" i="13" s="1"/>
  <c r="AK220" i="13" s="1"/>
  <c r="Q220" i="13" s="1"/>
  <c r="AL220" i="13" s="1"/>
  <c r="R220" i="13" s="1"/>
  <c r="AM220" i="13" s="1"/>
  <c r="S220" i="13" s="1"/>
  <c r="AN220" i="13" s="1"/>
  <c r="T220" i="13" s="1"/>
  <c r="AO220" i="13" s="1"/>
  <c r="AQ220" i="13" s="1"/>
  <c r="O226" i="14"/>
  <c r="P226" i="14" s="1"/>
  <c r="AK226" i="14" s="1"/>
  <c r="Q226" i="14" s="1"/>
  <c r="AL226" i="14" s="1"/>
  <c r="R226" i="14" s="1"/>
  <c r="AM226" i="14" s="1"/>
  <c r="S226" i="14" s="1"/>
  <c r="AN226" i="14" s="1"/>
  <c r="T226" i="14" s="1"/>
  <c r="AO226" i="14" s="1"/>
  <c r="AQ226" i="14" s="1"/>
  <c r="O219" i="13"/>
  <c r="P219" i="13" s="1"/>
  <c r="AK219" i="13" s="1"/>
  <c r="Q219" i="13" s="1"/>
  <c r="AL219" i="13" s="1"/>
  <c r="R219" i="13" s="1"/>
  <c r="AM219" i="13" s="1"/>
  <c r="S219" i="13" s="1"/>
  <c r="AN219" i="13" s="1"/>
  <c r="T219" i="13" s="1"/>
  <c r="AO219" i="13" s="1"/>
  <c r="AQ219" i="13" s="1"/>
  <c r="O225" i="14"/>
  <c r="P225" i="14" s="1"/>
  <c r="AK225" i="14" s="1"/>
  <c r="Q225" i="14" s="1"/>
  <c r="AL225" i="14" s="1"/>
  <c r="R225" i="14" s="1"/>
  <c r="AM225" i="14" s="1"/>
  <c r="S225" i="14" s="1"/>
  <c r="AN225" i="14" s="1"/>
  <c r="T225" i="14" s="1"/>
  <c r="AO225" i="14" s="1"/>
  <c r="AQ225" i="14" s="1"/>
  <c r="O218" i="13"/>
  <c r="P218" i="13" s="1"/>
  <c r="AK218" i="13" s="1"/>
  <c r="Q218" i="13" s="1"/>
  <c r="AL218" i="13" s="1"/>
  <c r="R218" i="13" s="1"/>
  <c r="AM218" i="13" s="1"/>
  <c r="S218" i="13" s="1"/>
  <c r="AN218" i="13" s="1"/>
  <c r="T218" i="13" s="1"/>
  <c r="AO218" i="13" s="1"/>
  <c r="AQ218" i="13" s="1"/>
  <c r="O224" i="14"/>
  <c r="P224" i="14" s="1"/>
  <c r="AK224" i="14" s="1"/>
  <c r="Q224" i="14" s="1"/>
  <c r="AL224" i="14" s="1"/>
  <c r="R224" i="14" s="1"/>
  <c r="AM224" i="14" s="1"/>
  <c r="S224" i="14" s="1"/>
  <c r="AN224" i="14" s="1"/>
  <c r="T224" i="14" s="1"/>
  <c r="AO224" i="14" s="1"/>
  <c r="AQ224" i="14" s="1"/>
  <c r="O217" i="13"/>
  <c r="P217" i="13" s="1"/>
  <c r="AK217" i="13" s="1"/>
  <c r="Q217" i="13" s="1"/>
  <c r="AL217" i="13" s="1"/>
  <c r="R217" i="13" s="1"/>
  <c r="AM217" i="13" s="1"/>
  <c r="S217" i="13" s="1"/>
  <c r="AN217" i="13" s="1"/>
  <c r="T217" i="13" s="1"/>
  <c r="AO217" i="13" s="1"/>
  <c r="AQ217" i="13" s="1"/>
  <c r="O223" i="14"/>
  <c r="P223" i="14" s="1"/>
  <c r="AK223" i="14" s="1"/>
  <c r="Q223" i="14" s="1"/>
  <c r="AL223" i="14" s="1"/>
  <c r="R223" i="14" s="1"/>
  <c r="AM223" i="14" s="1"/>
  <c r="S223" i="14" s="1"/>
  <c r="AN223" i="14" s="1"/>
  <c r="T223" i="14" s="1"/>
  <c r="AO223" i="14" s="1"/>
  <c r="AQ223" i="14" s="1"/>
  <c r="O216" i="13"/>
  <c r="P216" i="13" s="1"/>
  <c r="AK216" i="13" s="1"/>
  <c r="Q216" i="13" s="1"/>
  <c r="AL216" i="13" s="1"/>
  <c r="R216" i="13" s="1"/>
  <c r="AM216" i="13" s="1"/>
  <c r="S216" i="13" s="1"/>
  <c r="AN216" i="13" s="1"/>
  <c r="T216" i="13" s="1"/>
  <c r="AO216" i="13" s="1"/>
  <c r="AQ216" i="13" s="1"/>
  <c r="O221" i="14"/>
  <c r="P221" i="14" s="1"/>
  <c r="AK221" i="14" s="1"/>
  <c r="Q221" i="14" s="1"/>
  <c r="AL221" i="14" s="1"/>
  <c r="R221" i="14" s="1"/>
  <c r="AM221" i="14" s="1"/>
  <c r="S221" i="14" s="1"/>
  <c r="AN221" i="14" s="1"/>
  <c r="T221" i="14" s="1"/>
  <c r="AO221" i="14" s="1"/>
  <c r="AQ221" i="14" s="1"/>
  <c r="O215" i="13"/>
  <c r="P215" i="13" s="1"/>
  <c r="AK215" i="13" s="1"/>
  <c r="Q215" i="13" s="1"/>
  <c r="AL215" i="13" s="1"/>
  <c r="R215" i="13" s="1"/>
  <c r="AM215" i="13" s="1"/>
  <c r="S215" i="13" s="1"/>
  <c r="AN215" i="13" s="1"/>
  <c r="T215" i="13" s="1"/>
  <c r="AO215" i="13" s="1"/>
  <c r="AQ215" i="13" s="1"/>
  <c r="O220" i="14"/>
  <c r="P220" i="14" s="1"/>
  <c r="AK220" i="14" s="1"/>
  <c r="Q220" i="14" s="1"/>
  <c r="AL220" i="14" s="1"/>
  <c r="R220" i="14" s="1"/>
  <c r="AM220" i="14" s="1"/>
  <c r="S220" i="14" s="1"/>
  <c r="AN220" i="14" s="1"/>
  <c r="T220" i="14" s="1"/>
  <c r="AO220" i="14" s="1"/>
  <c r="AQ220" i="14" s="1"/>
  <c r="O214" i="13"/>
  <c r="P214" i="13" s="1"/>
  <c r="AK214" i="13" s="1"/>
  <c r="Q214" i="13" s="1"/>
  <c r="AL214" i="13" s="1"/>
  <c r="R214" i="13" s="1"/>
  <c r="AM214" i="13" s="1"/>
  <c r="S214" i="13" s="1"/>
  <c r="AN214" i="13" s="1"/>
  <c r="T214" i="13" s="1"/>
  <c r="AO214" i="13" s="1"/>
  <c r="AQ214" i="13" s="1"/>
  <c r="O218" i="14"/>
  <c r="P218" i="14" s="1"/>
  <c r="AK218" i="14" s="1"/>
  <c r="Q218" i="14" s="1"/>
  <c r="AL218" i="14" s="1"/>
  <c r="R218" i="14" s="1"/>
  <c r="AM218" i="14" s="1"/>
  <c r="S218" i="14" s="1"/>
  <c r="AN218" i="14" s="1"/>
  <c r="T218" i="14" s="1"/>
  <c r="AO218" i="14" s="1"/>
  <c r="AQ218" i="14" s="1"/>
  <c r="O219" i="14"/>
  <c r="P219" i="14" s="1"/>
  <c r="AK219" i="14" s="1"/>
  <c r="Q219" i="14" s="1"/>
  <c r="AL219" i="14" s="1"/>
  <c r="R219" i="14" s="1"/>
  <c r="AM219" i="14" s="1"/>
  <c r="S219" i="14" s="1"/>
  <c r="AN219" i="14" s="1"/>
  <c r="T219" i="14" s="1"/>
  <c r="AO219" i="14" s="1"/>
  <c r="AQ219" i="14" s="1"/>
  <c r="O213" i="13"/>
  <c r="P213" i="13" s="1"/>
  <c r="AK213" i="13" s="1"/>
  <c r="Q213" i="13" s="1"/>
  <c r="AL213" i="13" s="1"/>
  <c r="R213" i="13" s="1"/>
  <c r="AM213" i="13" s="1"/>
  <c r="S213" i="13" s="1"/>
  <c r="AN213" i="13" s="1"/>
  <c r="T213" i="13" s="1"/>
  <c r="AO213" i="13" s="1"/>
  <c r="AQ213" i="13" s="1"/>
  <c r="O217" i="14"/>
  <c r="P217" i="14" s="1"/>
  <c r="AK217" i="14" s="1"/>
  <c r="Q217" i="14" s="1"/>
  <c r="AL217" i="14" s="1"/>
  <c r="R217" i="14" s="1"/>
  <c r="AM217" i="14" s="1"/>
  <c r="S217" i="14" s="1"/>
  <c r="AN217" i="14" s="1"/>
  <c r="T217" i="14" s="1"/>
  <c r="AO217" i="14" s="1"/>
  <c r="AQ217" i="14" s="1"/>
  <c r="O212" i="13"/>
  <c r="P212" i="13" s="1"/>
  <c r="AK212" i="13" s="1"/>
  <c r="Q212" i="13" s="1"/>
  <c r="AL212" i="13" s="1"/>
  <c r="R212" i="13" s="1"/>
  <c r="AM212" i="13" s="1"/>
  <c r="S212" i="13" s="1"/>
  <c r="AN212" i="13" s="1"/>
  <c r="T212" i="13" s="1"/>
  <c r="AO212" i="13" s="1"/>
  <c r="AQ212" i="13" s="1"/>
  <c r="O216" i="14"/>
  <c r="P216" i="14" s="1"/>
  <c r="AK216" i="14" s="1"/>
  <c r="Q216" i="14" s="1"/>
  <c r="AL216" i="14" s="1"/>
  <c r="R216" i="14" s="1"/>
  <c r="AM216" i="14" s="1"/>
  <c r="S216" i="14" s="1"/>
  <c r="AN216" i="14" s="1"/>
  <c r="T216" i="14" s="1"/>
  <c r="AO216" i="14" s="1"/>
  <c r="AQ216" i="14" s="1"/>
  <c r="O211" i="13"/>
  <c r="P211" i="13" s="1"/>
  <c r="AK211" i="13" s="1"/>
  <c r="Q211" i="13" s="1"/>
  <c r="AL211" i="13" s="1"/>
  <c r="R211" i="13" s="1"/>
  <c r="AM211" i="13" s="1"/>
  <c r="S211" i="13" s="1"/>
  <c r="AN211" i="13" s="1"/>
  <c r="T211" i="13" s="1"/>
  <c r="AO211" i="13" s="1"/>
  <c r="AQ211" i="13" s="1"/>
  <c r="O215" i="14"/>
  <c r="P215" i="14" s="1"/>
  <c r="AK215" i="14" s="1"/>
  <c r="Q215" i="14" s="1"/>
  <c r="AL215" i="14" s="1"/>
  <c r="R215" i="14" s="1"/>
  <c r="AM215" i="14" s="1"/>
  <c r="S215" i="14" s="1"/>
  <c r="AN215" i="14" s="1"/>
  <c r="T215" i="14" s="1"/>
  <c r="AO215" i="14" s="1"/>
  <c r="AQ215" i="14" s="1"/>
  <c r="O210" i="13"/>
  <c r="P210" i="13" s="1"/>
  <c r="AK210" i="13" s="1"/>
  <c r="Q210" i="13" s="1"/>
  <c r="AL210" i="13" s="1"/>
  <c r="R210" i="13" s="1"/>
  <c r="AM210" i="13" s="1"/>
  <c r="S210" i="13" s="1"/>
  <c r="AN210" i="13" s="1"/>
  <c r="T210" i="13" s="1"/>
  <c r="AO210" i="13" s="1"/>
  <c r="AQ210" i="13" s="1"/>
  <c r="O214" i="14"/>
  <c r="P214" i="14" s="1"/>
  <c r="AK214" i="14" s="1"/>
  <c r="Q214" i="14" s="1"/>
  <c r="AL214" i="14" s="1"/>
  <c r="R214" i="14" s="1"/>
  <c r="AM214" i="14" s="1"/>
  <c r="S214" i="14" s="1"/>
  <c r="AN214" i="14" s="1"/>
  <c r="T214" i="14" s="1"/>
  <c r="AO214" i="14" s="1"/>
  <c r="AQ214" i="14" s="1"/>
  <c r="O209" i="13"/>
  <c r="P209" i="13" s="1"/>
  <c r="AK209" i="13" s="1"/>
  <c r="Q209" i="13" s="1"/>
  <c r="AL209" i="13" s="1"/>
  <c r="R209" i="13" s="1"/>
  <c r="AM209" i="13" s="1"/>
  <c r="S209" i="13" s="1"/>
  <c r="AN209" i="13" s="1"/>
  <c r="T209" i="13" s="1"/>
  <c r="AO209" i="13" s="1"/>
  <c r="AQ209" i="13" s="1"/>
  <c r="O213" i="14"/>
  <c r="P213" i="14" s="1"/>
  <c r="AK213" i="14" s="1"/>
  <c r="Q213" i="14" s="1"/>
  <c r="AL213" i="14" s="1"/>
  <c r="R213" i="14" s="1"/>
  <c r="AM213" i="14" s="1"/>
  <c r="S213" i="14" s="1"/>
  <c r="AN213" i="14" s="1"/>
  <c r="T213" i="14" s="1"/>
  <c r="AO213" i="14" s="1"/>
  <c r="AQ213" i="14" s="1"/>
  <c r="O208" i="13"/>
  <c r="P208" i="13" s="1"/>
  <c r="AK208" i="13" s="1"/>
  <c r="Q208" i="13" s="1"/>
  <c r="AL208" i="13" s="1"/>
  <c r="R208" i="13" s="1"/>
  <c r="AM208" i="13" s="1"/>
  <c r="S208" i="13" s="1"/>
  <c r="AN208" i="13" s="1"/>
  <c r="T208" i="13" s="1"/>
  <c r="AO208" i="13" s="1"/>
  <c r="AQ208" i="13" s="1"/>
  <c r="O212" i="14"/>
  <c r="P212" i="14" s="1"/>
  <c r="AK212" i="14" s="1"/>
  <c r="Q212" i="14" s="1"/>
  <c r="AL212" i="14" s="1"/>
  <c r="R212" i="14" s="1"/>
  <c r="AM212" i="14" s="1"/>
  <c r="S212" i="14" s="1"/>
  <c r="AN212" i="14" s="1"/>
  <c r="T212" i="14" s="1"/>
  <c r="AO212" i="14" s="1"/>
  <c r="AQ212" i="14" s="1"/>
  <c r="O207" i="13"/>
  <c r="P207" i="13" s="1"/>
  <c r="AK207" i="13" s="1"/>
  <c r="Q207" i="13" s="1"/>
  <c r="AL207" i="13" s="1"/>
  <c r="R207" i="13" s="1"/>
  <c r="AM207" i="13" s="1"/>
  <c r="S207" i="13" s="1"/>
  <c r="AN207" i="13" s="1"/>
  <c r="T207" i="13" s="1"/>
  <c r="AO207" i="13" s="1"/>
  <c r="AQ207" i="13" s="1"/>
  <c r="O211" i="14"/>
  <c r="P211" i="14" s="1"/>
  <c r="AK211" i="14" s="1"/>
  <c r="Q211" i="14" s="1"/>
  <c r="AL211" i="14" s="1"/>
  <c r="R211" i="14" s="1"/>
  <c r="AM211" i="14" s="1"/>
  <c r="S211" i="14" s="1"/>
  <c r="AN211" i="14" s="1"/>
  <c r="T211" i="14" s="1"/>
  <c r="AO211" i="14" s="1"/>
  <c r="AQ211" i="14" s="1"/>
  <c r="O206" i="13"/>
  <c r="P206" i="13" s="1"/>
  <c r="AK206" i="13" s="1"/>
  <c r="Q206" i="13" s="1"/>
  <c r="AL206" i="13" s="1"/>
  <c r="R206" i="13" s="1"/>
  <c r="AM206" i="13" s="1"/>
  <c r="S206" i="13" s="1"/>
  <c r="AN206" i="13" s="1"/>
  <c r="T206" i="13" s="1"/>
  <c r="AO206" i="13" s="1"/>
  <c r="AQ206" i="13" s="1"/>
  <c r="O210" i="14"/>
  <c r="P210" i="14" s="1"/>
  <c r="AK210" i="14" s="1"/>
  <c r="Q210" i="14" s="1"/>
  <c r="AL210" i="14" s="1"/>
  <c r="R210" i="14" s="1"/>
  <c r="AM210" i="14" s="1"/>
  <c r="S210" i="14" s="1"/>
  <c r="AN210" i="14" s="1"/>
  <c r="T210" i="14" s="1"/>
  <c r="AO210" i="14" s="1"/>
  <c r="AQ210" i="14" s="1"/>
  <c r="O205" i="13"/>
  <c r="P205" i="13" s="1"/>
  <c r="AK205" i="13" s="1"/>
  <c r="Q205" i="13" s="1"/>
  <c r="AL205" i="13" s="1"/>
  <c r="R205" i="13" s="1"/>
  <c r="AM205" i="13" s="1"/>
  <c r="S205" i="13" s="1"/>
  <c r="AN205" i="13" s="1"/>
  <c r="T205" i="13" s="1"/>
  <c r="AO205" i="13" s="1"/>
  <c r="AQ205" i="13" s="1"/>
  <c r="O209" i="14"/>
  <c r="P209" i="14" s="1"/>
  <c r="AK209" i="14" s="1"/>
  <c r="Q209" i="14" s="1"/>
  <c r="AL209" i="14" s="1"/>
  <c r="R209" i="14" s="1"/>
  <c r="AM209" i="14" s="1"/>
  <c r="S209" i="14" s="1"/>
  <c r="AN209" i="14" s="1"/>
  <c r="T209" i="14" s="1"/>
  <c r="AO209" i="14" s="1"/>
  <c r="AQ209" i="14" s="1"/>
  <c r="O204" i="13"/>
  <c r="P204" i="13" s="1"/>
  <c r="AK204" i="13" s="1"/>
  <c r="Q204" i="13" s="1"/>
  <c r="AL204" i="13" s="1"/>
  <c r="R204" i="13" s="1"/>
  <c r="AM204" i="13" s="1"/>
  <c r="S204" i="13" s="1"/>
  <c r="AN204" i="13" s="1"/>
  <c r="T204" i="13" s="1"/>
  <c r="AO204" i="13" s="1"/>
  <c r="AQ204" i="13" s="1"/>
  <c r="O208" i="14"/>
  <c r="P208" i="14" s="1"/>
  <c r="AK208" i="14" s="1"/>
  <c r="Q208" i="14" s="1"/>
  <c r="AL208" i="14" s="1"/>
  <c r="R208" i="14" s="1"/>
  <c r="AM208" i="14" s="1"/>
  <c r="S208" i="14" s="1"/>
  <c r="AN208" i="14" s="1"/>
  <c r="T208" i="14" s="1"/>
  <c r="AO208" i="14" s="1"/>
  <c r="AQ208" i="14" s="1"/>
  <c r="O203" i="13"/>
  <c r="P203" i="13" s="1"/>
  <c r="AK203" i="13" s="1"/>
  <c r="Q203" i="13" s="1"/>
  <c r="AL203" i="13" s="1"/>
  <c r="R203" i="13" s="1"/>
  <c r="AM203" i="13" s="1"/>
  <c r="S203" i="13" s="1"/>
  <c r="AN203" i="13" s="1"/>
  <c r="T203" i="13" s="1"/>
  <c r="AO203" i="13" s="1"/>
  <c r="AQ203" i="13" s="1"/>
  <c r="O207" i="14"/>
  <c r="P207" i="14" s="1"/>
  <c r="AK207" i="14" s="1"/>
  <c r="Q207" i="14" s="1"/>
  <c r="AL207" i="14" s="1"/>
  <c r="R207" i="14" s="1"/>
  <c r="AM207" i="14" s="1"/>
  <c r="S207" i="14" s="1"/>
  <c r="AN207" i="14" s="1"/>
  <c r="T207" i="14" s="1"/>
  <c r="AO207" i="14" s="1"/>
  <c r="AQ207" i="14" s="1"/>
  <c r="O202" i="13"/>
  <c r="P202" i="13" s="1"/>
  <c r="AK202" i="13" s="1"/>
  <c r="Q202" i="13" s="1"/>
  <c r="AL202" i="13" s="1"/>
  <c r="R202" i="13" s="1"/>
  <c r="AM202" i="13" s="1"/>
  <c r="S202" i="13" s="1"/>
  <c r="AN202" i="13" s="1"/>
  <c r="T202" i="13" s="1"/>
  <c r="AO202" i="13" s="1"/>
  <c r="AQ202" i="13" s="1"/>
  <c r="O206" i="14"/>
  <c r="P206" i="14" s="1"/>
  <c r="AK206" i="14" s="1"/>
  <c r="Q206" i="14" s="1"/>
  <c r="AL206" i="14" s="1"/>
  <c r="R206" i="14" s="1"/>
  <c r="AM206" i="14" s="1"/>
  <c r="S206" i="14" s="1"/>
  <c r="AN206" i="14" s="1"/>
  <c r="T206" i="14" s="1"/>
  <c r="AO206" i="14" s="1"/>
  <c r="AQ206" i="14" s="1"/>
  <c r="O201" i="13"/>
  <c r="P201" i="13" s="1"/>
  <c r="AK201" i="13" s="1"/>
  <c r="Q201" i="13" s="1"/>
  <c r="AL201" i="13" s="1"/>
  <c r="R201" i="13" s="1"/>
  <c r="AM201" i="13" s="1"/>
  <c r="S201" i="13" s="1"/>
  <c r="AN201" i="13" s="1"/>
  <c r="T201" i="13" s="1"/>
  <c r="AO201" i="13" s="1"/>
  <c r="AQ201" i="13" s="1"/>
  <c r="O205" i="14"/>
  <c r="P205" i="14" s="1"/>
  <c r="AK205" i="14" s="1"/>
  <c r="Q205" i="14" s="1"/>
  <c r="AL205" i="14" s="1"/>
  <c r="R205" i="14" s="1"/>
  <c r="AM205" i="14" s="1"/>
  <c r="S205" i="14" s="1"/>
  <c r="AN205" i="14" s="1"/>
  <c r="T205" i="14" s="1"/>
  <c r="AO205" i="14" s="1"/>
  <c r="AQ205" i="14" s="1"/>
  <c r="O200" i="13"/>
  <c r="P200" i="13" s="1"/>
  <c r="AK200" i="13" s="1"/>
  <c r="Q200" i="13" s="1"/>
  <c r="AL200" i="13" s="1"/>
  <c r="R200" i="13" s="1"/>
  <c r="AM200" i="13" s="1"/>
  <c r="S200" i="13" s="1"/>
  <c r="AN200" i="13" s="1"/>
  <c r="T200" i="13" s="1"/>
  <c r="AO200" i="13" s="1"/>
  <c r="AQ200" i="13" s="1"/>
  <c r="O204" i="14"/>
  <c r="P204" i="14" s="1"/>
  <c r="AK204" i="14" s="1"/>
  <c r="Q204" i="14" s="1"/>
  <c r="AL204" i="14" s="1"/>
  <c r="R204" i="14" s="1"/>
  <c r="AM204" i="14" s="1"/>
  <c r="S204" i="14" s="1"/>
  <c r="AN204" i="14" s="1"/>
  <c r="T204" i="14" s="1"/>
  <c r="AO204" i="14" s="1"/>
  <c r="AQ204" i="14" s="1"/>
  <c r="O199" i="13"/>
  <c r="P199" i="13" s="1"/>
  <c r="AK199" i="13" s="1"/>
  <c r="Q199" i="13" s="1"/>
  <c r="AL199" i="13" s="1"/>
  <c r="R199" i="13" s="1"/>
  <c r="AM199" i="13" s="1"/>
  <c r="S199" i="13" s="1"/>
  <c r="AN199" i="13" s="1"/>
  <c r="T199" i="13" s="1"/>
  <c r="AO199" i="13" s="1"/>
  <c r="AQ199" i="13" s="1"/>
  <c r="O203" i="14"/>
  <c r="P203" i="14" s="1"/>
  <c r="AK203" i="14" s="1"/>
  <c r="Q203" i="14" s="1"/>
  <c r="AL203" i="14" s="1"/>
  <c r="R203" i="14" s="1"/>
  <c r="AM203" i="14" s="1"/>
  <c r="S203" i="14" s="1"/>
  <c r="AN203" i="14" s="1"/>
  <c r="T203" i="14" s="1"/>
  <c r="AO203" i="14" s="1"/>
  <c r="AQ203" i="14" s="1"/>
  <c r="O198" i="13"/>
  <c r="P198" i="13" s="1"/>
  <c r="AK198" i="13" s="1"/>
  <c r="Q198" i="13" s="1"/>
  <c r="AL198" i="13" s="1"/>
  <c r="R198" i="13" s="1"/>
  <c r="AM198" i="13" s="1"/>
  <c r="S198" i="13" s="1"/>
  <c r="AN198" i="13" s="1"/>
  <c r="T198" i="13" s="1"/>
  <c r="AO198" i="13" s="1"/>
  <c r="AQ198" i="13" s="1"/>
  <c r="O202" i="14"/>
  <c r="P202" i="14" s="1"/>
  <c r="AK202" i="14" s="1"/>
  <c r="Q202" i="14" s="1"/>
  <c r="AL202" i="14" s="1"/>
  <c r="R202" i="14" s="1"/>
  <c r="AM202" i="14" s="1"/>
  <c r="S202" i="14" s="1"/>
  <c r="AN202" i="14" s="1"/>
  <c r="T202" i="14" s="1"/>
  <c r="AO202" i="14" s="1"/>
  <c r="AQ202" i="14" s="1"/>
  <c r="O197" i="13"/>
  <c r="P197" i="13" s="1"/>
  <c r="AK197" i="13" s="1"/>
  <c r="Q197" i="13" s="1"/>
  <c r="AL197" i="13" s="1"/>
  <c r="R197" i="13" s="1"/>
  <c r="AM197" i="13" s="1"/>
  <c r="S197" i="13" s="1"/>
  <c r="AN197" i="13" s="1"/>
  <c r="T197" i="13" s="1"/>
  <c r="AO197" i="13" s="1"/>
  <c r="AQ197" i="13" s="1"/>
  <c r="O201" i="14"/>
  <c r="P201" i="14" s="1"/>
  <c r="AK201" i="14" s="1"/>
  <c r="Q201" i="14" s="1"/>
  <c r="AL201" i="14" s="1"/>
  <c r="R201" i="14" s="1"/>
  <c r="AM201" i="14" s="1"/>
  <c r="S201" i="14" s="1"/>
  <c r="AN201" i="14" s="1"/>
  <c r="T201" i="14" s="1"/>
  <c r="AO201" i="14" s="1"/>
  <c r="AQ201" i="14" s="1"/>
  <c r="O196" i="13"/>
  <c r="P196" i="13" s="1"/>
  <c r="AK196" i="13" s="1"/>
  <c r="Q196" i="13" s="1"/>
  <c r="AL196" i="13" s="1"/>
  <c r="R196" i="13" s="1"/>
  <c r="AM196" i="13" s="1"/>
  <c r="S196" i="13" s="1"/>
  <c r="AN196" i="13" s="1"/>
  <c r="T196" i="13" s="1"/>
  <c r="AO196" i="13" s="1"/>
  <c r="AQ196" i="13" s="1"/>
  <c r="O200" i="14"/>
  <c r="P200" i="14" s="1"/>
  <c r="AK200" i="14" s="1"/>
  <c r="Q200" i="14" s="1"/>
  <c r="AL200" i="14" s="1"/>
  <c r="R200" i="14" s="1"/>
  <c r="AM200" i="14" s="1"/>
  <c r="S200" i="14" s="1"/>
  <c r="AN200" i="14" s="1"/>
  <c r="T200" i="14" s="1"/>
  <c r="AO200" i="14" s="1"/>
  <c r="AQ200" i="14" s="1"/>
  <c r="O195" i="13"/>
  <c r="P195" i="13" s="1"/>
  <c r="AK195" i="13" s="1"/>
  <c r="Q195" i="13" s="1"/>
  <c r="AL195" i="13" s="1"/>
  <c r="R195" i="13" s="1"/>
  <c r="AM195" i="13" s="1"/>
  <c r="S195" i="13" s="1"/>
  <c r="AN195" i="13" s="1"/>
  <c r="T195" i="13" s="1"/>
  <c r="AO195" i="13" s="1"/>
  <c r="AQ195" i="13" s="1"/>
  <c r="O199" i="14"/>
  <c r="P199" i="14" s="1"/>
  <c r="AK199" i="14" s="1"/>
  <c r="Q199" i="14" s="1"/>
  <c r="AL199" i="14" s="1"/>
  <c r="R199" i="14" s="1"/>
  <c r="AM199" i="14" s="1"/>
  <c r="S199" i="14" s="1"/>
  <c r="AN199" i="14" s="1"/>
  <c r="T199" i="14" s="1"/>
  <c r="AO199" i="14" s="1"/>
  <c r="AQ199" i="14" s="1"/>
  <c r="O194" i="13"/>
  <c r="P194" i="13" s="1"/>
  <c r="AK194" i="13" s="1"/>
  <c r="Q194" i="13" s="1"/>
  <c r="AL194" i="13" s="1"/>
  <c r="R194" i="13" s="1"/>
  <c r="AM194" i="13" s="1"/>
  <c r="S194" i="13" s="1"/>
  <c r="AN194" i="13" s="1"/>
  <c r="T194" i="13" s="1"/>
  <c r="AO194" i="13" s="1"/>
  <c r="AQ194" i="13" s="1"/>
  <c r="O198" i="14"/>
  <c r="P198" i="14" s="1"/>
  <c r="AK198" i="14" s="1"/>
  <c r="Q198" i="14" s="1"/>
  <c r="AL198" i="14" s="1"/>
  <c r="R198" i="14" s="1"/>
  <c r="AM198" i="14" s="1"/>
  <c r="S198" i="14" s="1"/>
  <c r="AN198" i="14" s="1"/>
  <c r="T198" i="14" s="1"/>
  <c r="AO198" i="14" s="1"/>
  <c r="AQ198" i="14" s="1"/>
  <c r="O193" i="13"/>
  <c r="P193" i="13" s="1"/>
  <c r="AK193" i="13" s="1"/>
  <c r="Q193" i="13" s="1"/>
  <c r="AL193" i="13" s="1"/>
  <c r="R193" i="13" s="1"/>
  <c r="AM193" i="13" s="1"/>
  <c r="S193" i="13" s="1"/>
  <c r="AN193" i="13" s="1"/>
  <c r="T193" i="13" s="1"/>
  <c r="AO193" i="13" s="1"/>
  <c r="AQ193" i="13" s="1"/>
  <c r="O197" i="14"/>
  <c r="P197" i="14" s="1"/>
  <c r="AK197" i="14" s="1"/>
  <c r="Q197" i="14" s="1"/>
  <c r="AL197" i="14" s="1"/>
  <c r="R197" i="14" s="1"/>
  <c r="AM197" i="14" s="1"/>
  <c r="S197" i="14" s="1"/>
  <c r="AN197" i="14" s="1"/>
  <c r="T197" i="14" s="1"/>
  <c r="AO197" i="14" s="1"/>
  <c r="AQ197" i="14" s="1"/>
  <c r="O192" i="13"/>
  <c r="P192" i="13" s="1"/>
  <c r="AK192" i="13" s="1"/>
  <c r="Q192" i="13" s="1"/>
  <c r="AL192" i="13" s="1"/>
  <c r="R192" i="13" s="1"/>
  <c r="AM192" i="13" s="1"/>
  <c r="S192" i="13" s="1"/>
  <c r="AN192" i="13" s="1"/>
  <c r="T192" i="13" s="1"/>
  <c r="AO192" i="13" s="1"/>
  <c r="AQ192" i="13" s="1"/>
  <c r="O196" i="14"/>
  <c r="P196" i="14" s="1"/>
  <c r="AK196" i="14" s="1"/>
  <c r="Q196" i="14" s="1"/>
  <c r="AL196" i="14" s="1"/>
  <c r="R196" i="14" s="1"/>
  <c r="AM196" i="14" s="1"/>
  <c r="S196" i="14" s="1"/>
  <c r="AN196" i="14" s="1"/>
  <c r="T196" i="14" s="1"/>
  <c r="AO196" i="14" s="1"/>
  <c r="AQ196" i="14" s="1"/>
  <c r="O191" i="13"/>
  <c r="P191" i="13" s="1"/>
  <c r="AK191" i="13" s="1"/>
  <c r="Q191" i="13" s="1"/>
  <c r="AL191" i="13" s="1"/>
  <c r="R191" i="13" s="1"/>
  <c r="AM191" i="13" s="1"/>
  <c r="S191" i="13" s="1"/>
  <c r="AN191" i="13" s="1"/>
  <c r="T191" i="13" s="1"/>
  <c r="AO191" i="13" s="1"/>
  <c r="AQ191" i="13" s="1"/>
  <c r="O195" i="14"/>
  <c r="P195" i="14" s="1"/>
  <c r="AK195" i="14" s="1"/>
  <c r="Q195" i="14" s="1"/>
  <c r="AL195" i="14" s="1"/>
  <c r="R195" i="14" s="1"/>
  <c r="AM195" i="14" s="1"/>
  <c r="S195" i="14" s="1"/>
  <c r="AN195" i="14" s="1"/>
  <c r="T195" i="14" s="1"/>
  <c r="AO195" i="14" s="1"/>
  <c r="AQ195" i="14" s="1"/>
  <c r="O190" i="13"/>
  <c r="P190" i="13" s="1"/>
  <c r="AK190" i="13" s="1"/>
  <c r="Q190" i="13" s="1"/>
  <c r="AL190" i="13" s="1"/>
  <c r="R190" i="13" s="1"/>
  <c r="AM190" i="13" s="1"/>
  <c r="S190" i="13" s="1"/>
  <c r="AN190" i="13" s="1"/>
  <c r="T190" i="13" s="1"/>
  <c r="AO190" i="13" s="1"/>
  <c r="AQ190" i="13" s="1"/>
  <c r="O194" i="14"/>
  <c r="P194" i="14" s="1"/>
  <c r="AK194" i="14" s="1"/>
  <c r="Q194" i="14" s="1"/>
  <c r="AL194" i="14" s="1"/>
  <c r="R194" i="14" s="1"/>
  <c r="AM194" i="14" s="1"/>
  <c r="S194" i="14" s="1"/>
  <c r="AN194" i="14" s="1"/>
  <c r="T194" i="14" s="1"/>
  <c r="AO194" i="14" s="1"/>
  <c r="AQ194" i="14" s="1"/>
  <c r="O189" i="13"/>
  <c r="P189" i="13" s="1"/>
  <c r="AK189" i="13" s="1"/>
  <c r="Q189" i="13" s="1"/>
  <c r="AL189" i="13" s="1"/>
  <c r="R189" i="13" s="1"/>
  <c r="AM189" i="13" s="1"/>
  <c r="S189" i="13" s="1"/>
  <c r="AN189" i="13" s="1"/>
  <c r="T189" i="13" s="1"/>
  <c r="AO189" i="13" s="1"/>
  <c r="AQ189" i="13" s="1"/>
  <c r="O193" i="14"/>
  <c r="P193" i="14" s="1"/>
  <c r="AK193" i="14" s="1"/>
  <c r="Q193" i="14" s="1"/>
  <c r="AL193" i="14" s="1"/>
  <c r="R193" i="14" s="1"/>
  <c r="AM193" i="14" s="1"/>
  <c r="S193" i="14" s="1"/>
  <c r="AN193" i="14" s="1"/>
  <c r="T193" i="14" s="1"/>
  <c r="AO193" i="14" s="1"/>
  <c r="AQ193" i="14" s="1"/>
  <c r="O188" i="13"/>
  <c r="P188" i="13" s="1"/>
  <c r="AK188" i="13" s="1"/>
  <c r="Q188" i="13" s="1"/>
  <c r="AL188" i="13" s="1"/>
  <c r="R188" i="13" s="1"/>
  <c r="AM188" i="13" s="1"/>
  <c r="S188" i="13" s="1"/>
  <c r="AN188" i="13" s="1"/>
  <c r="T188" i="13" s="1"/>
  <c r="AO188" i="13" s="1"/>
  <c r="AQ188" i="13" s="1"/>
  <c r="O192" i="14"/>
  <c r="P192" i="14" s="1"/>
  <c r="AK192" i="14" s="1"/>
  <c r="Q192" i="14" s="1"/>
  <c r="AL192" i="14" s="1"/>
  <c r="R192" i="14" s="1"/>
  <c r="AM192" i="14" s="1"/>
  <c r="S192" i="14" s="1"/>
  <c r="AN192" i="14" s="1"/>
  <c r="T192" i="14" s="1"/>
  <c r="AO192" i="14" s="1"/>
  <c r="AQ192" i="14" s="1"/>
  <c r="O187" i="13"/>
  <c r="P187" i="13" s="1"/>
  <c r="AK187" i="13" s="1"/>
  <c r="Q187" i="13" s="1"/>
  <c r="AL187" i="13" s="1"/>
  <c r="R187" i="13" s="1"/>
  <c r="AM187" i="13" s="1"/>
  <c r="S187" i="13" s="1"/>
  <c r="AN187" i="13" s="1"/>
  <c r="T187" i="13" s="1"/>
  <c r="AO187" i="13" s="1"/>
  <c r="AQ187" i="13" s="1"/>
  <c r="O191" i="14"/>
  <c r="P191" i="14" s="1"/>
  <c r="AK191" i="14" s="1"/>
  <c r="Q191" i="14" s="1"/>
  <c r="AL191" i="14" s="1"/>
  <c r="R191" i="14" s="1"/>
  <c r="AM191" i="14" s="1"/>
  <c r="S191" i="14" s="1"/>
  <c r="AN191" i="14" s="1"/>
  <c r="T191" i="14" s="1"/>
  <c r="AO191" i="14" s="1"/>
  <c r="AQ191" i="14" s="1"/>
  <c r="O186" i="13"/>
  <c r="P186" i="13" s="1"/>
  <c r="AK186" i="13" s="1"/>
  <c r="Q186" i="13" s="1"/>
  <c r="AL186" i="13" s="1"/>
  <c r="R186" i="13" s="1"/>
  <c r="AM186" i="13" s="1"/>
  <c r="S186" i="13" s="1"/>
  <c r="AN186" i="13" s="1"/>
  <c r="T186" i="13" s="1"/>
  <c r="AO186" i="13" s="1"/>
  <c r="AQ186" i="13" s="1"/>
  <c r="O190" i="14"/>
  <c r="P190" i="14" s="1"/>
  <c r="AK190" i="14" s="1"/>
  <c r="Q190" i="14" s="1"/>
  <c r="AL190" i="14" s="1"/>
  <c r="R190" i="14" s="1"/>
  <c r="AM190" i="14" s="1"/>
  <c r="S190" i="14" s="1"/>
  <c r="AN190" i="14" s="1"/>
  <c r="T190" i="14" s="1"/>
  <c r="AO190" i="14" s="1"/>
  <c r="AQ190" i="14" s="1"/>
  <c r="O185" i="13"/>
  <c r="P185" i="13" s="1"/>
  <c r="AK185" i="13" s="1"/>
  <c r="Q185" i="13" s="1"/>
  <c r="AL185" i="13" s="1"/>
  <c r="R185" i="13" s="1"/>
  <c r="AM185" i="13" s="1"/>
  <c r="S185" i="13" s="1"/>
  <c r="AN185" i="13" s="1"/>
  <c r="T185" i="13" s="1"/>
  <c r="AO185" i="13" s="1"/>
  <c r="AQ185" i="13" s="1"/>
  <c r="O189" i="14"/>
  <c r="P189" i="14" s="1"/>
  <c r="AK189" i="14" s="1"/>
  <c r="Q189" i="14" s="1"/>
  <c r="AL189" i="14" s="1"/>
  <c r="R189" i="14" s="1"/>
  <c r="AM189" i="14" s="1"/>
  <c r="S189" i="14" s="1"/>
  <c r="AN189" i="14" s="1"/>
  <c r="T189" i="14" s="1"/>
  <c r="AO189" i="14" s="1"/>
  <c r="AQ189" i="14" s="1"/>
  <c r="O184" i="13"/>
  <c r="P184" i="13" s="1"/>
  <c r="AK184" i="13" s="1"/>
  <c r="Q184" i="13" s="1"/>
  <c r="AL184" i="13" s="1"/>
  <c r="R184" i="13" s="1"/>
  <c r="AM184" i="13" s="1"/>
  <c r="S184" i="13" s="1"/>
  <c r="AN184" i="13" s="1"/>
  <c r="T184" i="13" s="1"/>
  <c r="AO184" i="13" s="1"/>
  <c r="AQ184" i="13" s="1"/>
  <c r="O188" i="14"/>
  <c r="P188" i="14" s="1"/>
  <c r="AK188" i="14" s="1"/>
  <c r="Q188" i="14" s="1"/>
  <c r="AL188" i="14" s="1"/>
  <c r="R188" i="14" s="1"/>
  <c r="AM188" i="14" s="1"/>
  <c r="S188" i="14" s="1"/>
  <c r="AN188" i="14" s="1"/>
  <c r="T188" i="14" s="1"/>
  <c r="AO188" i="14" s="1"/>
  <c r="AQ188" i="14" s="1"/>
  <c r="O183" i="13"/>
  <c r="P183" i="13" s="1"/>
  <c r="AK183" i="13" s="1"/>
  <c r="Q183" i="13" s="1"/>
  <c r="AL183" i="13" s="1"/>
  <c r="R183" i="13" s="1"/>
  <c r="AM183" i="13" s="1"/>
  <c r="S183" i="13" s="1"/>
  <c r="AN183" i="13" s="1"/>
  <c r="T183" i="13" s="1"/>
  <c r="AO183" i="13" s="1"/>
  <c r="AQ183" i="13" s="1"/>
  <c r="O187" i="14"/>
  <c r="P187" i="14" s="1"/>
  <c r="AK187" i="14" s="1"/>
  <c r="Q187" i="14" s="1"/>
  <c r="AL187" i="14" s="1"/>
  <c r="R187" i="14" s="1"/>
  <c r="AM187" i="14" s="1"/>
  <c r="S187" i="14" s="1"/>
  <c r="AN187" i="14" s="1"/>
  <c r="T187" i="14" s="1"/>
  <c r="AO187" i="14" s="1"/>
  <c r="AQ187" i="14" s="1"/>
  <c r="O182" i="13"/>
  <c r="P182" i="13" s="1"/>
  <c r="AK182" i="13" s="1"/>
  <c r="Q182" i="13" s="1"/>
  <c r="AL182" i="13" s="1"/>
  <c r="R182" i="13" s="1"/>
  <c r="AM182" i="13" s="1"/>
  <c r="S182" i="13" s="1"/>
  <c r="AN182" i="13" s="1"/>
  <c r="T182" i="13" s="1"/>
  <c r="AO182" i="13" s="1"/>
  <c r="AQ182" i="13" s="1"/>
  <c r="O186" i="14"/>
  <c r="P186" i="14" s="1"/>
  <c r="AK186" i="14" s="1"/>
  <c r="Q186" i="14" s="1"/>
  <c r="AL186" i="14" s="1"/>
  <c r="R186" i="14" s="1"/>
  <c r="AM186" i="14" s="1"/>
  <c r="S186" i="14" s="1"/>
  <c r="AN186" i="14" s="1"/>
  <c r="T186" i="14" s="1"/>
  <c r="AO186" i="14" s="1"/>
  <c r="AQ186" i="14" s="1"/>
  <c r="O181" i="13"/>
  <c r="P181" i="13" s="1"/>
  <c r="AK181" i="13" s="1"/>
  <c r="Q181" i="13" s="1"/>
  <c r="AL181" i="13" s="1"/>
  <c r="R181" i="13" s="1"/>
  <c r="AM181" i="13" s="1"/>
  <c r="S181" i="13" s="1"/>
  <c r="AN181" i="13" s="1"/>
  <c r="T181" i="13" s="1"/>
  <c r="AO181" i="13" s="1"/>
  <c r="AQ181" i="13" s="1"/>
  <c r="O185" i="14"/>
  <c r="P185" i="14" s="1"/>
  <c r="AK185" i="14" s="1"/>
  <c r="Q185" i="14" s="1"/>
  <c r="AL185" i="14" s="1"/>
  <c r="R185" i="14" s="1"/>
  <c r="AM185" i="14" s="1"/>
  <c r="S185" i="14" s="1"/>
  <c r="AN185" i="14" s="1"/>
  <c r="T185" i="14" s="1"/>
  <c r="AO185" i="14" s="1"/>
  <c r="AQ185" i="14" s="1"/>
  <c r="O180" i="13"/>
  <c r="P180" i="13" s="1"/>
  <c r="AK180" i="13" s="1"/>
  <c r="Q180" i="13" s="1"/>
  <c r="AL180" i="13" s="1"/>
  <c r="R180" i="13" s="1"/>
  <c r="AM180" i="13" s="1"/>
  <c r="S180" i="13" s="1"/>
  <c r="AN180" i="13" s="1"/>
  <c r="T180" i="13" s="1"/>
  <c r="AO180" i="13" s="1"/>
  <c r="AQ180" i="13" s="1"/>
  <c r="O184" i="14"/>
  <c r="P184" i="14" s="1"/>
  <c r="AK184" i="14" s="1"/>
  <c r="Q184" i="14" s="1"/>
  <c r="AL184" i="14" s="1"/>
  <c r="R184" i="14" s="1"/>
  <c r="AM184" i="14" s="1"/>
  <c r="S184" i="14" s="1"/>
  <c r="AN184" i="14" s="1"/>
  <c r="T184" i="14" s="1"/>
  <c r="AO184" i="14" s="1"/>
  <c r="AQ184" i="14" s="1"/>
  <c r="O179" i="13"/>
  <c r="P179" i="13" s="1"/>
  <c r="AK179" i="13" s="1"/>
  <c r="Q179" i="13" s="1"/>
  <c r="AL179" i="13" s="1"/>
  <c r="R179" i="13" s="1"/>
  <c r="AM179" i="13" s="1"/>
  <c r="S179" i="13" s="1"/>
  <c r="AN179" i="13" s="1"/>
  <c r="T179" i="13" s="1"/>
  <c r="AO179" i="13" s="1"/>
  <c r="AQ179" i="13" s="1"/>
  <c r="O183" i="14"/>
  <c r="P183" i="14" s="1"/>
  <c r="AK183" i="14" s="1"/>
  <c r="Q183" i="14" s="1"/>
  <c r="AL183" i="14" s="1"/>
  <c r="R183" i="14" s="1"/>
  <c r="AM183" i="14" s="1"/>
  <c r="S183" i="14" s="1"/>
  <c r="AN183" i="14" s="1"/>
  <c r="T183" i="14" s="1"/>
  <c r="AO183" i="14" s="1"/>
  <c r="AQ183" i="14" s="1"/>
  <c r="O178" i="13"/>
  <c r="P178" i="13" s="1"/>
  <c r="AK178" i="13" s="1"/>
  <c r="Q178" i="13" s="1"/>
  <c r="AL178" i="13" s="1"/>
  <c r="R178" i="13" s="1"/>
  <c r="AM178" i="13" s="1"/>
  <c r="S178" i="13" s="1"/>
  <c r="AN178" i="13" s="1"/>
  <c r="T178" i="13" s="1"/>
  <c r="AO178" i="13" s="1"/>
  <c r="AQ178" i="13" s="1"/>
  <c r="O182" i="14"/>
  <c r="P182" i="14" s="1"/>
  <c r="AK182" i="14" s="1"/>
  <c r="Q182" i="14" s="1"/>
  <c r="AL182" i="14" s="1"/>
  <c r="R182" i="14" s="1"/>
  <c r="AM182" i="14" s="1"/>
  <c r="S182" i="14" s="1"/>
  <c r="AN182" i="14" s="1"/>
  <c r="T182" i="14" s="1"/>
  <c r="AO182" i="14" s="1"/>
  <c r="AQ182" i="14" s="1"/>
  <c r="O177" i="13"/>
  <c r="P177" i="13" s="1"/>
  <c r="AK177" i="13" s="1"/>
  <c r="Q177" i="13" s="1"/>
  <c r="AL177" i="13" s="1"/>
  <c r="R177" i="13" s="1"/>
  <c r="AM177" i="13" s="1"/>
  <c r="S177" i="13" s="1"/>
  <c r="AN177" i="13" s="1"/>
  <c r="T177" i="13" s="1"/>
  <c r="AO177" i="13" s="1"/>
  <c r="AQ177" i="13" s="1"/>
  <c r="O181" i="14"/>
  <c r="P181" i="14" s="1"/>
  <c r="AK181" i="14" s="1"/>
  <c r="Q181" i="14" s="1"/>
  <c r="AL181" i="14" s="1"/>
  <c r="R181" i="14" s="1"/>
  <c r="AM181" i="14" s="1"/>
  <c r="S181" i="14" s="1"/>
  <c r="AN181" i="14" s="1"/>
  <c r="T181" i="14" s="1"/>
  <c r="AO181" i="14" s="1"/>
  <c r="AQ181" i="14" s="1"/>
  <c r="O176" i="13"/>
  <c r="P176" i="13" s="1"/>
  <c r="AK176" i="13" s="1"/>
  <c r="Q176" i="13" s="1"/>
  <c r="AL176" i="13" s="1"/>
  <c r="R176" i="13" s="1"/>
  <c r="AM176" i="13" s="1"/>
  <c r="S176" i="13" s="1"/>
  <c r="AN176" i="13" s="1"/>
  <c r="T176" i="13" s="1"/>
  <c r="AO176" i="13" s="1"/>
  <c r="AQ176" i="13" s="1"/>
  <c r="O180" i="14"/>
  <c r="P180" i="14" s="1"/>
  <c r="AK180" i="14" s="1"/>
  <c r="Q180" i="14" s="1"/>
  <c r="AL180" i="14" s="1"/>
  <c r="R180" i="14" s="1"/>
  <c r="AM180" i="14" s="1"/>
  <c r="S180" i="14" s="1"/>
  <c r="AN180" i="14" s="1"/>
  <c r="T180" i="14" s="1"/>
  <c r="AO180" i="14" s="1"/>
  <c r="AQ180" i="14" s="1"/>
  <c r="O175" i="13"/>
  <c r="P175" i="13" s="1"/>
  <c r="AK175" i="13" s="1"/>
  <c r="Q175" i="13" s="1"/>
  <c r="AL175" i="13" s="1"/>
  <c r="R175" i="13" s="1"/>
  <c r="AM175" i="13" s="1"/>
  <c r="S175" i="13" s="1"/>
  <c r="AN175" i="13" s="1"/>
  <c r="T175" i="13" s="1"/>
  <c r="AO175" i="13" s="1"/>
  <c r="AQ175" i="13" s="1"/>
  <c r="O179" i="14"/>
  <c r="P179" i="14" s="1"/>
  <c r="AK179" i="14" s="1"/>
  <c r="Q179" i="14" s="1"/>
  <c r="AL179" i="14" s="1"/>
  <c r="R179" i="14" s="1"/>
  <c r="AM179" i="14" s="1"/>
  <c r="S179" i="14" s="1"/>
  <c r="AN179" i="14" s="1"/>
  <c r="T179" i="14" s="1"/>
  <c r="AO179" i="14" s="1"/>
  <c r="AQ179" i="14" s="1"/>
  <c r="O174" i="13"/>
  <c r="P174" i="13" s="1"/>
  <c r="AK174" i="13" s="1"/>
  <c r="Q174" i="13" s="1"/>
  <c r="AL174" i="13" s="1"/>
  <c r="R174" i="13" s="1"/>
  <c r="AM174" i="13" s="1"/>
  <c r="S174" i="13" s="1"/>
  <c r="AN174" i="13" s="1"/>
  <c r="T174" i="13" s="1"/>
  <c r="AO174" i="13" s="1"/>
  <c r="AQ174" i="13" s="1"/>
  <c r="O178" i="14"/>
  <c r="P178" i="14" s="1"/>
  <c r="AK178" i="14" s="1"/>
  <c r="Q178" i="14" s="1"/>
  <c r="AL178" i="14" s="1"/>
  <c r="R178" i="14" s="1"/>
  <c r="AM178" i="14" s="1"/>
  <c r="S178" i="14" s="1"/>
  <c r="AN178" i="14" s="1"/>
  <c r="T178" i="14" s="1"/>
  <c r="AO178" i="14" s="1"/>
  <c r="AQ178" i="14" s="1"/>
  <c r="O173" i="13"/>
  <c r="P173" i="13" s="1"/>
  <c r="AK173" i="13" s="1"/>
  <c r="Q173" i="13" s="1"/>
  <c r="AL173" i="13" s="1"/>
  <c r="R173" i="13" s="1"/>
  <c r="AM173" i="13" s="1"/>
  <c r="S173" i="13" s="1"/>
  <c r="AN173" i="13" s="1"/>
  <c r="T173" i="13" s="1"/>
  <c r="AO173" i="13" s="1"/>
  <c r="AQ173" i="13" s="1"/>
  <c r="O177" i="14"/>
  <c r="P177" i="14" s="1"/>
  <c r="AK177" i="14" s="1"/>
  <c r="Q177" i="14" s="1"/>
  <c r="AL177" i="14" s="1"/>
  <c r="R177" i="14" s="1"/>
  <c r="AM177" i="14" s="1"/>
  <c r="S177" i="14" s="1"/>
  <c r="AN177" i="14" s="1"/>
  <c r="T177" i="14" s="1"/>
  <c r="AO177" i="14" s="1"/>
  <c r="AQ177" i="14" s="1"/>
  <c r="O172" i="13"/>
  <c r="P172" i="13" s="1"/>
  <c r="AK172" i="13" s="1"/>
  <c r="Q172" i="13" s="1"/>
  <c r="AL172" i="13" s="1"/>
  <c r="R172" i="13" s="1"/>
  <c r="AM172" i="13" s="1"/>
  <c r="S172" i="13" s="1"/>
  <c r="AN172" i="13" s="1"/>
  <c r="T172" i="13" s="1"/>
  <c r="AO172" i="13" s="1"/>
  <c r="AQ172" i="13" s="1"/>
  <c r="O176" i="14"/>
  <c r="P176" i="14" s="1"/>
  <c r="AK176" i="14" s="1"/>
  <c r="Q176" i="14" s="1"/>
  <c r="AL176" i="14" s="1"/>
  <c r="R176" i="14" s="1"/>
  <c r="AM176" i="14" s="1"/>
  <c r="S176" i="14" s="1"/>
  <c r="AN176" i="14" s="1"/>
  <c r="T176" i="14" s="1"/>
  <c r="AO176" i="14" s="1"/>
  <c r="AQ176" i="14" s="1"/>
  <c r="O171" i="13"/>
  <c r="P171" i="13" s="1"/>
  <c r="AK171" i="13" s="1"/>
  <c r="Q171" i="13" s="1"/>
  <c r="AL171" i="13" s="1"/>
  <c r="R171" i="13" s="1"/>
  <c r="AM171" i="13" s="1"/>
  <c r="S171" i="13" s="1"/>
  <c r="AN171" i="13" s="1"/>
  <c r="T171" i="13" s="1"/>
  <c r="AO171" i="13" s="1"/>
  <c r="AQ171" i="13" s="1"/>
  <c r="O175" i="14"/>
  <c r="P175" i="14" s="1"/>
  <c r="AK175" i="14" s="1"/>
  <c r="Q175" i="14" s="1"/>
  <c r="AL175" i="14" s="1"/>
  <c r="R175" i="14" s="1"/>
  <c r="AM175" i="14" s="1"/>
  <c r="S175" i="14" s="1"/>
  <c r="AN175" i="14" s="1"/>
  <c r="T175" i="14" s="1"/>
  <c r="AO175" i="14" s="1"/>
  <c r="AQ175" i="14" s="1"/>
  <c r="O170" i="13"/>
  <c r="P170" i="13" s="1"/>
  <c r="AK170" i="13" s="1"/>
  <c r="Q170" i="13" s="1"/>
  <c r="AL170" i="13" s="1"/>
  <c r="R170" i="13" s="1"/>
  <c r="AM170" i="13" s="1"/>
  <c r="S170" i="13" s="1"/>
  <c r="AN170" i="13" s="1"/>
  <c r="T170" i="13" s="1"/>
  <c r="AO170" i="13" s="1"/>
  <c r="AQ170" i="13" s="1"/>
  <c r="O174" i="14"/>
  <c r="P174" i="14" s="1"/>
  <c r="AK174" i="14" s="1"/>
  <c r="Q174" i="14" s="1"/>
  <c r="AL174" i="14" s="1"/>
  <c r="R174" i="14" s="1"/>
  <c r="AM174" i="14" s="1"/>
  <c r="S174" i="14" s="1"/>
  <c r="AN174" i="14" s="1"/>
  <c r="T174" i="14" s="1"/>
  <c r="AO174" i="14" s="1"/>
  <c r="AQ174" i="14" s="1"/>
  <c r="O169" i="13"/>
  <c r="P169" i="13" s="1"/>
  <c r="AK169" i="13" s="1"/>
  <c r="Q169" i="13" s="1"/>
  <c r="AL169" i="13" s="1"/>
  <c r="R169" i="13" s="1"/>
  <c r="AM169" i="13" s="1"/>
  <c r="S169" i="13" s="1"/>
  <c r="AN169" i="13" s="1"/>
  <c r="T169" i="13" s="1"/>
  <c r="AO169" i="13" s="1"/>
  <c r="AQ169" i="13" s="1"/>
  <c r="O173" i="14"/>
  <c r="P173" i="14" s="1"/>
  <c r="AK173" i="14" s="1"/>
  <c r="Q173" i="14" s="1"/>
  <c r="AL173" i="14" s="1"/>
  <c r="R173" i="14" s="1"/>
  <c r="AM173" i="14" s="1"/>
  <c r="S173" i="14" s="1"/>
  <c r="AN173" i="14" s="1"/>
  <c r="T173" i="14" s="1"/>
  <c r="AO173" i="14" s="1"/>
  <c r="AQ173" i="14" s="1"/>
  <c r="O168" i="13"/>
  <c r="P168" i="13" s="1"/>
  <c r="AK168" i="13" s="1"/>
  <c r="Q168" i="13" s="1"/>
  <c r="AL168" i="13" s="1"/>
  <c r="R168" i="13" s="1"/>
  <c r="AM168" i="13" s="1"/>
  <c r="S168" i="13" s="1"/>
  <c r="AN168" i="13" s="1"/>
  <c r="T168" i="13" s="1"/>
  <c r="AO168" i="13" s="1"/>
  <c r="AQ168" i="13" s="1"/>
  <c r="O172" i="14"/>
  <c r="P172" i="14" s="1"/>
  <c r="AK172" i="14" s="1"/>
  <c r="Q172" i="14" s="1"/>
  <c r="AL172" i="14" s="1"/>
  <c r="R172" i="14" s="1"/>
  <c r="AM172" i="14" s="1"/>
  <c r="S172" i="14" s="1"/>
  <c r="AN172" i="14" s="1"/>
  <c r="T172" i="14" s="1"/>
  <c r="AO172" i="14" s="1"/>
  <c r="AQ172" i="14" s="1"/>
  <c r="O167" i="13"/>
  <c r="P167" i="13" s="1"/>
  <c r="AK167" i="13" s="1"/>
  <c r="Q167" i="13" s="1"/>
  <c r="AL167" i="13" s="1"/>
  <c r="R167" i="13" s="1"/>
  <c r="AM167" i="13" s="1"/>
  <c r="S167" i="13" s="1"/>
  <c r="AN167" i="13" s="1"/>
  <c r="T167" i="13" s="1"/>
  <c r="AO167" i="13" s="1"/>
  <c r="AQ167" i="13" s="1"/>
  <c r="O171" i="14"/>
  <c r="P171" i="14" s="1"/>
  <c r="AK171" i="14" s="1"/>
  <c r="Q171" i="14" s="1"/>
  <c r="AL171" i="14" s="1"/>
  <c r="R171" i="14" s="1"/>
  <c r="AM171" i="14" s="1"/>
  <c r="S171" i="14" s="1"/>
  <c r="AN171" i="14" s="1"/>
  <c r="T171" i="14" s="1"/>
  <c r="AO171" i="14" s="1"/>
  <c r="AQ171" i="14" s="1"/>
  <c r="O166" i="13"/>
  <c r="P166" i="13" s="1"/>
  <c r="AK166" i="13" s="1"/>
  <c r="Q166" i="13" s="1"/>
  <c r="AL166" i="13" s="1"/>
  <c r="R166" i="13" s="1"/>
  <c r="AM166" i="13" s="1"/>
  <c r="S166" i="13" s="1"/>
  <c r="AN166" i="13" s="1"/>
  <c r="T166" i="13" s="1"/>
  <c r="AO166" i="13" s="1"/>
  <c r="AQ166" i="13" s="1"/>
  <c r="O170" i="14"/>
  <c r="P170" i="14" s="1"/>
  <c r="AK170" i="14" s="1"/>
  <c r="Q170" i="14" s="1"/>
  <c r="AL170" i="14" s="1"/>
  <c r="R170" i="14" s="1"/>
  <c r="AM170" i="14" s="1"/>
  <c r="S170" i="14" s="1"/>
  <c r="AN170" i="14" s="1"/>
  <c r="T170" i="14" s="1"/>
  <c r="AO170" i="14" s="1"/>
  <c r="AQ170" i="14" s="1"/>
  <c r="O165" i="13"/>
  <c r="P165" i="13" s="1"/>
  <c r="AK165" i="13" s="1"/>
  <c r="Q165" i="13" s="1"/>
  <c r="AL165" i="13" s="1"/>
  <c r="R165" i="13" s="1"/>
  <c r="AM165" i="13" s="1"/>
  <c r="S165" i="13" s="1"/>
  <c r="AN165" i="13" s="1"/>
  <c r="T165" i="13" s="1"/>
  <c r="AO165" i="13" s="1"/>
  <c r="AQ165" i="13" s="1"/>
  <c r="O169" i="14"/>
  <c r="P169" i="14" s="1"/>
  <c r="AK169" i="14" s="1"/>
  <c r="Q169" i="14" s="1"/>
  <c r="AL169" i="14" s="1"/>
  <c r="R169" i="14" s="1"/>
  <c r="AM169" i="14" s="1"/>
  <c r="S169" i="14" s="1"/>
  <c r="AN169" i="14" s="1"/>
  <c r="T169" i="14" s="1"/>
  <c r="AO169" i="14" s="1"/>
  <c r="AQ169" i="14" s="1"/>
  <c r="O164" i="13"/>
  <c r="P164" i="13" s="1"/>
  <c r="AK164" i="13" s="1"/>
  <c r="Q164" i="13" s="1"/>
  <c r="AL164" i="13" s="1"/>
  <c r="R164" i="13" s="1"/>
  <c r="AM164" i="13" s="1"/>
  <c r="S164" i="13" s="1"/>
  <c r="AN164" i="13" s="1"/>
  <c r="T164" i="13" s="1"/>
  <c r="AO164" i="13" s="1"/>
  <c r="AQ164" i="13" s="1"/>
  <c r="O168" i="14"/>
  <c r="P168" i="14" s="1"/>
  <c r="AK168" i="14" s="1"/>
  <c r="Q168" i="14" s="1"/>
  <c r="AL168" i="14" s="1"/>
  <c r="R168" i="14" s="1"/>
  <c r="AM168" i="14" s="1"/>
  <c r="S168" i="14" s="1"/>
  <c r="AN168" i="14" s="1"/>
  <c r="T168" i="14" s="1"/>
  <c r="AO168" i="14" s="1"/>
  <c r="AQ168" i="14" s="1"/>
  <c r="O163" i="13"/>
  <c r="P163" i="13" s="1"/>
  <c r="AK163" i="13" s="1"/>
  <c r="Q163" i="13" s="1"/>
  <c r="AL163" i="13" s="1"/>
  <c r="R163" i="13" s="1"/>
  <c r="AM163" i="13" s="1"/>
  <c r="S163" i="13" s="1"/>
  <c r="AN163" i="13" s="1"/>
  <c r="T163" i="13" s="1"/>
  <c r="AO163" i="13" s="1"/>
  <c r="AQ163" i="13" s="1"/>
  <c r="O167" i="14"/>
  <c r="P167" i="14" s="1"/>
  <c r="AK167" i="14" s="1"/>
  <c r="Q167" i="14" s="1"/>
  <c r="AL167" i="14" s="1"/>
  <c r="R167" i="14" s="1"/>
  <c r="AM167" i="14" s="1"/>
  <c r="S167" i="14" s="1"/>
  <c r="AN167" i="14" s="1"/>
  <c r="T167" i="14" s="1"/>
  <c r="AO167" i="14" s="1"/>
  <c r="AQ167" i="14" s="1"/>
  <c r="O162" i="13"/>
  <c r="P162" i="13" s="1"/>
  <c r="AK162" i="13" s="1"/>
  <c r="Q162" i="13" s="1"/>
  <c r="AL162" i="13" s="1"/>
  <c r="R162" i="13" s="1"/>
  <c r="AM162" i="13" s="1"/>
  <c r="S162" i="13" s="1"/>
  <c r="AN162" i="13" s="1"/>
  <c r="T162" i="13" s="1"/>
  <c r="AO162" i="13" s="1"/>
  <c r="AQ162" i="13" s="1"/>
  <c r="O166" i="14"/>
  <c r="P166" i="14" s="1"/>
  <c r="AK166" i="14" s="1"/>
  <c r="Q166" i="14" s="1"/>
  <c r="AL166" i="14" s="1"/>
  <c r="R166" i="14" s="1"/>
  <c r="AM166" i="14" s="1"/>
  <c r="S166" i="14" s="1"/>
  <c r="AN166" i="14" s="1"/>
  <c r="T166" i="14" s="1"/>
  <c r="AO166" i="14" s="1"/>
  <c r="AQ166" i="14" s="1"/>
  <c r="O161" i="13"/>
  <c r="P161" i="13" s="1"/>
  <c r="AK161" i="13" s="1"/>
  <c r="Q161" i="13" s="1"/>
  <c r="AL161" i="13" s="1"/>
  <c r="R161" i="13" s="1"/>
  <c r="AM161" i="13" s="1"/>
  <c r="S161" i="13" s="1"/>
  <c r="AN161" i="13" s="1"/>
  <c r="T161" i="13" s="1"/>
  <c r="AO161" i="13" s="1"/>
  <c r="AQ161" i="13" s="1"/>
  <c r="O165" i="14"/>
  <c r="P165" i="14" s="1"/>
  <c r="AK165" i="14" s="1"/>
  <c r="Q165" i="14" s="1"/>
  <c r="AL165" i="14" s="1"/>
  <c r="R165" i="14" s="1"/>
  <c r="AM165" i="14" s="1"/>
  <c r="S165" i="14" s="1"/>
  <c r="AN165" i="14" s="1"/>
  <c r="T165" i="14" s="1"/>
  <c r="AO165" i="14" s="1"/>
  <c r="AQ165" i="14" s="1"/>
  <c r="O160" i="13"/>
  <c r="P160" i="13" s="1"/>
  <c r="AK160" i="13" s="1"/>
  <c r="Q160" i="13" s="1"/>
  <c r="AL160" i="13" s="1"/>
  <c r="R160" i="13" s="1"/>
  <c r="AM160" i="13" s="1"/>
  <c r="S160" i="13" s="1"/>
  <c r="AN160" i="13" s="1"/>
  <c r="T160" i="13" s="1"/>
  <c r="AO160" i="13" s="1"/>
  <c r="AQ160" i="13" s="1"/>
  <c r="O164" i="14"/>
  <c r="P164" i="14" s="1"/>
  <c r="AK164" i="14" s="1"/>
  <c r="Q164" i="14" s="1"/>
  <c r="AL164" i="14" s="1"/>
  <c r="R164" i="14" s="1"/>
  <c r="AM164" i="14" s="1"/>
  <c r="S164" i="14" s="1"/>
  <c r="AN164" i="14" s="1"/>
  <c r="T164" i="14" s="1"/>
  <c r="AO164" i="14" s="1"/>
  <c r="AQ164" i="14" s="1"/>
  <c r="O159" i="13"/>
  <c r="P159" i="13" s="1"/>
  <c r="AK159" i="13" s="1"/>
  <c r="Q159" i="13" s="1"/>
  <c r="AL159" i="13" s="1"/>
  <c r="R159" i="13" s="1"/>
  <c r="AM159" i="13" s="1"/>
  <c r="S159" i="13" s="1"/>
  <c r="AN159" i="13" s="1"/>
  <c r="T159" i="13" s="1"/>
  <c r="AO159" i="13" s="1"/>
  <c r="AQ159" i="13" s="1"/>
  <c r="O163" i="14"/>
  <c r="P163" i="14" s="1"/>
  <c r="AK163" i="14" s="1"/>
  <c r="Q163" i="14" s="1"/>
  <c r="AL163" i="14" s="1"/>
  <c r="R163" i="14" s="1"/>
  <c r="AM163" i="14" s="1"/>
  <c r="S163" i="14" s="1"/>
  <c r="AN163" i="14" s="1"/>
  <c r="T163" i="14" s="1"/>
  <c r="AO163" i="14" s="1"/>
  <c r="AQ163" i="14" s="1"/>
  <c r="O158" i="13"/>
  <c r="P158" i="13" s="1"/>
  <c r="AK158" i="13" s="1"/>
  <c r="Q158" i="13" s="1"/>
  <c r="AL158" i="13" s="1"/>
  <c r="R158" i="13" s="1"/>
  <c r="AM158" i="13" s="1"/>
  <c r="S158" i="13" s="1"/>
  <c r="AN158" i="13" s="1"/>
  <c r="T158" i="13" s="1"/>
  <c r="AO158" i="13" s="1"/>
  <c r="AQ158" i="13" s="1"/>
  <c r="O162" i="14"/>
  <c r="P162" i="14" s="1"/>
  <c r="AK162" i="14" s="1"/>
  <c r="Q162" i="14" s="1"/>
  <c r="AL162" i="14" s="1"/>
  <c r="R162" i="14" s="1"/>
  <c r="AM162" i="14" s="1"/>
  <c r="S162" i="14" s="1"/>
  <c r="AN162" i="14" s="1"/>
  <c r="T162" i="14" s="1"/>
  <c r="AO162" i="14" s="1"/>
  <c r="AQ162" i="14" s="1"/>
  <c r="O157" i="13"/>
  <c r="P157" i="13" s="1"/>
  <c r="AK157" i="13" s="1"/>
  <c r="Q157" i="13" s="1"/>
  <c r="AL157" i="13" s="1"/>
  <c r="R157" i="13" s="1"/>
  <c r="AM157" i="13" s="1"/>
  <c r="S157" i="13" s="1"/>
  <c r="AN157" i="13" s="1"/>
  <c r="T157" i="13" s="1"/>
  <c r="AO157" i="13" s="1"/>
  <c r="AQ157" i="13" s="1"/>
  <c r="O161" i="14"/>
  <c r="P161" i="14" s="1"/>
  <c r="AK161" i="14" s="1"/>
  <c r="Q161" i="14" s="1"/>
  <c r="AL161" i="14" s="1"/>
  <c r="R161" i="14" s="1"/>
  <c r="AM161" i="14" s="1"/>
  <c r="S161" i="14" s="1"/>
  <c r="AN161" i="14" s="1"/>
  <c r="T161" i="14" s="1"/>
  <c r="AO161" i="14" s="1"/>
  <c r="AQ161" i="14" s="1"/>
  <c r="O156" i="13"/>
  <c r="P156" i="13" s="1"/>
  <c r="AK156" i="13" s="1"/>
  <c r="Q156" i="13" s="1"/>
  <c r="AL156" i="13" s="1"/>
  <c r="R156" i="13" s="1"/>
  <c r="AM156" i="13" s="1"/>
  <c r="S156" i="13" s="1"/>
  <c r="AN156" i="13" s="1"/>
  <c r="T156" i="13" s="1"/>
  <c r="AO156" i="13" s="1"/>
  <c r="AQ156" i="13" s="1"/>
  <c r="O160" i="14"/>
  <c r="P160" i="14" s="1"/>
  <c r="AK160" i="14" s="1"/>
  <c r="Q160" i="14" s="1"/>
  <c r="AL160" i="14" s="1"/>
  <c r="R160" i="14" s="1"/>
  <c r="AM160" i="14" s="1"/>
  <c r="S160" i="14" s="1"/>
  <c r="AN160" i="14" s="1"/>
  <c r="T160" i="14" s="1"/>
  <c r="AO160" i="14" s="1"/>
  <c r="AQ160" i="14" s="1"/>
  <c r="O155" i="13"/>
  <c r="P155" i="13" s="1"/>
  <c r="AK155" i="13" s="1"/>
  <c r="Q155" i="13" s="1"/>
  <c r="AL155" i="13" s="1"/>
  <c r="R155" i="13" s="1"/>
  <c r="AM155" i="13" s="1"/>
  <c r="S155" i="13" s="1"/>
  <c r="AN155" i="13" s="1"/>
  <c r="T155" i="13" s="1"/>
  <c r="AO155" i="13" s="1"/>
  <c r="AQ155" i="13" s="1"/>
  <c r="O159" i="14"/>
  <c r="P159" i="14" s="1"/>
  <c r="AK159" i="14" s="1"/>
  <c r="Q159" i="14" s="1"/>
  <c r="AL159" i="14" s="1"/>
  <c r="R159" i="14" s="1"/>
  <c r="AM159" i="14" s="1"/>
  <c r="S159" i="14" s="1"/>
  <c r="AN159" i="14" s="1"/>
  <c r="T159" i="14" s="1"/>
  <c r="AO159" i="14" s="1"/>
  <c r="AQ159" i="14" s="1"/>
  <c r="O154" i="13"/>
  <c r="P154" i="13" s="1"/>
  <c r="AK154" i="13" s="1"/>
  <c r="Q154" i="13" s="1"/>
  <c r="AL154" i="13" s="1"/>
  <c r="R154" i="13" s="1"/>
  <c r="AM154" i="13" s="1"/>
  <c r="S154" i="13" s="1"/>
  <c r="AN154" i="13" s="1"/>
  <c r="T154" i="13" s="1"/>
  <c r="AO154" i="13" s="1"/>
  <c r="AQ154" i="13" s="1"/>
  <c r="O158" i="14"/>
  <c r="P158" i="14" s="1"/>
  <c r="AK158" i="14" s="1"/>
  <c r="Q158" i="14" s="1"/>
  <c r="AL158" i="14" s="1"/>
  <c r="R158" i="14" s="1"/>
  <c r="AM158" i="14" s="1"/>
  <c r="S158" i="14" s="1"/>
  <c r="AN158" i="14" s="1"/>
  <c r="T158" i="14" s="1"/>
  <c r="AO158" i="14" s="1"/>
  <c r="AQ158" i="14" s="1"/>
  <c r="O153" i="13"/>
  <c r="P153" i="13" s="1"/>
  <c r="AK153" i="13" s="1"/>
  <c r="Q153" i="13" s="1"/>
  <c r="AL153" i="13" s="1"/>
  <c r="R153" i="13" s="1"/>
  <c r="AM153" i="13" s="1"/>
  <c r="S153" i="13" s="1"/>
  <c r="AN153" i="13" s="1"/>
  <c r="T153" i="13" s="1"/>
  <c r="AO153" i="13" s="1"/>
  <c r="AQ153" i="13" s="1"/>
  <c r="O157" i="14"/>
  <c r="P157" i="14" s="1"/>
  <c r="AK157" i="14" s="1"/>
  <c r="Q157" i="14" s="1"/>
  <c r="AL157" i="14" s="1"/>
  <c r="R157" i="14" s="1"/>
  <c r="AM157" i="14" s="1"/>
  <c r="S157" i="14" s="1"/>
  <c r="AN157" i="14" s="1"/>
  <c r="T157" i="14" s="1"/>
  <c r="AO157" i="14" s="1"/>
  <c r="AQ157" i="14" s="1"/>
  <c r="O151" i="13"/>
  <c r="P151" i="13" s="1"/>
  <c r="AK151" i="13" s="1"/>
  <c r="Q151" i="13" s="1"/>
  <c r="AL151" i="13" s="1"/>
  <c r="R151" i="13" s="1"/>
  <c r="AM151" i="13" s="1"/>
  <c r="S151" i="13" s="1"/>
  <c r="AN151" i="13" s="1"/>
  <c r="T151" i="13" s="1"/>
  <c r="AO151" i="13" s="1"/>
  <c r="AQ151" i="13" s="1"/>
  <c r="O155" i="14"/>
  <c r="P155" i="14" s="1"/>
  <c r="AK155" i="14" s="1"/>
  <c r="Q155" i="14" s="1"/>
  <c r="AL155" i="14" s="1"/>
  <c r="R155" i="14" s="1"/>
  <c r="AM155" i="14" s="1"/>
  <c r="S155" i="14" s="1"/>
  <c r="AN155" i="14" s="1"/>
  <c r="T155" i="14" s="1"/>
  <c r="AO155" i="14" s="1"/>
  <c r="AQ155" i="14" s="1"/>
  <c r="O150" i="13"/>
  <c r="P150" i="13" s="1"/>
  <c r="AK150" i="13" s="1"/>
  <c r="Q150" i="13" s="1"/>
  <c r="AL150" i="13" s="1"/>
  <c r="R150" i="13" s="1"/>
  <c r="AM150" i="13" s="1"/>
  <c r="S150" i="13" s="1"/>
  <c r="AN150" i="13" s="1"/>
  <c r="T150" i="13" s="1"/>
  <c r="AO150" i="13" s="1"/>
  <c r="AQ150" i="13" s="1"/>
  <c r="O154" i="14"/>
  <c r="P154" i="14" s="1"/>
  <c r="AK154" i="14" s="1"/>
  <c r="Q154" i="14" s="1"/>
  <c r="AL154" i="14" s="1"/>
  <c r="R154" i="14" s="1"/>
  <c r="AM154" i="14" s="1"/>
  <c r="S154" i="14" s="1"/>
  <c r="AN154" i="14" s="1"/>
  <c r="T154" i="14" s="1"/>
  <c r="AO154" i="14" s="1"/>
  <c r="AQ154" i="14" s="1"/>
  <c r="O149" i="13"/>
  <c r="P149" i="13" s="1"/>
  <c r="AK149" i="13" s="1"/>
  <c r="Q149" i="13" s="1"/>
  <c r="AL149" i="13" s="1"/>
  <c r="R149" i="13" s="1"/>
  <c r="AM149" i="13" s="1"/>
  <c r="S149" i="13" s="1"/>
  <c r="AN149" i="13" s="1"/>
  <c r="T149" i="13" s="1"/>
  <c r="AO149" i="13" s="1"/>
  <c r="AQ149" i="13" s="1"/>
  <c r="O153" i="14"/>
  <c r="P153" i="14" s="1"/>
  <c r="AK153" i="14" s="1"/>
  <c r="Q153" i="14" s="1"/>
  <c r="AL153" i="14" s="1"/>
  <c r="R153" i="14" s="1"/>
  <c r="AM153" i="14" s="1"/>
  <c r="S153" i="14" s="1"/>
  <c r="AN153" i="14" s="1"/>
  <c r="T153" i="14" s="1"/>
  <c r="AO153" i="14" s="1"/>
  <c r="AQ153" i="14" s="1"/>
  <c r="O148" i="13"/>
  <c r="P148" i="13" s="1"/>
  <c r="AK148" i="13" s="1"/>
  <c r="Q148" i="13" s="1"/>
  <c r="AL148" i="13" s="1"/>
  <c r="R148" i="13" s="1"/>
  <c r="AM148" i="13" s="1"/>
  <c r="S148" i="13" s="1"/>
  <c r="AN148" i="13" s="1"/>
  <c r="T148" i="13" s="1"/>
  <c r="AO148" i="13" s="1"/>
  <c r="AQ148" i="13" s="1"/>
  <c r="O152" i="14"/>
  <c r="P152" i="14" s="1"/>
  <c r="AK152" i="14" s="1"/>
  <c r="Q152" i="14" s="1"/>
  <c r="AL152" i="14" s="1"/>
  <c r="R152" i="14" s="1"/>
  <c r="AM152" i="14" s="1"/>
  <c r="S152" i="14" s="1"/>
  <c r="AN152" i="14" s="1"/>
  <c r="T152" i="14" s="1"/>
  <c r="AO152" i="14" s="1"/>
  <c r="AQ152" i="14" s="1"/>
  <c r="O147" i="13"/>
  <c r="P147" i="13" s="1"/>
  <c r="AK147" i="13" s="1"/>
  <c r="Q147" i="13" s="1"/>
  <c r="AL147" i="13" s="1"/>
  <c r="R147" i="13" s="1"/>
  <c r="AM147" i="13" s="1"/>
  <c r="S147" i="13" s="1"/>
  <c r="AN147" i="13" s="1"/>
  <c r="T147" i="13" s="1"/>
  <c r="AO147" i="13" s="1"/>
  <c r="AQ147" i="13" s="1"/>
  <c r="O151" i="14"/>
  <c r="P151" i="14" s="1"/>
  <c r="AK151" i="14" s="1"/>
  <c r="Q151" i="14" s="1"/>
  <c r="AL151" i="14" s="1"/>
  <c r="R151" i="14" s="1"/>
  <c r="AM151" i="14" s="1"/>
  <c r="S151" i="14" s="1"/>
  <c r="AN151" i="14" s="1"/>
  <c r="T151" i="14" s="1"/>
  <c r="AO151" i="14" s="1"/>
  <c r="AQ151" i="14" s="1"/>
  <c r="O146" i="13"/>
  <c r="P146" i="13" s="1"/>
  <c r="AK146" i="13" s="1"/>
  <c r="Q146" i="13" s="1"/>
  <c r="AL146" i="13" s="1"/>
  <c r="R146" i="13" s="1"/>
  <c r="AM146" i="13" s="1"/>
  <c r="S146" i="13" s="1"/>
  <c r="AN146" i="13" s="1"/>
  <c r="T146" i="13" s="1"/>
  <c r="AO146" i="13" s="1"/>
  <c r="AQ146" i="13" s="1"/>
  <c r="O150" i="14"/>
  <c r="P150" i="14" s="1"/>
  <c r="AK150" i="14" s="1"/>
  <c r="Q150" i="14" s="1"/>
  <c r="AL150" i="14" s="1"/>
  <c r="R150" i="14" s="1"/>
  <c r="AM150" i="14" s="1"/>
  <c r="S150" i="14" s="1"/>
  <c r="AN150" i="14" s="1"/>
  <c r="T150" i="14" s="1"/>
  <c r="AO150" i="14" s="1"/>
  <c r="AQ150" i="14" s="1"/>
  <c r="O145" i="13"/>
  <c r="P145" i="13" s="1"/>
  <c r="AK145" i="13" s="1"/>
  <c r="Q145" i="13" s="1"/>
  <c r="AL145" i="13" s="1"/>
  <c r="R145" i="13" s="1"/>
  <c r="AM145" i="13" s="1"/>
  <c r="S145" i="13" s="1"/>
  <c r="AN145" i="13" s="1"/>
  <c r="T145" i="13" s="1"/>
  <c r="AO145" i="13" s="1"/>
  <c r="AQ145" i="13" s="1"/>
  <c r="O149" i="14"/>
  <c r="P149" i="14" s="1"/>
  <c r="AK149" i="14" s="1"/>
  <c r="Q149" i="14" s="1"/>
  <c r="AL149" i="14" s="1"/>
  <c r="R149" i="14" s="1"/>
  <c r="AM149" i="14" s="1"/>
  <c r="S149" i="14" s="1"/>
  <c r="AN149" i="14" s="1"/>
  <c r="T149" i="14" s="1"/>
  <c r="AO149" i="14" s="1"/>
  <c r="AQ149" i="14" s="1"/>
  <c r="O144" i="13"/>
  <c r="P144" i="13" s="1"/>
  <c r="AK144" i="13" s="1"/>
  <c r="Q144" i="13" s="1"/>
  <c r="AL144" i="13" s="1"/>
  <c r="R144" i="13" s="1"/>
  <c r="AM144" i="13" s="1"/>
  <c r="S144" i="13" s="1"/>
  <c r="AN144" i="13" s="1"/>
  <c r="T144" i="13" s="1"/>
  <c r="AO144" i="13" s="1"/>
  <c r="AQ144" i="13" s="1"/>
  <c r="O148" i="14"/>
  <c r="P148" i="14" s="1"/>
  <c r="AK148" i="14" s="1"/>
  <c r="Q148" i="14" s="1"/>
  <c r="AL148" i="14" s="1"/>
  <c r="R148" i="14" s="1"/>
  <c r="AM148" i="14" s="1"/>
  <c r="S148" i="14" s="1"/>
  <c r="AN148" i="14" s="1"/>
  <c r="T148" i="14" s="1"/>
  <c r="AO148" i="14" s="1"/>
  <c r="AQ148" i="14" s="1"/>
  <c r="O143" i="13"/>
  <c r="P143" i="13" s="1"/>
  <c r="AK143" i="13" s="1"/>
  <c r="Q143" i="13" s="1"/>
  <c r="AL143" i="13" s="1"/>
  <c r="R143" i="13" s="1"/>
  <c r="AM143" i="13" s="1"/>
  <c r="S143" i="13" s="1"/>
  <c r="AN143" i="13" s="1"/>
  <c r="T143" i="13" s="1"/>
  <c r="AO143" i="13" s="1"/>
  <c r="AQ143" i="13" s="1"/>
  <c r="O147" i="14"/>
  <c r="P147" i="14" s="1"/>
  <c r="AK147" i="14" s="1"/>
  <c r="Q147" i="14" s="1"/>
  <c r="AL147" i="14" s="1"/>
  <c r="R147" i="14" s="1"/>
  <c r="AM147" i="14" s="1"/>
  <c r="S147" i="14" s="1"/>
  <c r="AN147" i="14" s="1"/>
  <c r="T147" i="14" s="1"/>
  <c r="AO147" i="14" s="1"/>
  <c r="AQ147" i="14" s="1"/>
  <c r="O142" i="13"/>
  <c r="P142" i="13" s="1"/>
  <c r="AK142" i="13" s="1"/>
  <c r="Q142" i="13" s="1"/>
  <c r="AL142" i="13" s="1"/>
  <c r="R142" i="13" s="1"/>
  <c r="AM142" i="13" s="1"/>
  <c r="S142" i="13" s="1"/>
  <c r="AN142" i="13" s="1"/>
  <c r="T142" i="13" s="1"/>
  <c r="AO142" i="13" s="1"/>
  <c r="AQ142" i="13" s="1"/>
  <c r="O146" i="14"/>
  <c r="P146" i="14" s="1"/>
  <c r="AK146" i="14" s="1"/>
  <c r="Q146" i="14" s="1"/>
  <c r="AL146" i="14" s="1"/>
  <c r="R146" i="14" s="1"/>
  <c r="AM146" i="14" s="1"/>
  <c r="S146" i="14" s="1"/>
  <c r="AN146" i="14" s="1"/>
  <c r="T146" i="14" s="1"/>
  <c r="AO146" i="14" s="1"/>
  <c r="AQ146" i="14" s="1"/>
  <c r="O141" i="13"/>
  <c r="P141" i="13" s="1"/>
  <c r="AK141" i="13" s="1"/>
  <c r="Q141" i="13" s="1"/>
  <c r="AL141" i="13" s="1"/>
  <c r="R141" i="13" s="1"/>
  <c r="AM141" i="13" s="1"/>
  <c r="S141" i="13" s="1"/>
  <c r="AN141" i="13" s="1"/>
  <c r="T141" i="13" s="1"/>
  <c r="AO141" i="13" s="1"/>
  <c r="AQ141" i="13" s="1"/>
  <c r="O145" i="14"/>
  <c r="P145" i="14" s="1"/>
  <c r="AK145" i="14" s="1"/>
  <c r="Q145" i="14" s="1"/>
  <c r="AL145" i="14" s="1"/>
  <c r="R145" i="14" s="1"/>
  <c r="AM145" i="14" s="1"/>
  <c r="S145" i="14" s="1"/>
  <c r="AN145" i="14" s="1"/>
  <c r="T145" i="14" s="1"/>
  <c r="AO145" i="14" s="1"/>
  <c r="AQ145" i="14" s="1"/>
  <c r="O140" i="13"/>
  <c r="P140" i="13" s="1"/>
  <c r="AK140" i="13" s="1"/>
  <c r="Q140" i="13" s="1"/>
  <c r="AL140" i="13" s="1"/>
  <c r="R140" i="13" s="1"/>
  <c r="AM140" i="13" s="1"/>
  <c r="S140" i="13" s="1"/>
  <c r="AN140" i="13" s="1"/>
  <c r="T140" i="13" s="1"/>
  <c r="AO140" i="13" s="1"/>
  <c r="AQ140" i="13" s="1"/>
  <c r="O144" i="14"/>
  <c r="P144" i="14" s="1"/>
  <c r="AK144" i="14" s="1"/>
  <c r="Q144" i="14" s="1"/>
  <c r="AL144" i="14" s="1"/>
  <c r="R144" i="14" s="1"/>
  <c r="AM144" i="14" s="1"/>
  <c r="S144" i="14" s="1"/>
  <c r="AN144" i="14" s="1"/>
  <c r="T144" i="14" s="1"/>
  <c r="AO144" i="14" s="1"/>
  <c r="AQ144" i="14" s="1"/>
  <c r="O139" i="13"/>
  <c r="P139" i="13" s="1"/>
  <c r="AK139" i="13" s="1"/>
  <c r="Q139" i="13" s="1"/>
  <c r="AL139" i="13" s="1"/>
  <c r="R139" i="13" s="1"/>
  <c r="AM139" i="13" s="1"/>
  <c r="S139" i="13" s="1"/>
  <c r="AN139" i="13" s="1"/>
  <c r="T139" i="13" s="1"/>
  <c r="AO139" i="13" s="1"/>
  <c r="AQ139" i="13" s="1"/>
  <c r="O143" i="14"/>
  <c r="P143" i="14" s="1"/>
  <c r="AK143" i="14" s="1"/>
  <c r="Q143" i="14" s="1"/>
  <c r="AL143" i="14" s="1"/>
  <c r="R143" i="14" s="1"/>
  <c r="AM143" i="14" s="1"/>
  <c r="S143" i="14" s="1"/>
  <c r="AN143" i="14" s="1"/>
  <c r="T143" i="14" s="1"/>
  <c r="AO143" i="14" s="1"/>
  <c r="AQ143" i="14" s="1"/>
  <c r="O138" i="13"/>
  <c r="P138" i="13" s="1"/>
  <c r="AK138" i="13" s="1"/>
  <c r="Q138" i="13" s="1"/>
  <c r="AL138" i="13" s="1"/>
  <c r="R138" i="13" s="1"/>
  <c r="AM138" i="13" s="1"/>
  <c r="S138" i="13" s="1"/>
  <c r="AN138" i="13" s="1"/>
  <c r="T138" i="13" s="1"/>
  <c r="AO138" i="13" s="1"/>
  <c r="AQ138" i="13" s="1"/>
  <c r="O142" i="14"/>
  <c r="P142" i="14" s="1"/>
  <c r="AK142" i="14" s="1"/>
  <c r="Q142" i="14" s="1"/>
  <c r="AL142" i="14" s="1"/>
  <c r="R142" i="14" s="1"/>
  <c r="AM142" i="14" s="1"/>
  <c r="S142" i="14" s="1"/>
  <c r="AN142" i="14" s="1"/>
  <c r="T142" i="14" s="1"/>
  <c r="AO142" i="14" s="1"/>
  <c r="AQ142" i="14" s="1"/>
  <c r="O137" i="13"/>
  <c r="P137" i="13" s="1"/>
  <c r="AK137" i="13" s="1"/>
  <c r="Q137" i="13" s="1"/>
  <c r="AL137" i="13" s="1"/>
  <c r="R137" i="13" s="1"/>
  <c r="AM137" i="13" s="1"/>
  <c r="S137" i="13" s="1"/>
  <c r="AN137" i="13" s="1"/>
  <c r="T137" i="13" s="1"/>
  <c r="AO137" i="13" s="1"/>
  <c r="AQ137" i="13" s="1"/>
  <c r="O141" i="14"/>
  <c r="P141" i="14" s="1"/>
  <c r="AK141" i="14" s="1"/>
  <c r="Q141" i="14" s="1"/>
  <c r="AL141" i="14" s="1"/>
  <c r="R141" i="14" s="1"/>
  <c r="AM141" i="14" s="1"/>
  <c r="S141" i="14" s="1"/>
  <c r="AN141" i="14" s="1"/>
  <c r="T141" i="14" s="1"/>
  <c r="AO141" i="14" s="1"/>
  <c r="AQ141" i="14" s="1"/>
  <c r="O136" i="13"/>
  <c r="P136" i="13" s="1"/>
  <c r="AK136" i="13" s="1"/>
  <c r="Q136" i="13" s="1"/>
  <c r="AL136" i="13" s="1"/>
  <c r="R136" i="13" s="1"/>
  <c r="AM136" i="13" s="1"/>
  <c r="S136" i="13" s="1"/>
  <c r="AN136" i="13" s="1"/>
  <c r="T136" i="13" s="1"/>
  <c r="AO136" i="13" s="1"/>
  <c r="AQ136" i="13" s="1"/>
  <c r="O140" i="14"/>
  <c r="P140" i="14" s="1"/>
  <c r="AK140" i="14" s="1"/>
  <c r="Q140" i="14" s="1"/>
  <c r="AL140" i="14" s="1"/>
  <c r="R140" i="14" s="1"/>
  <c r="AM140" i="14" s="1"/>
  <c r="S140" i="14" s="1"/>
  <c r="AN140" i="14" s="1"/>
  <c r="T140" i="14" s="1"/>
  <c r="AO140" i="14" s="1"/>
  <c r="AQ140" i="14" s="1"/>
  <c r="O135" i="13"/>
  <c r="P135" i="13" s="1"/>
  <c r="AK135" i="13" s="1"/>
  <c r="Q135" i="13" s="1"/>
  <c r="AL135" i="13" s="1"/>
  <c r="R135" i="13" s="1"/>
  <c r="AM135" i="13" s="1"/>
  <c r="S135" i="13" s="1"/>
  <c r="AN135" i="13" s="1"/>
  <c r="T135" i="13" s="1"/>
  <c r="AO135" i="13" s="1"/>
  <c r="AQ135" i="13" s="1"/>
  <c r="O139" i="14"/>
  <c r="P139" i="14" s="1"/>
  <c r="AK139" i="14" s="1"/>
  <c r="Q139" i="14" s="1"/>
  <c r="AL139" i="14" s="1"/>
  <c r="R139" i="14" s="1"/>
  <c r="AM139" i="14" s="1"/>
  <c r="S139" i="14" s="1"/>
  <c r="AN139" i="14" s="1"/>
  <c r="T139" i="14" s="1"/>
  <c r="AO139" i="14" s="1"/>
  <c r="AQ139" i="14" s="1"/>
  <c r="O134" i="13"/>
  <c r="P134" i="13" s="1"/>
  <c r="AK134" i="13" s="1"/>
  <c r="Q134" i="13" s="1"/>
  <c r="AL134" i="13" s="1"/>
  <c r="R134" i="13" s="1"/>
  <c r="AM134" i="13" s="1"/>
  <c r="S134" i="13" s="1"/>
  <c r="AN134" i="13" s="1"/>
  <c r="T134" i="13" s="1"/>
  <c r="AO134" i="13" s="1"/>
  <c r="AQ134" i="13" s="1"/>
  <c r="O138" i="14"/>
  <c r="P138" i="14" s="1"/>
  <c r="AK138" i="14" s="1"/>
  <c r="Q138" i="14" s="1"/>
  <c r="AL138" i="14" s="1"/>
  <c r="R138" i="14" s="1"/>
  <c r="AM138" i="14" s="1"/>
  <c r="S138" i="14" s="1"/>
  <c r="AN138" i="14" s="1"/>
  <c r="T138" i="14" s="1"/>
  <c r="AO138" i="14" s="1"/>
  <c r="AQ138" i="14" s="1"/>
  <c r="O133" i="13"/>
  <c r="P133" i="13" s="1"/>
  <c r="AK133" i="13" s="1"/>
  <c r="Q133" i="13" s="1"/>
  <c r="AL133" i="13" s="1"/>
  <c r="R133" i="13" s="1"/>
  <c r="AM133" i="13" s="1"/>
  <c r="S133" i="13" s="1"/>
  <c r="AN133" i="13" s="1"/>
  <c r="T133" i="13" s="1"/>
  <c r="AO133" i="13" s="1"/>
  <c r="AQ133" i="13" s="1"/>
  <c r="O137" i="14"/>
  <c r="P137" i="14" s="1"/>
  <c r="AK137" i="14" s="1"/>
  <c r="Q137" i="14" s="1"/>
  <c r="AL137" i="14" s="1"/>
  <c r="R137" i="14" s="1"/>
  <c r="AM137" i="14" s="1"/>
  <c r="S137" i="14" s="1"/>
  <c r="AN137" i="14" s="1"/>
  <c r="T137" i="14" s="1"/>
  <c r="AO137" i="14" s="1"/>
  <c r="AQ137" i="14" s="1"/>
  <c r="O132" i="13"/>
  <c r="P132" i="13" s="1"/>
  <c r="AK132" i="13" s="1"/>
  <c r="Q132" i="13" s="1"/>
  <c r="AL132" i="13" s="1"/>
  <c r="R132" i="13" s="1"/>
  <c r="AM132" i="13" s="1"/>
  <c r="S132" i="13" s="1"/>
  <c r="AN132" i="13" s="1"/>
  <c r="T132" i="13" s="1"/>
  <c r="AO132" i="13" s="1"/>
  <c r="AQ132" i="13" s="1"/>
  <c r="O136" i="14"/>
  <c r="P136" i="14" s="1"/>
  <c r="AK136" i="14" s="1"/>
  <c r="Q136" i="14" s="1"/>
  <c r="AL136" i="14" s="1"/>
  <c r="R136" i="14" s="1"/>
  <c r="AM136" i="14" s="1"/>
  <c r="S136" i="14" s="1"/>
  <c r="AN136" i="14" s="1"/>
  <c r="T136" i="14" s="1"/>
  <c r="AO136" i="14" s="1"/>
  <c r="AQ136" i="14" s="1"/>
  <c r="O131" i="13"/>
  <c r="P131" i="13" s="1"/>
  <c r="AK131" i="13" s="1"/>
  <c r="Q131" i="13" s="1"/>
  <c r="AL131" i="13" s="1"/>
  <c r="R131" i="13" s="1"/>
  <c r="AM131" i="13" s="1"/>
  <c r="S131" i="13" s="1"/>
  <c r="AN131" i="13" s="1"/>
  <c r="T131" i="13" s="1"/>
  <c r="AO131" i="13" s="1"/>
  <c r="AQ131" i="13" s="1"/>
  <c r="O135" i="14"/>
  <c r="P135" i="14" s="1"/>
  <c r="AK135" i="14" s="1"/>
  <c r="Q135" i="14" s="1"/>
  <c r="AL135" i="14" s="1"/>
  <c r="R135" i="14" s="1"/>
  <c r="AM135" i="14" s="1"/>
  <c r="S135" i="14" s="1"/>
  <c r="AN135" i="14" s="1"/>
  <c r="T135" i="14" s="1"/>
  <c r="AO135" i="14" s="1"/>
  <c r="AQ135" i="14" s="1"/>
  <c r="O130" i="13"/>
  <c r="P130" i="13" s="1"/>
  <c r="AK130" i="13" s="1"/>
  <c r="Q130" i="13" s="1"/>
  <c r="AL130" i="13" s="1"/>
  <c r="R130" i="13" s="1"/>
  <c r="AM130" i="13" s="1"/>
  <c r="S130" i="13" s="1"/>
  <c r="AN130" i="13" s="1"/>
  <c r="T130" i="13" s="1"/>
  <c r="AO130" i="13" s="1"/>
  <c r="AQ130" i="13" s="1"/>
  <c r="O134" i="14"/>
  <c r="P134" i="14" s="1"/>
  <c r="AK134" i="14" s="1"/>
  <c r="Q134" i="14" s="1"/>
  <c r="AL134" i="14" s="1"/>
  <c r="R134" i="14" s="1"/>
  <c r="AM134" i="14" s="1"/>
  <c r="S134" i="14" s="1"/>
  <c r="AN134" i="14" s="1"/>
  <c r="T134" i="14" s="1"/>
  <c r="AO134" i="14" s="1"/>
  <c r="AQ134" i="14" s="1"/>
  <c r="O129" i="13"/>
  <c r="P129" i="13" s="1"/>
  <c r="AK129" i="13" s="1"/>
  <c r="Q129" i="13" s="1"/>
  <c r="AL129" i="13" s="1"/>
  <c r="R129" i="13" s="1"/>
  <c r="AM129" i="13" s="1"/>
  <c r="S129" i="13" s="1"/>
  <c r="AN129" i="13" s="1"/>
  <c r="T129" i="13" s="1"/>
  <c r="AO129" i="13" s="1"/>
  <c r="AQ129" i="13" s="1"/>
  <c r="O133" i="14"/>
  <c r="P133" i="14" s="1"/>
  <c r="AK133" i="14" s="1"/>
  <c r="Q133" i="14" s="1"/>
  <c r="AL133" i="14" s="1"/>
  <c r="R133" i="14" s="1"/>
  <c r="AM133" i="14" s="1"/>
  <c r="S133" i="14" s="1"/>
  <c r="AN133" i="14" s="1"/>
  <c r="T133" i="14" s="1"/>
  <c r="AO133" i="14" s="1"/>
  <c r="AQ133" i="14" s="1"/>
  <c r="O128" i="13"/>
  <c r="P128" i="13" s="1"/>
  <c r="AK128" i="13" s="1"/>
  <c r="Q128" i="13" s="1"/>
  <c r="AL128" i="13" s="1"/>
  <c r="R128" i="13" s="1"/>
  <c r="AM128" i="13" s="1"/>
  <c r="S128" i="13" s="1"/>
  <c r="AN128" i="13" s="1"/>
  <c r="T128" i="13" s="1"/>
  <c r="AO128" i="13" s="1"/>
  <c r="AQ128" i="13" s="1"/>
  <c r="O132" i="14"/>
  <c r="P132" i="14" s="1"/>
  <c r="AK132" i="14" s="1"/>
  <c r="Q132" i="14" s="1"/>
  <c r="AL132" i="14" s="1"/>
  <c r="R132" i="14" s="1"/>
  <c r="AM132" i="14" s="1"/>
  <c r="S132" i="14" s="1"/>
  <c r="AN132" i="14" s="1"/>
  <c r="T132" i="14" s="1"/>
  <c r="AO132" i="14" s="1"/>
  <c r="AQ132" i="14" s="1"/>
  <c r="O127" i="13"/>
  <c r="P127" i="13" s="1"/>
  <c r="AK127" i="13" s="1"/>
  <c r="Q127" i="13" s="1"/>
  <c r="AL127" i="13" s="1"/>
  <c r="R127" i="13" s="1"/>
  <c r="AM127" i="13" s="1"/>
  <c r="S127" i="13" s="1"/>
  <c r="AN127" i="13" s="1"/>
  <c r="T127" i="13" s="1"/>
  <c r="AO127" i="13" s="1"/>
  <c r="AQ127" i="13" s="1"/>
  <c r="O131" i="14"/>
  <c r="P131" i="14" s="1"/>
  <c r="AK131" i="14" s="1"/>
  <c r="Q131" i="14" s="1"/>
  <c r="AL131" i="14" s="1"/>
  <c r="R131" i="14" s="1"/>
  <c r="AM131" i="14" s="1"/>
  <c r="S131" i="14" s="1"/>
  <c r="AN131" i="14" s="1"/>
  <c r="T131" i="14" s="1"/>
  <c r="AO131" i="14" s="1"/>
  <c r="AQ131" i="14" s="1"/>
  <c r="O126" i="13"/>
  <c r="P126" i="13" s="1"/>
  <c r="AK126" i="13" s="1"/>
  <c r="Q126" i="13" s="1"/>
  <c r="AL126" i="13" s="1"/>
  <c r="R126" i="13" s="1"/>
  <c r="AM126" i="13" s="1"/>
  <c r="S126" i="13" s="1"/>
  <c r="AN126" i="13" s="1"/>
  <c r="T126" i="13" s="1"/>
  <c r="AO126" i="13" s="1"/>
  <c r="AQ126" i="13" s="1"/>
  <c r="O130" i="14"/>
  <c r="P130" i="14" s="1"/>
  <c r="AK130" i="14" s="1"/>
  <c r="Q130" i="14" s="1"/>
  <c r="AL130" i="14" s="1"/>
  <c r="R130" i="14" s="1"/>
  <c r="AM130" i="14" s="1"/>
  <c r="S130" i="14" s="1"/>
  <c r="AN130" i="14" s="1"/>
  <c r="T130" i="14" s="1"/>
  <c r="AO130" i="14" s="1"/>
  <c r="AQ130" i="14" s="1"/>
  <c r="O125" i="13"/>
  <c r="P125" i="13" s="1"/>
  <c r="AK125" i="13" s="1"/>
  <c r="Q125" i="13" s="1"/>
  <c r="AL125" i="13" s="1"/>
  <c r="R125" i="13" s="1"/>
  <c r="AM125" i="13" s="1"/>
  <c r="S125" i="13" s="1"/>
  <c r="AN125" i="13" s="1"/>
  <c r="T125" i="13" s="1"/>
  <c r="AO125" i="13" s="1"/>
  <c r="AQ125" i="13" s="1"/>
  <c r="O129" i="14"/>
  <c r="P129" i="14" s="1"/>
  <c r="AK129" i="14" s="1"/>
  <c r="Q129" i="14" s="1"/>
  <c r="AL129" i="14" s="1"/>
  <c r="R129" i="14" s="1"/>
  <c r="AM129" i="14" s="1"/>
  <c r="S129" i="14" s="1"/>
  <c r="AN129" i="14" s="1"/>
  <c r="T129" i="14" s="1"/>
  <c r="AO129" i="14" s="1"/>
  <c r="AQ129" i="14" s="1"/>
  <c r="O124" i="13"/>
  <c r="P124" i="13" s="1"/>
  <c r="AK124" i="13" s="1"/>
  <c r="Q124" i="13" s="1"/>
  <c r="AL124" i="13" s="1"/>
  <c r="R124" i="13" s="1"/>
  <c r="AM124" i="13" s="1"/>
  <c r="S124" i="13" s="1"/>
  <c r="AN124" i="13" s="1"/>
  <c r="T124" i="13" s="1"/>
  <c r="AO124" i="13" s="1"/>
  <c r="AQ124" i="13" s="1"/>
  <c r="O128" i="14"/>
  <c r="P128" i="14" s="1"/>
  <c r="AK128" i="14" s="1"/>
  <c r="Q128" i="14" s="1"/>
  <c r="AL128" i="14" s="1"/>
  <c r="R128" i="14" s="1"/>
  <c r="AM128" i="14" s="1"/>
  <c r="S128" i="14" s="1"/>
  <c r="AN128" i="14" s="1"/>
  <c r="T128" i="14" s="1"/>
  <c r="AO128" i="14" s="1"/>
  <c r="AQ128" i="14" s="1"/>
  <c r="O123" i="13"/>
  <c r="P123" i="13" s="1"/>
  <c r="AK123" i="13" s="1"/>
  <c r="Q123" i="13" s="1"/>
  <c r="AL123" i="13" s="1"/>
  <c r="R123" i="13" s="1"/>
  <c r="AM123" i="13" s="1"/>
  <c r="S123" i="13" s="1"/>
  <c r="AN123" i="13" s="1"/>
  <c r="T123" i="13" s="1"/>
  <c r="AO123" i="13" s="1"/>
  <c r="AQ123" i="13" s="1"/>
  <c r="O127" i="14"/>
  <c r="P127" i="14" s="1"/>
  <c r="AK127" i="14" s="1"/>
  <c r="Q127" i="14" s="1"/>
  <c r="AL127" i="14" s="1"/>
  <c r="R127" i="14" s="1"/>
  <c r="AM127" i="14" s="1"/>
  <c r="S127" i="14" s="1"/>
  <c r="AN127" i="14" s="1"/>
  <c r="T127" i="14" s="1"/>
  <c r="AO127" i="14" s="1"/>
  <c r="AQ127" i="14" s="1"/>
  <c r="O122" i="13"/>
  <c r="P122" i="13" s="1"/>
  <c r="AK122" i="13" s="1"/>
  <c r="Q122" i="13" s="1"/>
  <c r="AL122" i="13" s="1"/>
  <c r="R122" i="13" s="1"/>
  <c r="AM122" i="13" s="1"/>
  <c r="S122" i="13" s="1"/>
  <c r="AN122" i="13" s="1"/>
  <c r="T122" i="13" s="1"/>
  <c r="AO122" i="13" s="1"/>
  <c r="AQ122" i="13" s="1"/>
  <c r="O126" i="14"/>
  <c r="P126" i="14" s="1"/>
  <c r="AK126" i="14" s="1"/>
  <c r="Q126" i="14" s="1"/>
  <c r="AL126" i="14" s="1"/>
  <c r="R126" i="14" s="1"/>
  <c r="AM126" i="14" s="1"/>
  <c r="S126" i="14" s="1"/>
  <c r="AN126" i="14" s="1"/>
  <c r="T126" i="14" s="1"/>
  <c r="AO126" i="14" s="1"/>
  <c r="AQ126" i="14" s="1"/>
  <c r="O121" i="13"/>
  <c r="P121" i="13" s="1"/>
  <c r="AK121" i="13" s="1"/>
  <c r="Q121" i="13" s="1"/>
  <c r="AL121" i="13" s="1"/>
  <c r="R121" i="13" s="1"/>
  <c r="AM121" i="13" s="1"/>
  <c r="S121" i="13" s="1"/>
  <c r="AN121" i="13" s="1"/>
  <c r="T121" i="13" s="1"/>
  <c r="AO121" i="13" s="1"/>
  <c r="AQ121" i="13" s="1"/>
  <c r="O125" i="14"/>
  <c r="P125" i="14" s="1"/>
  <c r="AK125" i="14" s="1"/>
  <c r="Q125" i="14" s="1"/>
  <c r="AL125" i="14" s="1"/>
  <c r="R125" i="14" s="1"/>
  <c r="AM125" i="14" s="1"/>
  <c r="S125" i="14" s="1"/>
  <c r="AN125" i="14" s="1"/>
  <c r="T125" i="14" s="1"/>
  <c r="AO125" i="14" s="1"/>
  <c r="AQ125" i="14" s="1"/>
  <c r="O120" i="13"/>
  <c r="P120" i="13" s="1"/>
  <c r="AK120" i="13" s="1"/>
  <c r="Q120" i="13" s="1"/>
  <c r="AL120" i="13" s="1"/>
  <c r="R120" i="13" s="1"/>
  <c r="AM120" i="13" s="1"/>
  <c r="S120" i="13" s="1"/>
  <c r="AN120" i="13" s="1"/>
  <c r="T120" i="13" s="1"/>
  <c r="AO120" i="13" s="1"/>
  <c r="AQ120" i="13" s="1"/>
  <c r="O124" i="14"/>
  <c r="P124" i="14" s="1"/>
  <c r="AK124" i="14" s="1"/>
  <c r="Q124" i="14" s="1"/>
  <c r="AL124" i="14" s="1"/>
  <c r="R124" i="14" s="1"/>
  <c r="AM124" i="14" s="1"/>
  <c r="S124" i="14" s="1"/>
  <c r="AN124" i="14" s="1"/>
  <c r="T124" i="14" s="1"/>
  <c r="AO124" i="14" s="1"/>
  <c r="AQ124" i="14" s="1"/>
  <c r="O119" i="13"/>
  <c r="P119" i="13" s="1"/>
  <c r="AK119" i="13" s="1"/>
  <c r="Q119" i="13" s="1"/>
  <c r="AL119" i="13" s="1"/>
  <c r="R119" i="13" s="1"/>
  <c r="AM119" i="13" s="1"/>
  <c r="S119" i="13" s="1"/>
  <c r="AN119" i="13" s="1"/>
  <c r="T119" i="13" s="1"/>
  <c r="AO119" i="13" s="1"/>
  <c r="AQ119" i="13" s="1"/>
  <c r="O123" i="14"/>
  <c r="P123" i="14" s="1"/>
  <c r="AK123" i="14" s="1"/>
  <c r="Q123" i="14" s="1"/>
  <c r="AL123" i="14" s="1"/>
  <c r="R123" i="14" s="1"/>
  <c r="AM123" i="14" s="1"/>
  <c r="S123" i="14" s="1"/>
  <c r="AN123" i="14" s="1"/>
  <c r="T123" i="14" s="1"/>
  <c r="AO123" i="14" s="1"/>
  <c r="AQ123" i="14" s="1"/>
  <c r="O118" i="13"/>
  <c r="P118" i="13" s="1"/>
  <c r="AK118" i="13" s="1"/>
  <c r="Q118" i="13" s="1"/>
  <c r="AL118" i="13" s="1"/>
  <c r="R118" i="13" s="1"/>
  <c r="AM118" i="13" s="1"/>
  <c r="S118" i="13" s="1"/>
  <c r="AN118" i="13" s="1"/>
  <c r="T118" i="13" s="1"/>
  <c r="AO118" i="13" s="1"/>
  <c r="AQ118" i="13" s="1"/>
  <c r="O122" i="14"/>
  <c r="P122" i="14" s="1"/>
  <c r="AK122" i="14" s="1"/>
  <c r="Q122" i="14" s="1"/>
  <c r="AL122" i="14" s="1"/>
  <c r="R122" i="14" s="1"/>
  <c r="AM122" i="14" s="1"/>
  <c r="S122" i="14" s="1"/>
  <c r="AN122" i="14" s="1"/>
  <c r="T122" i="14" s="1"/>
  <c r="AO122" i="14" s="1"/>
  <c r="AQ122" i="14" s="1"/>
  <c r="O117" i="13"/>
  <c r="P117" i="13" s="1"/>
  <c r="AK117" i="13" s="1"/>
  <c r="Q117" i="13" s="1"/>
  <c r="AL117" i="13" s="1"/>
  <c r="R117" i="13" s="1"/>
  <c r="AM117" i="13" s="1"/>
  <c r="S117" i="13" s="1"/>
  <c r="AN117" i="13" s="1"/>
  <c r="T117" i="13" s="1"/>
  <c r="AO117" i="13" s="1"/>
  <c r="AQ117" i="13" s="1"/>
  <c r="O121" i="14"/>
  <c r="P121" i="14" s="1"/>
  <c r="AK121" i="14" s="1"/>
  <c r="Q121" i="14" s="1"/>
  <c r="AL121" i="14" s="1"/>
  <c r="R121" i="14" s="1"/>
  <c r="AM121" i="14" s="1"/>
  <c r="S121" i="14" s="1"/>
  <c r="AN121" i="14" s="1"/>
  <c r="T121" i="14" s="1"/>
  <c r="AO121" i="14" s="1"/>
  <c r="AQ121" i="14" s="1"/>
  <c r="O115" i="13"/>
  <c r="P115" i="13" s="1"/>
  <c r="AK115" i="13" s="1"/>
  <c r="Q115" i="13" s="1"/>
  <c r="AL115" i="13" s="1"/>
  <c r="R115" i="13" s="1"/>
  <c r="AM115" i="13" s="1"/>
  <c r="S115" i="13" s="1"/>
  <c r="AN115" i="13" s="1"/>
  <c r="T115" i="13" s="1"/>
  <c r="AO115" i="13" s="1"/>
  <c r="AQ115" i="13" s="1"/>
  <c r="O119" i="14"/>
  <c r="P119" i="14" s="1"/>
  <c r="AK119" i="14" s="1"/>
  <c r="Q119" i="14" s="1"/>
  <c r="AL119" i="14" s="1"/>
  <c r="R119" i="14" s="1"/>
  <c r="AM119" i="14" s="1"/>
  <c r="S119" i="14" s="1"/>
  <c r="AN119" i="14" s="1"/>
  <c r="T119" i="14" s="1"/>
  <c r="AO119" i="14" s="1"/>
  <c r="AQ119" i="14" s="1"/>
  <c r="O114" i="13"/>
  <c r="P114" i="13" s="1"/>
  <c r="AK114" i="13" s="1"/>
  <c r="Q114" i="13" s="1"/>
  <c r="AL114" i="13" s="1"/>
  <c r="R114" i="13" s="1"/>
  <c r="AM114" i="13" s="1"/>
  <c r="S114" i="13" s="1"/>
  <c r="AN114" i="13" s="1"/>
  <c r="T114" i="13" s="1"/>
  <c r="AO114" i="13" s="1"/>
  <c r="AQ114" i="13" s="1"/>
  <c r="O118" i="14"/>
  <c r="P118" i="14" s="1"/>
  <c r="AK118" i="14" s="1"/>
  <c r="Q118" i="14" s="1"/>
  <c r="AL118" i="14" s="1"/>
  <c r="R118" i="14" s="1"/>
  <c r="AM118" i="14" s="1"/>
  <c r="S118" i="14" s="1"/>
  <c r="AN118" i="14" s="1"/>
  <c r="T118" i="14" s="1"/>
  <c r="AO118" i="14" s="1"/>
  <c r="AQ118" i="14" s="1"/>
  <c r="O113" i="13"/>
  <c r="P113" i="13" s="1"/>
  <c r="AK113" i="13" s="1"/>
  <c r="Q113" i="13" s="1"/>
  <c r="AL113" i="13" s="1"/>
  <c r="R113" i="13" s="1"/>
  <c r="AM113" i="13" s="1"/>
  <c r="S113" i="13" s="1"/>
  <c r="AN113" i="13" s="1"/>
  <c r="T113" i="13" s="1"/>
  <c r="AO113" i="13" s="1"/>
  <c r="AQ113" i="13" s="1"/>
  <c r="O117" i="14"/>
  <c r="P117" i="14" s="1"/>
  <c r="AK117" i="14" s="1"/>
  <c r="Q117" i="14" s="1"/>
  <c r="AL117" i="14" s="1"/>
  <c r="R117" i="14" s="1"/>
  <c r="AM117" i="14" s="1"/>
  <c r="S117" i="14" s="1"/>
  <c r="AN117" i="14" s="1"/>
  <c r="T117" i="14" s="1"/>
  <c r="AO117" i="14" s="1"/>
  <c r="AQ117" i="14" s="1"/>
  <c r="O112" i="13"/>
  <c r="P112" i="13" s="1"/>
  <c r="AK112" i="13" s="1"/>
  <c r="Q112" i="13" s="1"/>
  <c r="AL112" i="13" s="1"/>
  <c r="R112" i="13" s="1"/>
  <c r="AM112" i="13" s="1"/>
  <c r="S112" i="13" s="1"/>
  <c r="AN112" i="13" s="1"/>
  <c r="T112" i="13" s="1"/>
  <c r="AO112" i="13" s="1"/>
  <c r="AQ112" i="13" s="1"/>
  <c r="O116" i="14"/>
  <c r="P116" i="14" s="1"/>
  <c r="AK116" i="14" s="1"/>
  <c r="Q116" i="14" s="1"/>
  <c r="AL116" i="14" s="1"/>
  <c r="R116" i="14" s="1"/>
  <c r="AM116" i="14" s="1"/>
  <c r="S116" i="14" s="1"/>
  <c r="AN116" i="14" s="1"/>
  <c r="T116" i="14" s="1"/>
  <c r="AO116" i="14" s="1"/>
  <c r="AQ116" i="14" s="1"/>
  <c r="O111" i="13"/>
  <c r="P111" i="13" s="1"/>
  <c r="AK111" i="13" s="1"/>
  <c r="Q111" i="13" s="1"/>
  <c r="AL111" i="13" s="1"/>
  <c r="R111" i="13" s="1"/>
  <c r="AM111" i="13" s="1"/>
  <c r="S111" i="13" s="1"/>
  <c r="AN111" i="13" s="1"/>
  <c r="T111" i="13" s="1"/>
  <c r="AO111" i="13" s="1"/>
  <c r="AQ111" i="13" s="1"/>
  <c r="O115" i="14"/>
  <c r="P115" i="14" s="1"/>
  <c r="AK115" i="14" s="1"/>
  <c r="Q115" i="14" s="1"/>
  <c r="AL115" i="14" s="1"/>
  <c r="R115" i="14" s="1"/>
  <c r="AM115" i="14" s="1"/>
  <c r="S115" i="14" s="1"/>
  <c r="AN115" i="14" s="1"/>
  <c r="T115" i="14" s="1"/>
  <c r="AO115" i="14" s="1"/>
  <c r="AQ115" i="14" s="1"/>
  <c r="O110" i="13"/>
  <c r="P110" i="13" s="1"/>
  <c r="AK110" i="13" s="1"/>
  <c r="Q110" i="13" s="1"/>
  <c r="AL110" i="13" s="1"/>
  <c r="R110" i="13" s="1"/>
  <c r="AM110" i="13" s="1"/>
  <c r="S110" i="13" s="1"/>
  <c r="AN110" i="13" s="1"/>
  <c r="T110" i="13" s="1"/>
  <c r="AO110" i="13" s="1"/>
  <c r="AQ110" i="13" s="1"/>
  <c r="O114" i="14"/>
  <c r="P114" i="14" s="1"/>
  <c r="AK114" i="14" s="1"/>
  <c r="Q114" i="14" s="1"/>
  <c r="AL114" i="14" s="1"/>
  <c r="R114" i="14" s="1"/>
  <c r="AM114" i="14" s="1"/>
  <c r="S114" i="14" s="1"/>
  <c r="AN114" i="14" s="1"/>
  <c r="T114" i="14" s="1"/>
  <c r="AO114" i="14" s="1"/>
  <c r="AQ114" i="14" s="1"/>
  <c r="O109" i="13"/>
  <c r="P109" i="13" s="1"/>
  <c r="AK109" i="13" s="1"/>
  <c r="Q109" i="13" s="1"/>
  <c r="AL109" i="13" s="1"/>
  <c r="R109" i="13" s="1"/>
  <c r="AM109" i="13" s="1"/>
  <c r="S109" i="13" s="1"/>
  <c r="AN109" i="13" s="1"/>
  <c r="T109" i="13" s="1"/>
  <c r="AO109" i="13" s="1"/>
  <c r="AQ109" i="13" s="1"/>
  <c r="O113" i="14"/>
  <c r="P113" i="14" s="1"/>
  <c r="AK113" i="14" s="1"/>
  <c r="Q113" i="14" s="1"/>
  <c r="AL113" i="14" s="1"/>
  <c r="R113" i="14" s="1"/>
  <c r="AM113" i="14" s="1"/>
  <c r="S113" i="14" s="1"/>
  <c r="AN113" i="14" s="1"/>
  <c r="T113" i="14" s="1"/>
  <c r="AO113" i="14" s="1"/>
  <c r="AQ113" i="14" s="1"/>
  <c r="O108" i="13"/>
  <c r="P108" i="13" s="1"/>
  <c r="AK108" i="13" s="1"/>
  <c r="Q108" i="13" s="1"/>
  <c r="AL108" i="13" s="1"/>
  <c r="R108" i="13" s="1"/>
  <c r="AM108" i="13" s="1"/>
  <c r="S108" i="13" s="1"/>
  <c r="AN108" i="13" s="1"/>
  <c r="T108" i="13" s="1"/>
  <c r="AO108" i="13" s="1"/>
  <c r="AQ108" i="13" s="1"/>
  <c r="O112" i="14"/>
  <c r="P112" i="14" s="1"/>
  <c r="AK112" i="14" s="1"/>
  <c r="Q112" i="14" s="1"/>
  <c r="AL112" i="14" s="1"/>
  <c r="R112" i="14" s="1"/>
  <c r="AM112" i="14" s="1"/>
  <c r="S112" i="14" s="1"/>
  <c r="AN112" i="14" s="1"/>
  <c r="T112" i="14" s="1"/>
  <c r="AO112" i="14" s="1"/>
  <c r="AQ112" i="14" s="1"/>
  <c r="O107" i="13"/>
  <c r="P107" i="13" s="1"/>
  <c r="AK107" i="13" s="1"/>
  <c r="Q107" i="13" s="1"/>
  <c r="AL107" i="13" s="1"/>
  <c r="R107" i="13" s="1"/>
  <c r="AM107" i="13" s="1"/>
  <c r="S107" i="13" s="1"/>
  <c r="AN107" i="13" s="1"/>
  <c r="T107" i="13" s="1"/>
  <c r="AO107" i="13" s="1"/>
  <c r="AQ107" i="13" s="1"/>
  <c r="O111" i="14"/>
  <c r="P111" i="14" s="1"/>
  <c r="AK111" i="14" s="1"/>
  <c r="Q111" i="14" s="1"/>
  <c r="AL111" i="14" s="1"/>
  <c r="R111" i="14" s="1"/>
  <c r="AM111" i="14" s="1"/>
  <c r="S111" i="14" s="1"/>
  <c r="AN111" i="14" s="1"/>
  <c r="T111" i="14" s="1"/>
  <c r="AO111" i="14" s="1"/>
  <c r="AQ111" i="14" s="1"/>
  <c r="O106" i="13"/>
  <c r="P106" i="13" s="1"/>
  <c r="AK106" i="13" s="1"/>
  <c r="Q106" i="13" s="1"/>
  <c r="AL106" i="13" s="1"/>
  <c r="R106" i="13" s="1"/>
  <c r="AM106" i="13" s="1"/>
  <c r="S106" i="13" s="1"/>
  <c r="AN106" i="13" s="1"/>
  <c r="T106" i="13" s="1"/>
  <c r="AO106" i="13" s="1"/>
  <c r="AQ106" i="13" s="1"/>
  <c r="O110" i="14"/>
  <c r="P110" i="14" s="1"/>
  <c r="AK110" i="14" s="1"/>
  <c r="Q110" i="14" s="1"/>
  <c r="AL110" i="14" s="1"/>
  <c r="R110" i="14" s="1"/>
  <c r="AM110" i="14" s="1"/>
  <c r="S110" i="14" s="1"/>
  <c r="AN110" i="14" s="1"/>
  <c r="T110" i="14" s="1"/>
  <c r="AO110" i="14" s="1"/>
  <c r="AQ110" i="14" s="1"/>
  <c r="O105" i="13"/>
  <c r="P105" i="13" s="1"/>
  <c r="AK105" i="13" s="1"/>
  <c r="Q105" i="13" s="1"/>
  <c r="AL105" i="13" s="1"/>
  <c r="R105" i="13" s="1"/>
  <c r="AM105" i="13" s="1"/>
  <c r="S105" i="13" s="1"/>
  <c r="AN105" i="13" s="1"/>
  <c r="T105" i="13" s="1"/>
  <c r="AO105" i="13" s="1"/>
  <c r="AQ105" i="13" s="1"/>
  <c r="O109" i="14"/>
  <c r="P109" i="14" s="1"/>
  <c r="AK109" i="14" s="1"/>
  <c r="Q109" i="14" s="1"/>
  <c r="AL109" i="14" s="1"/>
  <c r="R109" i="14" s="1"/>
  <c r="AM109" i="14" s="1"/>
  <c r="S109" i="14" s="1"/>
  <c r="AN109" i="14" s="1"/>
  <c r="T109" i="14" s="1"/>
  <c r="AO109" i="14" s="1"/>
  <c r="AQ109" i="14" s="1"/>
  <c r="O104" i="13"/>
  <c r="P104" i="13" s="1"/>
  <c r="AK104" i="13" s="1"/>
  <c r="Q104" i="13" s="1"/>
  <c r="AL104" i="13" s="1"/>
  <c r="R104" i="13" s="1"/>
  <c r="AM104" i="13" s="1"/>
  <c r="S104" i="13" s="1"/>
  <c r="AN104" i="13" s="1"/>
  <c r="T104" i="13" s="1"/>
  <c r="AO104" i="13" s="1"/>
  <c r="AQ104" i="13" s="1"/>
  <c r="O108" i="14"/>
  <c r="P108" i="14" s="1"/>
  <c r="AK108" i="14" s="1"/>
  <c r="Q108" i="14" s="1"/>
  <c r="AL108" i="14" s="1"/>
  <c r="R108" i="14" s="1"/>
  <c r="AM108" i="14" s="1"/>
  <c r="S108" i="14" s="1"/>
  <c r="AN108" i="14" s="1"/>
  <c r="T108" i="14" s="1"/>
  <c r="AO108" i="14" s="1"/>
  <c r="AQ108" i="14" s="1"/>
  <c r="O103" i="13"/>
  <c r="P103" i="13" s="1"/>
  <c r="AK103" i="13" s="1"/>
  <c r="Q103" i="13" s="1"/>
  <c r="AL103" i="13" s="1"/>
  <c r="R103" i="13" s="1"/>
  <c r="AM103" i="13" s="1"/>
  <c r="S103" i="13" s="1"/>
  <c r="AN103" i="13" s="1"/>
  <c r="T103" i="13" s="1"/>
  <c r="AO103" i="13" s="1"/>
  <c r="AQ103" i="13" s="1"/>
  <c r="O107" i="14"/>
  <c r="P107" i="14" s="1"/>
  <c r="AK107" i="14" s="1"/>
  <c r="Q107" i="14" s="1"/>
  <c r="AL107" i="14" s="1"/>
  <c r="R107" i="14" s="1"/>
  <c r="AM107" i="14" s="1"/>
  <c r="S107" i="14" s="1"/>
  <c r="AN107" i="14" s="1"/>
  <c r="T107" i="14" s="1"/>
  <c r="AO107" i="14" s="1"/>
  <c r="AQ107" i="14" s="1"/>
  <c r="O102" i="13"/>
  <c r="P102" i="13" s="1"/>
  <c r="AK102" i="13" s="1"/>
  <c r="Q102" i="13" s="1"/>
  <c r="AL102" i="13" s="1"/>
  <c r="R102" i="13" s="1"/>
  <c r="AM102" i="13" s="1"/>
  <c r="S102" i="13" s="1"/>
  <c r="AN102" i="13" s="1"/>
  <c r="T102" i="13" s="1"/>
  <c r="AO102" i="13" s="1"/>
  <c r="AQ102" i="13" s="1"/>
  <c r="O106" i="14"/>
  <c r="P106" i="14" s="1"/>
  <c r="AK106" i="14" s="1"/>
  <c r="Q106" i="14" s="1"/>
  <c r="AL106" i="14" s="1"/>
  <c r="R106" i="14" s="1"/>
  <c r="AM106" i="14" s="1"/>
  <c r="S106" i="14" s="1"/>
  <c r="AN106" i="14" s="1"/>
  <c r="T106" i="14" s="1"/>
  <c r="AO106" i="14" s="1"/>
  <c r="AQ106" i="14" s="1"/>
  <c r="O101" i="13"/>
  <c r="P101" i="13" s="1"/>
  <c r="AK101" i="13" s="1"/>
  <c r="Q101" i="13" s="1"/>
  <c r="AL101" i="13" s="1"/>
  <c r="R101" i="13" s="1"/>
  <c r="AM101" i="13" s="1"/>
  <c r="S101" i="13" s="1"/>
  <c r="AN101" i="13" s="1"/>
  <c r="T101" i="13" s="1"/>
  <c r="AO101" i="13" s="1"/>
  <c r="AQ101" i="13" s="1"/>
  <c r="O105" i="14"/>
  <c r="P105" i="14" s="1"/>
  <c r="AK105" i="14" s="1"/>
  <c r="Q105" i="14" s="1"/>
  <c r="AL105" i="14" s="1"/>
  <c r="R105" i="14" s="1"/>
  <c r="AM105" i="14" s="1"/>
  <c r="S105" i="14" s="1"/>
  <c r="AN105" i="14" s="1"/>
  <c r="T105" i="14" s="1"/>
  <c r="AO105" i="14" s="1"/>
  <c r="AQ105" i="14" s="1"/>
  <c r="O100" i="13"/>
  <c r="P100" i="13" s="1"/>
  <c r="AK100" i="13" s="1"/>
  <c r="Q100" i="13" s="1"/>
  <c r="AL100" i="13" s="1"/>
  <c r="R100" i="13" s="1"/>
  <c r="AM100" i="13" s="1"/>
  <c r="S100" i="13" s="1"/>
  <c r="AN100" i="13" s="1"/>
  <c r="T100" i="13" s="1"/>
  <c r="AO100" i="13" s="1"/>
  <c r="AQ100" i="13" s="1"/>
  <c r="O104" i="14"/>
  <c r="P104" i="14" s="1"/>
  <c r="AK104" i="14" s="1"/>
  <c r="Q104" i="14" s="1"/>
  <c r="AL104" i="14" s="1"/>
  <c r="R104" i="14" s="1"/>
  <c r="AM104" i="14" s="1"/>
  <c r="S104" i="14" s="1"/>
  <c r="AN104" i="14" s="1"/>
  <c r="T104" i="14" s="1"/>
  <c r="AO104" i="14" s="1"/>
  <c r="AQ104" i="14" s="1"/>
  <c r="O99" i="13"/>
  <c r="P99" i="13" s="1"/>
  <c r="AK99" i="13" s="1"/>
  <c r="Q99" i="13" s="1"/>
  <c r="AL99" i="13" s="1"/>
  <c r="R99" i="13" s="1"/>
  <c r="AM99" i="13" s="1"/>
  <c r="S99" i="13" s="1"/>
  <c r="AN99" i="13" s="1"/>
  <c r="T99" i="13" s="1"/>
  <c r="AO99" i="13" s="1"/>
  <c r="AQ99" i="13" s="1"/>
  <c r="O103" i="14"/>
  <c r="P103" i="14" s="1"/>
  <c r="AK103" i="14" s="1"/>
  <c r="Q103" i="14" s="1"/>
  <c r="AL103" i="14" s="1"/>
  <c r="R103" i="14" s="1"/>
  <c r="AM103" i="14" s="1"/>
  <c r="S103" i="14" s="1"/>
  <c r="AN103" i="14" s="1"/>
  <c r="T103" i="14" s="1"/>
  <c r="AO103" i="14" s="1"/>
  <c r="AQ103" i="14" s="1"/>
  <c r="O98" i="13"/>
  <c r="P98" i="13" s="1"/>
  <c r="AK98" i="13" s="1"/>
  <c r="Q98" i="13" s="1"/>
  <c r="AL98" i="13" s="1"/>
  <c r="R98" i="13" s="1"/>
  <c r="AM98" i="13" s="1"/>
  <c r="S98" i="13" s="1"/>
  <c r="AN98" i="13" s="1"/>
  <c r="T98" i="13" s="1"/>
  <c r="AO98" i="13" s="1"/>
  <c r="AQ98" i="13" s="1"/>
  <c r="O102" i="14"/>
  <c r="P102" i="14" s="1"/>
  <c r="AK102" i="14" s="1"/>
  <c r="Q102" i="14" s="1"/>
  <c r="AL102" i="14" s="1"/>
  <c r="R102" i="14" s="1"/>
  <c r="AM102" i="14" s="1"/>
  <c r="S102" i="14" s="1"/>
  <c r="AN102" i="14" s="1"/>
  <c r="T102" i="14" s="1"/>
  <c r="AO102" i="14" s="1"/>
  <c r="AQ102" i="14" s="1"/>
  <c r="O97" i="13"/>
  <c r="P97" i="13" s="1"/>
  <c r="AK97" i="13" s="1"/>
  <c r="Q97" i="13" s="1"/>
  <c r="AL97" i="13" s="1"/>
  <c r="R97" i="13" s="1"/>
  <c r="AM97" i="13" s="1"/>
  <c r="S97" i="13" s="1"/>
  <c r="AN97" i="13" s="1"/>
  <c r="T97" i="13" s="1"/>
  <c r="AO97" i="13" s="1"/>
  <c r="AQ97" i="13" s="1"/>
  <c r="O101" i="14"/>
  <c r="P101" i="14" s="1"/>
  <c r="AK101" i="14" s="1"/>
  <c r="Q101" i="14" s="1"/>
  <c r="AL101" i="14" s="1"/>
  <c r="R101" i="14" s="1"/>
  <c r="AM101" i="14" s="1"/>
  <c r="S101" i="14" s="1"/>
  <c r="AN101" i="14" s="1"/>
  <c r="T101" i="14" s="1"/>
  <c r="AO101" i="14" s="1"/>
  <c r="AQ101" i="14" s="1"/>
  <c r="O96" i="13"/>
  <c r="P96" i="13" s="1"/>
  <c r="AK96" i="13" s="1"/>
  <c r="Q96" i="13" s="1"/>
  <c r="AL96" i="13" s="1"/>
  <c r="R96" i="13" s="1"/>
  <c r="AM96" i="13" s="1"/>
  <c r="S96" i="13" s="1"/>
  <c r="AN96" i="13" s="1"/>
  <c r="T96" i="13" s="1"/>
  <c r="AO96" i="13" s="1"/>
  <c r="AQ96" i="13" s="1"/>
  <c r="O100" i="14"/>
  <c r="P100" i="14" s="1"/>
  <c r="AK100" i="14" s="1"/>
  <c r="Q100" i="14" s="1"/>
  <c r="AL100" i="14" s="1"/>
  <c r="R100" i="14" s="1"/>
  <c r="AM100" i="14" s="1"/>
  <c r="S100" i="14" s="1"/>
  <c r="AN100" i="14" s="1"/>
  <c r="T100" i="14" s="1"/>
  <c r="AO100" i="14" s="1"/>
  <c r="AQ100" i="14" s="1"/>
  <c r="O95" i="13"/>
  <c r="P95" i="13" s="1"/>
  <c r="AK95" i="13" s="1"/>
  <c r="Q95" i="13" s="1"/>
  <c r="AL95" i="13" s="1"/>
  <c r="R95" i="13" s="1"/>
  <c r="AM95" i="13" s="1"/>
  <c r="S95" i="13" s="1"/>
  <c r="AN95" i="13" s="1"/>
  <c r="T95" i="13" s="1"/>
  <c r="AO95" i="13" s="1"/>
  <c r="AQ95" i="13" s="1"/>
  <c r="O99" i="14"/>
  <c r="P99" i="14" s="1"/>
  <c r="AK99" i="14" s="1"/>
  <c r="Q99" i="14" s="1"/>
  <c r="AL99" i="14" s="1"/>
  <c r="R99" i="14" s="1"/>
  <c r="AM99" i="14" s="1"/>
  <c r="S99" i="14" s="1"/>
  <c r="AN99" i="14" s="1"/>
  <c r="T99" i="14" s="1"/>
  <c r="AO99" i="14" s="1"/>
  <c r="AQ99" i="14" s="1"/>
  <c r="O94" i="13"/>
  <c r="P94" i="13" s="1"/>
  <c r="AK94" i="13" s="1"/>
  <c r="Q94" i="13" s="1"/>
  <c r="AL94" i="13" s="1"/>
  <c r="R94" i="13" s="1"/>
  <c r="AM94" i="13" s="1"/>
  <c r="S94" i="13" s="1"/>
  <c r="AN94" i="13" s="1"/>
  <c r="T94" i="13" s="1"/>
  <c r="AO94" i="13" s="1"/>
  <c r="AQ94" i="13" s="1"/>
  <c r="O98" i="14"/>
  <c r="P98" i="14" s="1"/>
  <c r="AK98" i="14" s="1"/>
  <c r="Q98" i="14" s="1"/>
  <c r="AL98" i="14" s="1"/>
  <c r="R98" i="14" s="1"/>
  <c r="AM98" i="14" s="1"/>
  <c r="S98" i="14" s="1"/>
  <c r="AN98" i="14" s="1"/>
  <c r="T98" i="14" s="1"/>
  <c r="AO98" i="14" s="1"/>
  <c r="AQ98" i="14" s="1"/>
  <c r="O93" i="13"/>
  <c r="P93" i="13" s="1"/>
  <c r="AK93" i="13" s="1"/>
  <c r="Q93" i="13" s="1"/>
  <c r="AL93" i="13" s="1"/>
  <c r="R93" i="13" s="1"/>
  <c r="AM93" i="13" s="1"/>
  <c r="S93" i="13" s="1"/>
  <c r="AN93" i="13" s="1"/>
  <c r="T93" i="13" s="1"/>
  <c r="AO93" i="13" s="1"/>
  <c r="AQ93" i="13" s="1"/>
  <c r="O97" i="14"/>
  <c r="P97" i="14" s="1"/>
  <c r="AK97" i="14" s="1"/>
  <c r="Q97" i="14" s="1"/>
  <c r="AL97" i="14" s="1"/>
  <c r="R97" i="14" s="1"/>
  <c r="AM97" i="14" s="1"/>
  <c r="S97" i="14" s="1"/>
  <c r="AN97" i="14" s="1"/>
  <c r="T97" i="14" s="1"/>
  <c r="AO97" i="14" s="1"/>
  <c r="AQ97" i="14" s="1"/>
  <c r="O92" i="13"/>
  <c r="P92" i="13" s="1"/>
  <c r="AK92" i="13" s="1"/>
  <c r="Q92" i="13" s="1"/>
  <c r="AL92" i="13" s="1"/>
  <c r="R92" i="13" s="1"/>
  <c r="AM92" i="13" s="1"/>
  <c r="S92" i="13" s="1"/>
  <c r="AN92" i="13" s="1"/>
  <c r="T92" i="13" s="1"/>
  <c r="AO92" i="13" s="1"/>
  <c r="AQ92" i="13" s="1"/>
  <c r="O96" i="14"/>
  <c r="P96" i="14" s="1"/>
  <c r="AK96" i="14" s="1"/>
  <c r="Q96" i="14" s="1"/>
  <c r="AL96" i="14" s="1"/>
  <c r="R96" i="14" s="1"/>
  <c r="AM96" i="14" s="1"/>
  <c r="S96" i="14" s="1"/>
  <c r="AN96" i="14" s="1"/>
  <c r="T96" i="14" s="1"/>
  <c r="AO96" i="14" s="1"/>
  <c r="AQ96" i="14" s="1"/>
  <c r="O91" i="13"/>
  <c r="P91" i="13" s="1"/>
  <c r="AK91" i="13" s="1"/>
  <c r="Q91" i="13" s="1"/>
  <c r="AL91" i="13" s="1"/>
  <c r="R91" i="13" s="1"/>
  <c r="AM91" i="13" s="1"/>
  <c r="S91" i="13" s="1"/>
  <c r="AN91" i="13" s="1"/>
  <c r="T91" i="13" s="1"/>
  <c r="AO91" i="13" s="1"/>
  <c r="AQ91" i="13" s="1"/>
  <c r="O95" i="14"/>
  <c r="P95" i="14" s="1"/>
  <c r="AK95" i="14" s="1"/>
  <c r="Q95" i="14" s="1"/>
  <c r="AL95" i="14" s="1"/>
  <c r="R95" i="14" s="1"/>
  <c r="AM95" i="14" s="1"/>
  <c r="S95" i="14" s="1"/>
  <c r="AN95" i="14" s="1"/>
  <c r="T95" i="14" s="1"/>
  <c r="AO95" i="14" s="1"/>
  <c r="AQ95" i="14" s="1"/>
  <c r="O90" i="13"/>
  <c r="P90" i="13" s="1"/>
  <c r="AK90" i="13" s="1"/>
  <c r="Q90" i="13" s="1"/>
  <c r="AL90" i="13" s="1"/>
  <c r="R90" i="13" s="1"/>
  <c r="AM90" i="13" s="1"/>
  <c r="S90" i="13" s="1"/>
  <c r="AN90" i="13" s="1"/>
  <c r="T90" i="13" s="1"/>
  <c r="AO90" i="13" s="1"/>
  <c r="AQ90" i="13" s="1"/>
  <c r="O94" i="14"/>
  <c r="P94" i="14" s="1"/>
  <c r="AK94" i="14" s="1"/>
  <c r="Q94" i="14" s="1"/>
  <c r="AL94" i="14" s="1"/>
  <c r="R94" i="14" s="1"/>
  <c r="AM94" i="14" s="1"/>
  <c r="S94" i="14" s="1"/>
  <c r="AN94" i="14" s="1"/>
  <c r="T94" i="14" s="1"/>
  <c r="AO94" i="14" s="1"/>
  <c r="AQ94" i="14" s="1"/>
  <c r="O89" i="13"/>
  <c r="P89" i="13" s="1"/>
  <c r="AK89" i="13" s="1"/>
  <c r="Q89" i="13" s="1"/>
  <c r="AL89" i="13" s="1"/>
  <c r="R89" i="13" s="1"/>
  <c r="AM89" i="13" s="1"/>
  <c r="S89" i="13" s="1"/>
  <c r="AN89" i="13" s="1"/>
  <c r="T89" i="13" s="1"/>
  <c r="AO89" i="13" s="1"/>
  <c r="AQ89" i="13" s="1"/>
  <c r="O93" i="14"/>
  <c r="P93" i="14" s="1"/>
  <c r="AK93" i="14" s="1"/>
  <c r="Q93" i="14" s="1"/>
  <c r="AL93" i="14" s="1"/>
  <c r="R93" i="14" s="1"/>
  <c r="AM93" i="14" s="1"/>
  <c r="S93" i="14" s="1"/>
  <c r="AN93" i="14" s="1"/>
  <c r="T93" i="14" s="1"/>
  <c r="AO93" i="14" s="1"/>
  <c r="AQ93" i="14" s="1"/>
  <c r="O88" i="13"/>
  <c r="P88" i="13" s="1"/>
  <c r="AK88" i="13" s="1"/>
  <c r="Q88" i="13" s="1"/>
  <c r="AL88" i="13" s="1"/>
  <c r="R88" i="13" s="1"/>
  <c r="AM88" i="13" s="1"/>
  <c r="S88" i="13" s="1"/>
  <c r="AN88" i="13" s="1"/>
  <c r="T88" i="13" s="1"/>
  <c r="AO88" i="13" s="1"/>
  <c r="AQ88" i="13" s="1"/>
  <c r="O92" i="14"/>
  <c r="P92" i="14" s="1"/>
  <c r="AK92" i="14" s="1"/>
  <c r="Q92" i="14" s="1"/>
  <c r="AL92" i="14" s="1"/>
  <c r="R92" i="14" s="1"/>
  <c r="AM92" i="14" s="1"/>
  <c r="S92" i="14" s="1"/>
  <c r="AN92" i="14" s="1"/>
  <c r="T92" i="14" s="1"/>
  <c r="AO92" i="14" s="1"/>
  <c r="AQ92" i="14" s="1"/>
  <c r="O87" i="13"/>
  <c r="P87" i="13" s="1"/>
  <c r="AK87" i="13" s="1"/>
  <c r="Q87" i="13" s="1"/>
  <c r="AL87" i="13" s="1"/>
  <c r="R87" i="13" s="1"/>
  <c r="AM87" i="13" s="1"/>
  <c r="S87" i="13" s="1"/>
  <c r="AN87" i="13" s="1"/>
  <c r="T87" i="13" s="1"/>
  <c r="AO87" i="13" s="1"/>
  <c r="AQ87" i="13" s="1"/>
  <c r="O91" i="14"/>
  <c r="P91" i="14" s="1"/>
  <c r="AK91" i="14" s="1"/>
  <c r="Q91" i="14" s="1"/>
  <c r="AL91" i="14" s="1"/>
  <c r="R91" i="14" s="1"/>
  <c r="AM91" i="14" s="1"/>
  <c r="S91" i="14" s="1"/>
  <c r="AN91" i="14" s="1"/>
  <c r="T91" i="14" s="1"/>
  <c r="AO91" i="14" s="1"/>
  <c r="AQ91" i="14" s="1"/>
  <c r="O86" i="13"/>
  <c r="P86" i="13" s="1"/>
  <c r="AK86" i="13" s="1"/>
  <c r="Q86" i="13" s="1"/>
  <c r="AL86" i="13" s="1"/>
  <c r="R86" i="13" s="1"/>
  <c r="AM86" i="13" s="1"/>
  <c r="S86" i="13" s="1"/>
  <c r="AN86" i="13" s="1"/>
  <c r="T86" i="13" s="1"/>
  <c r="AO86" i="13" s="1"/>
  <c r="AQ86" i="13" s="1"/>
  <c r="O90" i="14"/>
  <c r="P90" i="14" s="1"/>
  <c r="AK90" i="14" s="1"/>
  <c r="Q90" i="14" s="1"/>
  <c r="AL90" i="14" s="1"/>
  <c r="R90" i="14" s="1"/>
  <c r="AM90" i="14" s="1"/>
  <c r="S90" i="14" s="1"/>
  <c r="AN90" i="14" s="1"/>
  <c r="T90" i="14" s="1"/>
  <c r="AO90" i="14" s="1"/>
  <c r="AQ90" i="14" s="1"/>
  <c r="O85" i="13"/>
  <c r="P85" i="13" s="1"/>
  <c r="AK85" i="13" s="1"/>
  <c r="Q85" i="13" s="1"/>
  <c r="AL85" i="13" s="1"/>
  <c r="R85" i="13" s="1"/>
  <c r="AM85" i="13" s="1"/>
  <c r="S85" i="13" s="1"/>
  <c r="AN85" i="13" s="1"/>
  <c r="T85" i="13" s="1"/>
  <c r="AO85" i="13" s="1"/>
  <c r="AQ85" i="13" s="1"/>
  <c r="O89" i="14"/>
  <c r="P89" i="14" s="1"/>
  <c r="AK89" i="14" s="1"/>
  <c r="Q89" i="14" s="1"/>
  <c r="AL89" i="14" s="1"/>
  <c r="R89" i="14" s="1"/>
  <c r="AM89" i="14" s="1"/>
  <c r="S89" i="14" s="1"/>
  <c r="AN89" i="14" s="1"/>
  <c r="T89" i="14" s="1"/>
  <c r="AO89" i="14" s="1"/>
  <c r="AQ89" i="14" s="1"/>
  <c r="O84" i="13"/>
  <c r="P84" i="13" s="1"/>
  <c r="AK84" i="13" s="1"/>
  <c r="Q84" i="13" s="1"/>
  <c r="AL84" i="13" s="1"/>
  <c r="R84" i="13" s="1"/>
  <c r="AM84" i="13" s="1"/>
  <c r="S84" i="13" s="1"/>
  <c r="AN84" i="13" s="1"/>
  <c r="T84" i="13" s="1"/>
  <c r="AO84" i="13" s="1"/>
  <c r="AQ84" i="13" s="1"/>
  <c r="O88" i="14"/>
  <c r="P88" i="14" s="1"/>
  <c r="AK88" i="14" s="1"/>
  <c r="Q88" i="14" s="1"/>
  <c r="AL88" i="14" s="1"/>
  <c r="R88" i="14" s="1"/>
  <c r="AM88" i="14" s="1"/>
  <c r="S88" i="14" s="1"/>
  <c r="AN88" i="14" s="1"/>
  <c r="T88" i="14" s="1"/>
  <c r="AO88" i="14" s="1"/>
  <c r="AQ88" i="14" s="1"/>
  <c r="O83" i="13"/>
  <c r="P83" i="13" s="1"/>
  <c r="AK83" i="13" s="1"/>
  <c r="Q83" i="13" s="1"/>
  <c r="AL83" i="13" s="1"/>
  <c r="R83" i="13" s="1"/>
  <c r="AM83" i="13" s="1"/>
  <c r="S83" i="13" s="1"/>
  <c r="AN83" i="13" s="1"/>
  <c r="T83" i="13" s="1"/>
  <c r="AO83" i="13" s="1"/>
  <c r="AQ83" i="13" s="1"/>
  <c r="O87" i="14"/>
  <c r="P87" i="14" s="1"/>
  <c r="AK87" i="14" s="1"/>
  <c r="Q87" i="14" s="1"/>
  <c r="AL87" i="14" s="1"/>
  <c r="R87" i="14" s="1"/>
  <c r="AM87" i="14" s="1"/>
  <c r="S87" i="14" s="1"/>
  <c r="AN87" i="14" s="1"/>
  <c r="T87" i="14" s="1"/>
  <c r="AO87" i="14" s="1"/>
  <c r="AQ87" i="14" s="1"/>
  <c r="O82" i="13"/>
  <c r="P82" i="13" s="1"/>
  <c r="AK82" i="13" s="1"/>
  <c r="Q82" i="13" s="1"/>
  <c r="AL82" i="13" s="1"/>
  <c r="R82" i="13" s="1"/>
  <c r="AM82" i="13" s="1"/>
  <c r="S82" i="13" s="1"/>
  <c r="AN82" i="13" s="1"/>
  <c r="T82" i="13" s="1"/>
  <c r="AO82" i="13" s="1"/>
  <c r="AQ82" i="13" s="1"/>
  <c r="O86" i="14"/>
  <c r="P86" i="14" s="1"/>
  <c r="AK86" i="14" s="1"/>
  <c r="Q86" i="14" s="1"/>
  <c r="AL86" i="14" s="1"/>
  <c r="R86" i="14" s="1"/>
  <c r="AM86" i="14" s="1"/>
  <c r="S86" i="14" s="1"/>
  <c r="AN86" i="14" s="1"/>
  <c r="T86" i="14" s="1"/>
  <c r="AO86" i="14" s="1"/>
  <c r="AQ86" i="14" s="1"/>
  <c r="O81" i="13"/>
  <c r="P81" i="13" s="1"/>
  <c r="AK81" i="13" s="1"/>
  <c r="Q81" i="13" s="1"/>
  <c r="AL81" i="13" s="1"/>
  <c r="R81" i="13" s="1"/>
  <c r="AM81" i="13" s="1"/>
  <c r="S81" i="13" s="1"/>
  <c r="AN81" i="13" s="1"/>
  <c r="T81" i="13" s="1"/>
  <c r="AO81" i="13" s="1"/>
  <c r="AQ81" i="13" s="1"/>
  <c r="O85" i="14"/>
  <c r="P85" i="14" s="1"/>
  <c r="AK85" i="14" s="1"/>
  <c r="Q85" i="14" s="1"/>
  <c r="AL85" i="14" s="1"/>
  <c r="R85" i="14" s="1"/>
  <c r="AM85" i="14" s="1"/>
  <c r="S85" i="14" s="1"/>
  <c r="AN85" i="14" s="1"/>
  <c r="T85" i="14" s="1"/>
  <c r="AO85" i="14" s="1"/>
  <c r="AQ85" i="14" s="1"/>
  <c r="O80" i="13"/>
  <c r="P80" i="13" s="1"/>
  <c r="AK80" i="13" s="1"/>
  <c r="Q80" i="13" s="1"/>
  <c r="AL80" i="13" s="1"/>
  <c r="R80" i="13" s="1"/>
  <c r="AM80" i="13" s="1"/>
  <c r="S80" i="13" s="1"/>
  <c r="AN80" i="13" s="1"/>
  <c r="T80" i="13" s="1"/>
  <c r="AO80" i="13" s="1"/>
  <c r="AQ80" i="13" s="1"/>
  <c r="O84" i="14"/>
  <c r="P84" i="14" s="1"/>
  <c r="AK84" i="14" s="1"/>
  <c r="Q84" i="14" s="1"/>
  <c r="AL84" i="14" s="1"/>
  <c r="R84" i="14" s="1"/>
  <c r="AM84" i="14" s="1"/>
  <c r="S84" i="14" s="1"/>
  <c r="AN84" i="14" s="1"/>
  <c r="T84" i="14" s="1"/>
  <c r="AO84" i="14" s="1"/>
  <c r="AQ84" i="14" s="1"/>
  <c r="O79" i="13"/>
  <c r="P79" i="13" s="1"/>
  <c r="AK79" i="13" s="1"/>
  <c r="Q79" i="13" s="1"/>
  <c r="AL79" i="13" s="1"/>
  <c r="R79" i="13" s="1"/>
  <c r="AM79" i="13" s="1"/>
  <c r="S79" i="13" s="1"/>
  <c r="AN79" i="13" s="1"/>
  <c r="T79" i="13" s="1"/>
  <c r="AO79" i="13" s="1"/>
  <c r="AQ79" i="13" s="1"/>
  <c r="O83" i="14"/>
  <c r="P83" i="14" s="1"/>
  <c r="AK83" i="14" s="1"/>
  <c r="Q83" i="14" s="1"/>
  <c r="AL83" i="14" s="1"/>
  <c r="R83" i="14" s="1"/>
  <c r="AM83" i="14" s="1"/>
  <c r="S83" i="14" s="1"/>
  <c r="AN83" i="14" s="1"/>
  <c r="T83" i="14" s="1"/>
  <c r="AO83" i="14" s="1"/>
  <c r="AQ83" i="14" s="1"/>
  <c r="O78" i="13"/>
  <c r="P78" i="13" s="1"/>
  <c r="AK78" i="13" s="1"/>
  <c r="Q78" i="13" s="1"/>
  <c r="AL78" i="13" s="1"/>
  <c r="R78" i="13" s="1"/>
  <c r="AM78" i="13" s="1"/>
  <c r="S78" i="13" s="1"/>
  <c r="AN78" i="13" s="1"/>
  <c r="T78" i="13" s="1"/>
  <c r="AO78" i="13" s="1"/>
  <c r="AQ78" i="13" s="1"/>
  <c r="O82" i="14"/>
  <c r="P82" i="14" s="1"/>
  <c r="AK82" i="14" s="1"/>
  <c r="Q82" i="14" s="1"/>
  <c r="AL82" i="14" s="1"/>
  <c r="R82" i="14" s="1"/>
  <c r="AM82" i="14" s="1"/>
  <c r="S82" i="14" s="1"/>
  <c r="AN82" i="14" s="1"/>
  <c r="T82" i="14" s="1"/>
  <c r="AO82" i="14" s="1"/>
  <c r="AQ82" i="14" s="1"/>
  <c r="O77" i="13"/>
  <c r="P77" i="13" s="1"/>
  <c r="AK77" i="13" s="1"/>
  <c r="Q77" i="13" s="1"/>
  <c r="AL77" i="13" s="1"/>
  <c r="R77" i="13" s="1"/>
  <c r="AM77" i="13" s="1"/>
  <c r="S77" i="13" s="1"/>
  <c r="AN77" i="13" s="1"/>
  <c r="T77" i="13" s="1"/>
  <c r="AO77" i="13" s="1"/>
  <c r="AQ77" i="13" s="1"/>
  <c r="O81" i="14"/>
  <c r="P81" i="14" s="1"/>
  <c r="AK81" i="14" s="1"/>
  <c r="Q81" i="14" s="1"/>
  <c r="AL81" i="14" s="1"/>
  <c r="R81" i="14" s="1"/>
  <c r="AM81" i="14" s="1"/>
  <c r="S81" i="14" s="1"/>
  <c r="AN81" i="14" s="1"/>
  <c r="T81" i="14" s="1"/>
  <c r="AO81" i="14" s="1"/>
  <c r="AQ81" i="14" s="1"/>
  <c r="O76" i="13"/>
  <c r="P76" i="13" s="1"/>
  <c r="AK76" i="13" s="1"/>
  <c r="Q76" i="13" s="1"/>
  <c r="AL76" i="13" s="1"/>
  <c r="R76" i="13" s="1"/>
  <c r="AM76" i="13" s="1"/>
  <c r="S76" i="13" s="1"/>
  <c r="AN76" i="13" s="1"/>
  <c r="T76" i="13" s="1"/>
  <c r="AO76" i="13" s="1"/>
  <c r="AQ76" i="13" s="1"/>
  <c r="O80" i="14"/>
  <c r="P80" i="14" s="1"/>
  <c r="AK80" i="14" s="1"/>
  <c r="Q80" i="14" s="1"/>
  <c r="AL80" i="14" s="1"/>
  <c r="R80" i="14" s="1"/>
  <c r="AM80" i="14" s="1"/>
  <c r="S80" i="14" s="1"/>
  <c r="AN80" i="14" s="1"/>
  <c r="T80" i="14" s="1"/>
  <c r="AO80" i="14" s="1"/>
  <c r="AQ80" i="14" s="1"/>
  <c r="O75" i="13"/>
  <c r="P75" i="13" s="1"/>
  <c r="AK75" i="13" s="1"/>
  <c r="Q75" i="13" s="1"/>
  <c r="AL75" i="13" s="1"/>
  <c r="R75" i="13" s="1"/>
  <c r="AM75" i="13" s="1"/>
  <c r="S75" i="13" s="1"/>
  <c r="AN75" i="13" s="1"/>
  <c r="T75" i="13" s="1"/>
  <c r="AO75" i="13" s="1"/>
  <c r="AQ75" i="13" s="1"/>
  <c r="O79" i="14"/>
  <c r="P79" i="14" s="1"/>
  <c r="AK79" i="14" s="1"/>
  <c r="Q79" i="14" s="1"/>
  <c r="AL79" i="14" s="1"/>
  <c r="R79" i="14" s="1"/>
  <c r="AM79" i="14" s="1"/>
  <c r="S79" i="14" s="1"/>
  <c r="AN79" i="14" s="1"/>
  <c r="T79" i="14" s="1"/>
  <c r="AO79" i="14" s="1"/>
  <c r="AQ79" i="14" s="1"/>
  <c r="O74" i="13"/>
  <c r="P74" i="13" s="1"/>
  <c r="AK74" i="13" s="1"/>
  <c r="Q74" i="13" s="1"/>
  <c r="AL74" i="13" s="1"/>
  <c r="R74" i="13" s="1"/>
  <c r="AM74" i="13" s="1"/>
  <c r="S74" i="13" s="1"/>
  <c r="AN74" i="13" s="1"/>
  <c r="T74" i="13" s="1"/>
  <c r="AO74" i="13" s="1"/>
  <c r="AQ74" i="13" s="1"/>
  <c r="O78" i="14"/>
  <c r="P78" i="14" s="1"/>
  <c r="AK78" i="14" s="1"/>
  <c r="Q78" i="14" s="1"/>
  <c r="AL78" i="14" s="1"/>
  <c r="R78" i="14" s="1"/>
  <c r="AM78" i="14" s="1"/>
  <c r="S78" i="14" s="1"/>
  <c r="AN78" i="14" s="1"/>
  <c r="T78" i="14" s="1"/>
  <c r="AO78" i="14" s="1"/>
  <c r="AQ78" i="14" s="1"/>
  <c r="O73" i="13"/>
  <c r="P73" i="13" s="1"/>
  <c r="AK73" i="13" s="1"/>
  <c r="Q73" i="13" s="1"/>
  <c r="AL73" i="13" s="1"/>
  <c r="R73" i="13" s="1"/>
  <c r="AM73" i="13" s="1"/>
  <c r="S73" i="13" s="1"/>
  <c r="AN73" i="13" s="1"/>
  <c r="T73" i="13" s="1"/>
  <c r="AO73" i="13" s="1"/>
  <c r="AQ73" i="13" s="1"/>
  <c r="O77" i="14"/>
  <c r="P77" i="14" s="1"/>
  <c r="AK77" i="14" s="1"/>
  <c r="Q77" i="14" s="1"/>
  <c r="AL77" i="14" s="1"/>
  <c r="R77" i="14" s="1"/>
  <c r="AM77" i="14" s="1"/>
  <c r="S77" i="14" s="1"/>
  <c r="AN77" i="14" s="1"/>
  <c r="T77" i="14" s="1"/>
  <c r="AO77" i="14" s="1"/>
  <c r="AQ77" i="14" s="1"/>
  <c r="O72" i="13"/>
  <c r="P72" i="13" s="1"/>
  <c r="AK72" i="13" s="1"/>
  <c r="Q72" i="13" s="1"/>
  <c r="AL72" i="13" s="1"/>
  <c r="R72" i="13" s="1"/>
  <c r="AM72" i="13" s="1"/>
  <c r="S72" i="13" s="1"/>
  <c r="AN72" i="13" s="1"/>
  <c r="T72" i="13" s="1"/>
  <c r="AO72" i="13" s="1"/>
  <c r="AQ72" i="13" s="1"/>
  <c r="O76" i="14"/>
  <c r="P76" i="14" s="1"/>
  <c r="AK76" i="14" s="1"/>
  <c r="Q76" i="14" s="1"/>
  <c r="AL76" i="14" s="1"/>
  <c r="R76" i="14" s="1"/>
  <c r="AM76" i="14" s="1"/>
  <c r="S76" i="14" s="1"/>
  <c r="AN76" i="14" s="1"/>
  <c r="T76" i="14" s="1"/>
  <c r="AO76" i="14" s="1"/>
  <c r="AQ76" i="14" s="1"/>
  <c r="O70" i="13"/>
  <c r="P70" i="13" s="1"/>
  <c r="AK70" i="13" s="1"/>
  <c r="Q70" i="13" s="1"/>
  <c r="AL70" i="13" s="1"/>
  <c r="R70" i="13" s="1"/>
  <c r="AM70" i="13" s="1"/>
  <c r="S70" i="13" s="1"/>
  <c r="AN70" i="13" s="1"/>
  <c r="T70" i="13" s="1"/>
  <c r="AO70" i="13" s="1"/>
  <c r="AQ70" i="13" s="1"/>
  <c r="O74" i="14"/>
  <c r="P74" i="14" s="1"/>
  <c r="AK74" i="14" s="1"/>
  <c r="Q74" i="14" s="1"/>
  <c r="AL74" i="14" s="1"/>
  <c r="R74" i="14" s="1"/>
  <c r="AM74" i="14" s="1"/>
  <c r="S74" i="14" s="1"/>
  <c r="AN74" i="14" s="1"/>
  <c r="T74" i="14" s="1"/>
  <c r="AO74" i="14" s="1"/>
  <c r="AQ74" i="14" s="1"/>
  <c r="O69" i="13"/>
  <c r="P69" i="13" s="1"/>
  <c r="AK69" i="13" s="1"/>
  <c r="Q69" i="13" s="1"/>
  <c r="AL69" i="13" s="1"/>
  <c r="R69" i="13" s="1"/>
  <c r="AM69" i="13" s="1"/>
  <c r="S69" i="13" s="1"/>
  <c r="AN69" i="13" s="1"/>
  <c r="T69" i="13" s="1"/>
  <c r="AO69" i="13" s="1"/>
  <c r="AQ69" i="13" s="1"/>
  <c r="O73" i="14"/>
  <c r="P73" i="14" s="1"/>
  <c r="AK73" i="14" s="1"/>
  <c r="Q73" i="14" s="1"/>
  <c r="AL73" i="14" s="1"/>
  <c r="R73" i="14" s="1"/>
  <c r="AM73" i="14" s="1"/>
  <c r="S73" i="14" s="1"/>
  <c r="AN73" i="14" s="1"/>
  <c r="T73" i="14" s="1"/>
  <c r="AO73" i="14" s="1"/>
  <c r="AQ73" i="14" s="1"/>
  <c r="O68" i="13"/>
  <c r="P68" i="13" s="1"/>
  <c r="AK68" i="13" s="1"/>
  <c r="Q68" i="13" s="1"/>
  <c r="AL68" i="13" s="1"/>
  <c r="R68" i="13" s="1"/>
  <c r="AM68" i="13" s="1"/>
  <c r="S68" i="13" s="1"/>
  <c r="AN68" i="13" s="1"/>
  <c r="T68" i="13" s="1"/>
  <c r="AO68" i="13" s="1"/>
  <c r="AQ68" i="13" s="1"/>
  <c r="O72" i="14"/>
  <c r="P72" i="14" s="1"/>
  <c r="AK72" i="14" s="1"/>
  <c r="Q72" i="14" s="1"/>
  <c r="AL72" i="14" s="1"/>
  <c r="R72" i="14" s="1"/>
  <c r="AM72" i="14" s="1"/>
  <c r="S72" i="14" s="1"/>
  <c r="AN72" i="14" s="1"/>
  <c r="T72" i="14" s="1"/>
  <c r="AO72" i="14" s="1"/>
  <c r="AQ72" i="14" s="1"/>
  <c r="O67" i="13"/>
  <c r="P67" i="13" s="1"/>
  <c r="AK67" i="13" s="1"/>
  <c r="Q67" i="13" s="1"/>
  <c r="AL67" i="13" s="1"/>
  <c r="R67" i="13" s="1"/>
  <c r="AM67" i="13" s="1"/>
  <c r="S67" i="13" s="1"/>
  <c r="AN67" i="13" s="1"/>
  <c r="T67" i="13" s="1"/>
  <c r="AO67" i="13" s="1"/>
  <c r="AQ67" i="13" s="1"/>
  <c r="O71" i="14"/>
  <c r="P71" i="14" s="1"/>
  <c r="AK71" i="14" s="1"/>
  <c r="Q71" i="14" s="1"/>
  <c r="AL71" i="14" s="1"/>
  <c r="R71" i="14" s="1"/>
  <c r="AM71" i="14" s="1"/>
  <c r="S71" i="14" s="1"/>
  <c r="AN71" i="14" s="1"/>
  <c r="T71" i="14" s="1"/>
  <c r="AO71" i="14" s="1"/>
  <c r="AQ71" i="14" s="1"/>
  <c r="O66" i="13"/>
  <c r="P66" i="13" s="1"/>
  <c r="AK66" i="13" s="1"/>
  <c r="Q66" i="13" s="1"/>
  <c r="AL66" i="13" s="1"/>
  <c r="R66" i="13" s="1"/>
  <c r="AM66" i="13" s="1"/>
  <c r="S66" i="13" s="1"/>
  <c r="AN66" i="13" s="1"/>
  <c r="T66" i="13" s="1"/>
  <c r="AO66" i="13" s="1"/>
  <c r="AQ66" i="13" s="1"/>
  <c r="O70" i="14"/>
  <c r="P70" i="14" s="1"/>
  <c r="AK70" i="14" s="1"/>
  <c r="Q70" i="14" s="1"/>
  <c r="AL70" i="14" s="1"/>
  <c r="R70" i="14" s="1"/>
  <c r="AM70" i="14" s="1"/>
  <c r="S70" i="14" s="1"/>
  <c r="AN70" i="14" s="1"/>
  <c r="T70" i="14" s="1"/>
  <c r="AO70" i="14" s="1"/>
  <c r="AQ70" i="14" s="1"/>
  <c r="O65" i="13"/>
  <c r="P65" i="13" s="1"/>
  <c r="AK65" i="13" s="1"/>
  <c r="Q65" i="13" s="1"/>
  <c r="AL65" i="13" s="1"/>
  <c r="R65" i="13" s="1"/>
  <c r="AM65" i="13" s="1"/>
  <c r="S65" i="13" s="1"/>
  <c r="AN65" i="13" s="1"/>
  <c r="T65" i="13" s="1"/>
  <c r="AO65" i="13" s="1"/>
  <c r="AQ65" i="13" s="1"/>
  <c r="O69" i="14"/>
  <c r="P69" i="14" s="1"/>
  <c r="AK69" i="14" s="1"/>
  <c r="Q69" i="14" s="1"/>
  <c r="AL69" i="14" s="1"/>
  <c r="R69" i="14" s="1"/>
  <c r="AM69" i="14" s="1"/>
  <c r="S69" i="14" s="1"/>
  <c r="AN69" i="14" s="1"/>
  <c r="T69" i="14" s="1"/>
  <c r="AO69" i="14" s="1"/>
  <c r="AQ69" i="14" s="1"/>
  <c r="O64" i="13"/>
  <c r="P64" i="13" s="1"/>
  <c r="AK64" i="13" s="1"/>
  <c r="Q64" i="13" s="1"/>
  <c r="AL64" i="13" s="1"/>
  <c r="R64" i="13" s="1"/>
  <c r="AM64" i="13" s="1"/>
  <c r="S64" i="13" s="1"/>
  <c r="AN64" i="13" s="1"/>
  <c r="T64" i="13" s="1"/>
  <c r="AO64" i="13" s="1"/>
  <c r="AQ64" i="13" s="1"/>
  <c r="O68" i="14"/>
  <c r="P68" i="14" s="1"/>
  <c r="AK68" i="14" s="1"/>
  <c r="Q68" i="14" s="1"/>
  <c r="AL68" i="14" s="1"/>
  <c r="R68" i="14" s="1"/>
  <c r="AM68" i="14" s="1"/>
  <c r="S68" i="14" s="1"/>
  <c r="AN68" i="14" s="1"/>
  <c r="T68" i="14" s="1"/>
  <c r="AO68" i="14" s="1"/>
  <c r="AQ68" i="14" s="1"/>
  <c r="O63" i="13"/>
  <c r="P63" i="13" s="1"/>
  <c r="AK63" i="13" s="1"/>
  <c r="Q63" i="13" s="1"/>
  <c r="AL63" i="13" s="1"/>
  <c r="R63" i="13" s="1"/>
  <c r="AM63" i="13" s="1"/>
  <c r="S63" i="13" s="1"/>
  <c r="AN63" i="13" s="1"/>
  <c r="T63" i="13" s="1"/>
  <c r="AO63" i="13" s="1"/>
  <c r="AQ63" i="13" s="1"/>
  <c r="O67" i="14"/>
  <c r="P67" i="14" s="1"/>
  <c r="AK67" i="14" s="1"/>
  <c r="Q67" i="14" s="1"/>
  <c r="AL67" i="14" s="1"/>
  <c r="R67" i="14" s="1"/>
  <c r="AM67" i="14" s="1"/>
  <c r="S67" i="14" s="1"/>
  <c r="AN67" i="14" s="1"/>
  <c r="T67" i="14" s="1"/>
  <c r="AO67" i="14" s="1"/>
  <c r="AQ67" i="14" s="1"/>
  <c r="O62" i="13"/>
  <c r="P62" i="13" s="1"/>
  <c r="AK62" i="13" s="1"/>
  <c r="Q62" i="13" s="1"/>
  <c r="AL62" i="13" s="1"/>
  <c r="R62" i="13" s="1"/>
  <c r="AM62" i="13" s="1"/>
  <c r="S62" i="13" s="1"/>
  <c r="AN62" i="13" s="1"/>
  <c r="T62" i="13" s="1"/>
  <c r="AO62" i="13" s="1"/>
  <c r="AQ62" i="13" s="1"/>
  <c r="O66" i="14"/>
  <c r="P66" i="14" s="1"/>
  <c r="AK66" i="14" s="1"/>
  <c r="Q66" i="14" s="1"/>
  <c r="AL66" i="14" s="1"/>
  <c r="R66" i="14" s="1"/>
  <c r="AM66" i="14" s="1"/>
  <c r="S66" i="14" s="1"/>
  <c r="AN66" i="14" s="1"/>
  <c r="T66" i="14" s="1"/>
  <c r="AO66" i="14" s="1"/>
  <c r="AQ66" i="14" s="1"/>
  <c r="O61" i="13"/>
  <c r="P61" i="13" s="1"/>
  <c r="AK61" i="13" s="1"/>
  <c r="Q61" i="13" s="1"/>
  <c r="AL61" i="13" s="1"/>
  <c r="R61" i="13" s="1"/>
  <c r="AM61" i="13" s="1"/>
  <c r="S61" i="13" s="1"/>
  <c r="AN61" i="13" s="1"/>
  <c r="T61" i="13" s="1"/>
  <c r="AO61" i="13" s="1"/>
  <c r="AQ61" i="13" s="1"/>
  <c r="O65" i="14"/>
  <c r="P65" i="14" s="1"/>
  <c r="AK65" i="14" s="1"/>
  <c r="Q65" i="14" s="1"/>
  <c r="AL65" i="14" s="1"/>
  <c r="R65" i="14" s="1"/>
  <c r="AM65" i="14" s="1"/>
  <c r="S65" i="14" s="1"/>
  <c r="AN65" i="14" s="1"/>
  <c r="T65" i="14" s="1"/>
  <c r="AO65" i="14" s="1"/>
  <c r="AQ65" i="14" s="1"/>
  <c r="O59" i="13"/>
  <c r="P59" i="13" s="1"/>
  <c r="AK59" i="13" s="1"/>
  <c r="Q59" i="13" s="1"/>
  <c r="AL59" i="13" s="1"/>
  <c r="R59" i="13" s="1"/>
  <c r="AM59" i="13" s="1"/>
  <c r="S59" i="13" s="1"/>
  <c r="AN59" i="13" s="1"/>
  <c r="T59" i="13" s="1"/>
  <c r="AO59" i="13" s="1"/>
  <c r="AQ59" i="13" s="1"/>
  <c r="O61" i="14"/>
  <c r="P61" i="14" s="1"/>
  <c r="AK61" i="14" s="1"/>
  <c r="Q61" i="14" s="1"/>
  <c r="AL61" i="14" s="1"/>
  <c r="R61" i="14" s="1"/>
  <c r="AM61" i="14" s="1"/>
  <c r="S61" i="14" s="1"/>
  <c r="AN61" i="14" s="1"/>
  <c r="T61" i="14" s="1"/>
  <c r="AO61" i="14" s="1"/>
  <c r="AQ61" i="14" s="1"/>
  <c r="O58" i="13"/>
  <c r="P58" i="13" s="1"/>
  <c r="AK58" i="13" s="1"/>
  <c r="Q58" i="13" s="1"/>
  <c r="AL58" i="13" s="1"/>
  <c r="R58" i="13" s="1"/>
  <c r="AM58" i="13" s="1"/>
  <c r="S58" i="13" s="1"/>
  <c r="AN58" i="13" s="1"/>
  <c r="T58" i="13" s="1"/>
  <c r="AO58" i="13" s="1"/>
  <c r="AQ58" i="13" s="1"/>
  <c r="O60" i="14"/>
  <c r="P60" i="14" s="1"/>
  <c r="AK60" i="14" s="1"/>
  <c r="Q60" i="14" s="1"/>
  <c r="AL60" i="14" s="1"/>
  <c r="R60" i="14" s="1"/>
  <c r="AM60" i="14" s="1"/>
  <c r="S60" i="14" s="1"/>
  <c r="AN60" i="14" s="1"/>
  <c r="T60" i="14" s="1"/>
  <c r="AO60" i="14" s="1"/>
  <c r="AQ60" i="14" s="1"/>
  <c r="O57" i="13"/>
  <c r="P57" i="13" s="1"/>
  <c r="AK57" i="13" s="1"/>
  <c r="Q57" i="13" s="1"/>
  <c r="AL57" i="13" s="1"/>
  <c r="R57" i="13" s="1"/>
  <c r="AM57" i="13" s="1"/>
  <c r="S57" i="13" s="1"/>
  <c r="AN57" i="13" s="1"/>
  <c r="T57" i="13" s="1"/>
  <c r="AO57" i="13" s="1"/>
  <c r="AQ57" i="13" s="1"/>
  <c r="O59" i="14"/>
  <c r="P59" i="14" s="1"/>
  <c r="AK59" i="14" s="1"/>
  <c r="Q59" i="14" s="1"/>
  <c r="AL59" i="14" s="1"/>
  <c r="R59" i="14" s="1"/>
  <c r="AM59" i="14" s="1"/>
  <c r="S59" i="14" s="1"/>
  <c r="AN59" i="14" s="1"/>
  <c r="T59" i="14" s="1"/>
  <c r="AO59" i="14" s="1"/>
  <c r="AQ59" i="14" s="1"/>
  <c r="O56" i="13"/>
  <c r="P56" i="13" s="1"/>
  <c r="AK56" i="13" s="1"/>
  <c r="Q56" i="13" s="1"/>
  <c r="AL56" i="13" s="1"/>
  <c r="R56" i="13" s="1"/>
  <c r="AM56" i="13" s="1"/>
  <c r="S56" i="13" s="1"/>
  <c r="AN56" i="13" s="1"/>
  <c r="T56" i="13" s="1"/>
  <c r="AO56" i="13" s="1"/>
  <c r="AQ56" i="13" s="1"/>
  <c r="O58" i="14"/>
  <c r="P58" i="14" s="1"/>
  <c r="AK58" i="14" s="1"/>
  <c r="Q58" i="14" s="1"/>
  <c r="AL58" i="14" s="1"/>
  <c r="R58" i="14" s="1"/>
  <c r="AM58" i="14" s="1"/>
  <c r="S58" i="14" s="1"/>
  <c r="AN58" i="14" s="1"/>
  <c r="T58" i="14" s="1"/>
  <c r="AO58" i="14" s="1"/>
  <c r="AQ58" i="14" s="1"/>
  <c r="O55" i="13"/>
  <c r="P55" i="13" s="1"/>
  <c r="AK55" i="13" s="1"/>
  <c r="Q55" i="13" s="1"/>
  <c r="AL55" i="13" s="1"/>
  <c r="R55" i="13" s="1"/>
  <c r="AM55" i="13" s="1"/>
  <c r="S55" i="13" s="1"/>
  <c r="AN55" i="13" s="1"/>
  <c r="T55" i="13" s="1"/>
  <c r="AO55" i="13" s="1"/>
  <c r="AQ55" i="13" s="1"/>
  <c r="O57" i="14"/>
  <c r="P57" i="14" s="1"/>
  <c r="AK57" i="14" s="1"/>
  <c r="Q57" i="14" s="1"/>
  <c r="AL57" i="14" s="1"/>
  <c r="R57" i="14" s="1"/>
  <c r="AM57" i="14" s="1"/>
  <c r="S57" i="14" s="1"/>
  <c r="AN57" i="14" s="1"/>
  <c r="T57" i="14" s="1"/>
  <c r="AO57" i="14" s="1"/>
  <c r="AQ57" i="14" s="1"/>
  <c r="O54" i="13"/>
  <c r="P54" i="13" s="1"/>
  <c r="AK54" i="13" s="1"/>
  <c r="Q54" i="13" s="1"/>
  <c r="AL54" i="13" s="1"/>
  <c r="R54" i="13" s="1"/>
  <c r="AM54" i="13" s="1"/>
  <c r="S54" i="13" s="1"/>
  <c r="AN54" i="13" s="1"/>
  <c r="T54" i="13" s="1"/>
  <c r="AO54" i="13" s="1"/>
  <c r="AQ54" i="13" s="1"/>
  <c r="O56" i="14"/>
  <c r="P56" i="14" s="1"/>
  <c r="AK56" i="14" s="1"/>
  <c r="Q56" i="14" s="1"/>
  <c r="AL56" i="14" s="1"/>
  <c r="R56" i="14" s="1"/>
  <c r="AM56" i="14" s="1"/>
  <c r="S56" i="14" s="1"/>
  <c r="AN56" i="14" s="1"/>
  <c r="T56" i="14" s="1"/>
  <c r="AO56" i="14" s="1"/>
  <c r="AQ56" i="14" s="1"/>
  <c r="O53" i="13"/>
  <c r="P53" i="13" s="1"/>
  <c r="AK53" i="13" s="1"/>
  <c r="Q53" i="13" s="1"/>
  <c r="AL53" i="13" s="1"/>
  <c r="R53" i="13" s="1"/>
  <c r="AM53" i="13" s="1"/>
  <c r="S53" i="13" s="1"/>
  <c r="AN53" i="13" s="1"/>
  <c r="T53" i="13" s="1"/>
  <c r="AO53" i="13" s="1"/>
  <c r="AQ53" i="13" s="1"/>
  <c r="O55" i="14"/>
  <c r="P55" i="14" s="1"/>
  <c r="AK55" i="14" s="1"/>
  <c r="Q55" i="14" s="1"/>
  <c r="AL55" i="14" s="1"/>
  <c r="R55" i="14" s="1"/>
  <c r="AM55" i="14" s="1"/>
  <c r="S55" i="14" s="1"/>
  <c r="AN55" i="14" s="1"/>
  <c r="T55" i="14" s="1"/>
  <c r="AO55" i="14" s="1"/>
  <c r="AQ55" i="14" s="1"/>
  <c r="O52" i="13"/>
  <c r="P52" i="13" s="1"/>
  <c r="AK52" i="13" s="1"/>
  <c r="Q52" i="13" s="1"/>
  <c r="AL52" i="13" s="1"/>
  <c r="R52" i="13" s="1"/>
  <c r="AM52" i="13" s="1"/>
  <c r="S52" i="13" s="1"/>
  <c r="AN52" i="13" s="1"/>
  <c r="T52" i="13" s="1"/>
  <c r="AO52" i="13" s="1"/>
  <c r="AQ52" i="13" s="1"/>
  <c r="O54" i="14"/>
  <c r="P54" i="14" s="1"/>
  <c r="AK54" i="14" s="1"/>
  <c r="Q54" i="14" s="1"/>
  <c r="AL54" i="14" s="1"/>
  <c r="R54" i="14" s="1"/>
  <c r="AM54" i="14" s="1"/>
  <c r="S54" i="14" s="1"/>
  <c r="AN54" i="14" s="1"/>
  <c r="T54" i="14" s="1"/>
  <c r="AO54" i="14" s="1"/>
  <c r="AQ54" i="14" s="1"/>
  <c r="O51" i="13"/>
  <c r="P51" i="13" s="1"/>
  <c r="AK51" i="13" s="1"/>
  <c r="Q51" i="13" s="1"/>
  <c r="AL51" i="13" s="1"/>
  <c r="R51" i="13" s="1"/>
  <c r="AM51" i="13" s="1"/>
  <c r="S51" i="13" s="1"/>
  <c r="AN51" i="13" s="1"/>
  <c r="T51" i="13" s="1"/>
  <c r="AO51" i="13" s="1"/>
  <c r="AQ51" i="13" s="1"/>
  <c r="O53" i="14"/>
  <c r="P53" i="14" s="1"/>
  <c r="AK53" i="14" s="1"/>
  <c r="Q53" i="14" s="1"/>
  <c r="AL53" i="14" s="1"/>
  <c r="R53" i="14" s="1"/>
  <c r="AM53" i="14" s="1"/>
  <c r="S53" i="14" s="1"/>
  <c r="AN53" i="14" s="1"/>
  <c r="T53" i="14" s="1"/>
  <c r="AO53" i="14" s="1"/>
  <c r="AQ53" i="14" s="1"/>
  <c r="O50" i="13"/>
  <c r="P50" i="13" s="1"/>
  <c r="AK50" i="13" s="1"/>
  <c r="Q50" i="13" s="1"/>
  <c r="AL50" i="13" s="1"/>
  <c r="R50" i="13" s="1"/>
  <c r="AM50" i="13" s="1"/>
  <c r="S50" i="13" s="1"/>
  <c r="AN50" i="13" s="1"/>
  <c r="T50" i="13" s="1"/>
  <c r="AO50" i="13" s="1"/>
  <c r="AQ50" i="13" s="1"/>
  <c r="O52" i="14"/>
  <c r="P52" i="14" s="1"/>
  <c r="AK52" i="14" s="1"/>
  <c r="Q52" i="14" s="1"/>
  <c r="AL52" i="14" s="1"/>
  <c r="R52" i="14" s="1"/>
  <c r="AM52" i="14" s="1"/>
  <c r="S52" i="14" s="1"/>
  <c r="AN52" i="14" s="1"/>
  <c r="T52" i="14" s="1"/>
  <c r="AO52" i="14" s="1"/>
  <c r="AQ52" i="14" s="1"/>
  <c r="O49" i="13"/>
  <c r="P49" i="13" s="1"/>
  <c r="AK49" i="13" s="1"/>
  <c r="Q49" i="13" s="1"/>
  <c r="AL49" i="13" s="1"/>
  <c r="R49" i="13" s="1"/>
  <c r="AM49" i="13" s="1"/>
  <c r="S49" i="13" s="1"/>
  <c r="AN49" i="13" s="1"/>
  <c r="T49" i="13" s="1"/>
  <c r="AO49" i="13" s="1"/>
  <c r="AQ49" i="13" s="1"/>
  <c r="O51" i="14"/>
  <c r="P51" i="14" s="1"/>
  <c r="AK51" i="14" s="1"/>
  <c r="Q51" i="14" s="1"/>
  <c r="AL51" i="14" s="1"/>
  <c r="R51" i="14" s="1"/>
  <c r="AM51" i="14" s="1"/>
  <c r="S51" i="14" s="1"/>
  <c r="AN51" i="14" s="1"/>
  <c r="T51" i="14" s="1"/>
  <c r="AO51" i="14" s="1"/>
  <c r="AQ51" i="14" s="1"/>
  <c r="O48" i="13"/>
  <c r="P48" i="13" s="1"/>
  <c r="AK48" i="13" s="1"/>
  <c r="Q48" i="13" s="1"/>
  <c r="AL48" i="13" s="1"/>
  <c r="R48" i="13" s="1"/>
  <c r="AM48" i="13" s="1"/>
  <c r="S48" i="13" s="1"/>
  <c r="AN48" i="13" s="1"/>
  <c r="T48" i="13" s="1"/>
  <c r="AO48" i="13" s="1"/>
  <c r="AQ48" i="13" s="1"/>
  <c r="O50" i="14"/>
  <c r="P50" i="14" s="1"/>
  <c r="AK50" i="14" s="1"/>
  <c r="Q50" i="14" s="1"/>
  <c r="AL50" i="14" s="1"/>
  <c r="R50" i="14" s="1"/>
  <c r="AM50" i="14" s="1"/>
  <c r="S50" i="14" s="1"/>
  <c r="AN50" i="14" s="1"/>
  <c r="T50" i="14" s="1"/>
  <c r="AO50" i="14" s="1"/>
  <c r="AQ50" i="14" s="1"/>
  <c r="O47" i="13"/>
  <c r="P47" i="13" s="1"/>
  <c r="AK47" i="13" s="1"/>
  <c r="Q47" i="13" s="1"/>
  <c r="AL47" i="13" s="1"/>
  <c r="R47" i="13" s="1"/>
  <c r="AM47" i="13" s="1"/>
  <c r="S47" i="13" s="1"/>
  <c r="AN47" i="13" s="1"/>
  <c r="T47" i="13" s="1"/>
  <c r="AO47" i="13" s="1"/>
  <c r="AQ47" i="13" s="1"/>
  <c r="O49" i="14"/>
  <c r="P49" i="14" s="1"/>
  <c r="AK49" i="14" s="1"/>
  <c r="Q49" i="14" s="1"/>
  <c r="AL49" i="14" s="1"/>
  <c r="R49" i="14" s="1"/>
  <c r="AM49" i="14" s="1"/>
  <c r="S49" i="14" s="1"/>
  <c r="AN49" i="14" s="1"/>
  <c r="T49" i="14" s="1"/>
  <c r="AO49" i="14" s="1"/>
  <c r="AQ49" i="14" s="1"/>
  <c r="O46" i="13"/>
  <c r="P46" i="13" s="1"/>
  <c r="AK46" i="13" s="1"/>
  <c r="Q46" i="13" s="1"/>
  <c r="AL46" i="13" s="1"/>
  <c r="R46" i="13" s="1"/>
  <c r="AM46" i="13" s="1"/>
  <c r="S46" i="13" s="1"/>
  <c r="AN46" i="13" s="1"/>
  <c r="T46" i="13" s="1"/>
  <c r="AO46" i="13" s="1"/>
  <c r="AQ46" i="13" s="1"/>
  <c r="O48" i="14"/>
  <c r="P48" i="14" s="1"/>
  <c r="AK48" i="14" s="1"/>
  <c r="Q48" i="14" s="1"/>
  <c r="AL48" i="14" s="1"/>
  <c r="R48" i="14" s="1"/>
  <c r="AM48" i="14" s="1"/>
  <c r="S48" i="14" s="1"/>
  <c r="AN48" i="14" s="1"/>
  <c r="T48" i="14" s="1"/>
  <c r="AO48" i="14" s="1"/>
  <c r="AQ48" i="14" s="1"/>
  <c r="O45" i="13"/>
  <c r="P45" i="13" s="1"/>
  <c r="AK45" i="13" s="1"/>
  <c r="Q45" i="13" s="1"/>
  <c r="AL45" i="13" s="1"/>
  <c r="R45" i="13" s="1"/>
  <c r="AM45" i="13" s="1"/>
  <c r="S45" i="13" s="1"/>
  <c r="AN45" i="13" s="1"/>
  <c r="T45" i="13" s="1"/>
  <c r="AO45" i="13" s="1"/>
  <c r="AQ45" i="13" s="1"/>
  <c r="O47" i="14"/>
  <c r="P47" i="14" s="1"/>
  <c r="AK47" i="14" s="1"/>
  <c r="Q47" i="14" s="1"/>
  <c r="AL47" i="14" s="1"/>
  <c r="R47" i="14" s="1"/>
  <c r="AM47" i="14" s="1"/>
  <c r="S47" i="14" s="1"/>
  <c r="AN47" i="14" s="1"/>
  <c r="T47" i="14" s="1"/>
  <c r="AO47" i="14" s="1"/>
  <c r="AQ47" i="14" s="1"/>
  <c r="O44" i="13"/>
  <c r="P44" i="13" s="1"/>
  <c r="AK44" i="13" s="1"/>
  <c r="Q44" i="13" s="1"/>
  <c r="AL44" i="13" s="1"/>
  <c r="R44" i="13" s="1"/>
  <c r="AM44" i="13" s="1"/>
  <c r="S44" i="13" s="1"/>
  <c r="AN44" i="13" s="1"/>
  <c r="T44" i="13" s="1"/>
  <c r="AO44" i="13" s="1"/>
  <c r="AQ44" i="13" s="1"/>
  <c r="O46" i="14"/>
  <c r="P46" i="14" s="1"/>
  <c r="AK46" i="14" s="1"/>
  <c r="Q46" i="14" s="1"/>
  <c r="AL46" i="14" s="1"/>
  <c r="R46" i="14" s="1"/>
  <c r="AM46" i="14" s="1"/>
  <c r="S46" i="14" s="1"/>
  <c r="AN46" i="14" s="1"/>
  <c r="T46" i="14" s="1"/>
  <c r="AO46" i="14" s="1"/>
  <c r="AQ46" i="14" s="1"/>
  <c r="O43" i="13"/>
  <c r="P43" i="13" s="1"/>
  <c r="AK43" i="13" s="1"/>
  <c r="Q43" i="13" s="1"/>
  <c r="AL43" i="13" s="1"/>
  <c r="R43" i="13" s="1"/>
  <c r="AM43" i="13" s="1"/>
  <c r="S43" i="13" s="1"/>
  <c r="AN43" i="13" s="1"/>
  <c r="T43" i="13" s="1"/>
  <c r="AO43" i="13" s="1"/>
  <c r="AQ43" i="13" s="1"/>
  <c r="O45" i="14"/>
  <c r="P45" i="14" s="1"/>
  <c r="AK45" i="14" s="1"/>
  <c r="Q45" i="14" s="1"/>
  <c r="AL45" i="14" s="1"/>
  <c r="R45" i="14" s="1"/>
  <c r="AM45" i="14" s="1"/>
  <c r="S45" i="14" s="1"/>
  <c r="AN45" i="14" s="1"/>
  <c r="T45" i="14" s="1"/>
  <c r="AO45" i="14" s="1"/>
  <c r="AQ45" i="14" s="1"/>
  <c r="O42" i="13"/>
  <c r="P42" i="13" s="1"/>
  <c r="AK42" i="13" s="1"/>
  <c r="Q42" i="13" s="1"/>
  <c r="AL42" i="13" s="1"/>
  <c r="R42" i="13" s="1"/>
  <c r="AM42" i="13" s="1"/>
  <c r="S42" i="13" s="1"/>
  <c r="AN42" i="13" s="1"/>
  <c r="T42" i="13" s="1"/>
  <c r="AO42" i="13" s="1"/>
  <c r="AQ42" i="13" s="1"/>
  <c r="O44" i="14"/>
  <c r="P44" i="14" s="1"/>
  <c r="AK44" i="14" s="1"/>
  <c r="Q44" i="14" s="1"/>
  <c r="AL44" i="14" s="1"/>
  <c r="R44" i="14" s="1"/>
  <c r="AM44" i="14" s="1"/>
  <c r="S44" i="14" s="1"/>
  <c r="AN44" i="14" s="1"/>
  <c r="T44" i="14" s="1"/>
  <c r="AO44" i="14" s="1"/>
  <c r="AQ44" i="14" s="1"/>
  <c r="O41" i="13"/>
  <c r="P41" i="13" s="1"/>
  <c r="AK41" i="13" s="1"/>
  <c r="Q41" i="13" s="1"/>
  <c r="AL41" i="13" s="1"/>
  <c r="R41" i="13" s="1"/>
  <c r="AM41" i="13" s="1"/>
  <c r="S41" i="13" s="1"/>
  <c r="AN41" i="13" s="1"/>
  <c r="T41" i="13" s="1"/>
  <c r="AO41" i="13" s="1"/>
  <c r="AQ41" i="13" s="1"/>
  <c r="O43" i="14"/>
  <c r="P43" i="14" s="1"/>
  <c r="AK43" i="14" s="1"/>
  <c r="Q43" i="14" s="1"/>
  <c r="AL43" i="14" s="1"/>
  <c r="R43" i="14" s="1"/>
  <c r="AM43" i="14" s="1"/>
  <c r="S43" i="14" s="1"/>
  <c r="AN43" i="14" s="1"/>
  <c r="T43" i="14" s="1"/>
  <c r="AO43" i="14" s="1"/>
  <c r="AQ43" i="14" s="1"/>
  <c r="O40" i="13"/>
  <c r="P40" i="13" s="1"/>
  <c r="AK40" i="13" s="1"/>
  <c r="Q40" i="13" s="1"/>
  <c r="AL40" i="13" s="1"/>
  <c r="R40" i="13" s="1"/>
  <c r="AM40" i="13" s="1"/>
  <c r="S40" i="13" s="1"/>
  <c r="AN40" i="13" s="1"/>
  <c r="T40" i="13" s="1"/>
  <c r="AO40" i="13" s="1"/>
  <c r="AQ40" i="13" s="1"/>
  <c r="O42" i="14"/>
  <c r="P42" i="14" s="1"/>
  <c r="AK42" i="14" s="1"/>
  <c r="Q42" i="14" s="1"/>
  <c r="AL42" i="14" s="1"/>
  <c r="R42" i="14" s="1"/>
  <c r="AM42" i="14" s="1"/>
  <c r="S42" i="14" s="1"/>
  <c r="AN42" i="14" s="1"/>
  <c r="T42" i="14" s="1"/>
  <c r="AO42" i="14" s="1"/>
  <c r="AQ42" i="14" s="1"/>
  <c r="O39" i="13"/>
  <c r="P39" i="13" s="1"/>
  <c r="AK39" i="13" s="1"/>
  <c r="Q39" i="13" s="1"/>
  <c r="AL39" i="13" s="1"/>
  <c r="R39" i="13" s="1"/>
  <c r="AM39" i="13" s="1"/>
  <c r="S39" i="13" s="1"/>
  <c r="AN39" i="13" s="1"/>
  <c r="T39" i="13" s="1"/>
  <c r="AO39" i="13" s="1"/>
  <c r="AQ39" i="13" s="1"/>
  <c r="O41" i="14"/>
  <c r="P41" i="14" s="1"/>
  <c r="AK41" i="14" s="1"/>
  <c r="Q41" i="14" s="1"/>
  <c r="AL41" i="14" s="1"/>
  <c r="R41" i="14" s="1"/>
  <c r="AM41" i="14" s="1"/>
  <c r="S41" i="14" s="1"/>
  <c r="AN41" i="14" s="1"/>
  <c r="T41" i="14" s="1"/>
  <c r="AO41" i="14" s="1"/>
  <c r="AQ41" i="14" s="1"/>
  <c r="O38" i="13"/>
  <c r="P38" i="13" s="1"/>
  <c r="AK38" i="13" s="1"/>
  <c r="Q38" i="13" s="1"/>
  <c r="AL38" i="13" s="1"/>
  <c r="R38" i="13" s="1"/>
  <c r="AM38" i="13" s="1"/>
  <c r="S38" i="13" s="1"/>
  <c r="AN38" i="13" s="1"/>
  <c r="T38" i="13" s="1"/>
  <c r="AO38" i="13" s="1"/>
  <c r="AQ38" i="13" s="1"/>
  <c r="O40" i="14"/>
  <c r="P40" i="14" s="1"/>
  <c r="AK40" i="14" s="1"/>
  <c r="Q40" i="14" s="1"/>
  <c r="AL40" i="14" s="1"/>
  <c r="R40" i="14" s="1"/>
  <c r="AM40" i="14" s="1"/>
  <c r="S40" i="14" s="1"/>
  <c r="AN40" i="14" s="1"/>
  <c r="T40" i="14" s="1"/>
  <c r="AO40" i="14" s="1"/>
  <c r="AQ40" i="14" s="1"/>
  <c r="O37" i="13"/>
  <c r="P37" i="13" s="1"/>
  <c r="AK37" i="13" s="1"/>
  <c r="Q37" i="13" s="1"/>
  <c r="AL37" i="13" s="1"/>
  <c r="R37" i="13" s="1"/>
  <c r="AM37" i="13" s="1"/>
  <c r="S37" i="13" s="1"/>
  <c r="AN37" i="13" s="1"/>
  <c r="T37" i="13" s="1"/>
  <c r="AO37" i="13" s="1"/>
  <c r="AQ37" i="13" s="1"/>
  <c r="O39" i="14"/>
  <c r="P39" i="14" s="1"/>
  <c r="AK39" i="14" s="1"/>
  <c r="Q39" i="14" s="1"/>
  <c r="AL39" i="14" s="1"/>
  <c r="R39" i="14" s="1"/>
  <c r="AM39" i="14" s="1"/>
  <c r="S39" i="14" s="1"/>
  <c r="AN39" i="14" s="1"/>
  <c r="T39" i="14" s="1"/>
  <c r="AO39" i="14" s="1"/>
  <c r="AQ39" i="14" s="1"/>
  <c r="O36" i="13"/>
  <c r="P36" i="13" s="1"/>
  <c r="AK36" i="13" s="1"/>
  <c r="Q36" i="13" s="1"/>
  <c r="AL36" i="13" s="1"/>
  <c r="R36" i="13" s="1"/>
  <c r="AM36" i="13" s="1"/>
  <c r="S36" i="13" s="1"/>
  <c r="AN36" i="13" s="1"/>
  <c r="T36" i="13" s="1"/>
  <c r="AO36" i="13" s="1"/>
  <c r="AQ36" i="13" s="1"/>
  <c r="O38" i="14"/>
  <c r="P38" i="14" s="1"/>
  <c r="AK38" i="14" s="1"/>
  <c r="Q38" i="14" s="1"/>
  <c r="AL38" i="14" s="1"/>
  <c r="R38" i="14" s="1"/>
  <c r="AM38" i="14" s="1"/>
  <c r="S38" i="14" s="1"/>
  <c r="AN38" i="14" s="1"/>
  <c r="T38" i="14" s="1"/>
  <c r="AO38" i="14" s="1"/>
  <c r="AQ38" i="14" s="1"/>
  <c r="O35" i="13"/>
  <c r="P35" i="13" s="1"/>
  <c r="AK35" i="13" s="1"/>
  <c r="Q35" i="13" s="1"/>
  <c r="AL35" i="13" s="1"/>
  <c r="R35" i="13" s="1"/>
  <c r="AM35" i="13" s="1"/>
  <c r="S35" i="13" s="1"/>
  <c r="AN35" i="13" s="1"/>
  <c r="T35" i="13" s="1"/>
  <c r="AO35" i="13" s="1"/>
  <c r="AQ35" i="13" s="1"/>
  <c r="O37" i="14"/>
  <c r="P37" i="14" s="1"/>
  <c r="AK37" i="14" s="1"/>
  <c r="Q37" i="14" s="1"/>
  <c r="AL37" i="14" s="1"/>
  <c r="R37" i="14" s="1"/>
  <c r="AM37" i="14" s="1"/>
  <c r="S37" i="14" s="1"/>
  <c r="AN37" i="14" s="1"/>
  <c r="T37" i="14" s="1"/>
  <c r="AO37" i="14" s="1"/>
  <c r="AQ37" i="14" s="1"/>
  <c r="O34" i="13"/>
  <c r="P34" i="13" s="1"/>
  <c r="AK34" i="13" s="1"/>
  <c r="Q34" i="13" s="1"/>
  <c r="AL34" i="13" s="1"/>
  <c r="R34" i="13" s="1"/>
  <c r="AM34" i="13" s="1"/>
  <c r="S34" i="13" s="1"/>
  <c r="AN34" i="13" s="1"/>
  <c r="T34" i="13" s="1"/>
  <c r="AO34" i="13" s="1"/>
  <c r="AQ34" i="13" s="1"/>
  <c r="O36" i="14"/>
  <c r="P36" i="14" s="1"/>
  <c r="AK36" i="14" s="1"/>
  <c r="Q36" i="14" s="1"/>
  <c r="AL36" i="14" s="1"/>
  <c r="R36" i="14" s="1"/>
  <c r="AM36" i="14" s="1"/>
  <c r="S36" i="14" s="1"/>
  <c r="AN36" i="14" s="1"/>
  <c r="T36" i="14" s="1"/>
  <c r="AO36" i="14" s="1"/>
  <c r="AQ36" i="14" s="1"/>
  <c r="O33" i="13"/>
  <c r="P33" i="13" s="1"/>
  <c r="AK33" i="13" s="1"/>
  <c r="Q33" i="13" s="1"/>
  <c r="AL33" i="13" s="1"/>
  <c r="R33" i="13" s="1"/>
  <c r="AM33" i="13" s="1"/>
  <c r="S33" i="13" s="1"/>
  <c r="AN33" i="13" s="1"/>
  <c r="T33" i="13" s="1"/>
  <c r="AO33" i="13" s="1"/>
  <c r="AQ33" i="13" s="1"/>
  <c r="O35" i="14"/>
  <c r="P35" i="14" s="1"/>
  <c r="AK35" i="14" s="1"/>
  <c r="Q35" i="14" s="1"/>
  <c r="AL35" i="14" s="1"/>
  <c r="R35" i="14" s="1"/>
  <c r="AM35" i="14" s="1"/>
  <c r="S35" i="14" s="1"/>
  <c r="AN35" i="14" s="1"/>
  <c r="T35" i="14" s="1"/>
  <c r="AO35" i="14" s="1"/>
  <c r="AQ35" i="14" s="1"/>
  <c r="O32" i="13"/>
  <c r="P32" i="13" s="1"/>
  <c r="AK32" i="13" s="1"/>
  <c r="Q32" i="13" s="1"/>
  <c r="AL32" i="13" s="1"/>
  <c r="R32" i="13" s="1"/>
  <c r="AM32" i="13" s="1"/>
  <c r="S32" i="13" s="1"/>
  <c r="AN32" i="13" s="1"/>
  <c r="T32" i="13" s="1"/>
  <c r="AO32" i="13" s="1"/>
  <c r="AQ32" i="13" s="1"/>
  <c r="O34" i="14"/>
  <c r="P34" i="14" s="1"/>
  <c r="AK34" i="14" s="1"/>
  <c r="Q34" i="14" s="1"/>
  <c r="AL34" i="14" s="1"/>
  <c r="R34" i="14" s="1"/>
  <c r="AM34" i="14" s="1"/>
  <c r="S34" i="14" s="1"/>
  <c r="AN34" i="14" s="1"/>
  <c r="T34" i="14" s="1"/>
  <c r="AO34" i="14" s="1"/>
  <c r="AQ34" i="14" s="1"/>
  <c r="O31" i="13"/>
  <c r="P31" i="13" s="1"/>
  <c r="AK31" i="13" s="1"/>
  <c r="Q31" i="13" s="1"/>
  <c r="AL31" i="13" s="1"/>
  <c r="R31" i="13" s="1"/>
  <c r="AM31" i="13" s="1"/>
  <c r="S31" i="13" s="1"/>
  <c r="AN31" i="13" s="1"/>
  <c r="T31" i="13" s="1"/>
  <c r="AO31" i="13" s="1"/>
  <c r="AQ31" i="13" s="1"/>
  <c r="O33" i="14"/>
  <c r="P33" i="14" s="1"/>
  <c r="AK33" i="14" s="1"/>
  <c r="Q33" i="14" s="1"/>
  <c r="AL33" i="14" s="1"/>
  <c r="R33" i="14" s="1"/>
  <c r="AM33" i="14" s="1"/>
  <c r="S33" i="14" s="1"/>
  <c r="AN33" i="14" s="1"/>
  <c r="T33" i="14" s="1"/>
  <c r="AO33" i="14" s="1"/>
  <c r="AQ33" i="14" s="1"/>
  <c r="O30" i="13"/>
  <c r="P30" i="13" s="1"/>
  <c r="AK30" i="13" s="1"/>
  <c r="Q30" i="13" s="1"/>
  <c r="AL30" i="13" s="1"/>
  <c r="R30" i="13" s="1"/>
  <c r="AM30" i="13" s="1"/>
  <c r="S30" i="13" s="1"/>
  <c r="AN30" i="13" s="1"/>
  <c r="T30" i="13" s="1"/>
  <c r="AO30" i="13" s="1"/>
  <c r="AQ30" i="13" s="1"/>
  <c r="O32" i="14"/>
  <c r="P32" i="14" s="1"/>
  <c r="AK32" i="14" s="1"/>
  <c r="Q32" i="14" s="1"/>
  <c r="AL32" i="14" s="1"/>
  <c r="R32" i="14" s="1"/>
  <c r="AM32" i="14" s="1"/>
  <c r="S32" i="14" s="1"/>
  <c r="AN32" i="14" s="1"/>
  <c r="T32" i="14" s="1"/>
  <c r="AO32" i="14" s="1"/>
  <c r="AQ32" i="14" s="1"/>
  <c r="O29" i="13"/>
  <c r="P29" i="13" s="1"/>
  <c r="AK29" i="13" s="1"/>
  <c r="Q29" i="13" s="1"/>
  <c r="AL29" i="13" s="1"/>
  <c r="R29" i="13" s="1"/>
  <c r="AM29" i="13" s="1"/>
  <c r="S29" i="13" s="1"/>
  <c r="AN29" i="13" s="1"/>
  <c r="T29" i="13" s="1"/>
  <c r="AO29" i="13" s="1"/>
  <c r="AQ29" i="13" s="1"/>
  <c r="O31" i="14"/>
  <c r="P31" i="14" s="1"/>
  <c r="AK31" i="14" s="1"/>
  <c r="Q31" i="14" s="1"/>
  <c r="AL31" i="14" s="1"/>
  <c r="R31" i="14" s="1"/>
  <c r="AM31" i="14" s="1"/>
  <c r="S31" i="14" s="1"/>
  <c r="AN31" i="14" s="1"/>
  <c r="T31" i="14" s="1"/>
  <c r="AO31" i="14" s="1"/>
  <c r="AQ31" i="14" s="1"/>
  <c r="O28" i="13"/>
  <c r="P28" i="13" s="1"/>
  <c r="AK28" i="13" s="1"/>
  <c r="Q28" i="13" s="1"/>
  <c r="AL28" i="13" s="1"/>
  <c r="R28" i="13" s="1"/>
  <c r="AM28" i="13" s="1"/>
  <c r="S28" i="13" s="1"/>
  <c r="AN28" i="13" s="1"/>
  <c r="T28" i="13" s="1"/>
  <c r="AO28" i="13" s="1"/>
  <c r="AQ28" i="13" s="1"/>
  <c r="O30" i="14"/>
  <c r="P30" i="14" s="1"/>
  <c r="AK30" i="14" s="1"/>
  <c r="Q30" i="14" s="1"/>
  <c r="AL30" i="14" s="1"/>
  <c r="R30" i="14" s="1"/>
  <c r="AM30" i="14" s="1"/>
  <c r="S30" i="14" s="1"/>
  <c r="AN30" i="14" s="1"/>
  <c r="T30" i="14" s="1"/>
  <c r="AO30" i="14" s="1"/>
  <c r="AQ30" i="14" s="1"/>
  <c r="O27" i="13"/>
  <c r="P27" i="13" s="1"/>
  <c r="AK27" i="13" s="1"/>
  <c r="Q27" i="13" s="1"/>
  <c r="AL27" i="13" s="1"/>
  <c r="R27" i="13" s="1"/>
  <c r="AM27" i="13" s="1"/>
  <c r="S27" i="13" s="1"/>
  <c r="AN27" i="13" s="1"/>
  <c r="T27" i="13" s="1"/>
  <c r="AO27" i="13" s="1"/>
  <c r="AQ27" i="13" s="1"/>
  <c r="O29" i="14"/>
  <c r="P29" i="14" s="1"/>
  <c r="AK29" i="14" s="1"/>
  <c r="Q29" i="14" s="1"/>
  <c r="AL29" i="14" s="1"/>
  <c r="R29" i="14" s="1"/>
  <c r="AM29" i="14" s="1"/>
  <c r="S29" i="14" s="1"/>
  <c r="AN29" i="14" s="1"/>
  <c r="T29" i="14" s="1"/>
  <c r="AO29" i="14" s="1"/>
  <c r="AQ29" i="14" s="1"/>
  <c r="O26" i="13"/>
  <c r="P26" i="13" s="1"/>
  <c r="AK26" i="13" s="1"/>
  <c r="Q26" i="13" s="1"/>
  <c r="AL26" i="13" s="1"/>
  <c r="R26" i="13" s="1"/>
  <c r="AM26" i="13" s="1"/>
  <c r="S26" i="13" s="1"/>
  <c r="AN26" i="13" s="1"/>
  <c r="T26" i="13" s="1"/>
  <c r="AO26" i="13" s="1"/>
  <c r="AQ26" i="13" s="1"/>
  <c r="O26" i="14"/>
  <c r="P26" i="14" s="1"/>
  <c r="AK26" i="14" s="1"/>
  <c r="Q26" i="14" s="1"/>
  <c r="AL26" i="14" s="1"/>
  <c r="R26" i="14" s="1"/>
  <c r="AM26" i="14" s="1"/>
  <c r="S26" i="14" s="1"/>
  <c r="AN26" i="14" s="1"/>
  <c r="T26" i="14" s="1"/>
  <c r="AO26" i="14" s="1"/>
  <c r="AQ26" i="14" s="1"/>
  <c r="O28" i="14"/>
  <c r="P28" i="14" s="1"/>
  <c r="AK28" i="14" s="1"/>
  <c r="Q28" i="14" s="1"/>
  <c r="AL28" i="14" s="1"/>
  <c r="R28" i="14" s="1"/>
  <c r="AM28" i="14" s="1"/>
  <c r="S28" i="14" s="1"/>
  <c r="AN28" i="14" s="1"/>
  <c r="T28" i="14" s="1"/>
  <c r="AO28" i="14" s="1"/>
  <c r="AQ28" i="14" s="1"/>
  <c r="O25" i="13"/>
  <c r="P25" i="13" s="1"/>
  <c r="AK25" i="13" s="1"/>
  <c r="Q25" i="13" s="1"/>
  <c r="AL25" i="13" s="1"/>
  <c r="R25" i="13" s="1"/>
  <c r="AM25" i="13" s="1"/>
  <c r="S25" i="13" s="1"/>
  <c r="AN25" i="13" s="1"/>
  <c r="T25" i="13" s="1"/>
  <c r="AO25" i="13" s="1"/>
  <c r="AQ25" i="13" s="1"/>
  <c r="O25" i="14"/>
  <c r="P25" i="14" s="1"/>
  <c r="AK25" i="14" s="1"/>
  <c r="Q25" i="14" s="1"/>
  <c r="AL25" i="14" s="1"/>
  <c r="R25" i="14" s="1"/>
  <c r="AM25" i="14" s="1"/>
  <c r="S25" i="14" s="1"/>
  <c r="AN25" i="14" s="1"/>
  <c r="T25" i="14" s="1"/>
  <c r="AO25" i="14" s="1"/>
  <c r="AQ25" i="14" s="1"/>
  <c r="O24" i="13"/>
  <c r="P24" i="13" s="1"/>
  <c r="AK24" i="13" s="1"/>
  <c r="Q24" i="13" s="1"/>
  <c r="AL24" i="13" s="1"/>
  <c r="R24" i="13" s="1"/>
  <c r="AM24" i="13" s="1"/>
  <c r="S24" i="13" s="1"/>
  <c r="AN24" i="13" s="1"/>
  <c r="T24" i="13" s="1"/>
  <c r="AO24" i="13" s="1"/>
  <c r="AQ24" i="13" s="1"/>
  <c r="O24" i="14"/>
  <c r="P24" i="14" s="1"/>
  <c r="AK24" i="14" s="1"/>
  <c r="Q24" i="14" s="1"/>
  <c r="AL24" i="14" s="1"/>
  <c r="R24" i="14" s="1"/>
  <c r="AM24" i="14" s="1"/>
  <c r="S24" i="14" s="1"/>
  <c r="AN24" i="14" s="1"/>
  <c r="T24" i="14" s="1"/>
  <c r="AO24" i="14" s="1"/>
  <c r="AQ24" i="14" s="1"/>
  <c r="O23" i="13"/>
  <c r="P23" i="13" s="1"/>
  <c r="AK23" i="13" s="1"/>
  <c r="Q23" i="13" s="1"/>
  <c r="AL23" i="13" s="1"/>
  <c r="R23" i="13" s="1"/>
  <c r="AM23" i="13" s="1"/>
  <c r="S23" i="13" s="1"/>
  <c r="AN23" i="13" s="1"/>
  <c r="T23" i="13" s="1"/>
  <c r="AO23" i="13" s="1"/>
  <c r="AQ23" i="13" s="1"/>
  <c r="O23" i="14"/>
  <c r="P23" i="14" s="1"/>
  <c r="AK23" i="14" s="1"/>
  <c r="Q23" i="14" s="1"/>
  <c r="AL23" i="14" s="1"/>
  <c r="R23" i="14" s="1"/>
  <c r="AM23" i="14" s="1"/>
  <c r="S23" i="14" s="1"/>
  <c r="AN23" i="14" s="1"/>
  <c r="T23" i="14" s="1"/>
  <c r="AO23" i="14" s="1"/>
  <c r="AQ23" i="14" s="1"/>
  <c r="O22" i="13"/>
  <c r="P22" i="13" s="1"/>
  <c r="AK22" i="13" s="1"/>
  <c r="Q22" i="13" s="1"/>
  <c r="AL22" i="13" s="1"/>
  <c r="R22" i="13" s="1"/>
  <c r="AM22" i="13" s="1"/>
  <c r="S22" i="13" s="1"/>
  <c r="AN22" i="13" s="1"/>
  <c r="T22" i="13" s="1"/>
  <c r="AO22" i="13" s="1"/>
  <c r="AQ22" i="13" s="1"/>
  <c r="O22" i="14"/>
  <c r="P22" i="14" s="1"/>
  <c r="AK22" i="14" s="1"/>
  <c r="Q22" i="14" s="1"/>
  <c r="AL22" i="14" s="1"/>
  <c r="R22" i="14" s="1"/>
  <c r="AM22" i="14" s="1"/>
  <c r="S22" i="14" s="1"/>
  <c r="AN22" i="14" s="1"/>
  <c r="T22" i="14" s="1"/>
  <c r="AO22" i="14" s="1"/>
  <c r="AQ22" i="14" s="1"/>
  <c r="O20" i="13"/>
  <c r="P20" i="13" s="1"/>
  <c r="AK20" i="13" s="1"/>
  <c r="Q20" i="13" s="1"/>
  <c r="AL20" i="13" s="1"/>
  <c r="R20" i="13" s="1"/>
  <c r="AM20" i="13" s="1"/>
  <c r="S20" i="13" s="1"/>
  <c r="AN20" i="13" s="1"/>
  <c r="T20" i="13" s="1"/>
  <c r="AO20" i="13" s="1"/>
  <c r="AQ20" i="13" s="1"/>
  <c r="O20" i="14"/>
  <c r="P20" i="14" s="1"/>
  <c r="AK20" i="14" s="1"/>
  <c r="Q20" i="14" s="1"/>
  <c r="AL20" i="14" s="1"/>
  <c r="R20" i="14" s="1"/>
  <c r="AM20" i="14" s="1"/>
  <c r="S20" i="14" s="1"/>
  <c r="AN20" i="14" s="1"/>
  <c r="T20" i="14" s="1"/>
  <c r="AO20" i="14" s="1"/>
  <c r="AQ20" i="14" s="1"/>
  <c r="O19" i="13"/>
  <c r="P19" i="13" s="1"/>
  <c r="AK19" i="13" s="1"/>
  <c r="Q19" i="13" s="1"/>
  <c r="AL19" i="13" s="1"/>
  <c r="R19" i="13" s="1"/>
  <c r="AM19" i="13" s="1"/>
  <c r="S19" i="13" s="1"/>
  <c r="AN19" i="13" s="1"/>
  <c r="T19" i="13" s="1"/>
  <c r="AO19" i="13" s="1"/>
  <c r="AQ19" i="13" s="1"/>
  <c r="O19" i="14"/>
  <c r="P19" i="14" s="1"/>
  <c r="AK19" i="14" s="1"/>
  <c r="Q19" i="14" s="1"/>
  <c r="AL19" i="14" s="1"/>
  <c r="R19" i="14" s="1"/>
  <c r="AM19" i="14" s="1"/>
  <c r="S19" i="14" s="1"/>
  <c r="AN19" i="14" s="1"/>
  <c r="T19" i="14" s="1"/>
  <c r="AO19" i="14" s="1"/>
  <c r="AQ19" i="14" s="1"/>
  <c r="O18" i="13"/>
  <c r="P18" i="13" s="1"/>
  <c r="AK18" i="13" s="1"/>
  <c r="Q18" i="13" s="1"/>
  <c r="AL18" i="13" s="1"/>
  <c r="R18" i="13" s="1"/>
  <c r="AM18" i="13" s="1"/>
  <c r="S18" i="13" s="1"/>
  <c r="AN18" i="13" s="1"/>
  <c r="T18" i="13" s="1"/>
  <c r="AO18" i="13" s="1"/>
  <c r="AQ18" i="13" s="1"/>
  <c r="O18" i="14"/>
  <c r="P18" i="14" s="1"/>
  <c r="AK18" i="14" s="1"/>
  <c r="Q18" i="14" s="1"/>
  <c r="AL18" i="14" s="1"/>
  <c r="R18" i="14" s="1"/>
  <c r="AM18" i="14" s="1"/>
  <c r="S18" i="14" s="1"/>
  <c r="AN18" i="14" s="1"/>
  <c r="T18" i="14" s="1"/>
  <c r="AO18" i="14" s="1"/>
  <c r="AQ18" i="14" s="1"/>
  <c r="O17" i="13"/>
  <c r="P17" i="13" s="1"/>
  <c r="AK17" i="13" s="1"/>
  <c r="Q17" i="13" s="1"/>
  <c r="AL17" i="13" s="1"/>
  <c r="R17" i="13" s="1"/>
  <c r="AM17" i="13" s="1"/>
  <c r="S17" i="13" s="1"/>
  <c r="AN17" i="13" s="1"/>
  <c r="T17" i="13" s="1"/>
  <c r="AO17" i="13" s="1"/>
  <c r="AQ17" i="13" s="1"/>
  <c r="O17" i="14"/>
  <c r="P17" i="14" s="1"/>
  <c r="AK17" i="14" s="1"/>
  <c r="Q17" i="14" s="1"/>
  <c r="AL17" i="14" s="1"/>
  <c r="R17" i="14" s="1"/>
  <c r="AM17" i="14" s="1"/>
  <c r="S17" i="14" s="1"/>
  <c r="AN17" i="14" s="1"/>
  <c r="T17" i="14" s="1"/>
  <c r="AO17" i="14" s="1"/>
  <c r="AQ17" i="14" s="1"/>
  <c r="O16" i="13"/>
  <c r="P16" i="13" s="1"/>
  <c r="AK16" i="13" s="1"/>
  <c r="Q16" i="13" s="1"/>
  <c r="AL16" i="13" s="1"/>
  <c r="R16" i="13" s="1"/>
  <c r="AM16" i="13" s="1"/>
  <c r="S16" i="13" s="1"/>
  <c r="AN16" i="13" s="1"/>
  <c r="T16" i="13" s="1"/>
  <c r="AO16" i="13" s="1"/>
  <c r="AQ16" i="13" s="1"/>
  <c r="O16" i="14"/>
  <c r="P16" i="14" s="1"/>
  <c r="AK16" i="14" s="1"/>
  <c r="Q16" i="14" s="1"/>
  <c r="AL16" i="14" s="1"/>
  <c r="R16" i="14" s="1"/>
  <c r="AM16" i="14" s="1"/>
  <c r="S16" i="14" s="1"/>
  <c r="AN16" i="14" s="1"/>
  <c r="T16" i="14" s="1"/>
  <c r="AO16" i="14" s="1"/>
  <c r="AQ16" i="14" s="1"/>
  <c r="O15" i="13"/>
  <c r="P15" i="13" s="1"/>
  <c r="AK15" i="13" s="1"/>
  <c r="Q15" i="13" s="1"/>
  <c r="AL15" i="13" s="1"/>
  <c r="R15" i="13" s="1"/>
  <c r="AM15" i="13" s="1"/>
  <c r="S15" i="13" s="1"/>
  <c r="AN15" i="13" s="1"/>
  <c r="T15" i="13" s="1"/>
  <c r="AO15" i="13" s="1"/>
  <c r="AQ15" i="13" s="1"/>
  <c r="O15" i="14"/>
  <c r="P15" i="14" s="1"/>
  <c r="AK15" i="14" s="1"/>
  <c r="Q15" i="14" s="1"/>
  <c r="AL15" i="14" s="1"/>
  <c r="R15" i="14" s="1"/>
  <c r="AM15" i="14" s="1"/>
  <c r="S15" i="14" s="1"/>
  <c r="AN15" i="14" s="1"/>
  <c r="T15" i="14" s="1"/>
  <c r="AO15" i="14" s="1"/>
  <c r="AQ15" i="14" s="1"/>
  <c r="O14" i="13"/>
  <c r="P14" i="13" s="1"/>
  <c r="AK14" i="13" s="1"/>
  <c r="Q14" i="13" s="1"/>
  <c r="AL14" i="13" s="1"/>
  <c r="R14" i="13" s="1"/>
  <c r="AM14" i="13" s="1"/>
  <c r="S14" i="13" s="1"/>
  <c r="AN14" i="13" s="1"/>
  <c r="T14" i="13" s="1"/>
  <c r="AO14" i="13" s="1"/>
  <c r="AQ14" i="13" s="1"/>
  <c r="O14" i="14"/>
  <c r="P14" i="14" s="1"/>
  <c r="AK14" i="14" s="1"/>
  <c r="Q14" i="14" s="1"/>
  <c r="AL14" i="14" s="1"/>
  <c r="R14" i="14" s="1"/>
  <c r="AM14" i="14" s="1"/>
  <c r="S14" i="14" s="1"/>
  <c r="AN14" i="14" s="1"/>
  <c r="T14" i="14" s="1"/>
  <c r="AO14" i="14" s="1"/>
  <c r="AQ14" i="14" s="1"/>
  <c r="O13" i="13"/>
  <c r="P13" i="13" s="1"/>
  <c r="AK13" i="13" s="1"/>
  <c r="Q13" i="13" s="1"/>
  <c r="AL13" i="13" s="1"/>
  <c r="R13" i="13" s="1"/>
  <c r="AM13" i="13" s="1"/>
  <c r="S13" i="13" s="1"/>
  <c r="AN13" i="13" s="1"/>
  <c r="T13" i="13" s="1"/>
  <c r="AO13" i="13" s="1"/>
  <c r="AQ13" i="13" s="1"/>
  <c r="O13" i="14"/>
  <c r="P13" i="14" s="1"/>
  <c r="AK13" i="14" s="1"/>
  <c r="Q13" i="14" s="1"/>
  <c r="AL13" i="14" s="1"/>
  <c r="R13" i="14" s="1"/>
  <c r="AM13" i="14" s="1"/>
  <c r="S13" i="14" s="1"/>
  <c r="AN13" i="14" s="1"/>
  <c r="T13" i="14" s="1"/>
  <c r="AO13" i="14" s="1"/>
  <c r="AQ13" i="14" s="1"/>
  <c r="O12" i="13"/>
  <c r="P12" i="13" s="1"/>
  <c r="AK12" i="13" s="1"/>
  <c r="Q12" i="13" s="1"/>
  <c r="AL12" i="13" s="1"/>
  <c r="R12" i="13" s="1"/>
  <c r="AM12" i="13" s="1"/>
  <c r="S12" i="13" s="1"/>
  <c r="AN12" i="13" s="1"/>
  <c r="T12" i="13" s="1"/>
  <c r="AO12" i="13" s="1"/>
  <c r="AQ12" i="13" s="1"/>
  <c r="O12" i="14"/>
  <c r="P12" i="14" s="1"/>
  <c r="AK12" i="14" s="1"/>
  <c r="Q12" i="14" s="1"/>
  <c r="AL12" i="14" s="1"/>
  <c r="R12" i="14" s="1"/>
  <c r="AM12" i="14" s="1"/>
  <c r="S12" i="14" s="1"/>
  <c r="AN12" i="14" s="1"/>
  <c r="T12" i="14" s="1"/>
  <c r="AO12" i="14" s="1"/>
  <c r="AQ12" i="14" s="1"/>
  <c r="O11" i="13"/>
  <c r="P11" i="13" s="1"/>
  <c r="AK11" i="13" s="1"/>
  <c r="Q11" i="13" s="1"/>
  <c r="AL11" i="13" s="1"/>
  <c r="R11" i="13" s="1"/>
  <c r="AM11" i="13" s="1"/>
  <c r="S11" i="13" s="1"/>
  <c r="AN11" i="13" s="1"/>
  <c r="T11" i="13" s="1"/>
  <c r="AO11" i="13" s="1"/>
  <c r="AQ11" i="13" s="1"/>
  <c r="O11" i="14"/>
  <c r="P11" i="14" s="1"/>
  <c r="AK11" i="14" s="1"/>
  <c r="Q11" i="14" s="1"/>
  <c r="AL11" i="14" s="1"/>
  <c r="R11" i="14" s="1"/>
  <c r="AM11" i="14" s="1"/>
  <c r="S11" i="14" s="1"/>
  <c r="AN11" i="14" s="1"/>
  <c r="T11" i="14" s="1"/>
  <c r="AO11" i="14" s="1"/>
  <c r="AQ11" i="14" s="1"/>
  <c r="O10" i="13"/>
  <c r="P10" i="13" s="1"/>
  <c r="AK10" i="13" s="1"/>
  <c r="Q10" i="13" s="1"/>
  <c r="AL10" i="13" s="1"/>
  <c r="R10" i="13" s="1"/>
  <c r="AM10" i="13" s="1"/>
  <c r="S10" i="13" s="1"/>
  <c r="AN10" i="13" s="1"/>
  <c r="T10" i="13" s="1"/>
  <c r="AO10" i="13" s="1"/>
  <c r="AQ10" i="13" s="1"/>
  <c r="O10" i="14"/>
  <c r="P10" i="14" s="1"/>
  <c r="AK10" i="14" s="1"/>
  <c r="Q10" i="14" s="1"/>
  <c r="AL10" i="14" s="1"/>
  <c r="R10" i="14" s="1"/>
  <c r="AM10" i="14" s="1"/>
  <c r="S10" i="14" s="1"/>
  <c r="AN10" i="14" s="1"/>
  <c r="T10" i="14" s="1"/>
  <c r="AO10" i="14" s="1"/>
  <c r="AQ10" i="14" s="1"/>
  <c r="O9" i="13"/>
  <c r="P9" i="13" s="1"/>
  <c r="AK9" i="13" s="1"/>
  <c r="Q9" i="13" s="1"/>
  <c r="AL9" i="13" s="1"/>
  <c r="R9" i="13" s="1"/>
  <c r="AM9" i="13" s="1"/>
  <c r="S9" i="13" s="1"/>
  <c r="AN9" i="13" s="1"/>
  <c r="T9" i="13" s="1"/>
  <c r="AO9" i="13" s="1"/>
  <c r="AQ9" i="13" s="1"/>
  <c r="O9" i="14"/>
  <c r="P9" i="14" s="1"/>
  <c r="AK9" i="14" s="1"/>
  <c r="Q9" i="14" s="1"/>
  <c r="AL9" i="14" s="1"/>
  <c r="R9" i="14" s="1"/>
  <c r="AM9" i="14" s="1"/>
  <c r="S9" i="14" s="1"/>
  <c r="AN9" i="14" s="1"/>
  <c r="T9" i="14" s="1"/>
  <c r="AO9" i="14" s="1"/>
  <c r="AQ9" i="14" s="1"/>
  <c r="AQ297" i="7"/>
  <c r="O8" i="8"/>
  <c r="P8" i="8" s="1"/>
  <c r="AK8" i="8" s="1"/>
  <c r="Q8" i="8" s="1"/>
  <c r="AL8" i="8" s="1"/>
  <c r="R8" i="8" s="1"/>
  <c r="AM8" i="8" s="1"/>
  <c r="S8" i="8" s="1"/>
  <c r="AN8" i="8" s="1"/>
  <c r="T8" i="8" s="1"/>
  <c r="AO8" i="8" s="1"/>
  <c r="AQ8" i="8" s="1"/>
  <c r="O8" i="13"/>
  <c r="P8" i="13" s="1"/>
  <c r="AK8" i="13" s="1"/>
  <c r="Q8" i="13" s="1"/>
  <c r="AL8" i="13" s="1"/>
  <c r="R8" i="13" s="1"/>
  <c r="AM8" i="13" s="1"/>
  <c r="S8" i="13" s="1"/>
  <c r="AN8" i="13" s="1"/>
  <c r="T8" i="13" s="1"/>
  <c r="AO8" i="13" s="1"/>
  <c r="AQ8" i="13" s="1"/>
  <c r="O8" i="14"/>
  <c r="P8" i="14" s="1"/>
  <c r="AK8" i="14" s="1"/>
  <c r="Q8" i="14" s="1"/>
  <c r="AL8" i="14" s="1"/>
  <c r="R8" i="14" s="1"/>
  <c r="AM8" i="14" s="1"/>
  <c r="S8" i="14" s="1"/>
  <c r="AN8" i="14" s="1"/>
  <c r="T8" i="14" s="1"/>
  <c r="AO8" i="14" s="1"/>
  <c r="AQ8" i="14" s="1"/>
  <c r="O6" i="13"/>
  <c r="P6" i="13" s="1"/>
  <c r="AK6" i="13" s="1"/>
  <c r="Q6" i="13" s="1"/>
  <c r="AL6" i="13" s="1"/>
  <c r="R6" i="13" s="1"/>
  <c r="AM6" i="13" s="1"/>
  <c r="S6" i="13" s="1"/>
  <c r="AN6" i="13" s="1"/>
  <c r="T6" i="13" s="1"/>
  <c r="AO6" i="13" s="1"/>
  <c r="AQ6" i="13" s="1"/>
  <c r="O6" i="14"/>
  <c r="P6" i="14" s="1"/>
  <c r="AK6" i="14" s="1"/>
  <c r="Q6" i="14" s="1"/>
  <c r="AL6" i="14" s="1"/>
  <c r="R6" i="14" s="1"/>
  <c r="AM6" i="14" s="1"/>
  <c r="S6" i="14" s="1"/>
  <c r="AN6" i="14" s="1"/>
  <c r="T6" i="14" s="1"/>
  <c r="AO6" i="14" s="1"/>
  <c r="AQ6" i="14" s="1"/>
  <c r="AQ295" i="6"/>
  <c r="O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ID#AAABmOXhE4M
POYECTOS    (2025-06-19 13:41:53)
INCLUYE: 6 REAJS LATERALES, 12 RIELES PARA CERRAR PUERTAS, 12 PUERTAS ESTILO VAIVEN Y 3 BASES (PLATAFORMA DE 1.20 X 1.50)</t>
        </r>
      </text>
    </comment>
    <comment ref="B5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ID#AAABmOXhE3M
POYECTOS    (2025-06-19 13:41:53)
INCLKUYE CADA BASCULAS: 14 COMPUERTAS CON MANECILLA, 14 PUERTAS LATERALES LIVES STOCK, 14 RIELES DE PARTE SUPERIOR, 7 LIVESTOCK (PARA GUARDAR INDICADOR)  Y 7 BASES (PLATAFORMAS DE 0.9 X 2.3M</t>
        </r>
      </text>
    </comment>
    <comment ref="B9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ID#AAABmOXhE3o
POYECTOS    (2025-06-19 13:41:53)
NO SE CONSIDERA EN EL INVENTARIO POR CONTAR CON CASILLA DE DEMO</t>
        </r>
      </text>
    </comment>
    <comment ref="B12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ID#AAABmOXhE4k
POYECTOS    (2025-06-19 13:41:53)
YA NO SE TOMA EN CUENTA POR CONTAR CON CASILLA DE DEMO</t>
        </r>
      </text>
    </comment>
    <comment ref="B23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ID#AAABmOXhE3E
POYECTOS    (2025-06-19 13:41:53)
INCLUYE 15 INDICADORES DE PESO MODELO SE-7516 E INGRESARON 41 PATAS ROSCA ORDINARIA Y 30 ARGOLLAS PARA LA PLATAFORMA</t>
        </r>
      </text>
    </comment>
    <comment ref="B234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ID#AAABmN30a9g
POYECTOS    (2025-06-19 13:41:53)
A PLATAFORMA SE LE AGREGO INDICADOR DE PESO DIGITAL SE-7510 SERIE 230328003 QUEDA EN DEMO</t>
        </r>
      </text>
    </comment>
    <comment ref="N23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ID#AAABmOXhE5M
POYECTOS    (2025-06-19 13:41:53)
EN INVENTARIOS APARECE EN 0 Y PLATAFORMA DE 120 X 120 HAY 1 LA CUAL NO HAY FISICA Y TAMPOCO HAY DE 122 X 122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RhBvrKWqTwD2f6qxpsKe5yAge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ID#AAABmOXhE4s
POYECTOS    (2025-06-19 13:41:53)
INCLUYE: 6 REAJS LATERALES, 12 RIELES PARA CERRAR PUERTAS, 12 PUERTAS ESTILO VAIVEN Y 3 BASES (PLATAFORMA DE 1.20 X 1.50)</t>
        </r>
      </text>
    </comment>
    <comment ref="B57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ID#AAABmOXhE6c
POYECTOS    (2025-06-19 13:41:53)
INCLKUYE CADA BASCULAS: 14 COMPUERTAS CON MANECILLA, 14 PUERTAS LATERALES LIVES STOCK, 14 RIELES DE PARTE SUPERIOR, 7 LIVESTOCK (PARA GUARDAR INDICADOR)  Y 7 BASES (PLATAFORMAS DE 0.9 X 2.3M</t>
        </r>
      </text>
    </comment>
    <comment ref="B96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ID#AAABmOXhE6w
POYECTOS    (2025-06-19 13:41:53)
NO SE CONSIDERA EN EL INVENTARIO POR CONTAR CON CASILLA DE DEMO</t>
        </r>
      </text>
    </comment>
    <comment ref="B127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ID#AAABmOXhE4c
POYECTOS    (2025-06-19 13:41:53)
YA NO SE TOMA EN CUENTA POR CONTAR CON CASILLA DE DEMO</t>
        </r>
      </text>
    </comment>
    <comment ref="B164" authorId="0" shapeId="0" xr:uid="{00000000-0006-0000-0100-000008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  <comment ref="B233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ID#AAABmOXhE3k
POYECTOS    (2025-06-19 13:41:53)
INCLUYE 15 INDICADORES DE PESO MODELO SE-7516 E INGRESARON 41 PATAS ROSCA ORDINARIA Y 30 ARGOLLAS PARA LA PLATAFORMA</t>
        </r>
      </text>
    </comment>
    <comment ref="B23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ID#AAABmOXhE6s
POYECTOS    (2025-06-19 13:41:53)
A PLATAFORMA SE LE AGREGO INDICADOR DE PESO DIGITAL SE-7510 SERIE 230328003 QUEDA EN DEMO</t>
        </r>
      </text>
    </comment>
    <comment ref="N237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ID#AAABmN30a-E
POYECTOS    (2025-06-19 13:41:53)
EN INVENTARIOS APARECE EN 0 Y PLATAFORMA DE 120 X 120 HAY 1 LA CUAL NO HAY FISICA Y TAMPOCO HAY DE 122 X 122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7vnlc5J1Lw5xXqhqp2lp5szH/9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2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3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4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5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6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4" authorId="0" shapeId="0" xr:uid="{00000000-0006-0000-0700-000001000000}">
      <text>
        <r>
          <rPr>
            <sz val="11"/>
            <color theme="1"/>
            <rFont val="Calibri"/>
            <scheme val="minor"/>
          </rPr>
          <t>PUEDEN SER LAS DE QUE FUERON PARA LACTEOS PARMA
======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E00-000005000000}">
      <text>
        <r>
          <rPr>
            <sz val="11"/>
            <color theme="1"/>
            <rFont val="Calibri"/>
            <scheme val="minor"/>
          </rPr>
          <t>======
ID#AAABmOXhE3Y
POYECTOS    (2025-06-19 13:41:53)
INCLUYE: 6 REAJS LATERALES, 12 RIELES PARA CERRAR PUERTAS, 12 PUERTAS ESTILO VAIVEN Y 3 BASES (PLATAFORMA DE 1.20 X 1.50)</t>
        </r>
      </text>
    </comment>
    <comment ref="B57" authorId="0" shapeId="0" xr:uid="{00000000-0006-0000-0E00-000004000000}">
      <text>
        <r>
          <rPr>
            <sz val="11"/>
            <color theme="1"/>
            <rFont val="Calibri"/>
            <scheme val="minor"/>
          </rPr>
          <t>======
ID#AAABmOXhE5k
POYECTOS    (2025-06-19 13:41:53)
INCLKUYE CADA BASCULAS: 14 COMPUERTAS CON MANECILLA, 14 PUERTAS LATERALES LIVES STOCK, 14 RIELES DE PARTE SUPERIOR, 7 LIVESTOCK (PARA GUARDAR INDICADOR)  Y 7 BASES (PLATAFORMAS DE 0.9 X 2.3M</t>
        </r>
      </text>
    </comment>
    <comment ref="B95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ID#AAABmOXhE5I
POYECTOS    (2025-06-19 13:41:53)
NO SE CONSIDERA EN EL INVENTARIO POR CONTAR CON CASILLA DE DEMO</t>
        </r>
      </text>
    </comment>
    <comment ref="B125" authorId="0" shapeId="0" xr:uid="{00000000-0006-0000-0E00-000003000000}">
      <text>
        <r>
          <rPr>
            <sz val="11"/>
            <color theme="1"/>
            <rFont val="Calibri"/>
            <scheme val="minor"/>
          </rPr>
          <t>======
ID#AAABmOXhE5E
POYECTOS    (2025-06-19 13:41:53)
YA NO SE TOMA EN CUENTA POR CONTAR CON CASILLA DE DEMO</t>
        </r>
      </text>
    </comment>
    <comment ref="B230" authorId="0" shapeId="0" xr:uid="{00000000-0006-0000-0E00-000007000000}">
      <text>
        <r>
          <rPr>
            <sz val="11"/>
            <color theme="1"/>
            <rFont val="Calibri"/>
            <scheme val="minor"/>
          </rPr>
          <t>======
ID#AAABmOXhE5c
POYECTOS    (2025-06-19 13:41:53)
INCLUYE 15 INDICADORES DE PESO MODELO SE-7516 E INGRESARON 41 PATAS ROSCA ORDINARIA Y 30 ARGOLLAS PARA LA PLATAFORMA</t>
        </r>
      </text>
    </comment>
    <comment ref="B231" authorId="0" shapeId="0" xr:uid="{00000000-0006-0000-0E00-000006000000}">
      <text>
        <r>
          <rPr>
            <sz val="11"/>
            <color theme="1"/>
            <rFont val="Calibri"/>
            <scheme val="minor"/>
          </rPr>
          <t>======
ID#AAABmOXhE50
POYECTOS    (2025-06-19 13:41:53)
A PLATAFORMA SE LE AGREGO INDICADOR DE PESO DIGITAL SE-7510 SERIE 230328003 QUEDA EN DEMO</t>
        </r>
      </text>
    </comment>
    <comment ref="N234" authorId="0" shapeId="0" xr:uid="{00000000-0006-0000-0E00-000002000000}">
      <text>
        <r>
          <rPr>
            <sz val="11"/>
            <color theme="1"/>
            <rFont val="Calibri"/>
            <scheme val="minor"/>
          </rPr>
          <t>======
ID#AAABmOXhE6Q
POYECTOS    (2025-06-19 13:41:53)
EN INVENTARIOS APARECE EN 0 Y PLATAFORMA DE 120 X 120 HAY 1 LA CUAL NO HAY FISICA Y TAMPOCO HAY DE 122 X 122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c5SkoBsf8pWUGusJYrNdC1wSMA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7" authorId="0" shapeId="0" xr:uid="{00000000-0006-0000-0F00-000005000000}">
      <text>
        <r>
          <rPr>
            <sz val="11"/>
            <color theme="1"/>
            <rFont val="Calibri"/>
            <scheme val="minor"/>
          </rPr>
          <t>======
ID#AAABmOXhE4Q
POYECTOS    (2025-06-19 13:41:53)
INCLUYE: 6 REAJS LATERALES, 12 RIELES PARA CERRAR PUERTAS, 12 PUERTAS ESTILO VAIVEN Y 3 BASES (PLATAFORMA DE 1.20 X 1.50)</t>
        </r>
      </text>
    </comment>
    <comment ref="B58" authorId="0" shapeId="0" xr:uid="{00000000-0006-0000-0F00-000004000000}">
      <text>
        <r>
          <rPr>
            <sz val="11"/>
            <color theme="1"/>
            <rFont val="Calibri"/>
            <scheme val="minor"/>
          </rPr>
          <t>======
ID#AAABmN30a9k
POYECTOS    (2025-06-19 13:41:53)
INCLKUYE CADA BASCULAS: 14 COMPUERTAS CON MANECILLA, 14 PUERTAS LATERALES LIVES STOCK, 14 RIELES DE PARTE SUPERIOR, 7 LIVESTOCK (PARA GUARDAR INDICADOR)  Y 7 BASES (PLATAFORMAS DE 0.9 X 2.3M</t>
        </r>
      </text>
    </comment>
    <comment ref="B95" authorId="0" shapeId="0" xr:uid="{00000000-0006-0000-0F00-000001000000}">
      <text>
        <r>
          <rPr>
            <sz val="11"/>
            <color theme="1"/>
            <rFont val="Calibri"/>
            <scheme val="minor"/>
          </rPr>
          <t>======
ID#AAABmOXhE5U
POYECTOS    (2025-06-19 13:41:53)
NO SE CONSIDERA EN EL INVENTARIO POR CONTAR CON CASILLA DE DEMO</t>
        </r>
      </text>
    </comment>
    <comment ref="B125" authorId="0" shapeId="0" xr:uid="{00000000-0006-0000-0F00-000003000000}">
      <text>
        <r>
          <rPr>
            <sz val="11"/>
            <color theme="1"/>
            <rFont val="Calibri"/>
            <scheme val="minor"/>
          </rPr>
          <t>======
ID#AAABmOXhE3Q
POYECTOS    (2025-06-19 13:41:53)
YA NO SE TOMA EN CUENTA POR CONTAR CON CASILLA DE DEMO</t>
        </r>
      </text>
    </comment>
    <comment ref="B230" authorId="0" shapeId="0" xr:uid="{00000000-0006-0000-0F00-000007000000}">
      <text>
        <r>
          <rPr>
            <sz val="11"/>
            <color theme="1"/>
            <rFont val="Calibri"/>
            <scheme val="minor"/>
          </rPr>
          <t>======
ID#AAABmOXhE30
POYECTOS    (2025-06-19 13:41:53)
INCLUYE 15 INDICADORES DE PESO MODELO SE-7516 E INGRESARON 41 PATAS ROSCA ORDINARIA Y 30 ARGOLLAS PARA LA PLATAFORMA</t>
        </r>
      </text>
    </comment>
    <comment ref="B231" authorId="0" shapeId="0" xr:uid="{00000000-0006-0000-0F00-000006000000}">
      <text>
        <r>
          <rPr>
            <sz val="11"/>
            <color theme="1"/>
            <rFont val="Calibri"/>
            <scheme val="minor"/>
          </rPr>
          <t>======
ID#AAABmOXhE24
POYECTOS    (2025-06-19 13:41:53)
A PLATAFORMA SE LE AGREGO INDICADOR DE PESO DIGITAL SE-7510 SERIE 230328003 QUEDA EN DEMO</t>
        </r>
      </text>
    </comment>
    <comment ref="N234" authorId="0" shapeId="0" xr:uid="{00000000-0006-0000-0F00-000002000000}">
      <text>
        <r>
          <rPr>
            <sz val="11"/>
            <color theme="1"/>
            <rFont val="Calibri"/>
            <scheme val="minor"/>
          </rPr>
          <t>======
ID#AAABmN30a9o
POYECTOS    (2025-06-19 13:41:53)
EN INVENTARIOS APARECE EN 0 Y PLATAFORMA DE 120 X 120 HAY 1 LA CUAL NO HAY FISICA Y TAMPOCO HAY DE 122 X 122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/eLHuvAK6lBn+1ubVZjbiNjArA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1400-000001000000}">
      <text>
        <r>
          <rPr>
            <sz val="11"/>
            <color theme="1"/>
            <rFont val="Calibri"/>
            <scheme val="minor"/>
          </rPr>
          <t>======
ID#AAABmOXhE3c
POYECTOS    (2025-06-19 13:41:53)
A PLATAFORMA SE LE AGREGO INDICADOR DE PESO DIGITAL SE-7510 SERIE 230328003 QUEDA EN DEMO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4Lqd/w1ktugxCIugHZvqVGKnHFA=="/>
    </ext>
  </extLst>
</comments>
</file>

<file path=xl/sharedStrings.xml><?xml version="1.0" encoding="utf-8"?>
<sst xmlns="http://schemas.openxmlformats.org/spreadsheetml/2006/main" count="32003" uniqueCount="2033">
  <si>
    <t>SOLUCIONES EXACTAS, S.A.</t>
  </si>
  <si>
    <t>Codigo: FO-SE-053</t>
  </si>
  <si>
    <t>LISTADO INVENTARIO  BODEGAS  FEBRERO</t>
  </si>
  <si>
    <t>LISTADO INVENTARIO  BODEGAS</t>
  </si>
  <si>
    <t>Versión:  02</t>
  </si>
  <si>
    <t>ABRIL</t>
  </si>
  <si>
    <t>MAR</t>
  </si>
  <si>
    <t>No.</t>
  </si>
  <si>
    <t>PRODUCTO</t>
  </si>
  <si>
    <t>MARZO</t>
  </si>
  <si>
    <t>No. BODEGA</t>
  </si>
  <si>
    <t>MARCA</t>
  </si>
  <si>
    <t>MODELO</t>
  </si>
  <si>
    <t>CAPACIDAD</t>
  </si>
  <si>
    <t>IMAGEN</t>
  </si>
  <si>
    <t>PRECIO</t>
  </si>
  <si>
    <t>CODIGO INTERNO</t>
  </si>
  <si>
    <t>PROVEEDOR</t>
  </si>
  <si>
    <t>FECHA INGRESO BODEGA</t>
  </si>
  <si>
    <t>FACTURA No. PROVEEDOR</t>
  </si>
  <si>
    <t>BOLETA INGRESO BODEGA</t>
  </si>
  <si>
    <t>OBSERVACION</t>
  </si>
  <si>
    <t>VIENE MES ANTERIOR</t>
  </si>
  <si>
    <t>EXISTENCIA INICIO SEMANA</t>
  </si>
  <si>
    <t>INGRESO POR IMPORTACION O COMPRA</t>
  </si>
  <si>
    <t>DESCARGA Y/O SALIDA</t>
  </si>
  <si>
    <t>DEVOLUCIONES</t>
  </si>
  <si>
    <t>INICIO DE MES</t>
  </si>
  <si>
    <t>EXISTENCIA POR SEMANA</t>
  </si>
  <si>
    <t>DEMO</t>
  </si>
  <si>
    <t>TOTAL EXISTENCIA MENSUAL</t>
  </si>
  <si>
    <t>FACTURA VENTA</t>
  </si>
  <si>
    <t>BOLETA DE SALIDA</t>
  </si>
  <si>
    <t xml:space="preserve">ENVIO </t>
  </si>
  <si>
    <t>FIRMA ULTIMO INVENTARIO</t>
  </si>
  <si>
    <t>FECHA ULTIMA REVISION</t>
  </si>
  <si>
    <t>FEBRERO</t>
  </si>
  <si>
    <t xml:space="preserve">ADAPTADOR PARA INDICADOR 9V1.2A MODELO: KEERDA </t>
  </si>
  <si>
    <t>No. 2</t>
  </si>
  <si>
    <t>KEERDA</t>
  </si>
  <si>
    <t>DZ012ELL090120U</t>
  </si>
  <si>
    <t>9V</t>
  </si>
  <si>
    <t>#VALUE!</t>
  </si>
  <si>
    <t>SE-ADAT9V</t>
  </si>
  <si>
    <t>SIZEIN</t>
  </si>
  <si>
    <t>LK24112701</t>
  </si>
  <si>
    <t xml:space="preserve">aromas y esencias/ </t>
  </si>
  <si>
    <t xml:space="preserve">1 IVAN LEIVA/ 2 JESUS LORENZANA//1-PANTALEON//COPASA 4 </t>
  </si>
  <si>
    <t>S/F</t>
  </si>
  <si>
    <t>244/253//268//292</t>
  </si>
  <si>
    <t>E:4587-IVAN//E: -JESUS//E:-PANTALEON</t>
  </si>
  <si>
    <t>ADAPTADOR GENERICO 9V 600 mA</t>
  </si>
  <si>
    <t>No.2</t>
  </si>
  <si>
    <t>Byp</t>
  </si>
  <si>
    <t>9v</t>
  </si>
  <si>
    <t>ferteco</t>
  </si>
  <si>
    <t>ctl/ALCSA/PANTALEON  SE AGREGO 1 DEBIDO EN EL CUADRE FISICO CORREPONDE DE 43</t>
  </si>
  <si>
    <t>ADAPTADORES GENERICOS 5 V 1 AMP AC/DC</t>
  </si>
  <si>
    <t>BRECKNELL</t>
  </si>
  <si>
    <t>S/M</t>
  </si>
  <si>
    <t>SE-ADAP-1 AMP</t>
  </si>
  <si>
    <t>320/327/335/338/332</t>
  </si>
  <si>
    <t>ADAPTADORES SBI 505 ORIGINAL  AWT05-505896</t>
  </si>
  <si>
    <t>AVERY WEIGH TRONIX</t>
  </si>
  <si>
    <t xml:space="preserve"> AWT05-505896</t>
  </si>
  <si>
    <t>SE-ADAP-SBI505</t>
  </si>
  <si>
    <t xml:space="preserve">ADAPTADOR BI 12T </t>
  </si>
  <si>
    <t>BI 12T</t>
  </si>
  <si>
    <t>12t</t>
  </si>
  <si>
    <t>SE-ADAP-BI-12T</t>
  </si>
  <si>
    <t>ADAPTADOR DE MODULOS INALAMBRICOS SE-7660</t>
  </si>
  <si>
    <t>SE-ADAPT-7660</t>
  </si>
  <si>
    <t>LOCOSC</t>
  </si>
  <si>
    <t>ADAPTADOR DE CORRIENTE DE INDICADOR SE7517/ REPARADO DE CABLE</t>
  </si>
  <si>
    <t>NO.2</t>
  </si>
  <si>
    <t>DZ007AHL050100U</t>
  </si>
  <si>
    <t>5.0V/1.0Ah</t>
  </si>
  <si>
    <t>SE-DZ007</t>
  </si>
  <si>
    <t>ADAPTADORES DE CORRIENTE PARA MODULOS INALAMBRICOS SE-7519A</t>
  </si>
  <si>
    <t>ZF120A-0421000</t>
  </si>
  <si>
    <t>4.2V/10A</t>
  </si>
  <si>
    <t>SE-ADAP-A</t>
  </si>
  <si>
    <t>ARMARIOS ELECTRICOS ST4-420</t>
  </si>
  <si>
    <t>ST4-420</t>
  </si>
  <si>
    <t>SE-ARMAELEC</t>
  </si>
  <si>
    <t xml:space="preserve">ARGOLLAS PARA BÁSCULAS PESA EJES </t>
  </si>
  <si>
    <t>M-20</t>
  </si>
  <si>
    <t>S/C</t>
  </si>
  <si>
    <t>SE-ARG-PPEJES</t>
  </si>
  <si>
    <t>240907-1</t>
  </si>
  <si>
    <t>BALANZA DE BOLSILLO CAPACIDAD DE 200x0.01g</t>
  </si>
  <si>
    <t>No. 1</t>
  </si>
  <si>
    <t>HY-YH-J100120</t>
  </si>
  <si>
    <t>2 000 x 0.01 g</t>
  </si>
  <si>
    <t>SE-FAB-GUA</t>
  </si>
  <si>
    <t>4-YEGUADA</t>
  </si>
  <si>
    <t>BALANZA DE LABORATORIO 1 000 x0.01g</t>
  </si>
  <si>
    <t>N/A</t>
  </si>
  <si>
    <t>ELECTRONIC BALANCE</t>
  </si>
  <si>
    <t>SE10002K</t>
  </si>
  <si>
    <t>1 000 x 0.01 g</t>
  </si>
  <si>
    <t>SE-WTB1002K</t>
  </si>
  <si>
    <t>BALANZA DE LABORATORIO 10000x0.1g</t>
  </si>
  <si>
    <t>SE-WT100001X</t>
  </si>
  <si>
    <t>1 000 x 0.1 g</t>
  </si>
  <si>
    <t>BALANZA DE LABORATORIO 1500g x 0.5g</t>
  </si>
  <si>
    <t>SE-WT15002KF</t>
  </si>
  <si>
    <t>1 500 x 0.05 kg</t>
  </si>
  <si>
    <t>SE-WT15002KF-5</t>
  </si>
  <si>
    <t>LP230224-1</t>
  </si>
  <si>
    <t xml:space="preserve">BALANZA DE LABORATORIO CAPACIDAD 15 kg x 0.1g </t>
  </si>
  <si>
    <t>SE150001XD</t>
  </si>
  <si>
    <t>15 kg x 0.1 g</t>
  </si>
  <si>
    <t>SE-WT150001XD</t>
  </si>
  <si>
    <t>BALANZA DE LABORATORIO CAPACIDAD 300 g x 1 mg</t>
  </si>
  <si>
    <t>SE-3003GH</t>
  </si>
  <si>
    <t>300 g x 1 mg</t>
  </si>
  <si>
    <t>SE3003GH</t>
  </si>
  <si>
    <t>BALANZA ANALITICA CAPACIDAD DE 5 000g x 0.01 g</t>
  </si>
  <si>
    <t>SE-5 0002CF</t>
  </si>
  <si>
    <t>5 000 x 0.01 g</t>
  </si>
  <si>
    <t>SE50002CF</t>
  </si>
  <si>
    <t xml:space="preserve">669885E9 </t>
  </si>
  <si>
    <t>BALANZA ANALITICA CAPACIDAD DE 1 000 g x 20 mg</t>
  </si>
  <si>
    <t>SE-10003N</t>
  </si>
  <si>
    <t>1 000 g x 20 mg</t>
  </si>
  <si>
    <t>SE10003N</t>
  </si>
  <si>
    <t>BALANZA ANALITICA CAPACIDAD DE  210 g x 10 mg</t>
  </si>
  <si>
    <t>SE-2085A</t>
  </si>
  <si>
    <t>210 g x 10 mg</t>
  </si>
  <si>
    <t>SE2085A</t>
  </si>
  <si>
    <t>BALANZA DE LABORATORIO CAPACIDAD 420 x 0.001g LUNA</t>
  </si>
  <si>
    <t xml:space="preserve">No.1 </t>
  </si>
  <si>
    <t>SE-LPB423E</t>
  </si>
  <si>
    <t>420 x 0.001 g</t>
  </si>
  <si>
    <t>LPB423E</t>
  </si>
  <si>
    <t xml:space="preserve">ADAM </t>
  </si>
  <si>
    <t>34687-035292</t>
  </si>
  <si>
    <t>BÁSCULA DE MESA</t>
  </si>
  <si>
    <t>SE-7680W</t>
  </si>
  <si>
    <t>3 x 0.005 kg</t>
  </si>
  <si>
    <t>SE-LP7680-3Kg</t>
  </si>
  <si>
    <t>LP3211240</t>
  </si>
  <si>
    <t xml:space="preserve">6 x 0.001 kg </t>
  </si>
  <si>
    <t>SE-LP7680-6Kg</t>
  </si>
  <si>
    <t>15 x 0.002 kg</t>
  </si>
  <si>
    <t>SE-LP7680-15Kg</t>
  </si>
  <si>
    <t>337/PAPYS</t>
  </si>
  <si>
    <t>BASCULA DE MESA MODELO SE-7680W</t>
  </si>
  <si>
    <t>30 x 0.005 kg</t>
  </si>
  <si>
    <t>SE-LP7680-30kg</t>
  </si>
  <si>
    <t>BALANZA ELECTRONIC BALANCE MODELO SE-2003CH DE 2000gx1mg</t>
  </si>
  <si>
    <t>SE-2003CH</t>
  </si>
  <si>
    <t>200 x 1 mg</t>
  </si>
  <si>
    <t>BASES DE CELDA DE CARGA PARA CELDAS DE ACEROS DE GUATEMALA</t>
  </si>
  <si>
    <t>NO. 2</t>
  </si>
  <si>
    <t>BASCULA COLGANTE CAPACIDAD 5 t LP7650G</t>
  </si>
  <si>
    <t>SE-7650</t>
  </si>
  <si>
    <t>5 T</t>
  </si>
  <si>
    <t>SE-LP7650G-5T</t>
  </si>
  <si>
    <t>SIZEN</t>
  </si>
  <si>
    <t>BASCULA COLGANTE CAPACIDAD 10 t LP7650G</t>
  </si>
  <si>
    <t>10 t</t>
  </si>
  <si>
    <t>Q16,800.00 Consultar primero</t>
  </si>
  <si>
    <t>SE-LP7650G-10T</t>
  </si>
  <si>
    <t>BASCULA COLGANTE CAPACIDAD 300kg LP7652G</t>
  </si>
  <si>
    <t>SE-7652</t>
  </si>
  <si>
    <t>300 x 0.1 kg</t>
  </si>
  <si>
    <t>SE-COLG-LP7652G</t>
  </si>
  <si>
    <t>BASCULA COLGANTE PANTALLA LED DE 5 DIGITOS</t>
  </si>
  <si>
    <t>SE-7561</t>
  </si>
  <si>
    <t>SE-LP7561E</t>
  </si>
  <si>
    <t xml:space="preserve">BASCULA DE MESA CAPACIDAD 30kgx1g </t>
  </si>
  <si>
    <t>SE-WT300001X</t>
  </si>
  <si>
    <t>30 kg x 1 g</t>
  </si>
  <si>
    <t>BASCULA DE MESA MODELO SE-Y2-208 CAPACIDAD 40kg X  5g</t>
  </si>
  <si>
    <t>TECNO SCALE</t>
  </si>
  <si>
    <t>SE-Y2-208</t>
  </si>
  <si>
    <t>40 kg x 5 g</t>
  </si>
  <si>
    <t>coporacion empresarial la paz</t>
  </si>
  <si>
    <t>AUTORIZADO POR WILLIAM SÁNCHEZ</t>
  </si>
  <si>
    <t>BASCULA DE PISO ACERO INOXIDABLE CAPACIDAD 150kg DE 40X50</t>
  </si>
  <si>
    <t>SE-7610W</t>
  </si>
  <si>
    <t>150 x 0.02 kg</t>
  </si>
  <si>
    <t>SE-7510W-150kg</t>
  </si>
  <si>
    <t>1-RESTAURANTE NEREA// 1 BASCULA PPAPIS BBQ S: 23032003005</t>
  </si>
  <si>
    <t>ACEROS</t>
  </si>
  <si>
    <t>257// 313-PPAPIS</t>
  </si>
  <si>
    <t>W:4596-NEREA</t>
  </si>
  <si>
    <t>BÁSCULA DE PISO SS ACERO INOXIDABLE CAPACIDAD 150 kg DE 60 x 60 cm</t>
  </si>
  <si>
    <t>NO. 1</t>
  </si>
  <si>
    <t>SE-7610WSS</t>
  </si>
  <si>
    <t>SE7610W-SS-6060-150kg</t>
  </si>
  <si>
    <t>BASCULA DE PISO CAPACIDAD 30kg DE 40X40</t>
  </si>
  <si>
    <t>SE-7610</t>
  </si>
  <si>
    <t>SE-LP7610-30kg</t>
  </si>
  <si>
    <t>ALCSA AE0230329005/ SERIALES 240421001 Y 240421002 MAYALATEX</t>
  </si>
  <si>
    <t>357/369</t>
  </si>
  <si>
    <t>BASCULA DE PISO CAPACIDAD 60kg DE 40X50</t>
  </si>
  <si>
    <t>60 x 0.01 kg</t>
  </si>
  <si>
    <t xml:space="preserve">SE-LP7610-60kg </t>
  </si>
  <si>
    <t xml:space="preserve">BASCULA DE PISO PLATAFORMA /ABS CAJA </t>
  </si>
  <si>
    <t xml:space="preserve">1-ACEROS DE GUATEMALA   </t>
  </si>
  <si>
    <t>SE-LP7611</t>
  </si>
  <si>
    <t>600 x 0.5 kg</t>
  </si>
  <si>
    <t>SE7611J-5060-600kg</t>
  </si>
  <si>
    <t>AG SERIE 241012005</t>
  </si>
  <si>
    <t>NO TIENE FUE CORTESIA</t>
  </si>
  <si>
    <t>319/ 320/COPASA</t>
  </si>
  <si>
    <t>E:4608-AG</t>
  </si>
  <si>
    <t>356/358</t>
  </si>
  <si>
    <t>BÁSCULA DE PLATAFORMA SE7611 DE 1 000 kg</t>
  </si>
  <si>
    <t>LAB</t>
  </si>
  <si>
    <t>SE7611T</t>
  </si>
  <si>
    <t>1 000 kg</t>
  </si>
  <si>
    <t>SE7611-1X1M-1T</t>
  </si>
  <si>
    <t xml:space="preserve">1-JACOBO VILLEDA//1-JACOBO </t>
  </si>
  <si>
    <t>BASCULA ELECTRNICA SK 10 WP</t>
  </si>
  <si>
    <t>AND</t>
  </si>
  <si>
    <t>SE-SK10WP</t>
  </si>
  <si>
    <t>10 x 0.02 kg</t>
  </si>
  <si>
    <t>SE-BASELE-SK10KWP</t>
  </si>
  <si>
    <t>271//274</t>
  </si>
  <si>
    <t>E:4603-JACOBO//E:470-JACOBO</t>
  </si>
  <si>
    <t>1-CARLOS PEREZ</t>
  </si>
  <si>
    <t>BASCULA ELECTRONICA 405 15 K</t>
  </si>
  <si>
    <t>SE-405</t>
  </si>
  <si>
    <t>SE-BASELE-405</t>
  </si>
  <si>
    <t>E:4611-CARLOS</t>
  </si>
  <si>
    <t xml:space="preserve">BASCULA ELECTRONICA C 3235 6 K </t>
  </si>
  <si>
    <t>SE-3235</t>
  </si>
  <si>
    <t>SE-BASELE-BRCK-C3235-6</t>
  </si>
  <si>
    <t>BASCULA ELECTRONICA C 3235 6 K (PARA DEMO)</t>
  </si>
  <si>
    <t>SE-BASELE-BRCK-C3235-6-D</t>
  </si>
  <si>
    <t>BASCULA ELECTRONICA COLGANTE BRECKNELL 45 K</t>
  </si>
  <si>
    <t>ELECTROSAMSON SE-ESN</t>
  </si>
  <si>
    <t>45 x 0.05 kg</t>
  </si>
  <si>
    <t>SE-GE-BEC-ES-45K</t>
  </si>
  <si>
    <t>IMSA/YEGUADA</t>
  </si>
  <si>
    <t>SALE A DEMOSTRACION SERIE: 0241013005</t>
  </si>
  <si>
    <r>
      <rPr>
        <u/>
        <sz val="20"/>
        <color rgb="FF0563C1"/>
        <rFont val="Arial"/>
      </rPr>
      <t>HBSC S.A.</t>
    </r>
    <r>
      <rPr>
        <sz val="20"/>
        <color theme="1"/>
        <rFont val="Arial"/>
      </rPr>
      <t xml:space="preserve"> AE0230329006/ coporacion empresarial la paz AE0230329005 </t>
    </r>
  </si>
  <si>
    <t>2774353240/1934771204</t>
  </si>
  <si>
    <t>323/328</t>
  </si>
  <si>
    <t>BASCULA ELECTRONICA SK 10 KEG</t>
  </si>
  <si>
    <t>SE-SK10KEG</t>
  </si>
  <si>
    <t>10 x 0.005 kg</t>
  </si>
  <si>
    <t>SE-BASELE-SK10KEG</t>
  </si>
  <si>
    <t>1596673948/2522433885</t>
  </si>
  <si>
    <t>383/398</t>
  </si>
  <si>
    <t>BASCULA ELECTRONICA SK 20 KEG</t>
  </si>
  <si>
    <t>SE-SK20KEG</t>
  </si>
  <si>
    <t>20 x 0.1 kg</t>
  </si>
  <si>
    <t>SE-BASELE-SK20KEG</t>
  </si>
  <si>
    <t>parma 241012003,241012004</t>
  </si>
  <si>
    <t xml:space="preserve">BASCULA N1124-LL MECANICA MODELO SE-1124B </t>
  </si>
  <si>
    <t>FAIRBANKS MORSE</t>
  </si>
  <si>
    <t>SE-1124B</t>
  </si>
  <si>
    <t>1 200 x 0.5 lb</t>
  </si>
  <si>
    <t>SE-BASC-MECA</t>
  </si>
  <si>
    <t>SIDASA</t>
  </si>
  <si>
    <t>SALE A DEMOSTRACIÓN SERIE: 241012010</t>
  </si>
  <si>
    <t>BASCULA TMF-30kg</t>
  </si>
  <si>
    <t>TM</t>
  </si>
  <si>
    <t>TMF</t>
  </si>
  <si>
    <t>SE-BAS-TMF-30</t>
  </si>
  <si>
    <t>PRUEBAS OFICINA/33023202 3209 VESUVIO</t>
  </si>
  <si>
    <t>BASCULA-TMF-15K</t>
  </si>
  <si>
    <t xml:space="preserve"> 15 x 0.001 kg</t>
  </si>
  <si>
    <t>SE-BASC-TMF</t>
  </si>
  <si>
    <t xml:space="preserve">BASCULA PESA EJES CON MARCO/INDICADOR LP7561 (SOLO MODULOS X2PADS) </t>
  </si>
  <si>
    <t>SE-LP7662</t>
  </si>
  <si>
    <t>30 t</t>
  </si>
  <si>
    <t>SE7662-1530-30T*2PADS</t>
  </si>
  <si>
    <t>BASCULA PESA EJES/INDICADOR LP7561</t>
  </si>
  <si>
    <t>SE-7662</t>
  </si>
  <si>
    <t>30T</t>
  </si>
  <si>
    <t>SE-7662-1530-30T*2 PADS</t>
  </si>
  <si>
    <t>LP240702-2</t>
  </si>
  <si>
    <t>INGRESADO POR ALDO SOTO EN ESTE MES DE JULIO 2025</t>
  </si>
  <si>
    <t>BASCULA PESA ANIMAL (CERDOS) SE-7628A</t>
  </si>
  <si>
    <t>SE-7628A</t>
  </si>
  <si>
    <t>2 T</t>
  </si>
  <si>
    <t>SE-7628A-1215-2T</t>
  </si>
  <si>
    <t>BASCULA PESA ANIMAL (GANADO) SE-7628A</t>
  </si>
  <si>
    <t>1.5T</t>
  </si>
  <si>
    <t>SE-7628A-0923-1.5T</t>
  </si>
  <si>
    <t>BÁSCULA  BANDA DINAMICA INCLUYE 1 INDICADOR CON ARMARIO, 4 CELDAS DE CARGA TIPO S TSC 500 kg METTLER TOLEDO, 8 RODILLOS Y 1 ESTRUCTURA DE METAL</t>
  </si>
  <si>
    <t xml:space="preserve">TECNO SCALE </t>
  </si>
  <si>
    <t>SE-ICS-17A</t>
  </si>
  <si>
    <t>YORK</t>
  </si>
  <si>
    <t>04YK01K602</t>
  </si>
  <si>
    <t>BÁSCULA CAMIONERA 50 T</t>
  </si>
  <si>
    <t>REVUELTA / AVERY</t>
  </si>
  <si>
    <t>ZM405</t>
  </si>
  <si>
    <t>50 T</t>
  </si>
  <si>
    <t>SE COMPRO LOCAL/BETHEL</t>
  </si>
  <si>
    <t>BATERIAS 4V4AH</t>
  </si>
  <si>
    <t>4V</t>
  </si>
  <si>
    <t>SE-BAT4V</t>
  </si>
  <si>
    <t>HABILITACIÓN BASCULAS DE SUPERMERCADO</t>
  </si>
  <si>
    <t>BATERIAS 6V4AH</t>
  </si>
  <si>
    <t>6V</t>
  </si>
  <si>
    <t>SE-BAT6V</t>
  </si>
  <si>
    <t>INGUAMASA</t>
  </si>
  <si>
    <r>
      <rPr>
        <sz val="20"/>
        <color theme="1"/>
        <rFont val="Arial"/>
      </rPr>
      <t xml:space="preserve">1-YEGUADA // </t>
    </r>
    <r>
      <rPr>
        <sz val="20"/>
        <color rgb="FFFF0000"/>
        <rFont val="Arial"/>
      </rPr>
      <t>2 MODULOS PESA EJES PROPIEDAD DE DOS CERROS, SE INGRESAN POR QUE AUN NO SE HA HECHO LA ENTREGA</t>
    </r>
  </si>
  <si>
    <t>363/367</t>
  </si>
  <si>
    <t>BATERIAS 6V8A NIPPON</t>
  </si>
  <si>
    <t>BATERIAS 3.7V /2000MAH</t>
  </si>
  <si>
    <t>GDICR18650</t>
  </si>
  <si>
    <t>3.7V/2000mAH</t>
  </si>
  <si>
    <t>SE-BAT3V</t>
  </si>
  <si>
    <t>1-JOSE YAX</t>
  </si>
  <si>
    <t>E:4590-JOSE</t>
  </si>
  <si>
    <t>ACEROS DE GUATEMALA</t>
  </si>
  <si>
    <t>320/COPASA</t>
  </si>
  <si>
    <t>BATERIAS 3.7V /4000mAh</t>
  </si>
  <si>
    <t>LPB04050 152P</t>
  </si>
  <si>
    <t>3.7V/4000mAh</t>
  </si>
  <si>
    <t>SE-BAT3V-</t>
  </si>
  <si>
    <t>342/342</t>
  </si>
  <si>
    <t>ARROCERA LOS CORRALES/HERNÁN GALVAN/PROCLEAN</t>
  </si>
  <si>
    <t>BÁSCULA ARA BANDA DINAMICA INCLUYE 1 INDICADOR CON ARMARIO, 4 CELDAS DE CARGA TIPO S TSC 500 kg METTLER TOLEDO, 8 RODILLOS Y 1 ESTRUCTURA DE METAL</t>
  </si>
  <si>
    <t>BATERIAS 6V/5Ah</t>
  </si>
  <si>
    <t>DJW6-5.0</t>
  </si>
  <si>
    <t>6V/5mAH</t>
  </si>
  <si>
    <t xml:space="preserve">POR INDICACIÓN DE DOÑA KARLA SE INGRESA NUEVAMENTE BASCULA PARA BANDA DINAMICA DEBIDO A QUE NO SE RECIBIO EN BODEGA DE ACEROS DE GUATEMALA </t>
  </si>
  <si>
    <t>SE-BAT6V/5</t>
  </si>
  <si>
    <t>ARROCERA LOS CORRALES INSTALADA EN BASCULAS</t>
  </si>
  <si>
    <t>BATERIAS 12V/7.0Ah PARA INDICADOR LP75819</t>
  </si>
  <si>
    <t>DJW12-7.0</t>
  </si>
  <si>
    <t>12V/7.0mAh</t>
  </si>
  <si>
    <t>SE-BAT12V/7</t>
  </si>
  <si>
    <t>322/327/332/338/340/349</t>
  </si>
  <si>
    <t>CABLE CELDA DE CARGA MTX (6 PINES)</t>
  </si>
  <si>
    <t>METTLER TOLEDO</t>
  </si>
  <si>
    <t>MTX</t>
  </si>
  <si>
    <t>SE-CABLE-MTX</t>
  </si>
  <si>
    <r>
      <rPr>
        <sz val="20"/>
        <color theme="1"/>
        <rFont val="Arial"/>
      </rPr>
      <t>2-JESUS LORENZANA/ 1-CESAR PINEDA//1-AG PARA BASCULA COLGANTE/1-PARA BASCULA COLGANTE LP7650G QUE QUEDA EN BODEGA</t>
    </r>
    <r>
      <rPr>
        <sz val="20"/>
        <color rgb="FFFF0000"/>
        <rFont val="Arial"/>
      </rPr>
      <t>// EN INVENTARIO FISICO HAY UN FALTANTE DE 1 BATERIA QUE NO TIENE BOLETA DE SALIDA, SE VERIFICO EN LAS SALIDAS PERO TODAS FUERON ENTREGADAS Y ASIGNADAS A QUIEN SE LES VENDIO//</t>
    </r>
  </si>
  <si>
    <t>grupo salva</t>
  </si>
  <si>
    <t>CABLE CELDA DE CARGA PDX (5 PINES)</t>
  </si>
  <si>
    <t>PDX</t>
  </si>
  <si>
    <t>SE-CABLE-PDX</t>
  </si>
  <si>
    <t>253//262//263</t>
  </si>
  <si>
    <t>E:-JESUS// E: CESAR//E:4608-AG//</t>
  </si>
  <si>
    <t>CABLE PARA BATERIA DE INDICADOR DIGITAL MODELO SE-7517 ROJO Y NEGRO</t>
  </si>
  <si>
    <t>SE-7517BA</t>
  </si>
  <si>
    <t>SE-CAB-7517BA</t>
  </si>
  <si>
    <t>10 BATERIAS INSTALADAS EN INDICADORES E BODEGA MODELO SE7517</t>
  </si>
  <si>
    <t>CABLE PARA INDICADOR LP7581P CON CONECTOR (CABLE ROJO Y NEGRO)</t>
  </si>
  <si>
    <t>SE-CABLE-LP7581P</t>
  </si>
  <si>
    <t xml:space="preserve">CAJA PLASTICA IP 67 </t>
  </si>
  <si>
    <t>SE-CAJ-IP67</t>
  </si>
  <si>
    <t>CAJA SUMA</t>
  </si>
  <si>
    <t>apparell&amp;textil/metaleenvase/ guamolsa</t>
  </si>
  <si>
    <t>SE-LP7312</t>
  </si>
  <si>
    <t>4 CANALES</t>
  </si>
  <si>
    <t>SE-CAJA-SUMA LP7312-A2-4</t>
  </si>
  <si>
    <t>INVISA</t>
  </si>
  <si>
    <t>4294068844/37355/3499117857</t>
  </si>
  <si>
    <t>379/381/400</t>
  </si>
  <si>
    <t>1 SOLO CAJA</t>
  </si>
  <si>
    <t>CAJA SUMA 4 CANALES TOTAL COMP STOCK 1007</t>
  </si>
  <si>
    <t>TOTAL COMP</t>
  </si>
  <si>
    <t>S-45 1250</t>
  </si>
  <si>
    <t>SE-CAJA-1250-5-SS</t>
  </si>
  <si>
    <t>CAJA SUMA ACERO INOX 4 CANALES 50063-0066 TORNILLOS</t>
  </si>
  <si>
    <t>50063-0066 TORNILLOS</t>
  </si>
  <si>
    <t>SE-CAJASUM-4C</t>
  </si>
  <si>
    <t>2187074-001</t>
  </si>
  <si>
    <t>CAJA SUMA ACERO INOX 4 CANALES GRAPA AWT15-501062  06 CAMIONERAS</t>
  </si>
  <si>
    <t>MAYALATEX</t>
  </si>
  <si>
    <t>AWT15-501062  06</t>
  </si>
  <si>
    <t>SE-CAJASUM-4C-GRA</t>
  </si>
  <si>
    <t>YEGUADA</t>
  </si>
  <si>
    <t>SE RECTIFICA DEBIDO A QUE 11 CABLES SON LOS QUE INGRESARON</t>
  </si>
  <si>
    <t xml:space="preserve">CAJA SUMA ACERO INOXIDABLE </t>
  </si>
  <si>
    <t>SE-LP7310</t>
  </si>
  <si>
    <t>SE-LP7310-S2-4</t>
  </si>
  <si>
    <t>ACEROS CESTA/banda</t>
  </si>
  <si>
    <t>SE-7312-S2-4</t>
  </si>
  <si>
    <t>SE-7312-SS</t>
  </si>
  <si>
    <t>CAJA SUMA DE ACERO INOX CAMIONERA 12 CANALES</t>
  </si>
  <si>
    <t>IX-JXHG05-12-S</t>
  </si>
  <si>
    <t>12 CANALES</t>
  </si>
  <si>
    <r>
      <rPr>
        <sz val="20"/>
        <color theme="1"/>
        <rFont val="Arial"/>
      </rPr>
      <t>1-CACHACEROS-1JOSE TRIGUEROS// ALDO SOTO// INGRESAN 1 SERIE: 2304260009//</t>
    </r>
    <r>
      <rPr>
        <sz val="20"/>
        <color rgb="FFFF0000"/>
        <rFont val="Arial"/>
      </rPr>
      <t>INGRESA CAJA QUE SACO DON ALDO CON BASE QUEBRADA PARA REPONER</t>
    </r>
  </si>
  <si>
    <t>SE-CAJ-IX-JXHG05-12-S</t>
  </si>
  <si>
    <t>CNIC</t>
  </si>
  <si>
    <t>275//299/ BOLETA DE INGRESO 140//BOLETA DE INGRESO 145</t>
  </si>
  <si>
    <t xml:space="preserve">CAJA SUMA SS DE 10 CANALES (SOLO CAJA </t>
  </si>
  <si>
    <t xml:space="preserve">10 CANALES </t>
  </si>
  <si>
    <t>INGRESA DE SERVICIO EN AVICOLA GABY/BASCULAS PRECICELL</t>
  </si>
  <si>
    <t>CALIBRADOR DIGITAL  0 - 150mm</t>
  </si>
  <si>
    <t>SUMIMET</t>
  </si>
  <si>
    <t>ACCUD 112-006-12</t>
  </si>
  <si>
    <t>0 a 150mm / 0 a 6 "</t>
  </si>
  <si>
    <t>2-YEGUADA</t>
  </si>
  <si>
    <t>SE-VD67</t>
  </si>
  <si>
    <t>SUMINISTROS EN METROLOGIA</t>
  </si>
  <si>
    <t>CALIBRADOR DIGITAL  0 a 300mm</t>
  </si>
  <si>
    <t>ACCUD 112-012-12</t>
  </si>
  <si>
    <t>0 a 300 mm / 0 a 12"</t>
  </si>
  <si>
    <t>CARCASA DE INDICADOR SE-7517E</t>
  </si>
  <si>
    <t>SE-7517E</t>
  </si>
  <si>
    <t>SE-CARC-7517E</t>
  </si>
  <si>
    <t>INGRESAN 2 SERIE: 240920018, 240920019 DE MODULOS PESA EJES YEGUADA</t>
  </si>
  <si>
    <t>CARCASA DE INDICADOR SE-7510 PARTE TRASERA CON BATERIA</t>
  </si>
  <si>
    <t>SE-7510</t>
  </si>
  <si>
    <t>SE-CARC-7510/BAT</t>
  </si>
  <si>
    <t>BOLETA INGRESO 138</t>
  </si>
  <si>
    <t>CARRITO DE METAL PARA BASCULA 7611</t>
  </si>
  <si>
    <t>Lab</t>
  </si>
  <si>
    <t>SOEXSA</t>
  </si>
  <si>
    <t>SE-7611</t>
  </si>
  <si>
    <t>SE-CAR-BAS7611</t>
  </si>
  <si>
    <t>CARTUCHO DE TINTA PARA IMPRESORA LP7561</t>
  </si>
  <si>
    <t>PRINT-RITE</t>
  </si>
  <si>
    <t>EPSON ERC05</t>
  </si>
  <si>
    <t>SE-ERC05</t>
  </si>
  <si>
    <t>1-ACEROS DE GUATEMALA</t>
  </si>
  <si>
    <t>CELDA DE CARGA TIPO BARRA LP7161</t>
  </si>
  <si>
    <t>LP7161</t>
  </si>
  <si>
    <t>800 kg</t>
  </si>
  <si>
    <t>SE-CELBAR-LP7161-800KG</t>
  </si>
  <si>
    <t>E:4583-AG</t>
  </si>
  <si>
    <t>CELDA DE CARGA  BARRA 50K 65016-050E-NC-001F</t>
  </si>
  <si>
    <t>65016-050E-NC-001F</t>
  </si>
  <si>
    <t>50 k</t>
  </si>
  <si>
    <t>Q</t>
  </si>
  <si>
    <t>SE-CELBAR-65016-50</t>
  </si>
  <si>
    <t xml:space="preserve">pegaso la caja fue reemplazada y completentada en el kit </t>
  </si>
  <si>
    <t>CELDA DE CARGA 10 kg Total Comp</t>
  </si>
  <si>
    <t>PSW-10KG 05500</t>
  </si>
  <si>
    <t>10k</t>
  </si>
  <si>
    <t>SE-CELCA-RL-10kg</t>
  </si>
  <si>
    <t>2 INSTALADOS EN INDICADORES DE BODEGA</t>
  </si>
  <si>
    <t>CELDA DE CARGA 20 KG MODELO SUP1-20KG</t>
  </si>
  <si>
    <t>SUP-1-20KG</t>
  </si>
  <si>
    <t>20 kg</t>
  </si>
  <si>
    <t>CELDA DE CARGA 20K H8C-N5-20K-6YWB</t>
  </si>
  <si>
    <t>20 k</t>
  </si>
  <si>
    <t>SE-CELCA-20K</t>
  </si>
  <si>
    <t>CELDA DE CARGA 75 K LP7154 16mm DOBLE BRIDA CAMIONERO</t>
  </si>
  <si>
    <t>SENSORTRONICS</t>
  </si>
  <si>
    <t>LP7154</t>
  </si>
  <si>
    <t>75 k</t>
  </si>
  <si>
    <t>SE7154-75klb-16m</t>
  </si>
  <si>
    <t>1-CMI// 1ESAU SALAZAR</t>
  </si>
  <si>
    <t>IMSA</t>
  </si>
  <si>
    <t>250//296</t>
  </si>
  <si>
    <t>E:4586-CMI</t>
  </si>
  <si>
    <t>CELDA DE CARGA BARRA  ILE 150 K</t>
  </si>
  <si>
    <t>ILE150</t>
  </si>
  <si>
    <t>150 kg</t>
  </si>
  <si>
    <t>SE-CELCA-150K</t>
  </si>
  <si>
    <t>CELDA DE CARGA BARRA 1 K (INCLUYE PATA) tecnipesa</t>
  </si>
  <si>
    <t>Tecnipesa</t>
  </si>
  <si>
    <t>1 k</t>
  </si>
  <si>
    <t>SE-CELBAR-1 K</t>
  </si>
  <si>
    <t>CELDA DE CARGA BARRA 10 K-SQB-10QHSS</t>
  </si>
  <si>
    <t>SQB-10QHSS</t>
  </si>
  <si>
    <t xml:space="preserve">10 k </t>
  </si>
  <si>
    <t>SE-CELBAR-10K</t>
  </si>
  <si>
    <t>324/329</t>
  </si>
  <si>
    <t>SOEXSA NICARAGUA</t>
  </si>
  <si>
    <t>CELDA DE CARGA BARRA 2KG</t>
  </si>
  <si>
    <t>HBM</t>
  </si>
  <si>
    <t>2 kg</t>
  </si>
  <si>
    <t>SE-CELCA-2K</t>
  </si>
  <si>
    <t>BASCULA DE PISO PLATAFORMA /ABS ARMADAS DEMO</t>
  </si>
  <si>
    <t>SE-LP7611-DEMO</t>
  </si>
  <si>
    <t>CELDA DE CARGA BARRA 5 k 65016-005-NC-01F</t>
  </si>
  <si>
    <t xml:space="preserve"> 65016-005-NC-01F</t>
  </si>
  <si>
    <t>5 k</t>
  </si>
  <si>
    <t>SE-CELBAR-65061-5</t>
  </si>
  <si>
    <t>1-ACEROS DE GUATEMALA S:240407005//2 -SOEXSA NICARAGUA  / IMSA CAMIONES</t>
  </si>
  <si>
    <t>CELDA DE CARGA BARRA 5 K H8C-N5-5KSE-6YWB-SC-D27 ZEMIC</t>
  </si>
  <si>
    <t xml:space="preserve"> H8C-N5-5KSE-6YWB-SC-D27</t>
  </si>
  <si>
    <t>SE-CELBAR-5 K</t>
  </si>
  <si>
    <t>251//259/317</t>
  </si>
  <si>
    <t>E:4572-AG//E:4592-SOEXSA</t>
  </si>
  <si>
    <t>CELDA DE CARGA BARRA 5 K PINTADA (USADAS) ZEMIC H8C-N5-5KSE-6YWB-SC-D2</t>
  </si>
  <si>
    <t>H8C-N5-5KSE-6YWB-SC-D2</t>
  </si>
  <si>
    <t>SE-CELBAR- 5 K U</t>
  </si>
  <si>
    <t>CELDA DE CARGA BARRA 50 K 65061-050E-B1-00F</t>
  </si>
  <si>
    <t>65061-050E-B1-00F</t>
  </si>
  <si>
    <t>SE-CELBAR-65061-50</t>
  </si>
  <si>
    <t>VPG</t>
  </si>
  <si>
    <t>CELDA DE CARGA BARRA 40 K 65061-040E-B1-01F</t>
  </si>
  <si>
    <t>65061-040E-BI-01F</t>
  </si>
  <si>
    <t xml:space="preserve">40 k </t>
  </si>
  <si>
    <t>AGREGADO POR ALDO SOTO</t>
  </si>
  <si>
    <t>CELDA DE CARGA BARRA 550 kg HBM MODELO HLCB1C3</t>
  </si>
  <si>
    <t>HLCB1C3</t>
  </si>
  <si>
    <t>550 kg</t>
  </si>
  <si>
    <t>SE-CELBAR-HBM-55</t>
  </si>
  <si>
    <t>CELDA DE CARGA BARRA 75 K 65058A75K-1000</t>
  </si>
  <si>
    <t>65058A75K-1000</t>
  </si>
  <si>
    <t>75k</t>
  </si>
  <si>
    <t>SE-CELBAR-65058-75K</t>
  </si>
  <si>
    <t>CELDA DE CARGA BARRA CAPACIDAD DE 15 kg SENSORTRONICS</t>
  </si>
  <si>
    <t>SENSOTRONICS</t>
  </si>
  <si>
    <t>15 kg</t>
  </si>
  <si>
    <t>SE-CELBAR-65016-015E-NS01F</t>
  </si>
  <si>
    <t>CELDA DE CARGA BARRA RICE LAKE DE 60 KG</t>
  </si>
  <si>
    <t>RL1380-60kg</t>
  </si>
  <si>
    <t>60 kg</t>
  </si>
  <si>
    <t>SE-CELBAR-RL-10kg</t>
  </si>
  <si>
    <t>CELDA DE CARGA CAPACIDAD DE 200 kg MODELO SE-7120</t>
  </si>
  <si>
    <t>REVERE TRANSDUCERS</t>
  </si>
  <si>
    <t>SE-7120-200kg-C3</t>
  </si>
  <si>
    <t>200 kg</t>
  </si>
  <si>
    <t>CELDA DE CARGA CAPACIDAD DE 100 kg MODELO SE-LP7120</t>
  </si>
  <si>
    <t>LP7120</t>
  </si>
  <si>
    <t>100 kg</t>
  </si>
  <si>
    <t>$1,100.00</t>
  </si>
  <si>
    <t>SE-CELBAR-7120-100KG-C3</t>
  </si>
  <si>
    <t>CELDA DE CARGA CAPACIDAD DE 500 kg MODELO SE-LP7120</t>
  </si>
  <si>
    <t>500 kg</t>
  </si>
  <si>
    <t>SE-CELBAR-7120-500KG-C3</t>
  </si>
  <si>
    <t xml:space="preserve">CELDA DE CARGA CAPACIDAD DE 10k </t>
  </si>
  <si>
    <t>LP7110Y</t>
  </si>
  <si>
    <t>SE-CELBAR-LP7110Y-10KLB-5M</t>
  </si>
  <si>
    <t>CELDA DE CARGA CAPACIDAD DE 50 k MODELO TSCS-50K-SS</t>
  </si>
  <si>
    <t>TSCA-50K-SS</t>
  </si>
  <si>
    <t>SE-CEL-TSCA-SS</t>
  </si>
  <si>
    <t>CELDA DE CARGA CAPACIDAD DE 50 kg MODELO SE-LP7120</t>
  </si>
  <si>
    <t xml:space="preserve">SE-7120  </t>
  </si>
  <si>
    <t>50 kg</t>
  </si>
  <si>
    <t>Q6,300.00 Consultar</t>
  </si>
  <si>
    <t>SE-CELBAR-7120-50KG-C3</t>
  </si>
  <si>
    <t>CELDA DE CARGA DE BARRA CAPACIDAD DE 500kg</t>
  </si>
  <si>
    <t>SE-7110C</t>
  </si>
  <si>
    <t>SE-7110C-500KG-2.5M</t>
  </si>
  <si>
    <t xml:space="preserve">CELDA DE CARGA DSFJ-5 K / LB CON MONTAJE SS DSF-J 5K </t>
  </si>
  <si>
    <t>5K</t>
  </si>
  <si>
    <t>COMPARADOR SOEXSA</t>
  </si>
  <si>
    <t>SE-CELCA-5K / LB</t>
  </si>
  <si>
    <t>CELDA DE CARGA MTX 50K</t>
  </si>
  <si>
    <t xml:space="preserve">MTX </t>
  </si>
  <si>
    <t>SE-CEL-MTX-50</t>
  </si>
  <si>
    <t>CELDA DE CARGA 22.5 TONELADAS METTLER TOLEDO</t>
  </si>
  <si>
    <t>22.5T</t>
  </si>
  <si>
    <t>BENEFICIO EL TORREON</t>
  </si>
  <si>
    <t>CELDA DE CARGA MTX-SS50T CON ACCESORIOS</t>
  </si>
  <si>
    <t>MTX-SS50T</t>
  </si>
  <si>
    <t>50 t</t>
  </si>
  <si>
    <t>SE-CEL-BOT-MTX</t>
  </si>
  <si>
    <t>ingresa 4 celdas que tenia el comparador, solo sera temporal</t>
  </si>
  <si>
    <t>CELDA DE CARGA PARA BALANZA EJ AND</t>
  </si>
  <si>
    <t>SE-CELCA-EJ</t>
  </si>
  <si>
    <t>INGRESO 134</t>
  </si>
  <si>
    <t>CELDA DE CARGA PARA BASCULA FC AND</t>
  </si>
  <si>
    <t>FC AND</t>
  </si>
  <si>
    <t>SE-CELCA-FC</t>
  </si>
  <si>
    <t xml:space="preserve">CELDA DE CARGA PARA BASCULA SK AND </t>
  </si>
  <si>
    <t>CELDA DE CARGA PDX 50 K</t>
  </si>
  <si>
    <t>SE-CEL-PDX-50</t>
  </si>
  <si>
    <t>CELDA DE CARGA POWER CELL 30K</t>
  </si>
  <si>
    <t>POWER CELL</t>
  </si>
  <si>
    <t>30 k</t>
  </si>
  <si>
    <t>SE-CEL-PCPDX-30</t>
  </si>
  <si>
    <t>CELDA DE CARGA TIPO S 1t  1-A2</t>
  </si>
  <si>
    <t>STE-1T</t>
  </si>
  <si>
    <t>1 t</t>
  </si>
  <si>
    <t>SE-CEL-STE-1T-1-A2</t>
  </si>
  <si>
    <t>CELDA DE CARGA TIPO S 250 LB 60001-250L-A1-00F</t>
  </si>
  <si>
    <t>60001-250L-A1-00F</t>
  </si>
  <si>
    <t>250 lb</t>
  </si>
  <si>
    <t>SE-CELTS-250</t>
  </si>
  <si>
    <t>CELDA DE CARGA TIPO S 250 LB LP7141</t>
  </si>
  <si>
    <t>SE-7141Y</t>
  </si>
  <si>
    <t>SE7141Y</t>
  </si>
  <si>
    <t>CELDA DE CARGA TIPO S 2K</t>
  </si>
  <si>
    <t>LP7141Y</t>
  </si>
  <si>
    <t>2 k</t>
  </si>
  <si>
    <t>SE-LP7141Y</t>
  </si>
  <si>
    <t>CAJA SUMA 4 CANALES ACERO INOXIDABLE CAMIONERA</t>
  </si>
  <si>
    <t>AWT</t>
  </si>
  <si>
    <t>AWT-50063-0066-03</t>
  </si>
  <si>
    <t>SE-CAJA-SUMA-AWT-50063-0066-03</t>
  </si>
  <si>
    <t>BASCULA DE PISO PLATAFORMA /ABS CON CARRITO</t>
  </si>
  <si>
    <t>SE-7910W</t>
  </si>
  <si>
    <t>150X 0.01kg</t>
  </si>
  <si>
    <t>CELDA DE CARGA TIPO S 500 LB LP7141</t>
  </si>
  <si>
    <t>500 lb</t>
  </si>
  <si>
    <t>SE-CELCA-500LB</t>
  </si>
  <si>
    <t>ACEROS BANDA</t>
  </si>
  <si>
    <t>CELDA DE CARGA TIPO S CAPACIDAD DE 1 k</t>
  </si>
  <si>
    <t>SE-CEL-LP7141-B-1KLB-3M</t>
  </si>
  <si>
    <t>DEVOLVIERON 2</t>
  </si>
  <si>
    <t>CELDA DE CARGA TIPO S STFYC-3klb (CON MONTAJE)</t>
  </si>
  <si>
    <t xml:space="preserve">STFYC-3klb </t>
  </si>
  <si>
    <t>3 k lb</t>
  </si>
  <si>
    <t>SE-CELCA-STFYC</t>
  </si>
  <si>
    <t>CELDA DE CARGA Y MONTAJE DS 40 T</t>
  </si>
  <si>
    <t>LP7150A</t>
  </si>
  <si>
    <t>40 t</t>
  </si>
  <si>
    <t>SE-CELMON-40T-LP7150A</t>
  </si>
  <si>
    <t>CELDA DE CARGA Y MONTAJE DS 30 T</t>
  </si>
  <si>
    <t>SE-DS30T</t>
  </si>
  <si>
    <t>CELDAD DE CARGA TIPO S CAPACIDAD DE 3k</t>
  </si>
  <si>
    <t>3 k</t>
  </si>
  <si>
    <t>SE-CEL-LP7141-B-3KLB-6M</t>
  </si>
  <si>
    <t>CELDAD DE CARGA TIPO S CAPACIDAD DE 5k</t>
  </si>
  <si>
    <t>SE-7141</t>
  </si>
  <si>
    <t>5 k lb</t>
  </si>
  <si>
    <t>SE-CEL-LP7141Y-B-5KLB</t>
  </si>
  <si>
    <t>CELDAS DE CARGA BARRA 2.5 K DE KIT MODELO LP-7910</t>
  </si>
  <si>
    <t>LP7110</t>
  </si>
  <si>
    <t>2.5 k</t>
  </si>
  <si>
    <t>SE-K-CELCA-2.5T</t>
  </si>
  <si>
    <t xml:space="preserve">CELDAS DE CARGA DE BARRA CAPACIDAD 2T MODELO LP7110 </t>
  </si>
  <si>
    <t>2 t</t>
  </si>
  <si>
    <t>SE-CEL-A-2T-C3</t>
  </si>
  <si>
    <t>CELDA DE CARGA TIPO BARRA CAPACIDAD 30 klb</t>
  </si>
  <si>
    <t>No 2</t>
  </si>
  <si>
    <t>SE7151</t>
  </si>
  <si>
    <t>30 klb</t>
  </si>
  <si>
    <t>4-CACHACEROS// INGRESAN 4 CELDAS DE KIT SERIE: 230423003 DESARMADO</t>
  </si>
  <si>
    <t>CELDA DE CARGA TIPO BARRA CAPACIDAD 15 klb</t>
  </si>
  <si>
    <t>SE-7155-SS</t>
  </si>
  <si>
    <t xml:space="preserve">15 klb </t>
  </si>
  <si>
    <t>SE-CEL-7155-SS</t>
  </si>
  <si>
    <t>CELDAS DE CARGA 50 T DIGITAL ACERO INOXIDABLE</t>
  </si>
  <si>
    <t>HCLW-FG-50T</t>
  </si>
  <si>
    <t>HCE2401S</t>
  </si>
  <si>
    <t>CELDAS DE CARGA TIPO S CON MONTAJE 5 K</t>
  </si>
  <si>
    <t>SE-STEFYC-5KLB</t>
  </si>
  <si>
    <t>CELDAS DE CARGA TIPO S BARRA DE TENSION 5T</t>
  </si>
  <si>
    <t xml:space="preserve">SE-DF5T </t>
  </si>
  <si>
    <t>CELDA DE CARGA TIPO BARRA DE 5KLB SE7155</t>
  </si>
  <si>
    <t>SE7155</t>
  </si>
  <si>
    <t>5KLB</t>
  </si>
  <si>
    <t>SE-7155</t>
  </si>
  <si>
    <t>CELDAS DE CARGA TIPO S BARRA DE TENSION 5K</t>
  </si>
  <si>
    <t>INGRESA 1 CELDA, NO ESTA REGISTRADO INVENTARIO ANTERIOR</t>
  </si>
  <si>
    <t xml:space="preserve">CELDA DE CARGA TIPO BARRA SS LP7160A </t>
  </si>
  <si>
    <t>LP7160A</t>
  </si>
  <si>
    <t>SE-LP7160A</t>
  </si>
  <si>
    <t>CELDA DE CARGA TIPO BARRA DE 20 kg</t>
  </si>
  <si>
    <t>SE-7110Y</t>
  </si>
  <si>
    <t xml:space="preserve">20 kg </t>
  </si>
  <si>
    <t>SE7110Y-20kg</t>
  </si>
  <si>
    <t>2-SOEXSA NICARAGUA</t>
  </si>
  <si>
    <t>CONECTORES DE 4 ENTRADAS HEMBRA</t>
  </si>
  <si>
    <t>4P</t>
  </si>
  <si>
    <t>SE-CON4</t>
  </si>
  <si>
    <t>E:-SOEXSA</t>
  </si>
  <si>
    <t>CONECTORES DE 4 ENTRADAS MACHO</t>
  </si>
  <si>
    <t>SE-CON4-M</t>
  </si>
  <si>
    <t>CANTIDAD CONTABILIZADA EN EL ULTIMO INVENTARIO NO SE ENCONTRO BOLETA DE SALIDA DEL ULITMO MES</t>
  </si>
  <si>
    <t>CONECTORES DE 5 ENTRADAS HEMBRA</t>
  </si>
  <si>
    <t>5P</t>
  </si>
  <si>
    <t>SE-CON5</t>
  </si>
  <si>
    <t>CONECTORES DE 5 ENTRADAS MACHO</t>
  </si>
  <si>
    <t>SE-CON5-M</t>
  </si>
  <si>
    <r>
      <rPr>
        <sz val="20"/>
        <color theme="1"/>
        <rFont val="Arial"/>
      </rPr>
      <t xml:space="preserve">ALDO SOTO-CAJA//  </t>
    </r>
    <r>
      <rPr>
        <sz val="20"/>
        <color rgb="FFFF0000"/>
        <rFont val="Arial"/>
      </rPr>
      <t>CANTIDAD CONTABILIZADA EN EL ULTIMO INVENTARIO NO SE ENCONTRO BOLETA DE SALIDA DEL ULITMO MES</t>
    </r>
  </si>
  <si>
    <r>
      <rPr>
        <sz val="20"/>
        <color theme="1"/>
        <rFont val="Arial"/>
      </rPr>
      <t>ALDO SOTO-CAJA//</t>
    </r>
    <r>
      <rPr>
        <sz val="20"/>
        <color rgb="FFFF0000"/>
        <rFont val="Arial"/>
      </rPr>
      <t xml:space="preserve"> CANTIDAD CONTABILIZADA EN EL ULTIMO INVENTARIO NO SE ENCONTRO BOLETA DE SALIDA DEL ULITMO MES</t>
    </r>
  </si>
  <si>
    <t>CONECTORES 5 PINES HEMBRA Z108-5 MODELO: SD16TPJ05</t>
  </si>
  <si>
    <t>Z108-5</t>
  </si>
  <si>
    <t>SE-CON5H-Z108-5</t>
  </si>
  <si>
    <r>
      <rPr>
        <sz val="20"/>
        <color theme="1"/>
        <rFont val="Arial"/>
      </rPr>
      <t>CAJA WALTER//</t>
    </r>
    <r>
      <rPr>
        <sz val="20"/>
        <color rgb="FFFF0000"/>
        <rFont val="Arial"/>
      </rPr>
      <t xml:space="preserve"> CAJA DON ALDO-WILLIAM 6 VER BOLETA  NO. 88 Y 312 YA QUE EN REALIDAD SALIERON 12 PERO EN LA PRIMERA BOLETA DEL MES DE SEPTIEMBRE SOLO SE DESCARGARON 6</t>
    </r>
  </si>
  <si>
    <t>CONECTORES 5 PINES MACHO Z108-5 MODELO: SD16ZMK05</t>
  </si>
  <si>
    <t>SE-CON5M-Z108-5</t>
  </si>
  <si>
    <r>
      <rPr>
        <sz val="20"/>
        <color theme="1"/>
        <rFont val="Arial"/>
      </rPr>
      <t xml:space="preserve">CAJA WALTER// </t>
    </r>
    <r>
      <rPr>
        <sz val="20"/>
        <color rgb="FFFF0000"/>
        <rFont val="Arial"/>
      </rPr>
      <t>CAJA DON ALDO-WILLIAM 6 VER BOLETA  NO. 88 Y 312 YA QUE EN REALIDAD SALIERON 12 PERO EN LA PRIMERA BOLETA DEL MES DE SEPTIEMBRE SOLO SE DESCARGARON</t>
    </r>
    <r>
      <rPr>
        <sz val="20"/>
        <color theme="1"/>
        <rFont val="Arial"/>
      </rPr>
      <t xml:space="preserve"> 6</t>
    </r>
  </si>
  <si>
    <t>CAJA HERRMIENTA WALTER</t>
  </si>
  <si>
    <t>CONVERTIDORES ANALOGO A DIGITAL CAJA SS 8 CANALES</t>
  </si>
  <si>
    <t>1X-KAD-WA-8</t>
  </si>
  <si>
    <t>8 CANALES</t>
  </si>
  <si>
    <t>DADO PARA BASCULA ROSCA FINA</t>
  </si>
  <si>
    <t>SE-K-MON</t>
  </si>
  <si>
    <t>DETERMINADOR DE HUMEDAD VERSION TOUCH 120gx1mg</t>
  </si>
  <si>
    <t>SE-MB103T</t>
  </si>
  <si>
    <t>120 x 1 g</t>
  </si>
  <si>
    <t>SE-MB1203T</t>
  </si>
  <si>
    <t>DINAMOMETROS DDL-W3 DE 5 000 x 2 kg</t>
  </si>
  <si>
    <t>SE-DL-W3</t>
  </si>
  <si>
    <t>5 00 x 2 kg</t>
  </si>
  <si>
    <t>SUPTRUE</t>
  </si>
  <si>
    <t>L2023063001V1</t>
  </si>
  <si>
    <t>ESTUCHE DE ALUMNIO PARA MASA PATRÓN 20kg</t>
  </si>
  <si>
    <t>SE-EST-M20</t>
  </si>
  <si>
    <t>20kg</t>
  </si>
  <si>
    <t>ESTUCHE DE ALUMNIO PARA MASA PATRÓN 1mg-5kg (2 CASES)</t>
  </si>
  <si>
    <t>SE-EST-M1/5</t>
  </si>
  <si>
    <t>1mg-5kg</t>
  </si>
  <si>
    <t>HULES PARA CELDA DE CARGA 40 TONELADAS (CON ABRAZADERAS)</t>
  </si>
  <si>
    <t>SE-7150A-40T</t>
  </si>
  <si>
    <t>HULES PARA PARTE SUPERIOR DE MÓULOS DE PESAJE SE-7660 /78.2 CM</t>
  </si>
  <si>
    <t>SE-7660</t>
  </si>
  <si>
    <t>HULES PARA PARTE INFERIOR DE MÓDULOS DE PESAJE SE-7660</t>
  </si>
  <si>
    <t>IMPRESOR DE BOLETOS MODELO SE-P01</t>
  </si>
  <si>
    <t>SE-P01</t>
  </si>
  <si>
    <t>IMPRESORES PARA BASCULA</t>
  </si>
  <si>
    <t>SE-LP7361R</t>
  </si>
  <si>
    <t>IMPRESOR TERMICO PARA INDICADOR LP7581P CON CABLE Y ROLLO DE PAPEL</t>
  </si>
  <si>
    <t>SE-LP75819IMPR</t>
  </si>
  <si>
    <t>WH-E291200-00E0022TGA-624</t>
  </si>
  <si>
    <t>INDICADOR  DE PESO DIGITAL SE-7517E</t>
  </si>
  <si>
    <t>SE-LP7517</t>
  </si>
  <si>
    <t>Configurable</t>
  </si>
  <si>
    <t>SE-LP7517E</t>
  </si>
  <si>
    <r>
      <rPr>
        <sz val="20"/>
        <color theme="1"/>
        <rFont val="Arial"/>
      </rPr>
      <t xml:space="preserve">2-SOEXSA NICARAGUA// </t>
    </r>
    <r>
      <rPr>
        <sz val="20"/>
        <color rgb="FFFF0000"/>
        <rFont val="Arial"/>
      </rPr>
      <t>INGRESARON 10 INDICADORES QUE SE ENCONTRABAN EN BODEGA SIN BATERIA/ SE UNIFICARA EL ITEM 166 Y SE BORRARA</t>
    </r>
  </si>
  <si>
    <t>MAYALATEX/RUMBA CAFE/PANTALEON</t>
  </si>
  <si>
    <t>259/276 BETHEL</t>
  </si>
  <si>
    <t>E:4592-SOEXSA</t>
  </si>
  <si>
    <t>BOLETA DE INGRESO 142</t>
  </si>
  <si>
    <t>INDICADOR 7516 CON CABLE DE CORRIENTE Y MANUAL</t>
  </si>
  <si>
    <t>SE-7516</t>
  </si>
  <si>
    <t>326/340/318</t>
  </si>
  <si>
    <t>1 INGRESA SOLO INDICADOR CON BASE, Y MANUAL (PENDIENTE CABLE DE CORRIENTE QUE SALIO PARA OTRO CLIENTE) DON ALDO TIENE EL CABLE PARA COMPRAR EL OTRO</t>
  </si>
  <si>
    <t>FUE RETIRADO DE LA 7611 YA QUE SE INSTALO UN INDICADOR 7510 EN ACEROS DE GUATEMALA/ INGRESA INDICADOR 7516  BASCULA DE PLATAFORMA</t>
  </si>
  <si>
    <t>INDICADOR DE PESO ACERO INOXIDABLE CAMIONERO SE7581P CON KG</t>
  </si>
  <si>
    <t>SE-LP7581P</t>
  </si>
  <si>
    <t>SE7581P</t>
  </si>
  <si>
    <t>INDICADOR DE PESO</t>
  </si>
  <si>
    <t>SE-7519A</t>
  </si>
  <si>
    <t>SE-LP7519B</t>
  </si>
  <si>
    <t>CIXSA</t>
  </si>
  <si>
    <t>INDICADOR DE PESO DIGITAL MODELO LP7561A CON ESTUCHE</t>
  </si>
  <si>
    <t>SE-LP7561A</t>
  </si>
  <si>
    <t>240901-1</t>
  </si>
  <si>
    <t>INDICADOR DE PESO DIGITAL SE-LP7510 CON BLUETOOTH</t>
  </si>
  <si>
    <t>SE-7510i</t>
  </si>
  <si>
    <t>SE-LP7510E-BLUETOOTH</t>
  </si>
  <si>
    <r>
      <rPr>
        <sz val="20"/>
        <color theme="1"/>
        <rFont val="Arial"/>
      </rPr>
      <t>1-ARIEL SANTOS PORTILLO S:AE231116009//</t>
    </r>
    <r>
      <rPr>
        <sz val="20"/>
        <color rgb="FFFF0000"/>
        <rFont val="Arial"/>
      </rPr>
      <t xml:space="preserve"> 3 INGRESA A BODEGA QUE NO SE HABIA TOMADO EN CUENTA EN  EL CONTEO DEL MES ANTERIOR</t>
    </r>
  </si>
  <si>
    <t>SE-7510i  BLOTHOOT</t>
  </si>
  <si>
    <t>CIXSA/INGRESA  CARMELA GARCÍA</t>
  </si>
  <si>
    <t>E:4588-ARIEL</t>
  </si>
  <si>
    <t>INDICADOR DIGITAL 310 METLER TOLEDO</t>
  </si>
  <si>
    <t>SE-IND-TOL-310</t>
  </si>
  <si>
    <t>358/359</t>
  </si>
  <si>
    <t xml:space="preserve">INDICADOR DIGITAL 780 METTLER TOLEDO </t>
  </si>
  <si>
    <t>SE-IND-TOL-780</t>
  </si>
  <si>
    <t>INDICADOR DIGITAL DE PESO MODELO A9+P PLASTICO CAMIONERO</t>
  </si>
  <si>
    <t>A9+P</t>
  </si>
  <si>
    <t>3 000 x 5 kg</t>
  </si>
  <si>
    <t>SE-INDI-A9+P</t>
  </si>
  <si>
    <t>INDICADOR DIGITAL MARCA YAOHUA MODELO A12E (TECNIPESA)</t>
  </si>
  <si>
    <t>YAOHUA</t>
  </si>
  <si>
    <t>SE-YAOHUA</t>
  </si>
  <si>
    <t>3 000 x 0.5 kg</t>
  </si>
  <si>
    <t>SE-IND-YAOOHUA</t>
  </si>
  <si>
    <t>TECNIPESA</t>
  </si>
  <si>
    <t>INDICADOR DIGITAL PANTALLA LED 6 DIGITOS</t>
  </si>
  <si>
    <t>SE-LP7580</t>
  </si>
  <si>
    <t>SE-LP7580E</t>
  </si>
  <si>
    <t>INDICADOR DIGITAL CON 4-20mA SE-7580</t>
  </si>
  <si>
    <t>SE-7510-4-20</t>
  </si>
  <si>
    <t>SE7580-4-20</t>
  </si>
  <si>
    <t>soexsa nic, 250323001/250323002</t>
  </si>
  <si>
    <t>INDICADOR DIGITAL ZM 405  AWT05-507988</t>
  </si>
  <si>
    <t>SE-ZM405</t>
  </si>
  <si>
    <t>SE-ZM405-SD3</t>
  </si>
  <si>
    <t xml:space="preserve">1-YEGUADA </t>
  </si>
  <si>
    <t>1 DON WILLIAM</t>
  </si>
  <si>
    <t>INDICADOR PARA BASCULA DE PLATAFORMA MODELO SE-7621 //7516</t>
  </si>
  <si>
    <t>SE-LP7621</t>
  </si>
  <si>
    <t>PRUEBA</t>
  </si>
  <si>
    <t>INDICADORES DE PESO CON LOGO BLANCOS LP7510QE</t>
  </si>
  <si>
    <t>SE-IND-7510E</t>
  </si>
  <si>
    <t>INGRESO DE 1 INDICADOR COMPLETO POR ERROR NO SE ENCONTRABA FISICO</t>
  </si>
  <si>
    <t xml:space="preserve">INDICADOR PARA MÓDULO PESA EJES SE-7660 </t>
  </si>
  <si>
    <t>INDICADOR DE PESO DIGITAL D2008D</t>
  </si>
  <si>
    <t>SE-D2008D</t>
  </si>
  <si>
    <t>INDICADOR DE PESO DIGITAL SE7510E CON HOLD</t>
  </si>
  <si>
    <t>SE-7510EH</t>
  </si>
  <si>
    <t>INDICADOR DE PESO DIGITAL SE7510E CON 4-*20mA</t>
  </si>
  <si>
    <t>SE-7510E4-20</t>
  </si>
  <si>
    <t>AG 230328016</t>
  </si>
  <si>
    <t>INDICADOR PARA MODULO DE PESA EJES MODELO LP7660 SIN DISPLAY</t>
  </si>
  <si>
    <t>SE-LP7562</t>
  </si>
  <si>
    <t>2-PLASTIFAR</t>
  </si>
  <si>
    <t>356/359/363</t>
  </si>
  <si>
    <t>E:4605-PLASTIFAR</t>
  </si>
  <si>
    <t>KIT DE PESAJE 2.5 TONELADAS</t>
  </si>
  <si>
    <t>SE-7910</t>
  </si>
  <si>
    <t>SE-WK-2T</t>
  </si>
  <si>
    <t>358/362</t>
  </si>
  <si>
    <t>SALE DE BODEGA KIT S:230423003 DEBIDO A QUE SE DESARMO POR NO TENER INDICADOR INGRESA A BODEGA 2</t>
  </si>
  <si>
    <t>mayalatex</t>
  </si>
  <si>
    <t>KIT ELECTRONICO COMPLETO CAPACIDAD DE 5k</t>
  </si>
  <si>
    <t>SE-KIT5K</t>
  </si>
  <si>
    <t>CTL/ACEROS/PANTALEON</t>
  </si>
  <si>
    <t>MASA PATRON 20 K</t>
  </si>
  <si>
    <t>SE-MA-K-HIERRO FUNDIDO</t>
  </si>
  <si>
    <t>327/329/332/348</t>
  </si>
  <si>
    <t>MASA PATRON 50 LB E/REVUELTA</t>
  </si>
  <si>
    <t>REVUELTA</t>
  </si>
  <si>
    <t>23 kg / 50 lbe</t>
  </si>
  <si>
    <t>SE-MA-LB-E-HIERO FUNDIDO</t>
  </si>
  <si>
    <t>MASA PATRON 500g ACERO INOX SIN ESTUCHE</t>
  </si>
  <si>
    <t>SE-SUMIMET</t>
  </si>
  <si>
    <t>500 g</t>
  </si>
  <si>
    <t>SE-MAS-NING-500</t>
  </si>
  <si>
    <t>MASA PATRON ACERO NIQUELADO CAPACIDAD DE 10 kg CILINDRICA</t>
  </si>
  <si>
    <t>10 k</t>
  </si>
  <si>
    <t>SE-MAS-NINGBO-10</t>
  </si>
  <si>
    <t xml:space="preserve">MASA PATRON ACERO INOXIDABLE CAPACIDAD DE 10 kg M1 CILINDRICA CON ESTUCHE DE PROTECCIÓN </t>
  </si>
  <si>
    <t>10 kg</t>
  </si>
  <si>
    <t>SE-M10</t>
  </si>
  <si>
    <t>MASA PATRON CAPACIDAD 10g CLASIFICACION M1</t>
  </si>
  <si>
    <t>10 g</t>
  </si>
  <si>
    <t>Q.350 Sin certificado</t>
  </si>
  <si>
    <t>SE-MAS-NING-10g</t>
  </si>
  <si>
    <t>MASA PATRÓN DE ACERO INOX 10g CON ESTUCHE E1</t>
  </si>
  <si>
    <t>10g</t>
  </si>
  <si>
    <t>Q2,624.00 sin certificado</t>
  </si>
  <si>
    <t>SE-SUMIMET-10gE1</t>
  </si>
  <si>
    <t>MASA PATRON CAPACIDAD 500g CLASIFICACION M1</t>
  </si>
  <si>
    <t>Q850.00 sin certificado</t>
  </si>
  <si>
    <t>SE-MAS-NING-500g-ESTUCHE</t>
  </si>
  <si>
    <t>MASA PATRÓN DE ACERO INOX 500g CON ESTUCHE E1</t>
  </si>
  <si>
    <t>Q4,600.00 sin certificado</t>
  </si>
  <si>
    <t>SE-SUMIMET-500gE1</t>
  </si>
  <si>
    <t>MASA PATRON CAPACIDAD 50g CLASIFICACION M1</t>
  </si>
  <si>
    <t>50 g</t>
  </si>
  <si>
    <t>Q800.00 Sin certificado</t>
  </si>
  <si>
    <t>SE-MAS-NING-50g</t>
  </si>
  <si>
    <t>MASA PATRON DE 1 000 kg</t>
  </si>
  <si>
    <t>SE-MA-HF</t>
  </si>
  <si>
    <t>MASA PATRON DE ACERO INOX 1 kg CON ESTUCHE M1</t>
  </si>
  <si>
    <t>1 kg</t>
  </si>
  <si>
    <t>MASA PATRON DE ACERO INOX 1 kg CON ESTUCHE F1</t>
  </si>
  <si>
    <t>Q1100.00 sin certificado</t>
  </si>
  <si>
    <t>VESTAS HONDURAS</t>
  </si>
  <si>
    <t xml:space="preserve">SE-SUMIMET-1 </t>
  </si>
  <si>
    <t>MASA PATRÓN DE ACERO INOX 1 kg CON ESTUCHE E1</t>
  </si>
  <si>
    <t>Q7,048.00 sin certificiado</t>
  </si>
  <si>
    <t>SE-SUMIMET-1kgE1</t>
  </si>
  <si>
    <t>MASA PATRÓN DE ACERO INOX 1mg CON ESTUCHE M1</t>
  </si>
  <si>
    <t>1 mg</t>
  </si>
  <si>
    <t>SE-SUMIMET-1mgEST</t>
  </si>
  <si>
    <t>MASA PATRÓN DE ACERO INOX 1mg CON ESTUCHE F1</t>
  </si>
  <si>
    <t xml:space="preserve">1 mg </t>
  </si>
  <si>
    <t>SE-SUMIMET-1 mg-F1</t>
  </si>
  <si>
    <t>MASA PATRÓN DE ACERO INOX 100 g CON ESTUCHE M1</t>
  </si>
  <si>
    <t>100 g</t>
  </si>
  <si>
    <t>SE-SUMIMET-100gEST</t>
  </si>
  <si>
    <t xml:space="preserve">MASA PATRÓN DE ACERO INOX 200g CON ESTUCHE M1 </t>
  </si>
  <si>
    <t>200 g</t>
  </si>
  <si>
    <t>SE-SUMIMET-200g-ES</t>
  </si>
  <si>
    <t>MASA PATRON DE ACERO INOX 200g CON ESTUCHE F1</t>
  </si>
  <si>
    <t>Q3,040.00 sin certificado</t>
  </si>
  <si>
    <t>SE-SUMIMET-200G</t>
  </si>
  <si>
    <t>MASA PATRON DE ACERO INOX 500g CON ESTUCHE M1</t>
  </si>
  <si>
    <t>SE-SUMIMET-500G</t>
  </si>
  <si>
    <t>MASA PATRON DE ACERO INOX 5g CON ESTUCHE M1</t>
  </si>
  <si>
    <t>5 g</t>
  </si>
  <si>
    <t>SE-SUMIMET-5G</t>
  </si>
  <si>
    <t>MASA PATRÓN DE ACERO INOXIDABLE 200 g SIN ESTUCHE CLASIFICACION M1</t>
  </si>
  <si>
    <t>SE-MAS-NING-200g</t>
  </si>
  <si>
    <t>MASA PATRON DE HIERRO FUNDIDO DE 20 kg</t>
  </si>
  <si>
    <t>Q900.00 sin certificado</t>
  </si>
  <si>
    <t>SE-MAS-NING20</t>
  </si>
  <si>
    <t>LP3411240</t>
  </si>
  <si>
    <t>1-LA CENTRAL CAFÉ</t>
  </si>
  <si>
    <t>E:-CAFÉ</t>
  </si>
  <si>
    <t>MASA PATRON DE HIERRO FUNDIDO DE 5 kg</t>
  </si>
  <si>
    <t>SE-MAS-NING-5</t>
  </si>
  <si>
    <t>MASA PATRÓN DE HIERRO FUNDIDO M1 CAPACIDAD DE 10kg</t>
  </si>
  <si>
    <t>Q2,800.00 Sin certificado</t>
  </si>
  <si>
    <t>SE-MAS-NING-10kg-HIERRO</t>
  </si>
  <si>
    <t>MASA PATRÓN DE HIERRO FUNDIDO M1 DE 200 KG</t>
  </si>
  <si>
    <t>SE-MAS-NING-200kg-hierro</t>
  </si>
  <si>
    <t>MEMBRANA DIGITAL PARA INDICADOR LP7510W</t>
  </si>
  <si>
    <t>SE-LP7510WM</t>
  </si>
  <si>
    <t>4-SOEXSA NICARAGUA</t>
  </si>
  <si>
    <t>MICROMETRO DIGITAL ACCUD CON ESTUCHE DE PROTECCIÓN Y CERTIFICADO DE CALIBRACIÓN DE ORIGEN</t>
  </si>
  <si>
    <t>ACCUD 313-001-01</t>
  </si>
  <si>
    <t>0 a 25mm / 0 a 1"</t>
  </si>
  <si>
    <t>SE-MDE65</t>
  </si>
  <si>
    <t>USO LABORATORIO SOEXSA</t>
  </si>
  <si>
    <t>MODULO DE PESAJE LP7660 CAPACIDAD 40 t (INDICADOR MAS 2 MODULOS</t>
  </si>
  <si>
    <t>20 t</t>
  </si>
  <si>
    <t>Q41,200.00 Consultar</t>
  </si>
  <si>
    <t>SE-LP7660V-Y2-5090-2X20T</t>
  </si>
  <si>
    <t>318 SOEXSA</t>
  </si>
  <si>
    <t>MODULO DE PESAJE SISTEMA ESTATICO 4 PADS(BASCULA PESA EJES) INDICADOR MAS 4 MODULOS</t>
  </si>
  <si>
    <t>SE-LP7660V</t>
  </si>
  <si>
    <t>20T</t>
  </si>
  <si>
    <t>SE-LP7660V-YZ-5090-4X20T</t>
  </si>
  <si>
    <t>BASCULA PESA EJES SISTEMA DINAMICO CON INDICADOR 5888 TOUCH</t>
  </si>
  <si>
    <t>SE-BX3EW</t>
  </si>
  <si>
    <t>20 T</t>
  </si>
  <si>
    <t>SE-7660-8035-20T*2 PADS</t>
  </si>
  <si>
    <t>caja de herramienta jose zepeda/</t>
  </si>
  <si>
    <t>caja de herramienta jose zepeda 5/ caja walter 5</t>
  </si>
  <si>
    <t>MODULOS DE PLATAFORMA</t>
  </si>
  <si>
    <t>A/M</t>
  </si>
  <si>
    <t>SE-LP7620</t>
  </si>
  <si>
    <t>SE-LP7620-1530-50T</t>
  </si>
  <si>
    <t>LP201009-1</t>
  </si>
  <si>
    <t>MONTAJE CON CELDA DE CARGA CAPACIDAD DE 10K SENSORTRONICS CELDAS USADAS</t>
  </si>
  <si>
    <t>SE-MONTJ-CEL10KG</t>
  </si>
  <si>
    <t>MONTAJE PARA CELDA DE CARGA DE 10 K (SOLO MONTAJE)</t>
  </si>
  <si>
    <t>SE-MONTA-CELLBAR</t>
  </si>
  <si>
    <t>MONTAJE CON CELDA DE CARGA MODELO SE-LP7220 CAPACIDAD DE 200kg (SIN CELDA)</t>
  </si>
  <si>
    <t xml:space="preserve">NO.2 </t>
  </si>
  <si>
    <t>REVERE TRANDUCERS</t>
  </si>
  <si>
    <t>MONTAJE CON CELDA DE CARGA MODELO SE-LP7220 CAPACIDAD DE 100kg</t>
  </si>
  <si>
    <t>SE-MONTLP7220</t>
  </si>
  <si>
    <t>2MG5O000865G7O56Z3</t>
  </si>
  <si>
    <t>MONTAJES PARA COMPARADOR</t>
  </si>
  <si>
    <t>PANTALLA REMOTA  SE LP 7331-GDET1610 (GRANDE) 4AS</t>
  </si>
  <si>
    <t>LP7331-4AS</t>
  </si>
  <si>
    <t>SE-PANTA-1610</t>
  </si>
  <si>
    <t>PANTALLA REMOTA  SE LP 7331-GDW375  ( PEQUEÑA) 5AS</t>
  </si>
  <si>
    <t>LP7331-5AS</t>
  </si>
  <si>
    <t>SE7331-GDW</t>
  </si>
  <si>
    <t>Soexsa nic, 231213006</t>
  </si>
  <si>
    <t>PATA CON PIN DE CELDA DE BARRA 2T MODELO LP7110</t>
  </si>
  <si>
    <t>SE-PIN/PATA-CEL-A-2T</t>
  </si>
  <si>
    <t>s/f</t>
  </si>
  <si>
    <t xml:space="preserve">ingresan indicadores de bascula que se vendio a parma </t>
  </si>
  <si>
    <t>PIN PARA CELDA DE BARRA MODELO LP7110A 2T</t>
  </si>
  <si>
    <t>VER DONDE ESTA INVENTARO</t>
  </si>
  <si>
    <t>PATAS AJUSTABLE ROSCA ORDINARIA</t>
  </si>
  <si>
    <t>LP7320-</t>
  </si>
  <si>
    <t>SE-K-PATAS-LP7320-</t>
  </si>
  <si>
    <t>CTL</t>
  </si>
  <si>
    <t>IMSA AE4211203001,</t>
  </si>
  <si>
    <t>PATAS AJUSTABLE ROSCA ORDINARIA GRANDES IMSA</t>
  </si>
  <si>
    <t>LP7320-23 (M24*2)</t>
  </si>
  <si>
    <t>SE-K-PATAS-LP7320-23</t>
  </si>
  <si>
    <t>MODULO DE COMUNICACION INALAMBRICO</t>
  </si>
  <si>
    <t>YEGUADA MODULOS</t>
  </si>
  <si>
    <t>imsa 230328079</t>
  </si>
  <si>
    <t>2-CONSTRULOGIX//4-CACHACEROS// INGRESAN 4 DE KIT SERIE: 230423003</t>
  </si>
  <si>
    <t>PATAS  ROSCA FINA HJ-8-201-1/4K</t>
  </si>
  <si>
    <t xml:space="preserve">LP7320- </t>
  </si>
  <si>
    <t>269//275// BOLETA DE INGRESO 140</t>
  </si>
  <si>
    <t>E:4602-CONSTRULOGIX</t>
  </si>
  <si>
    <t>INDICADOR DE PESO DIGITAL SE-LP7510E CON BLUETOOTH</t>
  </si>
  <si>
    <t>PILON COLGANTE REVUELTA RP 3</t>
  </si>
  <si>
    <t>SE-PILCOL-REV</t>
  </si>
  <si>
    <t>parma 023116002,023116003</t>
  </si>
  <si>
    <t>PLATAFORMA CON INDICADOR 7517 PLATAFORMA 400X500MM</t>
  </si>
  <si>
    <t>SE-PLA-40X50</t>
  </si>
  <si>
    <t>1 ESTA CON DON WILLIAM EN SU CASA</t>
  </si>
  <si>
    <t>PLATAFORMA CON INDICADOR AND 4406</t>
  </si>
  <si>
    <t>SE-PLA-4053</t>
  </si>
  <si>
    <t>PLATAFORMA DE 1.5x2 METROS CAPACIDAD 3T CON INDICADOR MODELO 7510 (SOLO PLATAFORMA)</t>
  </si>
  <si>
    <t>3 t</t>
  </si>
  <si>
    <t>SE-LP7620A-3T</t>
  </si>
  <si>
    <t>1-ARIEL SANTOS PORTILLO// RENE SANTOS</t>
  </si>
  <si>
    <t>PLATAFORMA DE ACERO INOXIDABLE DE 400X500MM DEL MODELO SE-7610W CON INDICADOR LP7510E</t>
  </si>
  <si>
    <t>247//297/262 TUBAC</t>
  </si>
  <si>
    <t>E:4588-ARIEL//4616 RENE</t>
  </si>
  <si>
    <t>SE-PLAT-7610W-150KG</t>
  </si>
  <si>
    <t>PLATAFORMA MODELO TZE DE 1.50X2 M CAP 2000X0.5KG (TECNIPESA)</t>
  </si>
  <si>
    <t>SE-PLAT-TECN-TZE</t>
  </si>
  <si>
    <t>PLATAFORMA SBP 1 x1 metros</t>
  </si>
  <si>
    <t>SBP</t>
  </si>
  <si>
    <t>SE-PLATA-SBP-100</t>
  </si>
  <si>
    <t>PLATAFORMA SBP 1.22x1.22 metros</t>
  </si>
  <si>
    <t>SE-PLATA-SBP-122</t>
  </si>
  <si>
    <t>guamolsa</t>
  </si>
  <si>
    <t>PLATAFORMA  120X120 METROS CON INDICADOR 7510</t>
  </si>
  <si>
    <t>SE-7620-1212-3T</t>
  </si>
  <si>
    <t>3 T</t>
  </si>
  <si>
    <t>SE-7610-1212-3T</t>
  </si>
  <si>
    <t>POLIPASTO ELECTRICO 2T</t>
  </si>
  <si>
    <t>ELECTRIC CHAIN HOISTS</t>
  </si>
  <si>
    <t>HHBB02-01</t>
  </si>
  <si>
    <t>2T</t>
  </si>
  <si>
    <t>SE-POL-ELEC</t>
  </si>
  <si>
    <t>RAMPA PARA MODULOS DE BASCULA PLATAFORMA</t>
  </si>
  <si>
    <t>CELDA DE CARGA BARRA DE 500 kg MODELO SE-7110C</t>
  </si>
  <si>
    <t>SE-CEBAR-SE7110C-2.5M</t>
  </si>
  <si>
    <t>MONTAJE PARA CELDA DE 5k</t>
  </si>
  <si>
    <t>SE-MONT5K</t>
  </si>
  <si>
    <t>SOEXSA NIC 230329007/</t>
  </si>
  <si>
    <t>ROLLO DE TUBERIA</t>
  </si>
  <si>
    <t>REPUESTO DE IMPRESOR PARA INDICADOR LP7581</t>
  </si>
  <si>
    <t>SE-7581</t>
  </si>
  <si>
    <t>SE-REPU-IMPR-7581</t>
  </si>
  <si>
    <t>ROLLO DE CABLE BLINDADO DE CELDA BLINDADO DE 6 HILOS (mt)</t>
  </si>
  <si>
    <t>SE-7342-6</t>
  </si>
  <si>
    <t>METRO</t>
  </si>
  <si>
    <t>SE-LP7342F-6</t>
  </si>
  <si>
    <t>17 METROS PARA MODULOS YEGUADA// 5 METROS YEGUADA UTILIZADOS DEL CABLE NUEVO DE 200 M// 5 METROS DOS CERROS</t>
  </si>
  <si>
    <t>285//304//306</t>
  </si>
  <si>
    <t>4615 YEGUADA</t>
  </si>
  <si>
    <t>ACEROS/GUAMOLSA/ALIANSA/MAYALATEX</t>
  </si>
  <si>
    <t>ROLLO DE CABLE PARA CELDA DE CARGA BLINDADO (mt)</t>
  </si>
  <si>
    <t>SE-LP7342F-4</t>
  </si>
  <si>
    <t>329/335/347/325/324</t>
  </si>
  <si>
    <t>ROLLO DE CABLE PARA CELDA DE CARGA GRIS (mt)</t>
  </si>
  <si>
    <t>SE-LP7340</t>
  </si>
  <si>
    <t>ROLLO DE CABLE NEGRO (mt)</t>
  </si>
  <si>
    <t>ROLLOS PARA IMPRESOR</t>
  </si>
  <si>
    <t>LP7581P</t>
  </si>
  <si>
    <t>Ancho de 1.8"</t>
  </si>
  <si>
    <t>SE-LP7581</t>
  </si>
  <si>
    <t>PLASTIFAR</t>
  </si>
  <si>
    <t>HUBO UN FALTANTE DE 15 ROLLOS LOS CUALES NO TIENEN BOLETA DE SALIDA</t>
  </si>
  <si>
    <t>LP7361</t>
  </si>
  <si>
    <t>Ancho de 2.2"</t>
  </si>
  <si>
    <t>SE-LP7361R1</t>
  </si>
  <si>
    <t>SCENTIA PERFUMERIA</t>
  </si>
  <si>
    <t>ROLLO DE CABLE BLINDADO 5 PINES CON CONECTOR  DE 50 METROS CADA ROLLO</t>
  </si>
  <si>
    <t>SE-CB5</t>
  </si>
  <si>
    <t>SET DE MASAS PATRON DE ACERO INOXIDABLE 1mg-5kg CLASIFICACION F2 (INCLUYE DOS ESTUCHES )</t>
  </si>
  <si>
    <t>1 mg a 5 kg</t>
  </si>
  <si>
    <t>SE-SET-SS-F2</t>
  </si>
  <si>
    <t>SET DE MASAS PATRON ACERO INOXIDABLE 1mg-5kg CLASIFICACION F1 (DOS ESTUCHES)</t>
  </si>
  <si>
    <t>Q8,500.00 Sin certificado</t>
  </si>
  <si>
    <t>CASE DE MASAS PATRÓN ACERO INOX 1mg -500 g CLASIFICACION F2 S/S</t>
  </si>
  <si>
    <t xml:space="preserve">1 mg a 500g </t>
  </si>
  <si>
    <t>SE-SET-SS-F2-mg</t>
  </si>
  <si>
    <t>SET DE MASAS PATRON ACERO INOXIDABLE 1mg-5kg CLASIFICACION M1 (2 ESTUCHES</t>
  </si>
  <si>
    <t>Q5,500.00 Sin certificado</t>
  </si>
  <si>
    <t>SE-SET-SS-M1</t>
  </si>
  <si>
    <t>SET DE MASAS PATRÓN ACERO INOX 1 mg-5kg CLASIFICACIÓN E1 (2 CASES)</t>
  </si>
  <si>
    <t>1 mg-5 kg</t>
  </si>
  <si>
    <t>SE-SET-SS-E1</t>
  </si>
  <si>
    <t xml:space="preserve">SIMULADOR DE PESO </t>
  </si>
  <si>
    <t>SE-GXE-02</t>
  </si>
  <si>
    <t>TARJETA DE 4 CANALES PARA BASCULA DE CAMIONES MARCA REVUELTA</t>
  </si>
  <si>
    <t>SE-TAR-4CANA-REVU</t>
  </si>
  <si>
    <t>TARJETA PARA PANTALLA REMOTA LP7331-4AS PEQUEÑA</t>
  </si>
  <si>
    <t>SE-TAR-LP7331-4AS</t>
  </si>
  <si>
    <t>TARJETA PARA PANTALLA REMOTA LP7331-5AS GRANDE</t>
  </si>
  <si>
    <t>SE-TARJ-LP7331-5AS</t>
  </si>
  <si>
    <t xml:space="preserve">TARJETA POWER CELL TOLEDO PDX/ IND 780 SIN CABLE </t>
  </si>
  <si>
    <t>IND 780</t>
  </si>
  <si>
    <t>SE-TAR-PWCELL/TN</t>
  </si>
  <si>
    <t>BATERIA PARA INDICADOR METTLET TOLEDO SEMINUEVA MODELO BL3032</t>
  </si>
  <si>
    <t>SE-BAT-IND</t>
  </si>
  <si>
    <t>BATERIA PARA INDICADOR METTLET TOLEDO IND 780</t>
  </si>
  <si>
    <t>TARJETA PRINCIPAL IND 780 SOFTWARE PESA CAMIONES</t>
  </si>
  <si>
    <t>IND780</t>
  </si>
  <si>
    <t>SE-TARPRIN-IND 780</t>
  </si>
  <si>
    <t>TARJETA SUMA 1250-SP TOTAL COMP STOCK 4234</t>
  </si>
  <si>
    <t>1250-SP</t>
  </si>
  <si>
    <t>31324MF</t>
  </si>
  <si>
    <t>E:4592</t>
  </si>
  <si>
    <t>TARJETA SUMA  4 CELLS  1250 STOCK 620-011223</t>
  </si>
  <si>
    <t>SE-TARJ-SUM-4</t>
  </si>
  <si>
    <t>TARJETA USB PARA PANTALLA REMOTA AVERY WEIGH TRONIX</t>
  </si>
  <si>
    <t>SE-TAR-REMO-AWT</t>
  </si>
  <si>
    <t>TARJETAS KIT ANALOGO  AWT05-505632</t>
  </si>
  <si>
    <t>AWT05-505632</t>
  </si>
  <si>
    <t>SE-TAR-AWT05-505632</t>
  </si>
  <si>
    <t>TARJETAS KIT POWER SUPPLY AWT05-508855 65/ 24V</t>
  </si>
  <si>
    <t>AWT05-508855 65/ 24V</t>
  </si>
  <si>
    <t>65/ 24V</t>
  </si>
  <si>
    <t>SE-TAR-AWT05-508855</t>
  </si>
  <si>
    <t>TARJETAS KIT RELAY 4-20 MA AWT05-508268</t>
  </si>
  <si>
    <t>AWT05-508268</t>
  </si>
  <si>
    <t>4 a 20 mA</t>
  </si>
  <si>
    <t>SE-TAR-AWT05-508268</t>
  </si>
  <si>
    <t>2 SE ENCUENTRAN QUEMADAS/ REVISAR</t>
  </si>
  <si>
    <t>TARJETA PRINCIPAL PARA INDICADOR LP7516</t>
  </si>
  <si>
    <t>SE-TAR-7516</t>
  </si>
  <si>
    <t>TARJETAS POWER CELL TOLEDO MTX 780 CON CABLE</t>
  </si>
  <si>
    <t>MTX-780</t>
  </si>
  <si>
    <t>SE-TAR-PWCELL</t>
  </si>
  <si>
    <t>1 TARJETA ES PARA EL INDICADOR  DE BODEGA  MTX</t>
  </si>
  <si>
    <t>TARJETA PUENTE METTLER TOLEDO</t>
  </si>
  <si>
    <t xml:space="preserve">TARJETA FUENTE METTLER TOLEDO IND310 </t>
  </si>
  <si>
    <t>IND310</t>
  </si>
  <si>
    <t>SE TIENEN EN UNA BOLSA SEGÚN DON ALDO</t>
  </si>
  <si>
    <t>TARJETA PRINCIPAL IND 310 COMPLETA</t>
  </si>
  <si>
    <t>IND 310</t>
  </si>
  <si>
    <t>SE-TARPRIN-IND 310C</t>
  </si>
  <si>
    <t>FUENTE DE PODER INDICADOR IND 310 REPARADA</t>
  </si>
  <si>
    <t>SE-FUEPOW-IND310</t>
  </si>
  <si>
    <t>BALANZA ELECTRÓNICA CAPACIDAD 6 003 ACEROS DE GUATEMALA</t>
  </si>
  <si>
    <t>SE-6003</t>
  </si>
  <si>
    <t>6 000 x 0.001</t>
  </si>
  <si>
    <t>230402044 ACEROS DE GUATEMALA</t>
  </si>
  <si>
    <t>MAYO</t>
  </si>
  <si>
    <t>JUNIO</t>
  </si>
  <si>
    <t>JULIO</t>
  </si>
  <si>
    <t xml:space="preserve">BIO ETANOL </t>
  </si>
  <si>
    <t>498/499/500/519</t>
  </si>
  <si>
    <t>GRUPO ALIMAS/FENIX</t>
  </si>
  <si>
    <t>498/499/500/503/509/519</t>
  </si>
  <si>
    <t>frutimania S,A 24032802003/</t>
  </si>
  <si>
    <t>aceros de guatemala 0241211003</t>
  </si>
  <si>
    <t>SOEXSA   NICARAGUA CORTESIA</t>
  </si>
  <si>
    <t>AGOSTO</t>
  </si>
  <si>
    <t>SOEXSA NICA  230329008 Y 09</t>
  </si>
  <si>
    <t>BASCULA DE PISO PLATAFORMA   CAP 600  50X60</t>
  </si>
  <si>
    <t>600 x 0.5 kg   CONFIGURABLE</t>
  </si>
  <si>
    <t>MAYALATEX SERIE AE211115029</t>
  </si>
  <si>
    <t xml:space="preserve">VER EXISTENCIA 2 ABRIL </t>
  </si>
  <si>
    <t>1 sin celda</t>
  </si>
  <si>
    <t>BASCULA ELECTRONICA SK 10 WP</t>
  </si>
  <si>
    <t>ENCA SERIALES 241012001 Y 241012002</t>
  </si>
  <si>
    <t>BÁSCULA CAMIONERA 50 T   10 MTS</t>
  </si>
  <si>
    <t>salio para vesubio</t>
  </si>
  <si>
    <t>***</t>
  </si>
  <si>
    <t>BASCULA PESA EJES CON MARCO/ SIN INDICADOR LP7561 (SOLO MODULOS 2 PLATAFORMAS)  azules en primer nivel</t>
  </si>
  <si>
    <t>hacer boleta de 2 patas salida</t>
  </si>
  <si>
    <t>bascula pesa ejes eliminada linea 49  descarte</t>
  </si>
  <si>
    <t>BASCULA PESAJE ANIMAL (CERDOS) SE-7628A</t>
  </si>
  <si>
    <t>AGROPECUARIA SALVA</t>
  </si>
  <si>
    <t>HUGO CARDONA</t>
  </si>
  <si>
    <t>FENIX</t>
  </si>
  <si>
    <t>PRUEBAS EN DEPTO TECNICO</t>
  </si>
  <si>
    <t>55/197</t>
  </si>
  <si>
    <t>IMPORTACION/HUGO CARDONA</t>
  </si>
  <si>
    <t>497/500/519</t>
  </si>
  <si>
    <t>33  FISICAS</t>
  </si>
  <si>
    <t>321/197</t>
  </si>
  <si>
    <t>IMPORTACION</t>
  </si>
  <si>
    <t>ingreso de kit de 2.5 boleta 206</t>
  </si>
  <si>
    <t>BATERIAS 12V/7.0Ah PARA INDICADOR LP7581p</t>
  </si>
  <si>
    <t>USADOS</t>
  </si>
  <si>
    <t>CABLE CELDA DE CARGA PDX (5 PINES)  Y CABLES PUENTES</t>
  </si>
  <si>
    <t>KET PLUS</t>
  </si>
  <si>
    <t>360X250X150</t>
  </si>
  <si>
    <t>3 IMSA LISTAS</t>
  </si>
  <si>
    <t>500/519</t>
  </si>
  <si>
    <t>CODIGO CAJA -245</t>
  </si>
  <si>
    <t>2438687907 FACTURA COMPRA</t>
  </si>
  <si>
    <t xml:space="preserve">NO ESTA </t>
  </si>
  <si>
    <t>CELDA DE CARGA BARRA 40 K 65061-040E-B1-01F    PARA AGROATLANTIC</t>
  </si>
  <si>
    <t>ACEROS DE GUATEMALA SERIALES 240921015-240921018-240921013-240911017-240921011-240921014-24021012-240921021</t>
  </si>
  <si>
    <t>CELDA DE CARGA BARRA RICE LAKE DE 60 KG   USADA</t>
  </si>
  <si>
    <t>EMAINSA SERIALES 241107005 Y 241107006</t>
  </si>
  <si>
    <t>INSTALADAS EN COMPARADOR</t>
  </si>
  <si>
    <t>CELDA DE CARGA CAPACIDAD DE 50 kg MODELO SE-LP7120  DE FLEXION</t>
  </si>
  <si>
    <t xml:space="preserve">CELDA DE CARGA  SE DF5T / LB CON MONTAJE SS DSF-J 5K </t>
  </si>
  <si>
    <t>91566465/91566468/95566479/ SERIALES EN AG 91566468-91566479-91566465-91183518</t>
  </si>
  <si>
    <t xml:space="preserve">CELDA DE CARGA 22.5 TONELADAS METTLER TOLEDO     </t>
  </si>
  <si>
    <t>2510004790/2893038028</t>
  </si>
  <si>
    <t>&lt;&lt;&lt;&lt;</t>
  </si>
  <si>
    <t>CELDA DE CARGA POWER CELL PDX30</t>
  </si>
  <si>
    <t>caja crystopher</t>
  </si>
  <si>
    <t>DUPLICADO</t>
  </si>
  <si>
    <t>CTL SERIE 230323001</t>
  </si>
  <si>
    <t>EMAINSA SERIE 230324006</t>
  </si>
  <si>
    <t>electropuertas 230328051/ guamolsa AE231212001</t>
  </si>
  <si>
    <t>3803857108/3473623758</t>
  </si>
  <si>
    <t>415/429</t>
  </si>
  <si>
    <t>519/520</t>
  </si>
  <si>
    <t>TERMINAL RV SERIALES 23030016/23030015/23030005/23030008/23030011/23030006(23030004/23030010/23013013</t>
  </si>
  <si>
    <t>455/463</t>
  </si>
  <si>
    <t>revisar base dentro de caja</t>
  </si>
  <si>
    <t>INGRESAN EN LA PRIMERA SEMANA DE JUNIO</t>
  </si>
  <si>
    <t>CELDAS DE CARGA   DE TENSION 5T</t>
  </si>
  <si>
    <t>CELDA DE CARGA TIPO BARRA DE 20 klb</t>
  </si>
  <si>
    <t>20 klb</t>
  </si>
  <si>
    <t>hugo carndona 231150043</t>
  </si>
  <si>
    <t>INDICADORES DE PESO CON LOGO BLANCOS LP7510E</t>
  </si>
  <si>
    <t>SE-7510E</t>
  </si>
  <si>
    <t>150/205</t>
  </si>
  <si>
    <t>guamolsa AE240529013, entra indicador boleta 205</t>
  </si>
  <si>
    <t>SALIO PARA MT Y HENRY</t>
  </si>
  <si>
    <t>N/T</t>
  </si>
  <si>
    <t>SE DESPACHO MODULOS PLASTIFAR</t>
  </si>
  <si>
    <t>IMPRESORES PARA BASCULA IMPRESION DE BOLETOS</t>
  </si>
  <si>
    <t>1 ESTA COMO DEMO PARA PONERLE ADAPTADOR DE CORRIENTE</t>
  </si>
  <si>
    <t>VER FACTURAS SALIDA</t>
  </si>
  <si>
    <t>FERTECO SERIE AE211115033</t>
  </si>
  <si>
    <t>ARIEL PORTILLO Y WALTER LEMUS DOS VERIFICAR CON BLETOAS</t>
  </si>
  <si>
    <t>FALTA ANTENA Y ADAPTADOR DE 1 INDICADOR</t>
  </si>
  <si>
    <t xml:space="preserve">INDICADOR DE PESO DIGITAL SE-LP7510E  BLANCO CON BLUETOOTH  </t>
  </si>
  <si>
    <t>VER SI EL DE DEMO ESTA SUMADO  PORQUE HAY 9 UNIDADES</t>
  </si>
  <si>
    <t>SERIE 250308373</t>
  </si>
  <si>
    <t>SOEXSA NICARAGUA SERIALES 231213003 Y 230328057</t>
  </si>
  <si>
    <t>SF</t>
  </si>
  <si>
    <t>500/520</t>
  </si>
  <si>
    <t>FALTA 1 INDICADOR</t>
  </si>
  <si>
    <t>1+</t>
  </si>
  <si>
    <t>HAY FISICOS 5</t>
  </si>
  <si>
    <t>10 FISICOS</t>
  </si>
  <si>
    <t>MASA PATRON 20 K    NO IMPORTACION</t>
  </si>
  <si>
    <t>HUGO CARDONA CAMIONERA 10M</t>
  </si>
  <si>
    <t>LA PEDRERA SERIE 231150052</t>
  </si>
  <si>
    <t>PANTALEON</t>
  </si>
  <si>
    <t>SOEXSA NICARAGUA SERIALES 240512001 Y 230423004</t>
  </si>
  <si>
    <t>soexsa comparador</t>
  </si>
  <si>
    <t>soexsa lab</t>
  </si>
  <si>
    <t>MASA PATRON CAPACIDAD 500g CLASIFICACION M1 CON ESTUCHE</t>
  </si>
  <si>
    <t>plastifar</t>
  </si>
  <si>
    <t>soexa nicaragua</t>
  </si>
  <si>
    <t>73/195</t>
  </si>
  <si>
    <t>SALE SERIE 810060 E INGRESA SERIE 112245</t>
  </si>
  <si>
    <t>MASA PATRON DE ACERO INOX 500g CON ESTUCHE F1</t>
  </si>
  <si>
    <t>FALTA 1</t>
  </si>
  <si>
    <t xml:space="preserve">MODULO DE PESAJE SISTEMA ESTATICO 4 PADS(BASCULA PESA EJES) INDICADOR MAS 4 MODULOS 50 x 90 </t>
  </si>
  <si>
    <t>BASCULA PESA EJES SISTEMA DINAMICO CON INDICADOR 5888 TOUCH SE7660 8535 20 T 2 PADS 80 x 35 cm</t>
  </si>
  <si>
    <t>MONTAJE CON CELDA DE CARGA MODELO SE-LP7220 CAPACIDAD DE 100kg  PARA CELDAS DE FLEXION</t>
  </si>
  <si>
    <t>BATERIA RECARGABLE 6V=7.0AH1</t>
  </si>
  <si>
    <t>STEREN</t>
  </si>
  <si>
    <t>6V=7.0AH1</t>
  </si>
  <si>
    <t>CAMBIO CLASIFICACION</t>
  </si>
  <si>
    <t>INSTALADA EN BASCULA COLGANTE DE ACEROS AMETECK</t>
  </si>
  <si>
    <t xml:space="preserve">MEMBRANA PARA MODULOS DE PESAJE ESTATICO </t>
  </si>
  <si>
    <t>LK24112702</t>
  </si>
  <si>
    <t xml:space="preserve">PLASTIFAR </t>
  </si>
  <si>
    <t>MONTAJE CON CELDA DE CARGA DOBLE BRIDA</t>
  </si>
  <si>
    <t>SE-7274A-75KLB</t>
  </si>
  <si>
    <t>75KLB</t>
  </si>
  <si>
    <t>PEND</t>
  </si>
  <si>
    <t>Hugo cardona</t>
  </si>
  <si>
    <t>PATAS  AJUSTABLE PARA BASCULA DE PLATAFORMA DE 1 x 1 m</t>
  </si>
  <si>
    <t>LOCOS</t>
  </si>
  <si>
    <t>LP7320-11(M12)7611 1x 1</t>
  </si>
  <si>
    <t>TERMOHIDROMETROS</t>
  </si>
  <si>
    <t>LUTRON</t>
  </si>
  <si>
    <t>MHV-382SV</t>
  </si>
  <si>
    <t>SERIALES 19527/19526</t>
  </si>
  <si>
    <t>IMPORTACION SUMINISTROS EN METROLOGIA</t>
  </si>
  <si>
    <t>INTERNATIONAL</t>
  </si>
  <si>
    <t>INGRESAN 12 PATAS Y 2 QUE SE HABIAN INSTALADO EN BASCULA</t>
  </si>
  <si>
    <t>UNIDAD CALIBRACION</t>
  </si>
  <si>
    <t>PLATAFORMA DE 1.5x2 METROS CAPACIDAD 10T CON INDICADOR MODELO 7510 (BASC + IND)</t>
  </si>
  <si>
    <t>AE0250316001/
AE0250316002/
AE0250316003/
AE0250316004/
AE0250316005/
AE0250316006/
AE0250316007/
AE0250316008/
AE0250316009/
AE0250316010</t>
  </si>
  <si>
    <t>PLATAFORMA  120X120 METROS CON INDICADOR 7510 (BÁSC+INDI)</t>
  </si>
  <si>
    <t>74/222</t>
  </si>
  <si>
    <t>250316016/250316017/250316018/250316019/250316020</t>
  </si>
  <si>
    <t>FALTAN EN 1 MONTAJE TORNILLLOS QUE SOSTIENEN LA CELDA DE CARGA</t>
  </si>
  <si>
    <t>JUAN POLANCO</t>
  </si>
  <si>
    <t>FALTAN 7 PATAS</t>
  </si>
  <si>
    <t>SALDRAN 2 PARA MODULO PRIMER NIVEL</t>
  </si>
  <si>
    <t>WILLIAM</t>
  </si>
  <si>
    <t>73/195/220</t>
  </si>
  <si>
    <t>SERIALES 108948/108949/ SALE SERIAL 112245 PARA CMI/ SALE SERIE 104989 SOEXSA NICARAGUA</t>
  </si>
  <si>
    <t>452/468</t>
  </si>
  <si>
    <t>SON 10</t>
  </si>
  <si>
    <t>BATERIA PARA INDICADOR METTLER TOLEDO IND 780</t>
  </si>
  <si>
    <t>OJO METRAJE</t>
  </si>
  <si>
    <t>FALTAN 15</t>
  </si>
  <si>
    <t>FALTA 1 CAJA A 5 KG</t>
  </si>
  <si>
    <t>SALE SERIAL 108948 PARA CALIBRACIÓN EN CENAME</t>
  </si>
  <si>
    <t>SE-7254A-75KLB</t>
  </si>
  <si>
    <t>REGALO</t>
  </si>
  <si>
    <t>TERMOHIGROMETROS</t>
  </si>
  <si>
    <t>PLATAFORMA DE 1.5x 1.5  METROS CAPACIDAD 5T CON INDICADOR MODELO 7510 (BASC + IND)</t>
  </si>
  <si>
    <t>5 t</t>
  </si>
  <si>
    <t>SE INSTALO EN LOS MODULOS DE PLASTIFAR</t>
  </si>
  <si>
    <t>LP3211241</t>
  </si>
  <si>
    <t>ADAPTADOR DE CORRIENTE DE 7.5 V PARA BALANZA ELECTRÓNICA DE SCENTIA PERFUMERIA</t>
  </si>
  <si>
    <t>7.5V</t>
  </si>
  <si>
    <t>TARJETA PRINCIPAL PARA BALANZA ELECTRÓNICA ELECTRONIC BALANCE CAPACIDAD 210 x 10 mg</t>
  </si>
  <si>
    <t>BASCULA CAMIONERA CAPACIDAD 100 TONELADAS (SIN INDICADOR) 21 METROS</t>
  </si>
  <si>
    <t>LP7690</t>
  </si>
  <si>
    <t>100 T</t>
  </si>
  <si>
    <t xml:space="preserve">BASCULA CAMIONERA CAPACIDAD 50 TONELADAS CON INDICADOR LP7581P </t>
  </si>
  <si>
    <t>50T</t>
  </si>
  <si>
    <t>250316021/250316022/250316023/250316024/250316025</t>
  </si>
  <si>
    <t xml:space="preserve">MODULO DE PESAJE SISTEMA ESTATICO 6 PADS(BASCULA PESA EJES) INDICADOR MAS 6 MODULOS 50 x 90 </t>
  </si>
  <si>
    <t>SE-LP760</t>
  </si>
  <si>
    <t>PLATAFORMA  120X120 METROS CON INDICADOR 7511</t>
  </si>
  <si>
    <t>BALANZA ELECTRÓNICA ANALITICA PARA KERNS</t>
  </si>
  <si>
    <t>OHAUS</t>
  </si>
  <si>
    <t>NTV6201ZH</t>
  </si>
  <si>
    <t>6 200 x 0.01 g</t>
  </si>
  <si>
    <t>INSTALADO EN BALANZA ELECTRÓNICA SCENTIA PERFUMERIA</t>
  </si>
  <si>
    <t>TARJETA PRINCIPAL PARA DINAMOMETRO ACEROS DE GUATEMALA</t>
  </si>
  <si>
    <t>IMPRESOR TÉRMICO PARA BOLETOS PARA BALANZA ELECTRÓNICA DE SCENTIA PERFUMERIA</t>
  </si>
  <si>
    <t>SF404</t>
  </si>
  <si>
    <t>-</t>
  </si>
  <si>
    <t>LAMINAS CONDOR</t>
  </si>
  <si>
    <t>CELDA DE CARGA 22.5 TONELADAS METTLER TOLEDO     / PAPAYA</t>
  </si>
  <si>
    <t>MODULO DE PESAJE SISTEMA ESTATICO 6 PADS(BASCULA PESA EJES) INDICADOR MAS 6 MODULOS</t>
  </si>
  <si>
    <t>HAY 1</t>
  </si>
  <si>
    <t>SALIO ACEROS</t>
  </si>
  <si>
    <t>HAY 2</t>
  </si>
  <si>
    <t>1 PENDIENTE ENTREGA EDWIN PERALTA</t>
  </si>
  <si>
    <t>1 QUEMADA</t>
  </si>
  <si>
    <t>1 WILLIAM AGOSTO</t>
  </si>
  <si>
    <t>3 FUERA MALAS WILLIAM</t>
  </si>
  <si>
    <t>HACER</t>
  </si>
  <si>
    <t>ARIEL SANTOS PORTILLO</t>
  </si>
  <si>
    <t>ESTAS 2 ESTAN UNIFICADAS EN LA LINEA 228</t>
  </si>
  <si>
    <t>KERNS SERIE C51021224</t>
  </si>
  <si>
    <t>AGROATLANTIC</t>
  </si>
  <si>
    <t>SERIE:</t>
  </si>
  <si>
    <t>ACEROS GUATEMALA</t>
  </si>
  <si>
    <t>SEGUNDA IMPORTACION</t>
  </si>
  <si>
    <t>INGRESO 2023-03-29</t>
  </si>
  <si>
    <t>ingresar serial cuando venga importacion</t>
  </si>
  <si>
    <t>SE-IND-BRCK-505</t>
  </si>
  <si>
    <t>INDICADOR BRECKNELL SBI 505 (MALO)</t>
  </si>
  <si>
    <t>PARA REPUESTO</t>
  </si>
  <si>
    <t>BASCULA ELECTRONICA C 3235 6 K (DEMO)</t>
  </si>
  <si>
    <t>S/S</t>
  </si>
  <si>
    <t>SE-BASELE-BRCK-C3235-15</t>
  </si>
  <si>
    <t>BASCULA ELECTRONICA BRECKNELL C3235 15KG</t>
  </si>
  <si>
    <t>SAT</t>
  </si>
  <si>
    <t>TOP GREEN</t>
  </si>
  <si>
    <t>CONCETRAFOS FG</t>
  </si>
  <si>
    <t>ADAPTADOR DE CORRIENTE SBI505 ORIGINAL</t>
  </si>
  <si>
    <t>ADP201403317</t>
  </si>
  <si>
    <t>ROLANDO SOLIS</t>
  </si>
  <si>
    <t>CELDA DE CARGA DE BARRA CAPACIDAD 2T MODELO LP7110</t>
  </si>
  <si>
    <t>ANIPROTEIN</t>
  </si>
  <si>
    <t>SE-BAS-B140-15</t>
  </si>
  <si>
    <t>BASCULA CONTADORA B140  15 KG</t>
  </si>
  <si>
    <t>CAJA SUMA ACERO INOX 4 CANALES 50063-0066</t>
  </si>
  <si>
    <t xml:space="preserve">AGREGUA </t>
  </si>
  <si>
    <t>AG</t>
  </si>
  <si>
    <t>BIO ETANOL 2024-12-14</t>
  </si>
  <si>
    <t>BIO ETANOL/ SOLO TARJETA</t>
  </si>
  <si>
    <t>PLANTA TUBAC</t>
  </si>
  <si>
    <t>PRIMERO IMPORTACION</t>
  </si>
  <si>
    <t>SE-IND-ZM-405</t>
  </si>
  <si>
    <t>ACEROS GUATEMALA HONDURAS</t>
  </si>
  <si>
    <t>NICARAGUA</t>
  </si>
  <si>
    <t>PROISA</t>
  </si>
  <si>
    <t>AGROPECUARIA DOS CERROS</t>
  </si>
  <si>
    <t>IMPORTACIÓN 2025-01-17</t>
  </si>
  <si>
    <t>CMI (EMPACADORA TOLEDO)</t>
  </si>
  <si>
    <t>BENECIO BENEDETTO</t>
  </si>
  <si>
    <t>CELDA DE CARGA BARRA 5 K H8C-N5-5KSE-6YWB-SC-D27</t>
  </si>
  <si>
    <t>WR688107</t>
  </si>
  <si>
    <t>VR629941</t>
  </si>
  <si>
    <t>VR629957</t>
  </si>
  <si>
    <t>WR688080</t>
  </si>
  <si>
    <t>VR629955</t>
  </si>
  <si>
    <t>SE-CELDB-65040</t>
  </si>
  <si>
    <t>CELDA DE CARGA DOBLE BRIDA 75 K 65040-075E-B1-00F</t>
  </si>
  <si>
    <t>INDICADOR 7516 (SOLO INDICADOR, BASE Y ADAPTADOR)</t>
  </si>
  <si>
    <t>AE211115016</t>
  </si>
  <si>
    <t>AE211115032</t>
  </si>
  <si>
    <t>BODEGA</t>
  </si>
  <si>
    <t>AE211126005</t>
  </si>
  <si>
    <t>AE211115009</t>
  </si>
  <si>
    <t>INDUCARNES</t>
  </si>
  <si>
    <t>AE211115028</t>
  </si>
  <si>
    <t>AE211115006</t>
  </si>
  <si>
    <t>AE211115026</t>
  </si>
  <si>
    <t>BENEFICIO LA JOYA</t>
  </si>
  <si>
    <t>AE211115027</t>
  </si>
  <si>
    <t>AE211115035</t>
  </si>
  <si>
    <t>AE211115036</t>
  </si>
  <si>
    <t>INDICADOR 7510W ACERO INOX (SOLO INDICADOR, BASE Y ADAPTADOR)</t>
  </si>
  <si>
    <t>AE21111180001</t>
  </si>
  <si>
    <t>SE-CELTS-2K</t>
  </si>
  <si>
    <t>CELDA DE CARGA TIPO S 2 K</t>
  </si>
  <si>
    <t>s/s</t>
  </si>
  <si>
    <t>AA25105</t>
  </si>
  <si>
    <t>AA25040</t>
  </si>
  <si>
    <t>SE-TAR-4CANA-TOTAL</t>
  </si>
  <si>
    <t>TARJETA DE 4 CANALES PARA BASCULA DE CAMIONES MARCA TOTAL COM S-45-1250</t>
  </si>
  <si>
    <t>C353</t>
  </si>
  <si>
    <t>C35</t>
  </si>
  <si>
    <t>INDICADOR 7510W (SOLO INDICADOR,BASE Y ADAPTADOR)</t>
  </si>
  <si>
    <t>AE2111118001</t>
  </si>
  <si>
    <t>SE-CEL-HBM-PW4M</t>
  </si>
  <si>
    <t>CELDA DE BARRA DE 2 kg NUEVA</t>
  </si>
  <si>
    <t>INGENIO PANTALEON</t>
  </si>
  <si>
    <t>FERTECO</t>
  </si>
  <si>
    <t>CMI</t>
  </si>
  <si>
    <t>SERIES DE DEMOS: AE211115009</t>
  </si>
  <si>
    <t xml:space="preserve"> AE211115025</t>
  </si>
  <si>
    <t xml:space="preserve">NINGBO 1 </t>
  </si>
  <si>
    <t>CODIGO</t>
  </si>
  <si>
    <t>NUMERO DE SERIE</t>
  </si>
  <si>
    <t>Columna2</t>
  </si>
  <si>
    <t>CODIGO DE CAJA</t>
  </si>
  <si>
    <t>Columna1</t>
  </si>
  <si>
    <t>Columna12</t>
  </si>
  <si>
    <t>AE0230328001</t>
  </si>
  <si>
    <t>OVIDIO CARDONA</t>
  </si>
  <si>
    <t>AE0230328002</t>
  </si>
  <si>
    <t>ARIEL SANTOS</t>
  </si>
  <si>
    <t>SE HIZO CAMBIO POR EL MODELO SE-7580</t>
  </si>
  <si>
    <t>AE0230328003</t>
  </si>
  <si>
    <t>PROSERBO</t>
  </si>
  <si>
    <t>AE0230328004</t>
  </si>
  <si>
    <t xml:space="preserve">DIVEREXPORT, S.A. </t>
  </si>
  <si>
    <t>AE0230328005</t>
  </si>
  <si>
    <t>IMPORTACIÓN 2025-01-16</t>
  </si>
  <si>
    <t>BALANZA DE MESA</t>
  </si>
  <si>
    <t>CARLOS PEREZ</t>
  </si>
  <si>
    <t>ARIEL SANTO (ESQUIPULAS)</t>
  </si>
  <si>
    <t xml:space="preserve">DESARMADOS </t>
  </si>
  <si>
    <t>REPUESTOS/GUAMOLSA</t>
  </si>
  <si>
    <t>INCLUYE CAJA SUMA S:211102005 4 CELDAS DE CARGA SERIE: 21110130, 21110140, 21110136 Y 21110134. CABLE</t>
  </si>
  <si>
    <t>NCLUYE: CAJA SUMA S:211102006, 4 CELDAS DE CARGA SERIES: 21110091, 21110037, 21110025 Y 21110003. CABLE</t>
  </si>
  <si>
    <t>INGENIO PANTALEON/SOLO INDICADOR</t>
  </si>
  <si>
    <t>HENRY MARTINEZ</t>
  </si>
  <si>
    <t>BASCULA DE PLATAFORMA</t>
  </si>
  <si>
    <t>GUAMOLSA</t>
  </si>
  <si>
    <t>DIVEREXPORT, S.A.</t>
  </si>
  <si>
    <t>WILLIAM SANCHEZ/ SOEXSA NICARAGUA</t>
  </si>
  <si>
    <t>SE-LP7553E</t>
  </si>
  <si>
    <t>LP7553</t>
  </si>
  <si>
    <t>DAVID SANTIAGO/                 DEMO/                                    TOP GREEN</t>
  </si>
  <si>
    <t>Con indicador 7510E AE4211203001/ 1005</t>
  </si>
  <si>
    <t>WILLIAM SANCHEZ</t>
  </si>
  <si>
    <t>INSTALADOS EN IMSA SALIERON DE BODEA ENVIO #3944</t>
  </si>
  <si>
    <t>REINEIRO GUZMAN</t>
  </si>
  <si>
    <t>LP7621 CAJA</t>
  </si>
  <si>
    <t>DAÑADO</t>
  </si>
  <si>
    <t>LP7580</t>
  </si>
  <si>
    <t>IMPORTACIÓN 2024-02-06</t>
  </si>
  <si>
    <t>CLASS EQUIPO Y CONSTRUCCIONES DE GUATEMALA, S.A.</t>
  </si>
  <si>
    <t>AE231201001</t>
  </si>
  <si>
    <t>AE231201002</t>
  </si>
  <si>
    <t>AE231201003</t>
  </si>
  <si>
    <t>AE231201004</t>
  </si>
  <si>
    <t>INDUSTRIAS SACRAMENTO</t>
  </si>
  <si>
    <t>AE231201005</t>
  </si>
  <si>
    <t>MAX DUBON</t>
  </si>
  <si>
    <t>ESPIGA</t>
  </si>
  <si>
    <t>AGROCOMERCIAL CACHACERO</t>
  </si>
  <si>
    <t>SE-LP7651E</t>
  </si>
  <si>
    <t>7561E CAJA</t>
  </si>
  <si>
    <t>ALDO SOTO</t>
  </si>
  <si>
    <t>FINCA SAN JOSE</t>
  </si>
  <si>
    <t>SALIO BODEGA 2023-02-17</t>
  </si>
  <si>
    <t>DON PANTALEON (ESQUIPULAS)</t>
  </si>
  <si>
    <t>AGRICOLA NUEVA GRANADA</t>
  </si>
  <si>
    <t>BASCULA DE PISO</t>
  </si>
  <si>
    <t>EN BODEGA</t>
  </si>
  <si>
    <t>WILLIAM SANCHEZ/ACEROS</t>
  </si>
  <si>
    <t>LUDWIN NOVA</t>
  </si>
  <si>
    <t>DISPONIBLE</t>
  </si>
  <si>
    <t>COOPERATIVA CADECH</t>
  </si>
  <si>
    <t>SALIO DE BODEGA 2023-02-25</t>
  </si>
  <si>
    <t>MORALES IZABAL</t>
  </si>
  <si>
    <t>BASCULA DE PISO ESTÁNDAR</t>
  </si>
  <si>
    <t>SCENTIA</t>
  </si>
  <si>
    <t>EL INJERTO</t>
  </si>
  <si>
    <t>SOLO INDICADOR EN BODEGA  AE211115016</t>
  </si>
  <si>
    <t>ARROCERA LOS CORRALES</t>
  </si>
  <si>
    <t>SALIO DE BODEGA SOLO PLATAFORMA</t>
  </si>
  <si>
    <t xml:space="preserve">DEMOSTRACION </t>
  </si>
  <si>
    <t>TOP GREEN, S.A.</t>
  </si>
  <si>
    <t>SALIO DE BODEGA 2023-02-23</t>
  </si>
  <si>
    <t>INDICADOR EN BODEGA AE211115017</t>
  </si>
  <si>
    <t xml:space="preserve">DEMO </t>
  </si>
  <si>
    <t>JOSE TRIGUEROS</t>
  </si>
  <si>
    <t>ENCA</t>
  </si>
  <si>
    <t>INDICADOR EN BODEGA/ PLATAFORMA EN DEMO</t>
  </si>
  <si>
    <t>INDICADOR UNITARIO</t>
  </si>
  <si>
    <t>MONTE DE ORO</t>
  </si>
  <si>
    <t>SALIDA DE BODEGA 2023-05-27</t>
  </si>
  <si>
    <t>BASCULA DE PISO 600 kg /IMPORTACIÓN 2025-01-16</t>
  </si>
  <si>
    <t>SE-LP7611J</t>
  </si>
  <si>
    <t>BASCULA DE PISO HEAVY DUTY</t>
  </si>
  <si>
    <t>DEMO/ ARROCERA LOS CORRALES</t>
  </si>
  <si>
    <t>INDIVIDUAL/SAT</t>
  </si>
  <si>
    <t>TEXSUN</t>
  </si>
  <si>
    <t>CHARMING</t>
  </si>
  <si>
    <t>SE-LP7610W</t>
  </si>
  <si>
    <t>BASCULA DE PISO PLATAFORMA ACERO INOX SE-LP7510</t>
  </si>
  <si>
    <t>NICARAGUA/FERTECO</t>
  </si>
  <si>
    <t>0230424005</t>
  </si>
  <si>
    <t>0230329011</t>
  </si>
  <si>
    <t>INDICADOR 7510W/PLATAFORMA 400X500MM</t>
  </si>
  <si>
    <t>AE211209002</t>
  </si>
  <si>
    <t>0230329012</t>
  </si>
  <si>
    <t>PLATAFORMA QUEDO EN BODEGA</t>
  </si>
  <si>
    <t>0230424001/INDICADOR</t>
  </si>
  <si>
    <t>MOLINOS MODERNOS</t>
  </si>
  <si>
    <t>0230329013</t>
  </si>
  <si>
    <t>02304240002</t>
  </si>
  <si>
    <t>0230329014</t>
  </si>
  <si>
    <t>02304240003</t>
  </si>
  <si>
    <t>0230329015</t>
  </si>
  <si>
    <t>0230424004</t>
  </si>
  <si>
    <t>LP7611W</t>
  </si>
  <si>
    <t>BASCULA DE PISO ACERO INOXIDABLE</t>
  </si>
  <si>
    <t>DEMO/ SOEXSA NICARAGUA</t>
  </si>
  <si>
    <t>DM OCCIDENTE</t>
  </si>
  <si>
    <t>DUMMEN ORANGE</t>
  </si>
  <si>
    <t>RESTAURANTE NEREA</t>
  </si>
  <si>
    <t>ROLLO DE CABLE PAA CELDA DE CARGA</t>
  </si>
  <si>
    <t>SE-LP7340F</t>
  </si>
  <si>
    <t>LK-005</t>
  </si>
  <si>
    <t>LP76361R1</t>
  </si>
  <si>
    <t>LK-004</t>
  </si>
  <si>
    <t>LK-002</t>
  </si>
  <si>
    <t>LK-003</t>
  </si>
  <si>
    <t>BENEFICIO KASAMIJIJ</t>
  </si>
  <si>
    <t>ACEROS GUAT/HONDURAS</t>
  </si>
  <si>
    <t>LK-001</t>
  </si>
  <si>
    <t>INGENIO MAGDALENA</t>
  </si>
  <si>
    <t xml:space="preserve">SALIO DE BODEGA 2023-02-17 POR SOLICITUD DE DON ALDO/ INTERCAMBIO DE CAJAS </t>
  </si>
  <si>
    <t>MODULO DE PLATAFORMA</t>
  </si>
  <si>
    <t>2 INSTALADADOS ENVIO #3944</t>
  </si>
  <si>
    <t>SE-WT1500-2KF-5</t>
  </si>
  <si>
    <t>BALANZA DE LABORATORIO</t>
  </si>
  <si>
    <t>SALIDA DE BODEGA 2023-02-17</t>
  </si>
  <si>
    <t>INDICADOR DIGITAL PEQUEÑO</t>
  </si>
  <si>
    <t>COMERCIALIZADORA BETHEL 2024-10-23</t>
  </si>
  <si>
    <t>FREDY GARCIA-2024-12-11</t>
  </si>
  <si>
    <t>LA MONTAÑA FERGAR</t>
  </si>
  <si>
    <t>LAMFER</t>
  </si>
  <si>
    <t>COMPAÑÍA AGROINDUSTIAL ESPIGA</t>
  </si>
  <si>
    <t>DIVER EXPORTS, S.A.</t>
  </si>
  <si>
    <t>COMPRAS CAFÉ EL ESFUERZO 2024-10-09</t>
  </si>
  <si>
    <t xml:space="preserve">DETERMINADOR DE HUMEDAD VERSION TOUCH </t>
  </si>
  <si>
    <t>COMERCIALIZADORA BETHEL EN BODEGA SOLO CAJA</t>
  </si>
  <si>
    <t>EDWIN PINTO</t>
  </si>
  <si>
    <t>TARJETA MALA</t>
  </si>
  <si>
    <t>SELECTPHARMA</t>
  </si>
  <si>
    <t>GRUPO MICH, S.A.</t>
  </si>
  <si>
    <t>MALA</t>
  </si>
  <si>
    <t>INGRESA DE PLATAFORMA 7620A QUE SE FUE A TUBAC</t>
  </si>
  <si>
    <t>SE-CAJA-SUMA SE7312-S2-4</t>
  </si>
  <si>
    <t>CAJA SUMA SS</t>
  </si>
  <si>
    <t>SE-CAJA-SUMA-AWT</t>
  </si>
  <si>
    <t>50063-0066-03/ 50982-0015c</t>
  </si>
  <si>
    <t>INGRESADAS A BODEGA POR PARTE DE DOL ALDO SOTO PROVENIENTES DE INGENIO MAGDALENA</t>
  </si>
  <si>
    <t>BASCULA DE PISO PLATAFORMA ACERO INOX /ZM 405</t>
  </si>
  <si>
    <t>APPAREL &amp; TEXTIL</t>
  </si>
  <si>
    <t>LACTEOS PARMA</t>
  </si>
  <si>
    <t>importacion 2024-02-06</t>
  </si>
  <si>
    <t>AE231117001</t>
  </si>
  <si>
    <t>AE231117002</t>
  </si>
  <si>
    <t>AE231117003</t>
  </si>
  <si>
    <t>AE231117004</t>
  </si>
  <si>
    <t>AE231117005</t>
  </si>
  <si>
    <t xml:space="preserve">INDICADOR DE PESO DIGITAL SE-LP7510 CON BLUETOOTH </t>
  </si>
  <si>
    <t>AE0231116001</t>
  </si>
  <si>
    <t>QUE VIENE EN PLATAFORMA SE-7620A/ 1 500 x 2 000mm</t>
  </si>
  <si>
    <t>AE0231116002</t>
  </si>
  <si>
    <t>AE0231116003</t>
  </si>
  <si>
    <t>AE0231116004</t>
  </si>
  <si>
    <t>AE0231116005</t>
  </si>
  <si>
    <t>APPAREL &amp; TEXTILE</t>
  </si>
  <si>
    <t>INDICADOR PARA BASCULA DE PLATAFORMA MODELO SE-7621</t>
  </si>
  <si>
    <t>211126002</t>
  </si>
  <si>
    <t>SE-LP7620A</t>
  </si>
  <si>
    <t>PLATAFORMA DE 1.5x2 METROS CAPACIDAD 3T CON INDICADOR MODELO 7510 CO BLUETOOH</t>
  </si>
  <si>
    <t>0230321001</t>
  </si>
  <si>
    <t>0231116006</t>
  </si>
  <si>
    <t>0231116012</t>
  </si>
  <si>
    <t>RENE SANTOS</t>
  </si>
  <si>
    <t>0230321002</t>
  </si>
  <si>
    <t>0231116001</t>
  </si>
  <si>
    <t>0231116007</t>
  </si>
  <si>
    <t>0231116013</t>
  </si>
  <si>
    <t>ROJO EN BODEGA 2025-01-30</t>
  </si>
  <si>
    <t>0230321003</t>
  </si>
  <si>
    <t>NELSON ARITA</t>
  </si>
  <si>
    <t>0231116002</t>
  </si>
  <si>
    <t>0231116008</t>
  </si>
  <si>
    <t>0231116014</t>
  </si>
  <si>
    <t>0230321004</t>
  </si>
  <si>
    <t>0231116003</t>
  </si>
  <si>
    <t>0231116009</t>
  </si>
  <si>
    <t>0231116015</t>
  </si>
  <si>
    <t>0230321005</t>
  </si>
  <si>
    <t>DANILO ROSA</t>
  </si>
  <si>
    <t>0231116004</t>
  </si>
  <si>
    <t>0231116010</t>
  </si>
  <si>
    <t>PROSERVO</t>
  </si>
  <si>
    <t>0231116005</t>
  </si>
  <si>
    <t>0231116011</t>
  </si>
  <si>
    <t>FRANCIS JAVIER 2024-11-12</t>
  </si>
  <si>
    <t>ALL SPICE</t>
  </si>
  <si>
    <t>EDWIN RODRIGUEZ/CAFÉ MONTE CRISTO 2024</t>
  </si>
  <si>
    <t>ESAU SALAZAR</t>
  </si>
  <si>
    <t>EDWIN PERALTA/CAFÉ EL ESFUERZO 2024-11-05</t>
  </si>
  <si>
    <t>ROLANDO OCH</t>
  </si>
  <si>
    <t>COFFE BROWN</t>
  </si>
  <si>
    <t>RAMON PERALTA 2024-10-25</t>
  </si>
  <si>
    <t>PAN TA TUBAC</t>
  </si>
  <si>
    <t>FRUPO FERT</t>
  </si>
  <si>
    <t>CTL POR INTERCAMBIO GARANTIA</t>
  </si>
  <si>
    <t>AXEL DUARTE  2024-12-18</t>
  </si>
  <si>
    <t>ASGAR</t>
  </si>
  <si>
    <t>0230329001</t>
  </si>
  <si>
    <t>0230329006</t>
  </si>
  <si>
    <t>0240421001</t>
  </si>
  <si>
    <t>02303290002</t>
  </si>
  <si>
    <t>0230329007</t>
  </si>
  <si>
    <t>0240421002</t>
  </si>
  <si>
    <t>0230329003</t>
  </si>
  <si>
    <t>SIGASA</t>
  </si>
  <si>
    <t>0230329008</t>
  </si>
  <si>
    <t>0230329004</t>
  </si>
  <si>
    <t>RHINOTEC, S.A</t>
  </si>
  <si>
    <t>0230329009</t>
  </si>
  <si>
    <t>0230329005</t>
  </si>
  <si>
    <t>0230329010</t>
  </si>
  <si>
    <t>0230329016</t>
  </si>
  <si>
    <t>0230329021</t>
  </si>
  <si>
    <t>NUTRIHUEVO</t>
  </si>
  <si>
    <t>0230329017</t>
  </si>
  <si>
    <t>0230329022</t>
  </si>
  <si>
    <t>0240421003</t>
  </si>
  <si>
    <t>0230329018</t>
  </si>
  <si>
    <t>PLASTIS AND MOLDS</t>
  </si>
  <si>
    <t>0230329023</t>
  </si>
  <si>
    <t>PREMEX</t>
  </si>
  <si>
    <t>0240421004</t>
  </si>
  <si>
    <t>0230329019</t>
  </si>
  <si>
    <t>0230329024</t>
  </si>
  <si>
    <t>0240421005</t>
  </si>
  <si>
    <t>0230329020</t>
  </si>
  <si>
    <t>0230329025</t>
  </si>
  <si>
    <t>MULTIPROYECTOS DEL SUR, S.A.</t>
  </si>
  <si>
    <t>0240421006</t>
  </si>
  <si>
    <t>LISTADO INVENTARIO  BODEGAS  MARZO</t>
  </si>
  <si>
    <t>SE-IND-7517SINB</t>
  </si>
  <si>
    <t xml:space="preserve">INDICADOR DIGITAL DE PESO MODELO SE-7517 SIN BATERIA </t>
  </si>
  <si>
    <t>NINGBO 2</t>
  </si>
  <si>
    <t>IMPORTACIÓN 2025-01-09</t>
  </si>
  <si>
    <t>SE-CELCA-75K/LP 7154</t>
  </si>
  <si>
    <t>CELDA DE CARGA 75 K LP7154 16mm</t>
  </si>
  <si>
    <t>BENEFICIO PALOMO</t>
  </si>
  <si>
    <t>SE-CELCA-250LB</t>
  </si>
  <si>
    <t>CELDA DE CARGA TIPO S 250 LB</t>
  </si>
  <si>
    <t>56M5602</t>
  </si>
  <si>
    <t>56M5600</t>
  </si>
  <si>
    <t>56M5603</t>
  </si>
  <si>
    <t>56M0202</t>
  </si>
  <si>
    <t xml:space="preserve">MAYALATEX, S.A. </t>
  </si>
  <si>
    <t>BASCULA-TM-30K</t>
  </si>
  <si>
    <t>INGENIO LA UNION</t>
  </si>
  <si>
    <t>IVAN LEIVA</t>
  </si>
  <si>
    <t>N4147</t>
  </si>
  <si>
    <t>INA</t>
  </si>
  <si>
    <t>N4214</t>
  </si>
  <si>
    <t>IMPORTACION 2024-02-06</t>
  </si>
  <si>
    <t>BIO ETANOL, S.A 2024-12-14</t>
  </si>
  <si>
    <t>AG ACEROS COLGANTE</t>
  </si>
  <si>
    <t>SE-COLG-LP7650G</t>
  </si>
  <si>
    <t>BASCULA COLGANTE CAPACIDAD 10 000kg LP7650G</t>
  </si>
  <si>
    <t>SE-7151</t>
  </si>
  <si>
    <t>CELDA DE CARGA TIPO BARRA SE-7151 30 klb</t>
  </si>
  <si>
    <t xml:space="preserve">CELDA DE CARGA TIPO BARRA SE-7155-SS 15 klb </t>
  </si>
  <si>
    <t>AGREGUA</t>
  </si>
  <si>
    <t>BALANZA DE LABORATORIO ADAN LUNA SE-LPB423E DE 420x0.001g</t>
  </si>
  <si>
    <t>AEAK124442</t>
  </si>
  <si>
    <t>INGRESO 2024-11-12</t>
  </si>
  <si>
    <t>SE-7120-200kg</t>
  </si>
  <si>
    <t>SE-7660/MODULO</t>
  </si>
  <si>
    <t>LW1</t>
  </si>
  <si>
    <t>RW1</t>
  </si>
  <si>
    <t>SE-7660/MODULOS SIN DISPLAY</t>
  </si>
  <si>
    <t>INDICADOR PARA MODULOS DE PESA EJES MODELO LP7660 SIN DISPLAY SE-LP7562</t>
  </si>
  <si>
    <t>RW1 1001</t>
  </si>
  <si>
    <t>LW1 1001</t>
  </si>
  <si>
    <t>SE-7660V-5090/4 MODULOS</t>
  </si>
  <si>
    <t>INDICADOR PARA MÓDULO PESA EJES SE-7660V</t>
  </si>
  <si>
    <t>0240727001</t>
  </si>
  <si>
    <t>SE-7662-1530/CON MARCO</t>
  </si>
  <si>
    <t>BASCULA PESA EJES LP7662-1530-2-30T</t>
  </si>
  <si>
    <t>0240728003</t>
  </si>
  <si>
    <t>BASCULA PESA EJES LP7662-1530-30T*2PADS CON MARCO</t>
  </si>
  <si>
    <t>0240922001</t>
  </si>
  <si>
    <t>0240922002</t>
  </si>
  <si>
    <t>SE-7662-1530</t>
  </si>
  <si>
    <t>BASCULA PESA EJES SE7662-1530-30T*2 PADS</t>
  </si>
  <si>
    <t>0240728001</t>
  </si>
  <si>
    <t>SE-7660-8530</t>
  </si>
  <si>
    <t>BASCULA PESA EJES SISTEMA DINAMICO SE7660-8035-20T*2 PADS</t>
  </si>
  <si>
    <t>0240727002</t>
  </si>
  <si>
    <t>INDICADOR METTLER TOLEDO IND 310</t>
  </si>
  <si>
    <t>00793486JL</t>
  </si>
  <si>
    <t xml:space="preserve">INDICADOR </t>
  </si>
  <si>
    <t>DINAMOMETRO</t>
  </si>
  <si>
    <t>BXI023</t>
  </si>
  <si>
    <t>BXI024</t>
  </si>
  <si>
    <t>BXI025</t>
  </si>
  <si>
    <t>BXI026</t>
  </si>
  <si>
    <t>BXI027</t>
  </si>
  <si>
    <t>CELDA DE CARGA</t>
  </si>
  <si>
    <t>82P4093</t>
  </si>
  <si>
    <t>82P4014</t>
  </si>
  <si>
    <t>82P4101</t>
  </si>
  <si>
    <t>82P4104</t>
  </si>
  <si>
    <t>82P4106</t>
  </si>
  <si>
    <t>82P4102</t>
  </si>
  <si>
    <t>82P4095</t>
  </si>
  <si>
    <t>82P4097</t>
  </si>
  <si>
    <t>SE-LP7120-500kg</t>
  </si>
  <si>
    <t>SE-LP7120-100kg</t>
  </si>
  <si>
    <t>ALDO</t>
  </si>
  <si>
    <t>BASCULA PESA EJES CON MARCO/INDICADOR LP7561</t>
  </si>
  <si>
    <t>0240521001</t>
  </si>
  <si>
    <t>0240521002</t>
  </si>
  <si>
    <t>0240521003</t>
  </si>
  <si>
    <t>0240521004</t>
  </si>
  <si>
    <t>0240521005</t>
  </si>
  <si>
    <t>BENEFICIO SUCHITAN</t>
  </si>
  <si>
    <t>CELDA DE CARGA TIPO BARRA SS LP7160A DE 200 KG</t>
  </si>
  <si>
    <t>0241013001</t>
  </si>
  <si>
    <t>0241013002</t>
  </si>
  <si>
    <t>0241013003</t>
  </si>
  <si>
    <t>0241013004</t>
  </si>
  <si>
    <t>0241013005</t>
  </si>
  <si>
    <t>DEMOSTRACIÓN</t>
  </si>
  <si>
    <t xml:space="preserve">IMPRESOR TERMICO PARA INDICADOR LP7581P </t>
  </si>
  <si>
    <t>E29C103-24090915069</t>
  </si>
  <si>
    <t>E29C103-24090915090</t>
  </si>
  <si>
    <t>E29C103-24090915071</t>
  </si>
  <si>
    <t>LISTADO INVENTARIO  BODEGAS  ABRIL</t>
  </si>
  <si>
    <t>LISTADO INVENTARIO  BODEGAS  MAYO</t>
  </si>
  <si>
    <t>PANTALEON/AROMAS</t>
  </si>
  <si>
    <t>400/397</t>
  </si>
  <si>
    <t xml:space="preserve">BALANZA DE LABORATORIO CAPACIDAD 600 g </t>
  </si>
  <si>
    <t>SE6003GHE</t>
  </si>
  <si>
    <t>600 g</t>
  </si>
  <si>
    <t>FRUTIMANIA</t>
  </si>
  <si>
    <t>corporación la paz</t>
  </si>
  <si>
    <t>LISTADO INVENTARIO  BODEGAS  JUNIO</t>
  </si>
  <si>
    <t>corporación la paz capacidad de 100 kg/HBSCS</t>
  </si>
  <si>
    <t>2522433885/ 1596673948</t>
  </si>
  <si>
    <t>405/383</t>
  </si>
  <si>
    <t>LACTEOS PARMA SOLO PLATAFORMA</t>
  </si>
  <si>
    <t>VESUVIO</t>
  </si>
  <si>
    <t>SOEXSA BÁSCULAS DE SUPERMERCADO</t>
  </si>
  <si>
    <t>MDO</t>
  </si>
  <si>
    <t xml:space="preserve">ADAPTADOR DE CORRIENTE DE 7.5V PARA BALANZA ELECTRÓNICA </t>
  </si>
  <si>
    <t>7.5 V</t>
  </si>
  <si>
    <t xml:space="preserve">ACEROS DE GUATEMALA </t>
  </si>
  <si>
    <t>UTILIZADA EN SCENTIA PERFUMERIA</t>
  </si>
  <si>
    <t>TARJETA PRINCIPAL ELECTRONIC BALANCE PARA BALANZA</t>
  </si>
  <si>
    <t>GUAMOLSA/ METALENVASES/APPAREL</t>
  </si>
  <si>
    <t>3735570908/4294068844</t>
  </si>
  <si>
    <t>400/381/379</t>
  </si>
  <si>
    <t>454/460/468</t>
  </si>
  <si>
    <t>SE DESCARGA UNA PARA SUSTITUIR UN KIT ELECTRÓNICO UTILIZADO EN PEGASO</t>
  </si>
  <si>
    <t>454/456</t>
  </si>
  <si>
    <t>BÁSCULA CAMIONERA DE 10 x 70 pies CAPACIDAD 100 T SIN INDICADOR LP7690</t>
  </si>
  <si>
    <t>100T</t>
  </si>
  <si>
    <t>BÁSCULA CAMIONERA LP7690 3.3 x 7 m CAPACIDAD 50T INCLUYE PANTALLA REMOTA Y NO INCLUYE INDICADOR DIGITAL</t>
  </si>
  <si>
    <t>SOEXSA COMPARADOR</t>
  </si>
  <si>
    <t>457/463</t>
  </si>
  <si>
    <t>CAJA WALTER</t>
  </si>
  <si>
    <t>ELECTROPUERTAS/GUAMOLSA</t>
  </si>
  <si>
    <t>INDICADORES LACTEOS PARMA QUE TRAIA LA BÁSCULA</t>
  </si>
  <si>
    <t>IMSA CARRETON</t>
  </si>
  <si>
    <t>TERMINAL RV</t>
  </si>
  <si>
    <t>455/457/463</t>
  </si>
  <si>
    <t>INGRESO INDICADOR BÁSCULA 7611 ACEROS</t>
  </si>
  <si>
    <t>GUAMOLSA/ SE INGRESA INDICADOR CON ACCESORIOS 3 K TRADING</t>
  </si>
  <si>
    <t>CARNES FINAS</t>
  </si>
  <si>
    <t>3K TRADING</t>
  </si>
  <si>
    <t>DOS CERROS</t>
  </si>
  <si>
    <t>221/222</t>
  </si>
  <si>
    <t>LA PEDRERA</t>
  </si>
  <si>
    <t>451/461</t>
  </si>
  <si>
    <t xml:space="preserve">GUAMOLSA/ SE INGRESA INDICADOR CON ACCESORIOS 3 K TRADING/ BIO ETANOL </t>
  </si>
  <si>
    <t>450/453</t>
  </si>
  <si>
    <t>465/470</t>
  </si>
  <si>
    <t>hugo cardona</t>
  </si>
  <si>
    <t>CARNES</t>
  </si>
  <si>
    <t>MEBRANA DIGITAL PARA INDICADOR MÓDULOS SIN DISPLAY</t>
  </si>
  <si>
    <t>MÓDULOS PLASTIFAR</t>
  </si>
  <si>
    <t>PEGASO</t>
  </si>
  <si>
    <t>LORALVA/ELECTROPUERTAS</t>
  </si>
  <si>
    <t>MODULO DE PESAJE SISTEMA ESTATICO 6 PADS(BASCULA PESA EJES) INDICADOR MAS 6 MODULOS INCLUYE INDICADOR</t>
  </si>
  <si>
    <t>CMI MOLINOS MODERNOS</t>
  </si>
  <si>
    <t>PATAS CON ROSCA FINA PARA MÓDULOS 1"</t>
  </si>
  <si>
    <t>LP7320-26(1-12UNF)</t>
  </si>
  <si>
    <t>PLATAFORMA DE 1.5x1.5 METROS CAPACIDAD 5T CON INDICADOR MODELO 7510 (SOLO PLATAFORMA)</t>
  </si>
  <si>
    <t>PLATAFORMA DE 1.5 x 2 METROS CAPACIDAD 10 T CON INDICADOR MODELO 7510 (SOLO PLATAFORMA)</t>
  </si>
  <si>
    <t>10 T</t>
  </si>
  <si>
    <t>ROLLO DE CABLE PARA CELDA DE CARGA BLINDADO 5 hilos (mt)</t>
  </si>
  <si>
    <t>CMI MOLINOS MODERNOS/SOEXSA NICARAGUA/CMI</t>
  </si>
  <si>
    <t>452/468/469</t>
  </si>
  <si>
    <t>SEPTIEMBRE</t>
  </si>
  <si>
    <t>43 EN CAJA Y 50 EN CAJA SELLADA</t>
  </si>
  <si>
    <t>20 unidades</t>
  </si>
  <si>
    <t>DESCRIPCIÓN</t>
  </si>
  <si>
    <t>CANTIDAD</t>
  </si>
  <si>
    <t>INDICADOR BRECKNELL SBI 505 (REPUESTO)</t>
  </si>
  <si>
    <t xml:space="preserve">PEDESTALES CON BASE DE METAL </t>
  </si>
  <si>
    <t>SE-PEDE-BASE-METAL</t>
  </si>
  <si>
    <t>NINGBO</t>
  </si>
  <si>
    <t>BASES DE METAL PARA BASCULA HL 2000 i</t>
  </si>
  <si>
    <t>SE-BASE-METAL</t>
  </si>
  <si>
    <t>BASE COMPLETA PARA BASCULA FG AND</t>
  </si>
  <si>
    <t>SE-BASE-FG</t>
  </si>
  <si>
    <t>BASE PARA INDICADOR DE ACERO INOXIDABLE AND</t>
  </si>
  <si>
    <t>SE-BASE-INOX</t>
  </si>
  <si>
    <t>PANTALLAS DE VIDRIO PARA BASCULA COLGANTE</t>
  </si>
  <si>
    <t>SE-PANTA-COLGANTE</t>
  </si>
  <si>
    <t>PATAS USADAS PARA FG AND</t>
  </si>
  <si>
    <t>SE-PATAS-USA-FG</t>
  </si>
  <si>
    <t>TAPA PARA COMPARTIDOR DE BATERIAS AND</t>
  </si>
  <si>
    <t>SE-TAPA-COMPA-AND</t>
  </si>
  <si>
    <t>PEDESTAL CIRCULAR Y BASE DE MODELO 7611</t>
  </si>
  <si>
    <t>SE-PEDE-BASE-METAL/7611</t>
  </si>
  <si>
    <t>PEDESTAL CON BASE DE BÁSCULA 7611</t>
  </si>
  <si>
    <t>SE-PED-7611</t>
  </si>
  <si>
    <t>BASE PARA SENSORES</t>
  </si>
  <si>
    <t>CABLE DE CORRIENTE DE BASCULA 7611</t>
  </si>
  <si>
    <t xml:space="preserve">JOSE TRIGUEROS </t>
  </si>
  <si>
    <t>S/ 224 // E: 4328</t>
  </si>
  <si>
    <t>VIENE MES ANTERIOR DICIEMBRE</t>
  </si>
  <si>
    <t>INGRESO POR COMPRA</t>
  </si>
  <si>
    <t>CLIENTE</t>
  </si>
  <si>
    <t>SALIDA</t>
  </si>
  <si>
    <t>FACTURA</t>
  </si>
  <si>
    <t>CINTA VULCANIZADA</t>
  </si>
  <si>
    <t>CAJA-CRYSTOPHER//CAJA-HENRY//CAJA-ALDO//GUAMOLSA-JOSE//CAJA JOSE//CAJA WALTER</t>
  </si>
  <si>
    <t>254//255//256//258//287//307</t>
  </si>
  <si>
    <t>CINTA TEMFLEX</t>
  </si>
  <si>
    <t>CAJA-CRYSTOPHER</t>
  </si>
  <si>
    <t>CINTA DE AISLAR</t>
  </si>
  <si>
    <t>CAJA-ALDO/CAJA-HENRY//GUAMOLSA-JOSE//KENWORTH-HUGO//CAJA CRYSTOPHER</t>
  </si>
  <si>
    <t>256//258//280//283</t>
  </si>
  <si>
    <t>WYPE</t>
  </si>
  <si>
    <t>TARRO DE GRASA</t>
  </si>
  <si>
    <t>ILIMITADO</t>
  </si>
  <si>
    <t>TUBO DE SILICON</t>
  </si>
  <si>
    <t>ESQUIPULAS-CRYSTOPHER</t>
  </si>
  <si>
    <t>DESENGRASANTE</t>
  </si>
  <si>
    <t>RADIO PORTATIL PS50</t>
  </si>
  <si>
    <t>BÁSCULA DE PLATAFORMA SE7611 DE 1 000 kg 1 x 1 m</t>
  </si>
  <si>
    <t>CAUTIN</t>
  </si>
  <si>
    <t>ESPATULA 4"</t>
  </si>
  <si>
    <t>ESTATULA 2"</t>
  </si>
  <si>
    <t>RESMA DE HOJAS BLANCAS</t>
  </si>
  <si>
    <t>boleta ingreso 125</t>
  </si>
  <si>
    <t>ROLLO DE TUBERIA FLEXIBLE</t>
  </si>
  <si>
    <t>BATERIAS ALCALINA TRIPLE A</t>
  </si>
  <si>
    <t>BATERIAS ALCALINA DOBLE A</t>
  </si>
  <si>
    <t>BROCHAS 4"</t>
  </si>
  <si>
    <t>CEPILLO DE ALAMBRE</t>
  </si>
  <si>
    <t>EXTRACTRO TMC</t>
  </si>
  <si>
    <t>LIMPIA CONTACTO</t>
  </si>
  <si>
    <t>TERMINAL CELESTE HEMBRA 14-16 (HN)</t>
  </si>
  <si>
    <t>CONTRUCCIÓN</t>
  </si>
  <si>
    <t>SERIE</t>
  </si>
  <si>
    <t>CLASIFICACIÓN</t>
  </si>
  <si>
    <t>ACERO INOX</t>
  </si>
  <si>
    <t>M1</t>
  </si>
  <si>
    <t>CONECTORES 25 PINES MACHO</t>
  </si>
  <si>
    <t>1mg</t>
  </si>
  <si>
    <t>1kg</t>
  </si>
  <si>
    <t>E1</t>
  </si>
  <si>
    <t>500g</t>
  </si>
  <si>
    <t>F1</t>
  </si>
  <si>
    <t>1mg-500g</t>
  </si>
  <si>
    <t>F2</t>
  </si>
  <si>
    <t>1kg-5kg</t>
  </si>
  <si>
    <t>ACERO NIQUELADO</t>
  </si>
  <si>
    <t>CONECTORES 25 PINES HEMBRE</t>
  </si>
  <si>
    <r>
      <rPr>
        <sz val="20"/>
        <color theme="1"/>
        <rFont val="Arial"/>
      </rPr>
      <t xml:space="preserve">1-YEGUADA // </t>
    </r>
    <r>
      <rPr>
        <sz val="20"/>
        <color rgb="FFFF0000"/>
        <rFont val="Arial"/>
      </rPr>
      <t>2 MODULOS PESA EJES PROPIEDAD DE DOS CERROS, SE INGRESAN POR QUE AUN NO SE HA HECHO LA ENTREGA</t>
    </r>
  </si>
  <si>
    <t>EQUIPO DE MEDICIÓN</t>
  </si>
  <si>
    <t>MICROMETROS DIGITAL</t>
  </si>
  <si>
    <t>MODELO:</t>
  </si>
  <si>
    <t xml:space="preserve">SERIE: </t>
  </si>
  <si>
    <t>RANGO</t>
  </si>
  <si>
    <t>CALIBRADOR DIGITAL</t>
  </si>
  <si>
    <r>
      <rPr>
        <sz val="20"/>
        <color theme="1"/>
        <rFont val="Arial"/>
      </rPr>
      <t xml:space="preserve">1-YEGUADA // </t>
    </r>
    <r>
      <rPr>
        <sz val="20"/>
        <color rgb="FFFF0000"/>
        <rFont val="Arial"/>
      </rPr>
      <t>2 MODULOS PESA EJES PROPIEDAD DE DOS CERROS, SE INGRESAN POR QUE AUN NO SE HA HECHO LA ENTREGA</t>
    </r>
  </si>
  <si>
    <t>0 a 300mm / 0 a 12"</t>
  </si>
  <si>
    <t>CONECTORES DE 9 PINES MACHO</t>
  </si>
  <si>
    <t>CONECTORES DE 9 PINES HEMBRA</t>
  </si>
  <si>
    <t>TAPADERAS PARA CONECTOR PB9</t>
  </si>
  <si>
    <t>SE UTILIZO</t>
  </si>
  <si>
    <t xml:space="preserve">INGRESA A BODEGA </t>
  </si>
  <si>
    <t>4 CELDAS DE CARGA 2.5</t>
  </si>
  <si>
    <t>CAPUCHONES PARA CONECTORES DE 25 PINES SH 25DM</t>
  </si>
  <si>
    <t>BORNERA 16AMP BRONCE CAL 12</t>
  </si>
  <si>
    <t>SHAMPOO EBULIIET 4.1 LT</t>
  </si>
  <si>
    <t xml:space="preserve">EQUIPO EN DEMOSTRACIÓN </t>
  </si>
  <si>
    <t>SILICOM EBULLIET 4.1 LT</t>
  </si>
  <si>
    <t>CABLE SERIAL RS 232</t>
  </si>
  <si>
    <t>P3514184</t>
  </si>
  <si>
    <t>AE230328003</t>
  </si>
  <si>
    <t>YEGUADA-WALTER</t>
  </si>
  <si>
    <t>TINTA CANON 11 PGBK NEGRO</t>
  </si>
  <si>
    <t>BASCULA DE PISO PLATAFORMA /ABS CAJA</t>
  </si>
  <si>
    <t>SE-PL7611</t>
  </si>
  <si>
    <t>AE211115029</t>
  </si>
  <si>
    <t>DESENGRASANTE EBULLIET 4.1 LT</t>
  </si>
  <si>
    <t>BASCULA DE PISO PLATAFORMA  CON INDICADOR BLUETOOTH</t>
  </si>
  <si>
    <t>SE-PL7611/7510I</t>
  </si>
  <si>
    <t>AE231116001</t>
  </si>
  <si>
    <t>REFRIGERANTE EBULLIET 4.1 LT</t>
  </si>
  <si>
    <t xml:space="preserve">PAPEL INDUSTRIAL WYPEL (ROLLO TRAE 88 HOJAS) </t>
  </si>
  <si>
    <t>ROLLO DE CONTAC MATE 18M</t>
  </si>
  <si>
    <r>
      <rPr>
        <sz val="20"/>
        <color theme="1"/>
        <rFont val="Arial"/>
      </rPr>
      <t>2-JESUS LORENZANA/ 1-CESAR PINEDA//1-AG PARA BASCULA COLGANTE/1-PARA BASCULA COLGANTE LP7650G QUE QUEDA EN BODEGA</t>
    </r>
    <r>
      <rPr>
        <sz val="20"/>
        <color rgb="FFFF0000"/>
        <rFont val="Arial"/>
      </rPr>
      <t>// EN INVENTARIO FISICO HAY UN FALTANTE DE 1 BATERIA QUE NO TIENE BOLETA DE SALIDA, SE VERIFICO EN LAS SALIDAS PERO TODAS FUERON ENTREGADAS Y ASIGNADAS A QUIEN SE LES VENDIO//</t>
    </r>
  </si>
  <si>
    <t>ROLLO DE FILM STRECH 18"</t>
  </si>
  <si>
    <t>CINTA DE DYMO</t>
  </si>
  <si>
    <t>BATERIAS D2 DE 1.5V/LR20</t>
  </si>
  <si>
    <t>DEMOSTRACIÓN /  PRUEBA</t>
  </si>
  <si>
    <t>ENVIO / SALIDA</t>
  </si>
  <si>
    <t>CARCASAS FRONTALES DE INDICADOR PANTER METTLER TOLEDO</t>
  </si>
  <si>
    <t>PANTHER</t>
  </si>
  <si>
    <t>SE-CARCASA-PANTER</t>
  </si>
  <si>
    <t>DISPLAY PARA BASCULA GSE 460</t>
  </si>
  <si>
    <t>GSE</t>
  </si>
  <si>
    <t>SE-GSE</t>
  </si>
  <si>
    <t>ETIQUETA CON LOGO DE SOEXSA COLOR AZUL PARA INDICADOR SE-7510E</t>
  </si>
  <si>
    <t>SE-ET-SOEXSA</t>
  </si>
  <si>
    <t>INVENTARIO UNIFORMES</t>
  </si>
  <si>
    <t>FUENTE DE PODER DE 12 A 24 VOLTS</t>
  </si>
  <si>
    <t>TALLA</t>
  </si>
  <si>
    <t>COLOR</t>
  </si>
  <si>
    <t>SE-FPT-12 A 24</t>
  </si>
  <si>
    <t>OBSERVACIONES</t>
  </si>
  <si>
    <t>INGRESOS</t>
  </si>
  <si>
    <t>SALIDAS</t>
  </si>
  <si>
    <t>EMPLEADO</t>
  </si>
  <si>
    <t>BLUSA POLO</t>
  </si>
  <si>
    <t>XL</t>
  </si>
  <si>
    <t>ROJO</t>
  </si>
  <si>
    <t>AZUL</t>
  </si>
  <si>
    <t>M</t>
  </si>
  <si>
    <t xml:space="preserve">BLUSA POLO </t>
  </si>
  <si>
    <t>CAMISA CON REFLECTIVO</t>
  </si>
  <si>
    <t>XS</t>
  </si>
  <si>
    <t>2 MALAS</t>
  </si>
  <si>
    <t>MEMBRANA AND 2744 AND</t>
  </si>
  <si>
    <t>1-ERICKSON</t>
  </si>
  <si>
    <t>1-CRYSTOPHER</t>
  </si>
  <si>
    <t>SE-MEM-PC2744</t>
  </si>
  <si>
    <t>L</t>
  </si>
  <si>
    <t>CAMISA  PIERRE CARDIN</t>
  </si>
  <si>
    <t>BLANCA</t>
  </si>
  <si>
    <t>BLUSA  CON REFLECTIVO MANGA LARGA</t>
  </si>
  <si>
    <t>BLUSA PIERRE CARDIN</t>
  </si>
  <si>
    <t>(1NUEVA)</t>
  </si>
  <si>
    <t>CAMISA PIERRE CARDIN</t>
  </si>
  <si>
    <t>GORRAS</t>
  </si>
  <si>
    <t>MEMBRANA PARA BALANZA ELECTRONIC BALANCE MODELO SE-2003CH</t>
  </si>
  <si>
    <t>2003CH</t>
  </si>
  <si>
    <t>PLAYERAS  REFLECTIVO LOGO NUEVO</t>
  </si>
  <si>
    <t>S</t>
  </si>
  <si>
    <t>GRIS</t>
  </si>
  <si>
    <t>SE-MEMB-ELECTR-2003CH</t>
  </si>
  <si>
    <t>2-WALTER</t>
  </si>
  <si>
    <t>3-CRYSTOPHER//3-ALDO</t>
  </si>
  <si>
    <t>(usadas)</t>
  </si>
  <si>
    <t>5-HENRY//3-WILLIAM</t>
  </si>
  <si>
    <t>PLAYERAS  REFLECTIVO LOGO ANTIGUO</t>
  </si>
  <si>
    <t>MEMBRANA PARA BASCULA COLGANTE CRANE SCALE (ACEROS)</t>
  </si>
  <si>
    <t>CRANE SCALE</t>
  </si>
  <si>
    <t>SE-MEM-COLG</t>
  </si>
  <si>
    <t>1-WALTER</t>
  </si>
  <si>
    <t>ADICIONAL LOGO ANTIGUO</t>
  </si>
  <si>
    <t>BLUSA COLUMBIA</t>
  </si>
  <si>
    <t>CELESTE</t>
  </si>
  <si>
    <t>BLUSA TIPO POLO</t>
  </si>
  <si>
    <t>ROJA</t>
  </si>
  <si>
    <t>MEMBRANA SE-7510E PEQUEÑA</t>
  </si>
  <si>
    <t>CAMISA MANGA LARGA SIN REFLECTIVO</t>
  </si>
  <si>
    <t>SE-7510EP</t>
  </si>
  <si>
    <t>SE-MEM-10</t>
  </si>
  <si>
    <t>BOTAS</t>
  </si>
  <si>
    <t>MEMBRANA SE-7516</t>
  </si>
  <si>
    <t>SE-MEM-16</t>
  </si>
  <si>
    <t>MEMBRANA SE-7553</t>
  </si>
  <si>
    <t>SE-7553</t>
  </si>
  <si>
    <t>SE-MEM-53</t>
  </si>
  <si>
    <t>MEMBRANA SE-7581P</t>
  </si>
  <si>
    <t>SE-MEM-81P</t>
  </si>
  <si>
    <t>MEMBRANA SE-7510E GRANDE</t>
  </si>
  <si>
    <t>SE-MEM-10W</t>
  </si>
  <si>
    <t>MEMBRANA SE-7580</t>
  </si>
  <si>
    <t>SE-7580</t>
  </si>
  <si>
    <t>SE-MEM-80</t>
  </si>
  <si>
    <t>MODULO</t>
  </si>
  <si>
    <t>SE-LP7690</t>
  </si>
  <si>
    <t>100 TONELADAS</t>
  </si>
  <si>
    <t>Q504.000.00</t>
  </si>
  <si>
    <t>SELP7690</t>
  </si>
  <si>
    <t>MONTAJES PARA CELDA HBM</t>
  </si>
  <si>
    <t>SE-MONTCEL-HBM</t>
  </si>
  <si>
    <t>RAMPAS PARA BASCULAS DE COLOR ROJO</t>
  </si>
  <si>
    <t>SE-RAM-BASCULAS</t>
  </si>
  <si>
    <t>ROLLO DE CABLE PARA CELDA DE CARGA 6 HILOS MT</t>
  </si>
  <si>
    <t>6CH</t>
  </si>
  <si>
    <t>SE-ROLL-CC6</t>
  </si>
  <si>
    <t>ROLLO DE CABLE PARA FUENTE DE 6 HILOS</t>
  </si>
  <si>
    <t>6FH</t>
  </si>
  <si>
    <t>SE-ROLL-CA6</t>
  </si>
  <si>
    <t>TARJETA DE COMUNICACIÓN RS 232 PARA BASCULA GP AND</t>
  </si>
  <si>
    <t>GP AND</t>
  </si>
  <si>
    <t>SE-TAR-COMU-232</t>
  </si>
  <si>
    <t>TARJETA DE RESPALDO PARA AD 5000 AND</t>
  </si>
  <si>
    <t>SE-TAR-RESPA-AND-5000</t>
  </si>
  <si>
    <t>TARJETA DE TRANSMISION RS232 AD 4406 AND</t>
  </si>
  <si>
    <t>SE-TAR-TRANS-AND-RS232 AD 4406</t>
  </si>
  <si>
    <t xml:space="preserve">TARJETA PRICIPAL PARA BALANZA EJ AND </t>
  </si>
  <si>
    <t>251//259</t>
  </si>
  <si>
    <t>SE-TAR-AND-EJ</t>
  </si>
  <si>
    <t>TARJETA PRICIPAL PARA BALANZA EM AND</t>
  </si>
  <si>
    <t>EM AND</t>
  </si>
  <si>
    <t>SE-TAR-AND-EM</t>
  </si>
  <si>
    <t>TARJETA PRINCIPAL DE FS MARCA AND</t>
  </si>
  <si>
    <t>SE-TAR-AND-FS</t>
  </si>
  <si>
    <t>1-ACEROS DE GUATEMALA S:240407005//2 -SOEXSA NICARAGUA</t>
  </si>
  <si>
    <t xml:space="preserve">TARJETA PRINCIPAL INDICADOR IND 310 SOLO TARJETA </t>
  </si>
  <si>
    <t>SE-TARPRIN-IND 310</t>
  </si>
  <si>
    <t>TARJETA PRINCIPAL MARCA METTLER TOLEDO IND 8530</t>
  </si>
  <si>
    <t>IND 8530</t>
  </si>
  <si>
    <t>SE-TPT-8530-B2</t>
  </si>
  <si>
    <t>TARJETA PRINCIPAL MARCA UWE PARA BASCULA OAC-6 UWE</t>
  </si>
  <si>
    <t>UWE</t>
  </si>
  <si>
    <t>SE-TAR-UWE-OAC 6</t>
  </si>
  <si>
    <t>TARJETA PRINCIPAL PARA BASCULA FG USADA CON CARCASA AND</t>
  </si>
  <si>
    <t>SE-TAR-PRINCI-USA-AND-FG</t>
  </si>
  <si>
    <t>TARJETA RELAY 465 GSE</t>
  </si>
  <si>
    <t>SE-TAR-RELAY-465</t>
  </si>
  <si>
    <t>1-SE CAMBIÓ A UNA DE LAS DE ACEROS DE GUATEMALA</t>
  </si>
  <si>
    <t>TARJETAS POWER CELL TOLEDO MTX</t>
  </si>
  <si>
    <t>TARJETA POWER SUPPLY</t>
  </si>
  <si>
    <t>SE-TAR-POWER</t>
  </si>
  <si>
    <t>NEWAR</t>
  </si>
  <si>
    <t>CELDA DE CARGA FLEXIÓN CAPACIDAD DE 200 kg MODELO SE-7120</t>
  </si>
  <si>
    <t>CELDA DE CARGA FLEXIÓN CAPACIDAD DE 100 kg MODELO SE-LP7120</t>
  </si>
  <si>
    <t>CELDA DE CARGA FLEXIÓNCAPACIDAD DE 500 kg MODELO SE-LP7120</t>
  </si>
  <si>
    <t>CELDAS DE CARGA TIPO CON MONTAJE 5 K</t>
  </si>
  <si>
    <t>CELDAS DE CARGA TIPO BARRA DE TENSION 5T</t>
  </si>
  <si>
    <t>LP7110A</t>
  </si>
  <si>
    <r>
      <rPr>
        <sz val="20"/>
        <color theme="1"/>
        <rFont val="Arial"/>
      </rPr>
      <t xml:space="preserve">ALDO SOTO-CAJA//  </t>
    </r>
    <r>
      <rPr>
        <sz val="20"/>
        <color rgb="FFFF0000"/>
        <rFont val="Arial"/>
      </rPr>
      <t>CANTIDAD CONTABILIZADA EN EL ULTIMO INVENTARIO NO SE ENCONTRO BOLETA DE SALIDA DEL ULITMO MES</t>
    </r>
  </si>
  <si>
    <r>
      <rPr>
        <sz val="20"/>
        <color theme="1"/>
        <rFont val="Arial"/>
      </rPr>
      <t>ALDO SOTO-CAJA//</t>
    </r>
    <r>
      <rPr>
        <sz val="20"/>
        <color rgb="FFFF0000"/>
        <rFont val="Arial"/>
      </rPr>
      <t xml:space="preserve"> CANTIDAD CONTABILIZADA EN EL ULTIMO INVENTARIO NO SE ENCONTRO BOLETA DE SALIDA DEL ULITMO MES</t>
    </r>
  </si>
  <si>
    <r>
      <rPr>
        <sz val="20"/>
        <color theme="1"/>
        <rFont val="Arial"/>
      </rPr>
      <t>CAJA WALTER//</t>
    </r>
    <r>
      <rPr>
        <sz val="20"/>
        <color rgb="FFFF0000"/>
        <rFont val="Arial"/>
      </rPr>
      <t xml:space="preserve"> CAJA DON ALDO-WILLIAM 6 VER BOLETA  NO. 88 Y 312 YA QUE EN REALIDAD SALIERON 12 PERO EN LA PRIMERA BOLETA DEL MES DE SEPTIEMBRE SOLO SE DESCARGARON 6</t>
    </r>
  </si>
  <si>
    <r>
      <rPr>
        <sz val="20"/>
        <color theme="1"/>
        <rFont val="Arial"/>
      </rPr>
      <t xml:space="preserve">CAJA WALTER// </t>
    </r>
    <r>
      <rPr>
        <sz val="20"/>
        <color rgb="FFFF0000"/>
        <rFont val="Arial"/>
      </rPr>
      <t>CAJA DON ALDO-WILLIAM 6 VER BOLETA  NO. 88 Y 312 YA QUE EN REALIDAD SALIERON 12 PERO EN LA PRIMERA BOLETA DEL MES DE SEPTIEMBRE SOLO SE DESCARGARON</t>
    </r>
    <r>
      <rPr>
        <sz val="20"/>
        <color theme="1"/>
        <rFont val="Arial"/>
      </rPr>
      <t xml:space="preserve"> 6</t>
    </r>
  </si>
  <si>
    <r>
      <rPr>
        <sz val="20"/>
        <color theme="1"/>
        <rFont val="Arial"/>
      </rPr>
      <t xml:space="preserve">ALDO SOTO-CAJA//  </t>
    </r>
    <r>
      <rPr>
        <sz val="20"/>
        <color rgb="FFFF0000"/>
        <rFont val="Arial"/>
      </rPr>
      <t>CANTIDAD CONTABILIZADA EN EL ULTIMO INVENTARIO NO SE ENCONTRO BOLETA DE SALIDA DEL ULITMO MES</t>
    </r>
  </si>
  <si>
    <r>
      <rPr>
        <sz val="20"/>
        <color theme="1"/>
        <rFont val="Arial"/>
      </rPr>
      <t>ALDO SOTO-CAJA//</t>
    </r>
    <r>
      <rPr>
        <sz val="20"/>
        <color rgb="FFFF0000"/>
        <rFont val="Arial"/>
      </rPr>
      <t xml:space="preserve"> CANTIDAD CONTABILIZADA EN EL ULTIMO INVENTARIO NO SE ENCONTRO BOLETA DE SALIDA DEL ULITMO MES</t>
    </r>
  </si>
  <si>
    <r>
      <rPr>
        <sz val="20"/>
        <color theme="1"/>
        <rFont val="Arial"/>
      </rPr>
      <t>CAJA WALTER//</t>
    </r>
    <r>
      <rPr>
        <sz val="20"/>
        <color rgb="FFFF0000"/>
        <rFont val="Arial"/>
      </rPr>
      <t xml:space="preserve"> CAJA DON ALDO-WILLIAM 6 VER BOLETA  NO. 88 Y 312 YA QUE EN REALIDAD SALIERON 12 PERO EN LA PRIMERA BOLETA DEL MES DE SEPTIEMBRE SOLO SE DESCARGARON 6</t>
    </r>
  </si>
  <si>
    <r>
      <rPr>
        <sz val="20"/>
        <color theme="1"/>
        <rFont val="Arial"/>
      </rPr>
      <t xml:space="preserve">CAJA WALTER// </t>
    </r>
    <r>
      <rPr>
        <sz val="20"/>
        <color rgb="FFFF0000"/>
        <rFont val="Arial"/>
      </rPr>
      <t>CAJA DON ALDO-WILLIAM 6 VER BOLETA  NO. 88 Y 312 YA QUE EN REALIDAD SALIERON 12 PERO EN LA PRIMERA BOLETA DEL MES DE SEPTIEMBRE SOLO SE DESCARGARON</t>
    </r>
    <r>
      <rPr>
        <sz val="20"/>
        <color theme="1"/>
        <rFont val="Arial"/>
      </rPr>
      <t xml:space="preserve"> 6</t>
    </r>
  </si>
  <si>
    <t>259/</t>
  </si>
  <si>
    <r>
      <rPr>
        <sz val="20"/>
        <color theme="1"/>
        <rFont val="Arial"/>
      </rPr>
      <t>1-ARIEL SANTOS PORTILLO S:AE231116009//</t>
    </r>
    <r>
      <rPr>
        <sz val="20"/>
        <color rgb="FFFF0000"/>
        <rFont val="Arial"/>
      </rPr>
      <t xml:space="preserve"> 3 INGRESA A BODEGA QUE NO SE HABIA TOMADO EN CUENTA EN  EL CONTEO DEL MES ANTERIOR</t>
    </r>
  </si>
  <si>
    <t>INDICADOR DIGITAL DE PESO  SIN BATERIA MODELO SE-7517E</t>
  </si>
  <si>
    <t>SE-7517</t>
  </si>
  <si>
    <t xml:space="preserve">10 SALEN DE BODEGA PARA INSTALARLE BATERIAS ** ITEM SE UNIFICARA CON LINEA 156 AL YA NO TENER INDICADORES SIN BATERIA </t>
  </si>
  <si>
    <r>
      <rPr>
        <sz val="20"/>
        <color theme="1"/>
        <rFont val="Arial"/>
      </rPr>
      <t xml:space="preserve">2-SOEXSA NICARAGUA// </t>
    </r>
    <r>
      <rPr>
        <sz val="20"/>
        <color rgb="FFFF0000"/>
        <rFont val="Arial"/>
      </rPr>
      <t>INGRESARON 10 INDICADORES QUE SE ENCONTRABAN EN BODEGA SIN BATERIA/ SE UNIFICARA EL ITEM 166 Y SE BORRARA</t>
    </r>
  </si>
  <si>
    <r>
      <rPr>
        <sz val="20"/>
        <color theme="1"/>
        <rFont val="Arial"/>
      </rPr>
      <t>1-ARIEL SANTOS PORTILLO S:AE231116009//</t>
    </r>
    <r>
      <rPr>
        <sz val="20"/>
        <color rgb="FFFF0000"/>
        <rFont val="Arial"/>
      </rPr>
      <t xml:space="preserve"> 3 INGRESA A BODEGA QUE NO SE HABIA TOMADO EN CUENTA EN  EL CONTEO DEL MES ANTERIOR</t>
    </r>
  </si>
  <si>
    <t>MONTAJE CON CELDA DE CARGA CAPACIDAD DE 10KG SENSORTRONICS CELDAS USADAS</t>
  </si>
  <si>
    <t>MONTAJE PARA CELDA DE CARGA DE 10 KG (SOLO MONTAJE)</t>
  </si>
  <si>
    <t>247//297</t>
  </si>
  <si>
    <t>MONTAJE CON CELDA DE CARGA CAPACIDAD DE 10k SENSORTRONICS CELDAS USADAS</t>
  </si>
  <si>
    <t>MONTAJE PARA CELDA DE CARGA DE 10  (SOLO MONTAJE)</t>
  </si>
  <si>
    <t>PATAS AJUSTABLE ROSCA ORDINARIA GRANDES 1 pulgada</t>
  </si>
  <si>
    <t>2 malas</t>
  </si>
  <si>
    <t>3 SILLAS EJECUTIVAS</t>
  </si>
  <si>
    <t>CELDA DE CARGA SQB</t>
  </si>
  <si>
    <t>2.5T</t>
  </si>
  <si>
    <t>CAJAS AVERY WEIGH TRONIX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</si>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</sst>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Q&quot;#,##0;[Red]\-&quot;Q&quot;#,##0"/>
    <numFmt numFmtId="8" formatCode="&quot;Q&quot;#,##0.00;[Red]\-&quot;Q&quot;#,##0.00"/>
    <numFmt numFmtId="164" formatCode="d/m/yyyy"/>
    <numFmt numFmtId="165" formatCode="yyyy\-mm\-dd"/>
    <numFmt numFmtId="166" formatCode="mmmm\ d"/>
  </numFmts>
  <fonts count="51" x14ac:knownFonts="1">
    <font>
      <sz val="11"/>
      <color theme="1"/>
      <name val="Calibri"/>
      <scheme val="minor"/>
    </font>
    <font>
      <sz val="20"/>
      <color theme="1"/>
      <name val="Arial"/>
    </font>
    <font>
      <sz val="11"/>
      <name val="Calibri"/>
    </font>
    <font>
      <b/>
      <sz val="20"/>
      <color theme="1"/>
      <name val="Arial"/>
    </font>
    <font>
      <sz val="16"/>
      <color theme="1"/>
      <name val="Arial"/>
    </font>
    <font>
      <sz val="12"/>
      <color theme="1"/>
      <name val="Calibri"/>
    </font>
    <font>
      <b/>
      <sz val="20"/>
      <color rgb="FF0000FF"/>
      <name val="Arial"/>
    </font>
    <font>
      <b/>
      <sz val="20"/>
      <color rgb="FF000000"/>
      <name val="Arial"/>
    </font>
    <font>
      <sz val="20"/>
      <color theme="0"/>
      <name val="Arial"/>
    </font>
    <font>
      <sz val="20"/>
      <color rgb="FFFFFFFF"/>
      <name val="Arial"/>
    </font>
    <font>
      <sz val="14"/>
      <color theme="1"/>
      <name val="Arial"/>
    </font>
    <font>
      <sz val="20"/>
      <color rgb="FF000000"/>
      <name val="Arial"/>
    </font>
    <font>
      <sz val="20"/>
      <color theme="1"/>
      <name val="Calibri"/>
    </font>
    <font>
      <sz val="20"/>
      <color rgb="FFFF0000"/>
      <name val="Arial"/>
    </font>
    <font>
      <sz val="20"/>
      <color rgb="FFFFC000"/>
      <name val="Arial"/>
    </font>
    <font>
      <sz val="16"/>
      <color rgb="FFFFC000"/>
      <name val="Arial"/>
    </font>
    <font>
      <sz val="12"/>
      <color rgb="FFFFC000"/>
      <name val="Calibri"/>
    </font>
    <font>
      <sz val="20"/>
      <color rgb="FF1F1F1F"/>
      <name val="Arial"/>
    </font>
    <font>
      <sz val="12"/>
      <color theme="1"/>
      <name val="Arial"/>
    </font>
    <font>
      <sz val="14"/>
      <color theme="1"/>
      <name val="Calibri"/>
    </font>
    <font>
      <sz val="11"/>
      <color theme="1"/>
      <name val="Calibri"/>
    </font>
    <font>
      <sz val="22"/>
      <color theme="1"/>
      <name val="Arial"/>
    </font>
    <font>
      <sz val="22"/>
      <color theme="1"/>
      <name val="Calibri"/>
    </font>
    <font>
      <sz val="22"/>
      <color rgb="FF000000"/>
      <name val="Arial"/>
    </font>
    <font>
      <sz val="22"/>
      <color rgb="FFFF0000"/>
      <name val="Arial"/>
    </font>
    <font>
      <sz val="22"/>
      <color rgb="FF000000"/>
      <name val="Calibri"/>
    </font>
    <font>
      <sz val="22"/>
      <color rgb="FFFFC000"/>
      <name val="Arial"/>
    </font>
    <font>
      <sz val="22"/>
      <color rgb="FFFFC000"/>
      <name val="Calibri"/>
    </font>
    <font>
      <sz val="22"/>
      <color rgb="FF1F1F1F"/>
      <name val="Arial"/>
    </font>
    <font>
      <sz val="11"/>
      <color rgb="FFFF0000"/>
      <name val="Calibri"/>
    </font>
    <font>
      <sz val="9"/>
      <color rgb="FF1F1F1F"/>
      <name val="Arial"/>
    </font>
    <font>
      <sz val="11"/>
      <color rgb="FF1F1F1F"/>
      <name val="Arial"/>
    </font>
    <font>
      <sz val="10"/>
      <color theme="1"/>
      <name val="Calibri"/>
    </font>
    <font>
      <sz val="8"/>
      <color theme="1"/>
      <name val="Arial"/>
    </font>
    <font>
      <sz val="11"/>
      <color theme="1"/>
      <name val="Arial"/>
    </font>
    <font>
      <sz val="8"/>
      <color rgb="FF1F1F1F"/>
      <name val="Arial"/>
    </font>
    <font>
      <sz val="10"/>
      <color theme="1"/>
      <name val="Arial"/>
    </font>
    <font>
      <sz val="19"/>
      <color theme="1"/>
      <name val="Arial"/>
    </font>
    <font>
      <sz val="9"/>
      <color theme="1"/>
      <name val="Arial"/>
    </font>
    <font>
      <sz val="9"/>
      <color theme="1"/>
      <name val="Calibri"/>
    </font>
    <font>
      <b/>
      <sz val="12"/>
      <color theme="1"/>
      <name val="Arial"/>
    </font>
    <font>
      <b/>
      <sz val="8"/>
      <color theme="1"/>
      <name val="Arial"/>
    </font>
    <font>
      <b/>
      <sz val="9"/>
      <color theme="1"/>
      <name val="Arial"/>
    </font>
    <font>
      <b/>
      <sz val="11"/>
      <color theme="1"/>
      <name val="Calibri"/>
    </font>
    <font>
      <b/>
      <sz val="16"/>
      <color theme="1"/>
      <name val="Arial"/>
    </font>
    <font>
      <sz val="16"/>
      <color rgb="FF000000"/>
      <name val="Arial"/>
    </font>
    <font>
      <sz val="12"/>
      <color rgb="FF000000"/>
      <name val="Arial"/>
    </font>
    <font>
      <b/>
      <sz val="14"/>
      <color theme="1"/>
      <name val="Calibri"/>
    </font>
    <font>
      <sz val="12"/>
      <color rgb="FF002060"/>
      <name val="Arial"/>
    </font>
    <font>
      <u/>
      <sz val="20"/>
      <color rgb="FF0563C1"/>
      <name val="Arial"/>
    </font>
    <font>
      <sz val="2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BF9000"/>
        <bgColor rgb="FFBF9000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theme="4"/>
        <bgColor theme="4"/>
      </patternFill>
    </fill>
  </fills>
  <borders count="9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C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theme="1"/>
      </left>
      <right style="thick">
        <color rgb="FF000000"/>
      </right>
      <top style="thick">
        <color theme="1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theme="1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theme="1"/>
      </right>
      <top style="thick">
        <color theme="1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C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C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thick">
        <color theme="1"/>
      </left>
      <right style="thick">
        <color rgb="FF000000"/>
      </right>
      <top/>
      <bottom style="thick">
        <color theme="1"/>
      </bottom>
      <diagonal/>
    </border>
    <border>
      <left style="thick">
        <color rgb="FF000000"/>
      </left>
      <right style="thick">
        <color theme="1"/>
      </right>
      <top/>
      <bottom style="thick">
        <color theme="1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C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C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C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9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/>
    <xf numFmtId="0" fontId="1" fillId="2" borderId="13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4" fillId="0" borderId="10" xfId="0" applyFont="1" applyBorder="1"/>
    <xf numFmtId="0" fontId="6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0" fontId="8" fillId="3" borderId="26" xfId="0" applyFont="1" applyFill="1" applyBorder="1"/>
    <xf numFmtId="0" fontId="4" fillId="0" borderId="22" xfId="0" applyFont="1" applyBorder="1" applyAlignment="1">
      <alignment horizontal="center" vertical="center"/>
    </xf>
    <xf numFmtId="0" fontId="8" fillId="3" borderId="19" xfId="0" applyFont="1" applyFill="1" applyBorder="1"/>
    <xf numFmtId="0" fontId="4" fillId="0" borderId="27" xfId="0" applyFont="1" applyBorder="1" applyAlignment="1">
      <alignment horizontal="center" vertical="center"/>
    </xf>
    <xf numFmtId="0" fontId="9" fillId="3" borderId="26" xfId="0" applyFont="1" applyFill="1" applyBorder="1"/>
    <xf numFmtId="0" fontId="1" fillId="3" borderId="18" xfId="0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0" fillId="6" borderId="19" xfId="0" applyFont="1" applyFill="1" applyBorder="1"/>
    <xf numFmtId="0" fontId="1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3" borderId="40" xfId="0" applyFont="1" applyFill="1" applyBorder="1"/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0" borderId="44" xfId="0" applyFont="1" applyBorder="1"/>
    <xf numFmtId="0" fontId="1" fillId="7" borderId="51" xfId="0" applyFont="1" applyFill="1" applyBorder="1" applyAlignment="1">
      <alignment horizontal="center"/>
    </xf>
    <xf numFmtId="0" fontId="1" fillId="0" borderId="52" xfId="0" applyFont="1" applyBorder="1" applyAlignment="1">
      <alignment wrapText="1"/>
    </xf>
    <xf numFmtId="0" fontId="1" fillId="0" borderId="52" xfId="0" applyFont="1" applyBorder="1" applyAlignment="1">
      <alignment horizontal="center"/>
    </xf>
    <xf numFmtId="0" fontId="1" fillId="0" borderId="52" xfId="0" applyFont="1" applyBorder="1" applyAlignment="1">
      <alignment horizontal="left"/>
    </xf>
    <xf numFmtId="0" fontId="1" fillId="0" borderId="52" xfId="0" applyFont="1" applyBorder="1"/>
    <xf numFmtId="8" fontId="1" fillId="0" borderId="52" xfId="0" applyNumberFormat="1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164" fontId="1" fillId="0" borderId="52" xfId="0" applyNumberFormat="1" applyFont="1" applyBorder="1" applyAlignment="1">
      <alignment horizontal="center"/>
    </xf>
    <xf numFmtId="1" fontId="1" fillId="0" borderId="53" xfId="0" applyNumberFormat="1" applyFont="1" applyBorder="1" applyAlignment="1">
      <alignment horizontal="center"/>
    </xf>
    <xf numFmtId="0" fontId="1" fillId="0" borderId="53" xfId="0" applyFont="1" applyBorder="1"/>
    <xf numFmtId="1" fontId="1" fillId="0" borderId="52" xfId="0" applyNumberFormat="1" applyFont="1" applyBorder="1" applyAlignment="1">
      <alignment horizontal="center" wrapText="1"/>
    </xf>
    <xf numFmtId="1" fontId="1" fillId="0" borderId="52" xfId="0" applyNumberFormat="1" applyFont="1" applyBorder="1" applyAlignment="1">
      <alignment horizontal="center"/>
    </xf>
    <xf numFmtId="1" fontId="1" fillId="0" borderId="54" xfId="0" applyNumberFormat="1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5" xfId="0" applyFont="1" applyBorder="1" applyAlignment="1">
      <alignment horizontal="center" wrapText="1"/>
    </xf>
    <xf numFmtId="1" fontId="1" fillId="0" borderId="57" xfId="0" applyNumberFormat="1" applyFont="1" applyBorder="1" applyAlignment="1">
      <alignment horizontal="center"/>
    </xf>
    <xf numFmtId="1" fontId="1" fillId="0" borderId="58" xfId="0" applyNumberFormat="1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0" fontId="4" fillId="0" borderId="53" xfId="0" applyFont="1" applyBorder="1" applyAlignment="1">
      <alignment horizontal="center"/>
    </xf>
    <xf numFmtId="0" fontId="1" fillId="0" borderId="53" xfId="0" applyFont="1" applyBorder="1" applyAlignment="1">
      <alignment horizontal="left" vertical="center" wrapText="1"/>
    </xf>
    <xf numFmtId="0" fontId="11" fillId="0" borderId="52" xfId="0" applyFont="1" applyBorder="1" applyAlignment="1">
      <alignment horizontal="center" vertical="center" wrapText="1"/>
    </xf>
    <xf numFmtId="165" fontId="1" fillId="0" borderId="53" xfId="0" applyNumberFormat="1" applyFont="1" applyBorder="1" applyAlignment="1">
      <alignment horizont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8" fontId="1" fillId="0" borderId="52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165" fontId="1" fillId="0" borderId="52" xfId="0" applyNumberFormat="1" applyFont="1" applyBorder="1" applyAlignment="1">
      <alignment horizontal="center"/>
    </xf>
    <xf numFmtId="0" fontId="11" fillId="0" borderId="53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8" fontId="1" fillId="0" borderId="53" xfId="0" applyNumberFormat="1" applyFont="1" applyBorder="1" applyAlignment="1">
      <alignment horizontal="center" vertical="center" wrapText="1"/>
    </xf>
    <xf numFmtId="165" fontId="1" fillId="0" borderId="53" xfId="0" applyNumberFormat="1" applyFont="1" applyBorder="1" applyAlignment="1">
      <alignment horizontal="center"/>
    </xf>
    <xf numFmtId="0" fontId="1" fillId="0" borderId="53" xfId="0" applyFont="1" applyBorder="1" applyAlignment="1">
      <alignment horizontal="left" wrapText="1"/>
    </xf>
    <xf numFmtId="0" fontId="1" fillId="0" borderId="52" xfId="0" applyFont="1" applyBorder="1" applyAlignment="1">
      <alignment horizontal="center" wrapText="1"/>
    </xf>
    <xf numFmtId="0" fontId="1" fillId="0" borderId="52" xfId="0" applyFont="1" applyBorder="1" applyAlignment="1">
      <alignment horizontal="left" wrapText="1"/>
    </xf>
    <xf numFmtId="8" fontId="1" fillId="0" borderId="52" xfId="0" applyNumberFormat="1" applyFont="1" applyBorder="1" applyAlignment="1">
      <alignment horizontal="center" wrapText="1"/>
    </xf>
    <xf numFmtId="0" fontId="1" fillId="0" borderId="0" xfId="0" applyFont="1"/>
    <xf numFmtId="164" fontId="1" fillId="0" borderId="53" xfId="0" applyNumberFormat="1" applyFont="1" applyBorder="1" applyAlignment="1">
      <alignment horizontal="center"/>
    </xf>
    <xf numFmtId="0" fontId="1" fillId="0" borderId="53" xfId="0" applyFont="1" applyBorder="1" applyAlignment="1">
      <alignment wrapText="1"/>
    </xf>
    <xf numFmtId="8" fontId="1" fillId="0" borderId="53" xfId="0" applyNumberFormat="1" applyFont="1" applyBorder="1" applyAlignment="1">
      <alignment horizontal="center"/>
    </xf>
    <xf numFmtId="49" fontId="1" fillId="0" borderId="53" xfId="0" applyNumberFormat="1" applyFont="1" applyBorder="1" applyAlignment="1">
      <alignment horizontal="center"/>
    </xf>
    <xf numFmtId="0" fontId="1" fillId="3" borderId="53" xfId="0" applyFont="1" applyFill="1" applyBorder="1" applyAlignment="1">
      <alignment horizontal="left" wrapText="1"/>
    </xf>
    <xf numFmtId="0" fontId="1" fillId="5" borderId="53" xfId="0" applyFont="1" applyFill="1" applyBorder="1" applyAlignment="1">
      <alignment horizontal="left" wrapText="1"/>
    </xf>
    <xf numFmtId="0" fontId="1" fillId="8" borderId="51" xfId="0" applyFont="1" applyFill="1" applyBorder="1" applyAlignment="1">
      <alignment horizontal="center" wrapText="1"/>
    </xf>
    <xf numFmtId="0" fontId="1" fillId="8" borderId="51" xfId="0" applyFont="1" applyFill="1" applyBorder="1" applyAlignment="1">
      <alignment horizontal="center"/>
    </xf>
    <xf numFmtId="0" fontId="1" fillId="8" borderId="53" xfId="0" applyFont="1" applyFill="1" applyBorder="1" applyAlignment="1">
      <alignment horizontal="center"/>
    </xf>
    <xf numFmtId="0" fontId="1" fillId="8" borderId="51" xfId="0" applyFont="1" applyFill="1" applyBorder="1" applyAlignment="1">
      <alignment horizontal="left"/>
    </xf>
    <xf numFmtId="8" fontId="1" fillId="8" borderId="51" xfId="0" applyNumberFormat="1" applyFont="1" applyFill="1" applyBorder="1" applyAlignment="1">
      <alignment horizontal="center"/>
    </xf>
    <xf numFmtId="164" fontId="1" fillId="8" borderId="51" xfId="0" applyNumberFormat="1" applyFont="1" applyFill="1" applyBorder="1" applyAlignment="1">
      <alignment horizontal="center"/>
    </xf>
    <xf numFmtId="1" fontId="1" fillId="8" borderId="53" xfId="0" applyNumberFormat="1" applyFont="1" applyFill="1" applyBorder="1" applyAlignment="1">
      <alignment horizontal="center"/>
    </xf>
    <xf numFmtId="0" fontId="1" fillId="2" borderId="53" xfId="0" applyFont="1" applyFill="1" applyBorder="1" applyAlignment="1">
      <alignment horizontal="left"/>
    </xf>
    <xf numFmtId="1" fontId="1" fillId="2" borderId="51" xfId="0" applyNumberFormat="1" applyFont="1" applyFill="1" applyBorder="1" applyAlignment="1">
      <alignment horizontal="center" wrapText="1"/>
    </xf>
    <xf numFmtId="1" fontId="1" fillId="2" borderId="51" xfId="0" applyNumberFormat="1" applyFont="1" applyFill="1" applyBorder="1" applyAlignment="1">
      <alignment horizontal="center"/>
    </xf>
    <xf numFmtId="1" fontId="1" fillId="2" borderId="59" xfId="0" applyNumberFormat="1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61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 wrapText="1"/>
    </xf>
    <xf numFmtId="1" fontId="1" fillId="8" borderId="62" xfId="0" applyNumberFormat="1" applyFont="1" applyFill="1" applyBorder="1" applyAlignment="1">
      <alignment horizontal="center"/>
    </xf>
    <xf numFmtId="1" fontId="1" fillId="8" borderId="51" xfId="0" applyNumberFormat="1" applyFont="1" applyFill="1" applyBorder="1" applyAlignment="1">
      <alignment horizontal="center"/>
    </xf>
    <xf numFmtId="0" fontId="12" fillId="8" borderId="40" xfId="0" applyFont="1" applyFill="1" applyBorder="1"/>
    <xf numFmtId="0" fontId="1" fillId="8" borderId="53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center"/>
    </xf>
    <xf numFmtId="0" fontId="5" fillId="8" borderId="40" xfId="0" applyFont="1" applyFill="1" applyBorder="1"/>
    <xf numFmtId="0" fontId="11" fillId="0" borderId="52" xfId="0" applyFont="1" applyBorder="1" applyAlignment="1">
      <alignment horizontal="center" vertical="center"/>
    </xf>
    <xf numFmtId="0" fontId="11" fillId="0" borderId="52" xfId="0" applyFont="1" applyBorder="1"/>
    <xf numFmtId="1" fontId="1" fillId="2" borderId="53" xfId="0" applyNumberFormat="1" applyFont="1" applyFill="1" applyBorder="1" applyAlignment="1">
      <alignment horizontal="center"/>
    </xf>
    <xf numFmtId="0" fontId="11" fillId="0" borderId="53" xfId="0" applyFont="1" applyBorder="1" applyAlignment="1">
      <alignment horizontal="center" wrapText="1"/>
    </xf>
    <xf numFmtId="164" fontId="1" fillId="0" borderId="53" xfId="0" applyNumberFormat="1" applyFont="1" applyBorder="1" applyAlignment="1">
      <alignment horizontal="left"/>
    </xf>
    <xf numFmtId="164" fontId="4" fillId="0" borderId="53" xfId="0" applyNumberFormat="1" applyFont="1" applyBorder="1" applyAlignment="1">
      <alignment horizontal="center"/>
    </xf>
    <xf numFmtId="0" fontId="1" fillId="0" borderId="53" xfId="0" applyFont="1" applyBorder="1" applyAlignment="1">
      <alignment horizontal="center" wrapText="1"/>
    </xf>
    <xf numFmtId="0" fontId="1" fillId="5" borderId="53" xfId="0" applyFont="1" applyFill="1" applyBorder="1" applyAlignment="1">
      <alignment wrapText="1"/>
    </xf>
    <xf numFmtId="0" fontId="12" fillId="0" borderId="0" xfId="0" applyFont="1"/>
    <xf numFmtId="0" fontId="1" fillId="5" borderId="53" xfId="0" applyFont="1" applyFill="1" applyBorder="1" applyAlignment="1">
      <alignment horizontal="left" vertical="top" wrapText="1"/>
    </xf>
    <xf numFmtId="0" fontId="13" fillId="0" borderId="53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4" fillId="7" borderId="51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left" vertical="top" wrapText="1"/>
    </xf>
    <xf numFmtId="0" fontId="14" fillId="0" borderId="53" xfId="0" applyFont="1" applyBorder="1" applyAlignment="1">
      <alignment horizontal="center"/>
    </xf>
    <xf numFmtId="0" fontId="14" fillId="0" borderId="53" xfId="0" applyFont="1" applyBorder="1" applyAlignment="1">
      <alignment horizontal="center" wrapText="1"/>
    </xf>
    <xf numFmtId="0" fontId="14" fillId="0" borderId="53" xfId="0" applyFont="1" applyBorder="1" applyAlignment="1">
      <alignment horizontal="left"/>
    </xf>
    <xf numFmtId="8" fontId="14" fillId="0" borderId="53" xfId="0" applyNumberFormat="1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164" fontId="14" fillId="0" borderId="52" xfId="0" applyNumberFormat="1" applyFont="1" applyBorder="1" applyAlignment="1">
      <alignment horizontal="center"/>
    </xf>
    <xf numFmtId="1" fontId="14" fillId="0" borderId="53" xfId="0" applyNumberFormat="1" applyFont="1" applyBorder="1" applyAlignment="1">
      <alignment horizontal="center"/>
    </xf>
    <xf numFmtId="0" fontId="14" fillId="0" borderId="53" xfId="0" applyFont="1" applyBorder="1" applyAlignment="1">
      <alignment horizontal="left" vertical="top" wrapText="1"/>
    </xf>
    <xf numFmtId="1" fontId="14" fillId="0" borderId="52" xfId="0" applyNumberFormat="1" applyFont="1" applyBorder="1" applyAlignment="1">
      <alignment horizontal="center" wrapText="1"/>
    </xf>
    <xf numFmtId="1" fontId="14" fillId="0" borderId="52" xfId="0" applyNumberFormat="1" applyFont="1" applyBorder="1" applyAlignment="1">
      <alignment horizontal="center"/>
    </xf>
    <xf numFmtId="1" fontId="14" fillId="0" borderId="54" xfId="0" applyNumberFormat="1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0" borderId="55" xfId="0" applyFont="1" applyBorder="1" applyAlignment="1">
      <alignment horizontal="center" wrapText="1"/>
    </xf>
    <xf numFmtId="1" fontId="14" fillId="0" borderId="57" xfId="0" applyNumberFormat="1" applyFont="1" applyBorder="1" applyAlignment="1">
      <alignment horizontal="center"/>
    </xf>
    <xf numFmtId="1" fontId="14" fillId="0" borderId="58" xfId="0" applyNumberFormat="1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16" fillId="0" borderId="0" xfId="0" applyFont="1"/>
    <xf numFmtId="0" fontId="13" fillId="0" borderId="53" xfId="0" applyFont="1" applyBorder="1"/>
    <xf numFmtId="0" fontId="1" fillId="0" borderId="54" xfId="0" applyFont="1" applyBorder="1" applyAlignment="1">
      <alignment horizontal="center"/>
    </xf>
    <xf numFmtId="0" fontId="13" fillId="0" borderId="53" xfId="0" applyFont="1" applyBorder="1" applyAlignment="1">
      <alignment horizontal="left"/>
    </xf>
    <xf numFmtId="1" fontId="1" fillId="0" borderId="53" xfId="0" applyNumberFormat="1" applyFont="1" applyBorder="1" applyAlignment="1">
      <alignment horizontal="left"/>
    </xf>
    <xf numFmtId="0" fontId="1" fillId="5" borderId="53" xfId="0" applyFont="1" applyFill="1" applyBorder="1" applyAlignment="1">
      <alignment horizontal="left" vertical="center" wrapText="1"/>
    </xf>
    <xf numFmtId="0" fontId="1" fillId="0" borderId="63" xfId="0" applyFont="1" applyBorder="1"/>
    <xf numFmtId="0" fontId="1" fillId="0" borderId="63" xfId="0" applyFont="1" applyBorder="1" applyAlignment="1">
      <alignment horizontal="center"/>
    </xf>
    <xf numFmtId="0" fontId="1" fillId="0" borderId="64" xfId="0" applyFont="1" applyBorder="1" applyAlignment="1">
      <alignment horizontal="center" wrapText="1"/>
    </xf>
    <xf numFmtId="0" fontId="1" fillId="0" borderId="58" xfId="0" applyFont="1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left" wrapText="1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58" xfId="0" applyFont="1" applyBorder="1" applyAlignment="1">
      <alignment horizontal="center" wrapText="1"/>
    </xf>
    <xf numFmtId="165" fontId="1" fillId="0" borderId="53" xfId="0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left"/>
    </xf>
    <xf numFmtId="1" fontId="1" fillId="0" borderId="68" xfId="0" applyNumberFormat="1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70" xfId="0" applyFont="1" applyBorder="1" applyAlignment="1">
      <alignment horizontal="center" wrapText="1"/>
    </xf>
    <xf numFmtId="1" fontId="1" fillId="0" borderId="56" xfId="0" applyNumberFormat="1" applyFont="1" applyBorder="1" applyAlignment="1">
      <alignment horizontal="center"/>
    </xf>
    <xf numFmtId="0" fontId="1" fillId="0" borderId="69" xfId="0" applyFont="1" applyBorder="1" applyAlignment="1">
      <alignment horizontal="center" wrapText="1"/>
    </xf>
    <xf numFmtId="0" fontId="1" fillId="6" borderId="53" xfId="0" applyFont="1" applyFill="1" applyBorder="1" applyAlignment="1">
      <alignment horizontal="left" wrapText="1"/>
    </xf>
    <xf numFmtId="0" fontId="1" fillId="6" borderId="53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" fillId="0" borderId="53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8" fontId="1" fillId="0" borderId="53" xfId="0" applyNumberFormat="1" applyFont="1" applyBorder="1" applyAlignment="1">
      <alignment horizontal="left"/>
    </xf>
    <xf numFmtId="6" fontId="1" fillId="0" borderId="53" xfId="0" applyNumberFormat="1" applyFont="1" applyBorder="1" applyAlignment="1">
      <alignment horizontal="left"/>
    </xf>
    <xf numFmtId="0" fontId="1" fillId="9" borderId="53" xfId="0" applyFont="1" applyFill="1" applyBorder="1" applyAlignment="1">
      <alignment wrapText="1"/>
    </xf>
    <xf numFmtId="0" fontId="1" fillId="9" borderId="53" xfId="0" applyFont="1" applyFill="1" applyBorder="1" applyAlignment="1">
      <alignment horizontal="center"/>
    </xf>
    <xf numFmtId="0" fontId="1" fillId="9" borderId="53" xfId="0" applyFont="1" applyFill="1" applyBorder="1"/>
    <xf numFmtId="164" fontId="1" fillId="9" borderId="53" xfId="0" applyNumberFormat="1" applyFont="1" applyFill="1" applyBorder="1" applyAlignment="1">
      <alignment horizontal="center"/>
    </xf>
    <xf numFmtId="8" fontId="1" fillId="9" borderId="53" xfId="0" applyNumberFormat="1" applyFont="1" applyFill="1" applyBorder="1" applyAlignment="1">
      <alignment horizontal="center"/>
    </xf>
    <xf numFmtId="1" fontId="1" fillId="9" borderId="53" xfId="0" applyNumberFormat="1" applyFont="1" applyFill="1" applyBorder="1" applyAlignment="1">
      <alignment horizontal="center"/>
    </xf>
    <xf numFmtId="1" fontId="1" fillId="9" borderId="51" xfId="0" applyNumberFormat="1" applyFont="1" applyFill="1" applyBorder="1" applyAlignment="1">
      <alignment horizontal="center" wrapText="1"/>
    </xf>
    <xf numFmtId="1" fontId="1" fillId="9" borderId="51" xfId="0" applyNumberFormat="1" applyFont="1" applyFill="1" applyBorder="1" applyAlignment="1">
      <alignment horizontal="center"/>
    </xf>
    <xf numFmtId="1" fontId="1" fillId="9" borderId="59" xfId="0" applyNumberFormat="1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" fillId="9" borderId="51" xfId="0" applyFont="1" applyFill="1" applyBorder="1" applyAlignment="1">
      <alignment horizontal="center"/>
    </xf>
    <xf numFmtId="0" fontId="1" fillId="9" borderId="61" xfId="0" applyFont="1" applyFill="1" applyBorder="1" applyAlignment="1">
      <alignment horizontal="center"/>
    </xf>
    <xf numFmtId="0" fontId="1" fillId="9" borderId="64" xfId="0" applyFont="1" applyFill="1" applyBorder="1" applyAlignment="1">
      <alignment horizontal="center" wrapText="1"/>
    </xf>
    <xf numFmtId="0" fontId="1" fillId="9" borderId="62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 wrapText="1"/>
    </xf>
    <xf numFmtId="1" fontId="1" fillId="9" borderId="62" xfId="0" applyNumberFormat="1" applyFont="1" applyFill="1" applyBorder="1" applyAlignment="1">
      <alignment horizontal="center"/>
    </xf>
    <xf numFmtId="0" fontId="1" fillId="9" borderId="53" xfId="0" applyFont="1" applyFill="1" applyBorder="1" applyAlignment="1">
      <alignment horizontal="left"/>
    </xf>
    <xf numFmtId="0" fontId="4" fillId="9" borderId="53" xfId="0" applyFont="1" applyFill="1" applyBorder="1" applyAlignment="1">
      <alignment horizontal="center"/>
    </xf>
    <xf numFmtId="0" fontId="5" fillId="9" borderId="40" xfId="0" applyFont="1" applyFill="1" applyBorder="1"/>
    <xf numFmtId="0" fontId="11" fillId="0" borderId="53" xfId="0" applyFont="1" applyBorder="1"/>
    <xf numFmtId="0" fontId="11" fillId="0" borderId="53" xfId="0" applyFont="1" applyBorder="1" applyAlignment="1">
      <alignment horizontal="left"/>
    </xf>
    <xf numFmtId="0" fontId="1" fillId="10" borderId="53" xfId="0" applyFont="1" applyFill="1" applyBorder="1" applyAlignment="1">
      <alignment horizontal="left" wrapText="1"/>
    </xf>
    <xf numFmtId="0" fontId="11" fillId="0" borderId="53" xfId="0" applyFont="1" applyBorder="1" applyAlignment="1">
      <alignment horizontal="left" vertical="top" wrapText="1"/>
    </xf>
    <xf numFmtId="0" fontId="11" fillId="0" borderId="53" xfId="0" applyFont="1" applyBorder="1" applyAlignment="1">
      <alignment horizontal="left" wrapText="1"/>
    </xf>
    <xf numFmtId="0" fontId="4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53" xfId="0" applyFont="1" applyBorder="1"/>
    <xf numFmtId="164" fontId="12" fillId="0" borderId="53" xfId="0" applyNumberFormat="1" applyFont="1" applyBorder="1" applyAlignment="1">
      <alignment horizontal="center"/>
    </xf>
    <xf numFmtId="1" fontId="12" fillId="0" borderId="53" xfId="0" applyNumberFormat="1" applyFont="1" applyBorder="1" applyAlignment="1">
      <alignment horizontal="center"/>
    </xf>
    <xf numFmtId="0" fontId="12" fillId="0" borderId="53" xfId="0" applyFont="1" applyBorder="1" applyAlignment="1">
      <alignment horizontal="center" wrapText="1"/>
    </xf>
    <xf numFmtId="0" fontId="18" fillId="0" borderId="53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9" fillId="0" borderId="0" xfId="0" applyFont="1"/>
    <xf numFmtId="1" fontId="5" fillId="0" borderId="0" xfId="0" applyNumberFormat="1" applyFont="1"/>
    <xf numFmtId="0" fontId="19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8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1" fillId="7" borderId="40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40" xfId="0" applyFont="1" applyFill="1" applyBorder="1" applyAlignment="1">
      <alignment horizontal="center"/>
    </xf>
    <xf numFmtId="1" fontId="1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 wrapText="1"/>
    </xf>
    <xf numFmtId="0" fontId="13" fillId="7" borderId="51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 vertical="center" wrapText="1"/>
    </xf>
    <xf numFmtId="0" fontId="5" fillId="3" borderId="53" xfId="0" applyFont="1" applyFill="1" applyBorder="1"/>
    <xf numFmtId="0" fontId="20" fillId="0" borderId="44" xfId="0" applyFont="1" applyBorder="1"/>
    <xf numFmtId="0" fontId="21" fillId="7" borderId="51" xfId="0" applyFont="1" applyFill="1" applyBorder="1" applyAlignment="1">
      <alignment horizontal="center"/>
    </xf>
    <xf numFmtId="0" fontId="21" fillId="0" borderId="52" xfId="0" applyFont="1" applyBorder="1" applyAlignment="1">
      <alignment wrapText="1"/>
    </xf>
    <xf numFmtId="0" fontId="21" fillId="0" borderId="52" xfId="0" applyFont="1" applyBorder="1" applyAlignment="1">
      <alignment horizontal="center"/>
    </xf>
    <xf numFmtId="0" fontId="21" fillId="0" borderId="52" xfId="0" applyFont="1" applyBorder="1" applyAlignment="1">
      <alignment horizontal="left"/>
    </xf>
    <xf numFmtId="0" fontId="21" fillId="0" borderId="52" xfId="0" applyFont="1" applyBorder="1"/>
    <xf numFmtId="8" fontId="21" fillId="0" borderId="52" xfId="0" applyNumberFormat="1" applyFont="1" applyBorder="1" applyAlignment="1">
      <alignment horizontal="center"/>
    </xf>
    <xf numFmtId="0" fontId="21" fillId="0" borderId="53" xfId="0" applyFont="1" applyBorder="1" applyAlignment="1">
      <alignment horizontal="center"/>
    </xf>
    <xf numFmtId="164" fontId="21" fillId="0" borderId="52" xfId="0" applyNumberFormat="1" applyFont="1" applyBorder="1" applyAlignment="1">
      <alignment horizontal="center"/>
    </xf>
    <xf numFmtId="1" fontId="21" fillId="0" borderId="53" xfId="0" applyNumberFormat="1" applyFont="1" applyBorder="1" applyAlignment="1">
      <alignment horizontal="center"/>
    </xf>
    <xf numFmtId="0" fontId="21" fillId="0" borderId="53" xfId="0" applyFont="1" applyBorder="1"/>
    <xf numFmtId="1" fontId="21" fillId="0" borderId="52" xfId="0" applyNumberFormat="1" applyFont="1" applyBorder="1" applyAlignment="1">
      <alignment horizontal="center" wrapText="1"/>
    </xf>
    <xf numFmtId="1" fontId="21" fillId="0" borderId="52" xfId="0" applyNumberFormat="1" applyFont="1" applyBorder="1" applyAlignment="1">
      <alignment horizontal="center"/>
    </xf>
    <xf numFmtId="1" fontId="21" fillId="0" borderId="54" xfId="0" applyNumberFormat="1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55" xfId="0" applyFont="1" applyBorder="1" applyAlignment="1">
      <alignment horizontal="center" wrapText="1"/>
    </xf>
    <xf numFmtId="1" fontId="21" fillId="0" borderId="57" xfId="0" applyNumberFormat="1" applyFont="1" applyBorder="1" applyAlignment="1">
      <alignment horizontal="center"/>
    </xf>
    <xf numFmtId="1" fontId="21" fillId="0" borderId="58" xfId="0" applyNumberFormat="1" applyFont="1" applyBorder="1" applyAlignment="1">
      <alignment horizontal="center"/>
    </xf>
    <xf numFmtId="0" fontId="21" fillId="0" borderId="53" xfId="0" applyFont="1" applyBorder="1" applyAlignment="1">
      <alignment horizontal="left"/>
    </xf>
    <xf numFmtId="0" fontId="22" fillId="3" borderId="40" xfId="0" applyFont="1" applyFill="1" applyBorder="1"/>
    <xf numFmtId="0" fontId="22" fillId="0" borderId="0" xfId="0" applyFont="1"/>
    <xf numFmtId="0" fontId="21" fillId="0" borderId="53" xfId="0" applyFont="1" applyBorder="1" applyAlignment="1">
      <alignment horizontal="left" vertical="center" wrapText="1"/>
    </xf>
    <xf numFmtId="0" fontId="23" fillId="0" borderId="52" xfId="0" applyFont="1" applyBorder="1" applyAlignment="1">
      <alignment horizontal="center" vertical="center" wrapText="1"/>
    </xf>
    <xf numFmtId="165" fontId="21" fillId="0" borderId="53" xfId="0" applyNumberFormat="1" applyFont="1" applyBorder="1" applyAlignment="1">
      <alignment horizont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left" vertical="center" wrapText="1"/>
    </xf>
    <xf numFmtId="8" fontId="21" fillId="0" borderId="52" xfId="0" applyNumberFormat="1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165" fontId="21" fillId="0" borderId="52" xfId="0" applyNumberFormat="1" applyFont="1" applyBorder="1" applyAlignment="1">
      <alignment horizontal="center"/>
    </xf>
    <xf numFmtId="0" fontId="23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8" fontId="21" fillId="0" borderId="53" xfId="0" applyNumberFormat="1" applyFont="1" applyBorder="1" applyAlignment="1">
      <alignment horizontal="center" vertical="center" wrapText="1"/>
    </xf>
    <xf numFmtId="165" fontId="21" fillId="0" borderId="53" xfId="0" applyNumberFormat="1" applyFont="1" applyBorder="1" applyAlignment="1">
      <alignment horizontal="center"/>
    </xf>
    <xf numFmtId="0" fontId="21" fillId="0" borderId="66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 wrapText="1"/>
    </xf>
    <xf numFmtId="165" fontId="21" fillId="0" borderId="73" xfId="0" applyNumberFormat="1" applyFont="1" applyBorder="1" applyAlignment="1">
      <alignment horizontal="center" wrapText="1"/>
    </xf>
    <xf numFmtId="0" fontId="21" fillId="0" borderId="66" xfId="0" applyFont="1" applyBorder="1" applyAlignment="1">
      <alignment horizontal="center" vertical="center" wrapText="1"/>
    </xf>
    <xf numFmtId="0" fontId="21" fillId="0" borderId="66" xfId="0" applyFont="1" applyBorder="1" applyAlignment="1">
      <alignment horizontal="left" vertical="center" wrapText="1"/>
    </xf>
    <xf numFmtId="0" fontId="21" fillId="0" borderId="73" xfId="0" applyFont="1" applyBorder="1" applyAlignment="1">
      <alignment horizontal="center" vertical="center"/>
    </xf>
    <xf numFmtId="165" fontId="21" fillId="0" borderId="66" xfId="0" applyNumberFormat="1" applyFont="1" applyBorder="1" applyAlignment="1">
      <alignment horizontal="center"/>
    </xf>
    <xf numFmtId="1" fontId="21" fillId="0" borderId="73" xfId="0" applyNumberFormat="1" applyFont="1" applyBorder="1" applyAlignment="1">
      <alignment horizontal="center"/>
    </xf>
    <xf numFmtId="0" fontId="21" fillId="0" borderId="73" xfId="0" applyFont="1" applyBorder="1" applyAlignment="1">
      <alignment horizontal="center"/>
    </xf>
    <xf numFmtId="1" fontId="21" fillId="0" borderId="66" xfId="0" applyNumberFormat="1" applyFont="1" applyBorder="1" applyAlignment="1">
      <alignment horizontal="center" wrapText="1"/>
    </xf>
    <xf numFmtId="1" fontId="21" fillId="0" borderId="66" xfId="0" applyNumberFormat="1" applyFont="1" applyBorder="1" applyAlignment="1">
      <alignment horizontal="center"/>
    </xf>
    <xf numFmtId="1" fontId="21" fillId="0" borderId="74" xfId="0" applyNumberFormat="1" applyFont="1" applyBorder="1" applyAlignment="1">
      <alignment horizontal="center"/>
    </xf>
    <xf numFmtId="0" fontId="21" fillId="0" borderId="65" xfId="0" applyFont="1" applyBorder="1" applyAlignment="1">
      <alignment horizontal="center"/>
    </xf>
    <xf numFmtId="0" fontId="21" fillId="0" borderId="75" xfId="0" applyFont="1" applyBorder="1" applyAlignment="1">
      <alignment horizontal="center"/>
    </xf>
    <xf numFmtId="0" fontId="21" fillId="0" borderId="65" xfId="0" applyFont="1" applyBorder="1" applyAlignment="1">
      <alignment horizontal="center" wrapText="1"/>
    </xf>
    <xf numFmtId="1" fontId="21" fillId="0" borderId="0" xfId="0" applyNumberFormat="1" applyFont="1" applyAlignment="1">
      <alignment horizontal="center"/>
    </xf>
    <xf numFmtId="0" fontId="21" fillId="0" borderId="73" xfId="0" applyFont="1" applyBorder="1" applyAlignment="1">
      <alignment horizontal="left"/>
    </xf>
    <xf numFmtId="0" fontId="21" fillId="11" borderId="76" xfId="0" applyFont="1" applyFill="1" applyBorder="1" applyAlignment="1">
      <alignment horizontal="left" vertical="center" wrapText="1"/>
    </xf>
    <xf numFmtId="0" fontId="22" fillId="0" borderId="53" xfId="0" applyFont="1" applyBorder="1"/>
    <xf numFmtId="1" fontId="21" fillId="0" borderId="53" xfId="0" applyNumberFormat="1" applyFont="1" applyBorder="1" applyAlignment="1">
      <alignment horizontal="center" wrapText="1"/>
    </xf>
    <xf numFmtId="165" fontId="21" fillId="0" borderId="52" xfId="0" applyNumberFormat="1" applyFont="1" applyBorder="1" applyAlignment="1">
      <alignment horizontal="center" wrapText="1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left" wrapText="1"/>
    </xf>
    <xf numFmtId="0" fontId="21" fillId="0" borderId="52" xfId="0" applyFont="1" applyBorder="1" applyAlignment="1">
      <alignment horizontal="center" wrapText="1"/>
    </xf>
    <xf numFmtId="0" fontId="21" fillId="0" borderId="52" xfId="0" applyFont="1" applyBorder="1" applyAlignment="1">
      <alignment horizontal="left" wrapText="1"/>
    </xf>
    <xf numFmtId="8" fontId="21" fillId="0" borderId="52" xfId="0" applyNumberFormat="1" applyFont="1" applyBorder="1" applyAlignment="1">
      <alignment horizontal="center" wrapText="1"/>
    </xf>
    <xf numFmtId="0" fontId="21" fillId="0" borderId="0" xfId="0" applyFont="1"/>
    <xf numFmtId="164" fontId="21" fillId="0" borderId="53" xfId="0" applyNumberFormat="1" applyFont="1" applyBorder="1" applyAlignment="1">
      <alignment horizontal="center"/>
    </xf>
    <xf numFmtId="0" fontId="21" fillId="0" borderId="53" xfId="0" applyFont="1" applyBorder="1" applyAlignment="1">
      <alignment wrapText="1"/>
    </xf>
    <xf numFmtId="8" fontId="21" fillId="0" borderId="53" xfId="0" applyNumberFormat="1" applyFont="1" applyBorder="1" applyAlignment="1">
      <alignment horizontal="center"/>
    </xf>
    <xf numFmtId="49" fontId="21" fillId="0" borderId="53" xfId="0" applyNumberFormat="1" applyFont="1" applyBorder="1" applyAlignment="1">
      <alignment horizontal="center"/>
    </xf>
    <xf numFmtId="0" fontId="21" fillId="3" borderId="53" xfId="0" applyFont="1" applyFill="1" applyBorder="1" applyAlignment="1">
      <alignment horizontal="left" wrapText="1"/>
    </xf>
    <xf numFmtId="0" fontId="21" fillId="5" borderId="53" xfId="0" applyFont="1" applyFill="1" applyBorder="1" applyAlignment="1">
      <alignment horizontal="left" wrapText="1"/>
    </xf>
    <xf numFmtId="0" fontId="21" fillId="8" borderId="51" xfId="0" applyFont="1" applyFill="1" applyBorder="1" applyAlignment="1">
      <alignment horizontal="center" wrapText="1"/>
    </xf>
    <xf numFmtId="0" fontId="21" fillId="8" borderId="51" xfId="0" applyFont="1" applyFill="1" applyBorder="1" applyAlignment="1">
      <alignment horizontal="center"/>
    </xf>
    <xf numFmtId="0" fontId="21" fillId="8" borderId="53" xfId="0" applyFont="1" applyFill="1" applyBorder="1" applyAlignment="1">
      <alignment horizontal="center"/>
    </xf>
    <xf numFmtId="0" fontId="21" fillId="8" borderId="51" xfId="0" applyFont="1" applyFill="1" applyBorder="1" applyAlignment="1">
      <alignment horizontal="left"/>
    </xf>
    <xf numFmtId="8" fontId="21" fillId="8" borderId="51" xfId="0" applyNumberFormat="1" applyFont="1" applyFill="1" applyBorder="1" applyAlignment="1">
      <alignment horizontal="center"/>
    </xf>
    <xf numFmtId="164" fontId="21" fillId="8" borderId="51" xfId="0" applyNumberFormat="1" applyFont="1" applyFill="1" applyBorder="1" applyAlignment="1">
      <alignment horizontal="center"/>
    </xf>
    <xf numFmtId="1" fontId="21" fillId="8" borderId="53" xfId="0" applyNumberFormat="1" applyFont="1" applyFill="1" applyBorder="1" applyAlignment="1">
      <alignment horizontal="center"/>
    </xf>
    <xf numFmtId="0" fontId="21" fillId="2" borderId="53" xfId="0" applyFont="1" applyFill="1" applyBorder="1" applyAlignment="1">
      <alignment horizontal="left"/>
    </xf>
    <xf numFmtId="0" fontId="21" fillId="2" borderId="60" xfId="0" applyFont="1" applyFill="1" applyBorder="1" applyAlignment="1">
      <alignment horizontal="center"/>
    </xf>
    <xf numFmtId="0" fontId="21" fillId="2" borderId="51" xfId="0" applyFont="1" applyFill="1" applyBorder="1" applyAlignment="1">
      <alignment horizontal="center"/>
    </xf>
    <xf numFmtId="0" fontId="21" fillId="2" borderId="61" xfId="0" applyFont="1" applyFill="1" applyBorder="1" applyAlignment="1">
      <alignment horizontal="center"/>
    </xf>
    <xf numFmtId="0" fontId="21" fillId="2" borderId="60" xfId="0" applyFont="1" applyFill="1" applyBorder="1" applyAlignment="1">
      <alignment horizontal="center" wrapText="1"/>
    </xf>
    <xf numFmtId="0" fontId="22" fillId="8" borderId="40" xfId="0" applyFont="1" applyFill="1" applyBorder="1"/>
    <xf numFmtId="0" fontId="21" fillId="8" borderId="53" xfId="0" applyFont="1" applyFill="1" applyBorder="1" applyAlignment="1">
      <alignment horizontal="left"/>
    </xf>
    <xf numFmtId="0" fontId="23" fillId="0" borderId="52" xfId="0" applyFont="1" applyBorder="1" applyAlignment="1">
      <alignment horizontal="center" vertical="center"/>
    </xf>
    <xf numFmtId="0" fontId="23" fillId="0" borderId="52" xfId="0" applyFont="1" applyBorder="1"/>
    <xf numFmtId="166" fontId="22" fillId="0" borderId="0" xfId="0" applyNumberFormat="1" applyFont="1"/>
    <xf numFmtId="0" fontId="23" fillId="0" borderId="53" xfId="0" applyFont="1" applyBorder="1" applyAlignment="1">
      <alignment horizontal="center" wrapText="1"/>
    </xf>
    <xf numFmtId="164" fontId="21" fillId="0" borderId="53" xfId="0" applyNumberFormat="1" applyFont="1" applyBorder="1" applyAlignment="1">
      <alignment horizontal="left"/>
    </xf>
    <xf numFmtId="0" fontId="21" fillId="0" borderId="53" xfId="0" applyFont="1" applyBorder="1" applyAlignment="1">
      <alignment horizontal="center" wrapText="1"/>
    </xf>
    <xf numFmtId="0" fontId="1" fillId="0" borderId="73" xfId="0" applyFont="1" applyBorder="1" applyAlignment="1">
      <alignment horizontal="center"/>
    </xf>
    <xf numFmtId="0" fontId="1" fillId="0" borderId="73" xfId="0" applyFont="1" applyBorder="1"/>
    <xf numFmtId="0" fontId="21" fillId="5" borderId="53" xfId="0" applyFont="1" applyFill="1" applyBorder="1" applyAlignment="1">
      <alignment wrapText="1"/>
    </xf>
    <xf numFmtId="8" fontId="1" fillId="0" borderId="73" xfId="0" applyNumberFormat="1" applyFont="1" applyBorder="1" applyAlignment="1">
      <alignment horizontal="center"/>
    </xf>
    <xf numFmtId="164" fontId="1" fillId="0" borderId="66" xfId="0" applyNumberFormat="1" applyFont="1" applyBorder="1" applyAlignment="1">
      <alignment horizontal="center"/>
    </xf>
    <xf numFmtId="1" fontId="1" fillId="0" borderId="73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69" xfId="0" applyFont="1" applyBorder="1"/>
    <xf numFmtId="0" fontId="21" fillId="0" borderId="53" xfId="0" applyFont="1" applyBorder="1" applyAlignment="1">
      <alignment horizontal="left" vertical="top" wrapText="1"/>
    </xf>
    <xf numFmtId="0" fontId="24" fillId="0" borderId="53" xfId="0" applyFont="1" applyBorder="1" applyAlignment="1">
      <alignment horizontal="left" vertical="top" wrapText="1"/>
    </xf>
    <xf numFmtId="0" fontId="23" fillId="7" borderId="51" xfId="0" applyFont="1" applyFill="1" applyBorder="1" applyAlignment="1">
      <alignment horizontal="center"/>
    </xf>
    <xf numFmtId="0" fontId="23" fillId="0" borderId="53" xfId="0" applyFont="1" applyBorder="1" applyAlignment="1">
      <alignment vertical="center" wrapText="1"/>
    </xf>
    <xf numFmtId="0" fontId="23" fillId="0" borderId="53" xfId="0" applyFont="1" applyBorder="1" applyAlignment="1">
      <alignment horizontal="center"/>
    </xf>
    <xf numFmtId="0" fontId="23" fillId="0" borderId="53" xfId="0" applyFont="1" applyBorder="1" applyAlignment="1">
      <alignment horizontal="left"/>
    </xf>
    <xf numFmtId="8" fontId="23" fillId="0" borderId="53" xfId="0" applyNumberFormat="1" applyFont="1" applyBorder="1" applyAlignment="1">
      <alignment horizontal="center"/>
    </xf>
    <xf numFmtId="0" fontId="23" fillId="0" borderId="52" xfId="0" applyFont="1" applyBorder="1" applyAlignment="1">
      <alignment horizontal="center"/>
    </xf>
    <xf numFmtId="164" fontId="23" fillId="0" borderId="52" xfId="0" applyNumberFormat="1" applyFont="1" applyBorder="1" applyAlignment="1">
      <alignment horizontal="center"/>
    </xf>
    <xf numFmtId="1" fontId="23" fillId="0" borderId="53" xfId="0" applyNumberFormat="1" applyFont="1" applyBorder="1" applyAlignment="1">
      <alignment horizontal="center"/>
    </xf>
    <xf numFmtId="0" fontId="23" fillId="0" borderId="53" xfId="0" applyFont="1" applyBorder="1" applyAlignment="1">
      <alignment horizontal="left" vertical="top" wrapText="1"/>
    </xf>
    <xf numFmtId="1" fontId="23" fillId="0" borderId="52" xfId="0" applyNumberFormat="1" applyFont="1" applyBorder="1" applyAlignment="1">
      <alignment horizontal="center" wrapText="1"/>
    </xf>
    <xf numFmtId="1" fontId="23" fillId="0" borderId="52" xfId="0" applyNumberFormat="1" applyFont="1" applyBorder="1" applyAlignment="1">
      <alignment horizontal="center"/>
    </xf>
    <xf numFmtId="1" fontId="23" fillId="0" borderId="54" xfId="0" applyNumberFormat="1" applyFont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0" fontId="23" fillId="0" borderId="55" xfId="0" applyFont="1" applyBorder="1" applyAlignment="1">
      <alignment horizontal="center" wrapText="1"/>
    </xf>
    <xf numFmtId="1" fontId="23" fillId="0" borderId="57" xfId="0" applyNumberFormat="1" applyFont="1" applyBorder="1" applyAlignment="1">
      <alignment horizontal="center"/>
    </xf>
    <xf numFmtId="1" fontId="23" fillId="0" borderId="58" xfId="0" applyNumberFormat="1" applyFont="1" applyBorder="1" applyAlignment="1">
      <alignment horizontal="center"/>
    </xf>
    <xf numFmtId="0" fontId="25" fillId="0" borderId="0" xfId="0" applyFont="1"/>
    <xf numFmtId="0" fontId="21" fillId="2" borderId="53" xfId="0" applyFont="1" applyFill="1" applyBorder="1" applyAlignment="1">
      <alignment wrapText="1"/>
    </xf>
    <xf numFmtId="0" fontId="24" fillId="0" borderId="53" xfId="0" applyFont="1" applyBorder="1"/>
    <xf numFmtId="0" fontId="24" fillId="0" borderId="53" xfId="0" applyFont="1" applyBorder="1" applyAlignment="1">
      <alignment horizontal="left"/>
    </xf>
    <xf numFmtId="1" fontId="21" fillId="0" borderId="53" xfId="0" applyNumberFormat="1" applyFont="1" applyBorder="1" applyAlignment="1">
      <alignment horizontal="left"/>
    </xf>
    <xf numFmtId="0" fontId="21" fillId="5" borderId="53" xfId="0" applyFont="1" applyFill="1" applyBorder="1" applyAlignment="1">
      <alignment horizontal="left" vertical="center" wrapText="1"/>
    </xf>
    <xf numFmtId="0" fontId="21" fillId="0" borderId="63" xfId="0" applyFont="1" applyBorder="1"/>
    <xf numFmtId="0" fontId="21" fillId="0" borderId="63" xfId="0" applyFont="1" applyBorder="1" applyAlignment="1">
      <alignment horizontal="center"/>
    </xf>
    <xf numFmtId="0" fontId="21" fillId="0" borderId="64" xfId="0" applyFont="1" applyBorder="1" applyAlignment="1">
      <alignment horizontal="center" wrapText="1"/>
    </xf>
    <xf numFmtId="0" fontId="21" fillId="0" borderId="58" xfId="0" applyFont="1" applyBorder="1" applyAlignment="1">
      <alignment horizontal="center"/>
    </xf>
    <xf numFmtId="0" fontId="21" fillId="3" borderId="53" xfId="0" applyFont="1" applyFill="1" applyBorder="1" applyAlignment="1">
      <alignment wrapText="1"/>
    </xf>
    <xf numFmtId="0" fontId="26" fillId="7" borderId="51" xfId="0" applyFont="1" applyFill="1" applyBorder="1" applyAlignment="1">
      <alignment horizontal="center"/>
    </xf>
    <xf numFmtId="0" fontId="26" fillId="0" borderId="53" xfId="0" applyFont="1" applyBorder="1" applyAlignment="1">
      <alignment horizontal="left" wrapText="1"/>
    </xf>
    <xf numFmtId="0" fontId="26" fillId="0" borderId="53" xfId="0" applyFont="1" applyBorder="1" applyAlignment="1">
      <alignment horizontal="center"/>
    </xf>
    <xf numFmtId="0" fontId="26" fillId="0" borderId="52" xfId="0" applyFont="1" applyBorder="1" applyAlignment="1">
      <alignment horizontal="center"/>
    </xf>
    <xf numFmtId="0" fontId="26" fillId="0" borderId="52" xfId="0" applyFont="1" applyBorder="1" applyAlignment="1">
      <alignment horizontal="left"/>
    </xf>
    <xf numFmtId="164" fontId="26" fillId="0" borderId="52" xfId="0" applyNumberFormat="1" applyFont="1" applyBorder="1" applyAlignment="1">
      <alignment horizontal="center"/>
    </xf>
    <xf numFmtId="1" fontId="26" fillId="0" borderId="53" xfId="0" applyNumberFormat="1" applyFont="1" applyBorder="1" applyAlignment="1">
      <alignment horizontal="center"/>
    </xf>
    <xf numFmtId="0" fontId="26" fillId="0" borderId="63" xfId="0" applyFont="1" applyBorder="1"/>
    <xf numFmtId="1" fontId="26" fillId="0" borderId="52" xfId="0" applyNumberFormat="1" applyFont="1" applyBorder="1" applyAlignment="1">
      <alignment horizontal="center" wrapText="1"/>
    </xf>
    <xf numFmtId="1" fontId="26" fillId="0" borderId="52" xfId="0" applyNumberFormat="1" applyFont="1" applyBorder="1" applyAlignment="1">
      <alignment horizontal="center"/>
    </xf>
    <xf numFmtId="1" fontId="26" fillId="0" borderId="54" xfId="0" applyNumberFormat="1" applyFont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6" fillId="0" borderId="55" xfId="0" applyFont="1" applyBorder="1" applyAlignment="1">
      <alignment horizontal="center" wrapText="1"/>
    </xf>
    <xf numFmtId="1" fontId="26" fillId="0" borderId="57" xfId="0" applyNumberFormat="1" applyFont="1" applyBorder="1" applyAlignment="1">
      <alignment horizontal="center"/>
    </xf>
    <xf numFmtId="0" fontId="26" fillId="0" borderId="53" xfId="0" applyFont="1" applyBorder="1" applyAlignment="1">
      <alignment horizontal="left"/>
    </xf>
    <xf numFmtId="0" fontId="27" fillId="0" borderId="0" xfId="0" applyFont="1"/>
    <xf numFmtId="0" fontId="21" fillId="0" borderId="67" xfId="0" applyFont="1" applyBorder="1" applyAlignment="1">
      <alignment horizontal="center"/>
    </xf>
    <xf numFmtId="0" fontId="21" fillId="0" borderId="58" xfId="0" applyFont="1" applyBorder="1" applyAlignment="1">
      <alignment horizontal="center" wrapText="1"/>
    </xf>
    <xf numFmtId="165" fontId="21" fillId="0" borderId="53" xfId="0" applyNumberFormat="1" applyFont="1" applyBorder="1" applyAlignment="1">
      <alignment horizontal="center" vertical="center" wrapText="1"/>
    </xf>
    <xf numFmtId="0" fontId="21" fillId="0" borderId="63" xfId="0" applyFont="1" applyBorder="1" applyAlignment="1">
      <alignment horizontal="left"/>
    </xf>
    <xf numFmtId="0" fontId="21" fillId="0" borderId="69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21" fillId="0" borderId="70" xfId="0" applyFont="1" applyBorder="1" applyAlignment="1">
      <alignment horizontal="center" wrapText="1"/>
    </xf>
    <xf numFmtId="0" fontId="21" fillId="0" borderId="69" xfId="0" applyFont="1" applyBorder="1" applyAlignment="1">
      <alignment horizontal="center" wrapText="1"/>
    </xf>
    <xf numFmtId="0" fontId="21" fillId="6" borderId="53" xfId="0" applyFont="1" applyFill="1" applyBorder="1" applyAlignment="1">
      <alignment horizontal="left" wrapText="1"/>
    </xf>
    <xf numFmtId="0" fontId="28" fillId="0" borderId="53" xfId="0" applyFont="1" applyBorder="1" applyAlignment="1">
      <alignment horizontal="center"/>
    </xf>
    <xf numFmtId="0" fontId="21" fillId="12" borderId="53" xfId="0" applyFont="1" applyFill="1" applyBorder="1" applyAlignment="1">
      <alignment horizontal="left" wrapText="1"/>
    </xf>
    <xf numFmtId="0" fontId="22" fillId="12" borderId="40" xfId="0" applyFont="1" applyFill="1" applyBorder="1"/>
    <xf numFmtId="0" fontId="21" fillId="0" borderId="53" xfId="0" applyFont="1" applyBorder="1" applyAlignment="1">
      <alignment vertical="center" wrapText="1"/>
    </xf>
    <xf numFmtId="0" fontId="23" fillId="0" borderId="53" xfId="0" applyFont="1" applyBorder="1"/>
    <xf numFmtId="0" fontId="22" fillId="12" borderId="40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8" fontId="21" fillId="0" borderId="53" xfId="0" applyNumberFormat="1" applyFont="1" applyBorder="1" applyAlignment="1">
      <alignment horizontal="left"/>
    </xf>
    <xf numFmtId="6" fontId="21" fillId="0" borderId="53" xfId="0" applyNumberFormat="1" applyFont="1" applyBorder="1" applyAlignment="1">
      <alignment horizontal="left"/>
    </xf>
    <xf numFmtId="0" fontId="21" fillId="9" borderId="53" xfId="0" applyFont="1" applyFill="1" applyBorder="1" applyAlignment="1">
      <alignment wrapText="1"/>
    </xf>
    <xf numFmtId="0" fontId="21" fillId="9" borderId="53" xfId="0" applyFont="1" applyFill="1" applyBorder="1" applyAlignment="1">
      <alignment horizontal="center"/>
    </xf>
    <xf numFmtId="0" fontId="21" fillId="9" borderId="53" xfId="0" applyFont="1" applyFill="1" applyBorder="1"/>
    <xf numFmtId="164" fontId="21" fillId="9" borderId="53" xfId="0" applyNumberFormat="1" applyFont="1" applyFill="1" applyBorder="1" applyAlignment="1">
      <alignment horizontal="center"/>
    </xf>
    <xf numFmtId="8" fontId="21" fillId="9" borderId="53" xfId="0" applyNumberFormat="1" applyFont="1" applyFill="1" applyBorder="1" applyAlignment="1">
      <alignment horizontal="center"/>
    </xf>
    <xf numFmtId="1" fontId="21" fillId="9" borderId="53" xfId="0" applyNumberFormat="1" applyFont="1" applyFill="1" applyBorder="1" applyAlignment="1">
      <alignment horizontal="center"/>
    </xf>
    <xf numFmtId="0" fontId="21" fillId="9" borderId="60" xfId="0" applyFont="1" applyFill="1" applyBorder="1" applyAlignment="1">
      <alignment horizontal="center"/>
    </xf>
    <xf numFmtId="0" fontId="21" fillId="9" borderId="51" xfId="0" applyFont="1" applyFill="1" applyBorder="1" applyAlignment="1">
      <alignment horizontal="center"/>
    </xf>
    <xf numFmtId="0" fontId="21" fillId="9" borderId="61" xfId="0" applyFont="1" applyFill="1" applyBorder="1" applyAlignment="1">
      <alignment horizontal="center"/>
    </xf>
    <xf numFmtId="0" fontId="21" fillId="9" borderId="64" xfId="0" applyFont="1" applyFill="1" applyBorder="1" applyAlignment="1">
      <alignment horizontal="center" wrapText="1"/>
    </xf>
    <xf numFmtId="0" fontId="21" fillId="9" borderId="62" xfId="0" applyFont="1" applyFill="1" applyBorder="1" applyAlignment="1">
      <alignment horizontal="center"/>
    </xf>
    <xf numFmtId="0" fontId="21" fillId="9" borderId="60" xfId="0" applyFont="1" applyFill="1" applyBorder="1" applyAlignment="1">
      <alignment horizontal="center" wrapText="1"/>
    </xf>
    <xf numFmtId="0" fontId="21" fillId="9" borderId="53" xfId="0" applyFont="1" applyFill="1" applyBorder="1" applyAlignment="1">
      <alignment horizontal="left"/>
    </xf>
    <xf numFmtId="0" fontId="22" fillId="9" borderId="40" xfId="0" applyFont="1" applyFill="1" applyBorder="1"/>
    <xf numFmtId="0" fontId="21" fillId="6" borderId="53" xfId="0" applyFont="1" applyFill="1" applyBorder="1" applyAlignment="1">
      <alignment horizontal="center"/>
    </xf>
    <xf numFmtId="0" fontId="21" fillId="12" borderId="53" xfId="0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wrapText="1"/>
    </xf>
    <xf numFmtId="0" fontId="22" fillId="0" borderId="53" xfId="0" applyFont="1" applyBorder="1" applyAlignment="1">
      <alignment horizontal="center"/>
    </xf>
    <xf numFmtId="164" fontId="22" fillId="0" borderId="53" xfId="0" applyNumberFormat="1" applyFont="1" applyBorder="1" applyAlignment="1">
      <alignment horizontal="center"/>
    </xf>
    <xf numFmtId="1" fontId="22" fillId="0" borderId="53" xfId="0" applyNumberFormat="1" applyFont="1" applyBorder="1" applyAlignment="1">
      <alignment horizontal="center"/>
    </xf>
    <xf numFmtId="0" fontId="22" fillId="0" borderId="53" xfId="0" applyFont="1" applyBorder="1" applyAlignment="1">
      <alignment horizontal="center" wrapText="1"/>
    </xf>
    <xf numFmtId="0" fontId="21" fillId="0" borderId="0" xfId="0" applyFont="1" applyAlignment="1">
      <alignment horizontal="left"/>
    </xf>
    <xf numFmtId="0" fontId="23" fillId="0" borderId="52" xfId="0" applyFont="1" applyBorder="1" applyAlignment="1">
      <alignment horizontal="left"/>
    </xf>
    <xf numFmtId="0" fontId="23" fillId="0" borderId="63" xfId="0" applyFont="1" applyBorder="1"/>
    <xf numFmtId="0" fontId="20" fillId="4" borderId="40" xfId="0" applyFont="1" applyFill="1" applyBorder="1"/>
    <xf numFmtId="0" fontId="20" fillId="0" borderId="0" xfId="0" applyFont="1" applyAlignment="1">
      <alignment horizontal="center"/>
    </xf>
    <xf numFmtId="0" fontId="20" fillId="13" borderId="77" xfId="0" applyFont="1" applyFill="1" applyBorder="1" applyAlignment="1">
      <alignment horizontal="left" vertical="center" wrapText="1"/>
    </xf>
    <xf numFmtId="0" fontId="20" fillId="0" borderId="0" xfId="0" applyFont="1"/>
    <xf numFmtId="0" fontId="20" fillId="13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left" vertical="center" wrapText="1"/>
    </xf>
    <xf numFmtId="0" fontId="29" fillId="0" borderId="0" xfId="0" applyFont="1"/>
    <xf numFmtId="0" fontId="30" fillId="2" borderId="40" xfId="0" applyFont="1" applyFill="1" applyBorder="1"/>
    <xf numFmtId="0" fontId="20" fillId="0" borderId="0" xfId="0" applyFont="1" applyAlignment="1">
      <alignment horizontal="left" vertical="center" wrapText="1"/>
    </xf>
    <xf numFmtId="0" fontId="20" fillId="14" borderId="40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13" borderId="40" xfId="0" applyFont="1" applyFill="1" applyBorder="1" applyAlignment="1">
      <alignment horizontal="left" vertical="center" wrapText="1"/>
    </xf>
    <xf numFmtId="0" fontId="20" fillId="5" borderId="40" xfId="0" applyFont="1" applyFill="1" applyBorder="1"/>
    <xf numFmtId="164" fontId="20" fillId="0" borderId="0" xfId="0" applyNumberFormat="1" applyFont="1"/>
    <xf numFmtId="0" fontId="20" fillId="15" borderId="40" xfId="0" applyFont="1" applyFill="1" applyBorder="1" applyAlignment="1">
      <alignment horizontal="left" vertical="center"/>
    </xf>
    <xf numFmtId="0" fontId="20" fillId="15" borderId="40" xfId="0" applyFont="1" applyFill="1" applyBorder="1" applyAlignment="1">
      <alignment horizontal="left" vertical="center" wrapText="1"/>
    </xf>
    <xf numFmtId="0" fontId="20" fillId="14" borderId="40" xfId="0" applyFont="1" applyFill="1" applyBorder="1" applyAlignment="1">
      <alignment horizontal="left" vertical="center" wrapText="1"/>
    </xf>
    <xf numFmtId="0" fontId="31" fillId="2" borderId="40" xfId="0" applyFont="1" applyFill="1" applyBorder="1"/>
    <xf numFmtId="0" fontId="32" fillId="13" borderId="40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14" borderId="78" xfId="0" applyFont="1" applyFill="1" applyBorder="1" applyAlignment="1">
      <alignment horizontal="left" vertical="center"/>
    </xf>
    <xf numFmtId="0" fontId="33" fillId="0" borderId="53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14" borderId="40" xfId="0" applyFont="1" applyFill="1" applyBorder="1"/>
    <xf numFmtId="0" fontId="20" fillId="13" borderId="40" xfId="0" applyFont="1" applyFill="1" applyBorder="1"/>
    <xf numFmtId="0" fontId="20" fillId="0" borderId="53" xfId="0" applyFont="1" applyBorder="1"/>
    <xf numFmtId="0" fontId="20" fillId="5" borderId="77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0" borderId="79" xfId="0" applyFont="1" applyBorder="1" applyAlignment="1">
      <alignment horizontal="left" vertical="center"/>
    </xf>
    <xf numFmtId="0" fontId="20" fillId="0" borderId="80" xfId="0" applyFont="1" applyBorder="1" applyAlignment="1">
      <alignment horizontal="left"/>
    </xf>
    <xf numFmtId="0" fontId="20" fillId="0" borderId="81" xfId="0" applyFont="1" applyBorder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32" fillId="0" borderId="0" xfId="0" applyFont="1" applyAlignment="1">
      <alignment wrapText="1"/>
    </xf>
    <xf numFmtId="0" fontId="20" fillId="0" borderId="77" xfId="0" applyFont="1" applyBorder="1" applyAlignment="1">
      <alignment horizontal="center" vertical="center" wrapText="1"/>
    </xf>
    <xf numFmtId="12" fontId="20" fillId="0" borderId="77" xfId="0" applyNumberFormat="1" applyFont="1" applyBorder="1" applyAlignment="1">
      <alignment horizontal="center" vertical="center"/>
    </xf>
    <xf numFmtId="12" fontId="20" fillId="5" borderId="77" xfId="0" applyNumberFormat="1" applyFont="1" applyFill="1" applyBorder="1" applyAlignment="1">
      <alignment horizontal="center" vertical="center"/>
    </xf>
    <xf numFmtId="0" fontId="20" fillId="5" borderId="82" xfId="0" applyFont="1" applyFill="1" applyBorder="1" applyAlignment="1">
      <alignment horizontal="center"/>
    </xf>
    <xf numFmtId="0" fontId="20" fillId="5" borderId="83" xfId="0" applyFont="1" applyFill="1" applyBorder="1" applyAlignment="1">
      <alignment horizontal="center"/>
    </xf>
    <xf numFmtId="0" fontId="20" fillId="0" borderId="0" xfId="0" applyFont="1" applyAlignment="1">
      <alignment wrapText="1"/>
    </xf>
    <xf numFmtId="0" fontId="20" fillId="14" borderId="83" xfId="0" applyFont="1" applyFill="1" applyBorder="1" applyAlignment="1">
      <alignment horizontal="center"/>
    </xf>
    <xf numFmtId="0" fontId="20" fillId="14" borderId="40" xfId="0" applyFont="1" applyFill="1" applyBorder="1" applyAlignment="1">
      <alignment horizontal="center"/>
    </xf>
    <xf numFmtId="0" fontId="20" fillId="5" borderId="40" xfId="0" applyFont="1" applyFill="1" applyBorder="1" applyAlignment="1">
      <alignment horizontal="center"/>
    </xf>
    <xf numFmtId="0" fontId="20" fillId="5" borderId="40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left"/>
    </xf>
    <xf numFmtId="0" fontId="20" fillId="0" borderId="80" xfId="0" applyFont="1" applyBorder="1" applyAlignment="1">
      <alignment horizontal="center" vertical="center"/>
    </xf>
    <xf numFmtId="0" fontId="20" fillId="0" borderId="84" xfId="0" applyFont="1" applyBorder="1" applyAlignment="1">
      <alignment horizontal="left" vertical="center"/>
    </xf>
    <xf numFmtId="0" fontId="20" fillId="5" borderId="85" xfId="0" applyFont="1" applyFill="1" applyBorder="1" applyAlignment="1">
      <alignment horizontal="center" vertical="center"/>
    </xf>
    <xf numFmtId="0" fontId="20" fillId="0" borderId="80" xfId="0" applyFont="1" applyBorder="1" applyAlignment="1">
      <alignment horizontal="left" vertical="center"/>
    </xf>
    <xf numFmtId="0" fontId="20" fillId="13" borderId="40" xfId="0" applyFont="1" applyFill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0" borderId="53" xfId="0" applyFont="1" applyBorder="1" applyAlignment="1">
      <alignment horizontal="left"/>
    </xf>
    <xf numFmtId="0" fontId="34" fillId="0" borderId="0" xfId="0" applyFont="1" applyAlignment="1">
      <alignment horizontal="center"/>
    </xf>
    <xf numFmtId="0" fontId="20" fillId="0" borderId="77" xfId="0" applyFont="1" applyBorder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1" fontId="20" fillId="5" borderId="40" xfId="0" applyNumberFormat="1" applyFont="1" applyFill="1" applyBorder="1"/>
    <xf numFmtId="1" fontId="20" fillId="0" borderId="0" xfId="0" applyNumberFormat="1" applyFont="1"/>
    <xf numFmtId="1" fontId="20" fillId="5" borderId="40" xfId="0" applyNumberFormat="1" applyFont="1" applyFill="1" applyBorder="1" applyAlignment="1">
      <alignment horizontal="center" vertical="center"/>
    </xf>
    <xf numFmtId="0" fontId="20" fillId="2" borderId="77" xfId="0" applyFont="1" applyFill="1" applyBorder="1" applyAlignment="1">
      <alignment horizontal="center" vertical="center"/>
    </xf>
    <xf numFmtId="0" fontId="32" fillId="0" borderId="0" xfId="0" applyFont="1" applyAlignment="1">
      <alignment horizontal="center" wrapText="1"/>
    </xf>
    <xf numFmtId="165" fontId="20" fillId="0" borderId="0" xfId="0" applyNumberFormat="1" applyFont="1" applyAlignment="1">
      <alignment horizontal="center" vertical="center"/>
    </xf>
    <xf numFmtId="0" fontId="20" fillId="5" borderId="40" xfId="0" applyFont="1" applyFill="1" applyBorder="1" applyAlignment="1">
      <alignment horizontal="left" vertical="center"/>
    </xf>
    <xf numFmtId="49" fontId="20" fillId="5" borderId="40" xfId="0" applyNumberFormat="1" applyFont="1" applyFill="1" applyBorder="1" applyAlignment="1">
      <alignment horizontal="center"/>
    </xf>
    <xf numFmtId="164" fontId="20" fillId="0" borderId="77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/>
    </xf>
    <xf numFmtId="49" fontId="20" fillId="5" borderId="40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/>
    </xf>
    <xf numFmtId="164" fontId="20" fillId="0" borderId="80" xfId="0" applyNumberFormat="1" applyFont="1" applyBorder="1" applyAlignment="1">
      <alignment horizontal="center" vertical="center"/>
    </xf>
    <xf numFmtId="0" fontId="20" fillId="14" borderId="40" xfId="0" applyFont="1" applyFill="1" applyBorder="1" applyAlignment="1">
      <alignment horizontal="center" vertical="center"/>
    </xf>
    <xf numFmtId="0" fontId="35" fillId="2" borderId="40" xfId="0" applyFont="1" applyFill="1" applyBorder="1"/>
    <xf numFmtId="0" fontId="31" fillId="2" borderId="40" xfId="0" applyFont="1" applyFill="1" applyBorder="1" applyAlignment="1">
      <alignment horizontal="left" vertical="center"/>
    </xf>
    <xf numFmtId="0" fontId="20" fillId="13" borderId="40" xfId="0" applyFont="1" applyFill="1" applyBorder="1" applyAlignment="1">
      <alignment horizontal="left"/>
    </xf>
    <xf numFmtId="0" fontId="20" fillId="14" borderId="40" xfId="0" applyFont="1" applyFill="1" applyBorder="1" applyAlignment="1">
      <alignment horizontal="left"/>
    </xf>
    <xf numFmtId="0" fontId="20" fillId="3" borderId="40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49" fontId="20" fillId="3" borderId="40" xfId="0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0" fillId="0" borderId="0" xfId="0" applyNumberFormat="1" applyFont="1"/>
    <xf numFmtId="0" fontId="29" fillId="0" borderId="0" xfId="0" applyFont="1" applyAlignment="1">
      <alignment horizontal="left"/>
    </xf>
    <xf numFmtId="49" fontId="29" fillId="3" borderId="40" xfId="0" applyNumberFormat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left"/>
    </xf>
    <xf numFmtId="0" fontId="29" fillId="2" borderId="4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0" fillId="3" borderId="40" xfId="0" applyFont="1" applyFill="1" applyBorder="1" applyAlignment="1">
      <alignment horizontal="left" vertical="center"/>
    </xf>
    <xf numFmtId="0" fontId="20" fillId="2" borderId="40" xfId="0" applyFont="1" applyFill="1" applyBorder="1"/>
    <xf numFmtId="49" fontId="20" fillId="5" borderId="40" xfId="0" applyNumberFormat="1" applyFont="1" applyFill="1" applyBorder="1"/>
    <xf numFmtId="0" fontId="20" fillId="0" borderId="0" xfId="0" applyFont="1" applyAlignment="1">
      <alignment horizontal="right"/>
    </xf>
    <xf numFmtId="0" fontId="20" fillId="5" borderId="40" xfId="0" applyFont="1" applyFill="1" applyBorder="1" applyAlignment="1">
      <alignment horizontal="right"/>
    </xf>
    <xf numFmtId="0" fontId="20" fillId="3" borderId="40" xfId="0" applyFont="1" applyFill="1" applyBorder="1"/>
    <xf numFmtId="0" fontId="36" fillId="0" borderId="53" xfId="0" applyFont="1" applyBorder="1" applyAlignment="1">
      <alignment horizontal="left"/>
    </xf>
    <xf numFmtId="0" fontId="37" fillId="0" borderId="53" xfId="0" applyFont="1" applyBorder="1" applyAlignment="1">
      <alignment horizontal="left"/>
    </xf>
    <xf numFmtId="0" fontId="38" fillId="0" borderId="53" xfId="0" applyFont="1" applyBorder="1"/>
    <xf numFmtId="0" fontId="38" fillId="0" borderId="53" xfId="0" applyFont="1" applyBorder="1" applyAlignment="1">
      <alignment horizontal="left"/>
    </xf>
    <xf numFmtId="0" fontId="20" fillId="0" borderId="53" xfId="0" applyFont="1" applyBorder="1" applyAlignment="1">
      <alignment horizontal="center"/>
    </xf>
    <xf numFmtId="0" fontId="39" fillId="0" borderId="53" xfId="0" applyFont="1" applyBorder="1"/>
    <xf numFmtId="0" fontId="20" fillId="0" borderId="53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38" fillId="0" borderId="0" xfId="0" applyFont="1" applyAlignment="1">
      <alignment horizontal="left"/>
    </xf>
    <xf numFmtId="0" fontId="33" fillId="0" borderId="53" xfId="0" applyFont="1" applyBorder="1" applyAlignment="1">
      <alignment horizontal="left"/>
    </xf>
    <xf numFmtId="0" fontId="36" fillId="0" borderId="53" xfId="0" applyFont="1" applyBorder="1" applyAlignment="1">
      <alignment horizontal="center"/>
    </xf>
    <xf numFmtId="0" fontId="38" fillId="0" borderId="53" xfId="0" applyFont="1" applyBorder="1" applyAlignment="1">
      <alignment horizontal="left" wrapText="1"/>
    </xf>
    <xf numFmtId="0" fontId="38" fillId="0" borderId="53" xfId="0" applyFont="1" applyBorder="1" applyAlignment="1">
      <alignment horizontal="center" vertical="top"/>
    </xf>
    <xf numFmtId="0" fontId="38" fillId="0" borderId="53" xfId="0" applyFont="1" applyBorder="1" applyAlignment="1">
      <alignment horizontal="left" vertical="top" wrapText="1"/>
    </xf>
    <xf numFmtId="0" fontId="20" fillId="0" borderId="0" xfId="0" applyFont="1" applyAlignment="1">
      <alignment vertical="top"/>
    </xf>
    <xf numFmtId="0" fontId="34" fillId="0" borderId="0" xfId="0" applyFont="1" applyAlignment="1">
      <alignment horizontal="left" wrapText="1"/>
    </xf>
    <xf numFmtId="49" fontId="20" fillId="0" borderId="0" xfId="0" applyNumberFormat="1" applyFont="1" applyAlignment="1">
      <alignment horizontal="right"/>
    </xf>
    <xf numFmtId="165" fontId="34" fillId="0" borderId="53" xfId="0" applyNumberFormat="1" applyFont="1" applyBorder="1" applyAlignment="1">
      <alignment horizontal="center" wrapText="1"/>
    </xf>
    <xf numFmtId="0" fontId="34" fillId="0" borderId="53" xfId="0" applyFont="1" applyBorder="1" applyAlignment="1">
      <alignment horizontal="left" vertical="center" wrapText="1"/>
    </xf>
    <xf numFmtId="0" fontId="38" fillId="0" borderId="53" xfId="0" applyFont="1" applyBorder="1" applyAlignment="1">
      <alignment horizontal="center"/>
    </xf>
    <xf numFmtId="0" fontId="34" fillId="0" borderId="53" xfId="0" applyFont="1" applyBorder="1" applyAlignment="1">
      <alignment horizontal="left" wrapText="1"/>
    </xf>
    <xf numFmtId="0" fontId="36" fillId="0" borderId="53" xfId="0" applyFont="1" applyBorder="1" applyAlignment="1">
      <alignment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10" xfId="0" applyFont="1" applyBorder="1"/>
    <xf numFmtId="0" fontId="3" fillId="2" borderId="17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1" fillId="0" borderId="86" xfId="0" applyFont="1" applyBorder="1"/>
    <xf numFmtId="0" fontId="20" fillId="4" borderId="53" xfId="0" applyFont="1" applyFill="1" applyBorder="1"/>
    <xf numFmtId="0" fontId="20" fillId="0" borderId="53" xfId="0" applyFont="1" applyBorder="1" applyAlignment="1">
      <alignment horizontal="left" vertical="center" wrapText="1"/>
    </xf>
    <xf numFmtId="0" fontId="20" fillId="0" borderId="53" xfId="0" applyFont="1" applyBorder="1" applyAlignment="1">
      <alignment horizontal="center" vertical="center"/>
    </xf>
    <xf numFmtId="0" fontId="20" fillId="4" borderId="87" xfId="0" applyFont="1" applyFill="1" applyBorder="1"/>
    <xf numFmtId="0" fontId="20" fillId="0" borderId="66" xfId="0" applyFont="1" applyBorder="1" applyAlignment="1">
      <alignment horizontal="left" vertical="center" wrapText="1"/>
    </xf>
    <xf numFmtId="0" fontId="20" fillId="0" borderId="66" xfId="0" applyFont="1" applyBorder="1" applyAlignment="1">
      <alignment horizontal="left" vertical="center"/>
    </xf>
    <xf numFmtId="0" fontId="20" fillId="0" borderId="66" xfId="0" applyFont="1" applyBorder="1" applyAlignment="1">
      <alignment horizontal="center" vertical="center"/>
    </xf>
    <xf numFmtId="0" fontId="20" fillId="5" borderId="53" xfId="0" applyFont="1" applyFill="1" applyBorder="1"/>
    <xf numFmtId="0" fontId="20" fillId="0" borderId="74" xfId="0" applyFont="1" applyBorder="1"/>
    <xf numFmtId="0" fontId="18" fillId="16" borderId="53" xfId="0" applyFont="1" applyFill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18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18" fillId="0" borderId="5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1" fontId="18" fillId="0" borderId="53" xfId="0" applyNumberFormat="1" applyFont="1" applyBorder="1" applyAlignment="1">
      <alignment horizontal="center"/>
    </xf>
    <xf numFmtId="0" fontId="40" fillId="4" borderId="39" xfId="0" applyFont="1" applyFill="1" applyBorder="1" applyAlignment="1">
      <alignment horizontal="center" vertical="center" wrapText="1"/>
    </xf>
    <xf numFmtId="0" fontId="18" fillId="4" borderId="45" xfId="0" applyFont="1" applyFill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5" fillId="0" borderId="44" xfId="0" applyFont="1" applyBorder="1"/>
    <xf numFmtId="1" fontId="18" fillId="0" borderId="52" xfId="0" applyNumberFormat="1" applyFont="1" applyBorder="1" applyAlignment="1">
      <alignment horizontal="center" wrapText="1"/>
    </xf>
    <xf numFmtId="1" fontId="18" fillId="0" borderId="52" xfId="0" applyNumberFormat="1" applyFont="1" applyBorder="1" applyAlignment="1">
      <alignment horizontal="center"/>
    </xf>
    <xf numFmtId="1" fontId="18" fillId="0" borderId="54" xfId="0" applyNumberFormat="1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55" xfId="0" applyFont="1" applyBorder="1" applyAlignment="1">
      <alignment horizontal="center" wrapText="1"/>
    </xf>
    <xf numFmtId="1" fontId="18" fillId="0" borderId="58" xfId="0" applyNumberFormat="1" applyFont="1" applyBorder="1" applyAlignment="1">
      <alignment horizontal="center"/>
    </xf>
    <xf numFmtId="1" fontId="33" fillId="0" borderId="53" xfId="0" applyNumberFormat="1" applyFont="1" applyBorder="1" applyAlignment="1">
      <alignment horizontal="left"/>
    </xf>
    <xf numFmtId="0" fontId="38" fillId="0" borderId="63" xfId="0" applyFont="1" applyBorder="1" applyAlignment="1">
      <alignment horizontal="left"/>
    </xf>
    <xf numFmtId="0" fontId="39" fillId="0" borderId="53" xfId="0" applyFont="1" applyBorder="1" applyAlignment="1">
      <alignment horizontal="left"/>
    </xf>
    <xf numFmtId="0" fontId="18" fillId="0" borderId="54" xfId="0" applyFont="1" applyBorder="1" applyAlignment="1">
      <alignment horizontal="center"/>
    </xf>
    <xf numFmtId="0" fontId="38" fillId="0" borderId="63" xfId="0" applyFont="1" applyBorder="1" applyAlignment="1">
      <alignment horizontal="center"/>
    </xf>
    <xf numFmtId="1" fontId="33" fillId="0" borderId="53" xfId="0" applyNumberFormat="1" applyFont="1" applyBorder="1" applyAlignment="1">
      <alignment horizontal="center"/>
    </xf>
    <xf numFmtId="0" fontId="43" fillId="0" borderId="89" xfId="0" applyFont="1" applyBorder="1"/>
    <xf numFmtId="0" fontId="43" fillId="0" borderId="90" xfId="0" applyFont="1" applyBorder="1"/>
    <xf numFmtId="0" fontId="43" fillId="0" borderId="91" xfId="0" applyFont="1" applyBorder="1"/>
    <xf numFmtId="0" fontId="43" fillId="0" borderId="0" xfId="0" applyFont="1"/>
    <xf numFmtId="0" fontId="36" fillId="0" borderId="52" xfId="0" applyFont="1" applyBorder="1" applyAlignment="1">
      <alignment horizontal="left"/>
    </xf>
    <xf numFmtId="0" fontId="44" fillId="0" borderId="0" xfId="0" applyFont="1" applyAlignment="1">
      <alignment horizontal="center"/>
    </xf>
    <xf numFmtId="0" fontId="20" fillId="0" borderId="57" xfId="0" applyFont="1" applyBorder="1"/>
    <xf numFmtId="0" fontId="4" fillId="0" borderId="73" xfId="0" applyFont="1" applyBorder="1" applyAlignment="1">
      <alignment horizontal="left"/>
    </xf>
    <xf numFmtId="0" fontId="4" fillId="0" borderId="66" xfId="0" applyFont="1" applyBorder="1" applyAlignment="1">
      <alignment horizontal="center" wrapText="1"/>
    </xf>
    <xf numFmtId="0" fontId="45" fillId="0" borderId="66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/>
    </xf>
    <xf numFmtId="0" fontId="18" fillId="0" borderId="66" xfId="0" applyFont="1" applyBorder="1" applyAlignment="1">
      <alignment horizontal="left"/>
    </xf>
    <xf numFmtId="1" fontId="18" fillId="0" borderId="66" xfId="0" applyNumberFormat="1" applyFont="1" applyBorder="1" applyAlignment="1">
      <alignment horizontal="center"/>
    </xf>
    <xf numFmtId="8" fontId="18" fillId="0" borderId="52" xfId="0" applyNumberFormat="1" applyFont="1" applyBorder="1" applyAlignment="1">
      <alignment horizontal="center"/>
    </xf>
    <xf numFmtId="0" fontId="20" fillId="0" borderId="63" xfId="0" applyFont="1" applyBorder="1"/>
    <xf numFmtId="0" fontId="20" fillId="0" borderId="92" xfId="0" applyFont="1" applyBorder="1"/>
    <xf numFmtId="0" fontId="20" fillId="0" borderId="92" xfId="0" applyFont="1" applyBorder="1" applyAlignment="1">
      <alignment horizontal="center"/>
    </xf>
    <xf numFmtId="0" fontId="20" fillId="0" borderId="69" xfId="0" applyFont="1" applyBorder="1"/>
    <xf numFmtId="0" fontId="4" fillId="0" borderId="53" xfId="0" applyFont="1" applyBorder="1"/>
    <xf numFmtId="0" fontId="4" fillId="0" borderId="53" xfId="0" applyFont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165" fontId="4" fillId="0" borderId="53" xfId="0" applyNumberFormat="1" applyFont="1" applyBorder="1" applyAlignment="1">
      <alignment horizontal="center" wrapText="1"/>
    </xf>
    <xf numFmtId="8" fontId="4" fillId="0" borderId="53" xfId="0" applyNumberFormat="1" applyFont="1" applyBorder="1" applyAlignment="1">
      <alignment horizontal="center"/>
    </xf>
    <xf numFmtId="0" fontId="4" fillId="0" borderId="53" xfId="0" applyFont="1" applyBorder="1" applyAlignment="1">
      <alignment horizontal="left"/>
    </xf>
    <xf numFmtId="0" fontId="4" fillId="0" borderId="52" xfId="0" applyFont="1" applyBorder="1" applyAlignment="1">
      <alignment horizontal="center" wrapText="1"/>
    </xf>
    <xf numFmtId="0" fontId="45" fillId="0" borderId="52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left"/>
    </xf>
    <xf numFmtId="49" fontId="20" fillId="0" borderId="92" xfId="0" applyNumberFormat="1" applyFont="1" applyBorder="1"/>
    <xf numFmtId="0" fontId="4" fillId="0" borderId="52" xfId="0" applyFont="1" applyBorder="1" applyAlignment="1">
      <alignment horizontal="left"/>
    </xf>
    <xf numFmtId="1" fontId="18" fillId="0" borderId="66" xfId="0" applyNumberFormat="1" applyFont="1" applyBorder="1" applyAlignment="1">
      <alignment horizontal="center" wrapText="1"/>
    </xf>
    <xf numFmtId="1" fontId="18" fillId="0" borderId="74" xfId="0" applyNumberFormat="1" applyFont="1" applyBorder="1" applyAlignment="1">
      <alignment horizontal="center"/>
    </xf>
    <xf numFmtId="1" fontId="18" fillId="0" borderId="70" xfId="0" applyNumberFormat="1" applyFont="1" applyBorder="1" applyAlignment="1">
      <alignment horizontal="center"/>
    </xf>
    <xf numFmtId="0" fontId="33" fillId="4" borderId="38" xfId="0" applyFont="1" applyFill="1" applyBorder="1" applyAlignment="1">
      <alignment horizontal="center" vertical="center" wrapText="1"/>
    </xf>
    <xf numFmtId="0" fontId="36" fillId="4" borderId="39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0" borderId="44" xfId="0" applyFont="1" applyBorder="1"/>
    <xf numFmtId="0" fontId="34" fillId="6" borderId="53" xfId="0" applyFont="1" applyFill="1" applyBorder="1" applyAlignment="1">
      <alignment horizontal="center"/>
    </xf>
    <xf numFmtId="0" fontId="20" fillId="0" borderId="52" xfId="0" applyFont="1" applyBorder="1" applyAlignment="1">
      <alignment horizontal="left"/>
    </xf>
    <xf numFmtId="0" fontId="34" fillId="0" borderId="52" xfId="0" applyFont="1" applyBorder="1" applyAlignment="1">
      <alignment horizontal="center"/>
    </xf>
    <xf numFmtId="0" fontId="34" fillId="0" borderId="52" xfId="0" applyFont="1" applyBorder="1" applyAlignment="1">
      <alignment horizontal="left"/>
    </xf>
    <xf numFmtId="0" fontId="20" fillId="0" borderId="52" xfId="0" applyFont="1" applyBorder="1"/>
    <xf numFmtId="164" fontId="20" fillId="0" borderId="52" xfId="0" applyNumberFormat="1" applyFont="1" applyBorder="1" applyAlignment="1">
      <alignment horizontal="center"/>
    </xf>
    <xf numFmtId="1" fontId="20" fillId="0" borderId="53" xfId="0" applyNumberFormat="1" applyFont="1" applyBorder="1" applyAlignment="1">
      <alignment horizontal="center"/>
    </xf>
    <xf numFmtId="1" fontId="34" fillId="0" borderId="53" xfId="0" applyNumberFormat="1" applyFont="1" applyBorder="1" applyAlignment="1">
      <alignment horizontal="center"/>
    </xf>
    <xf numFmtId="1" fontId="34" fillId="0" borderId="52" xfId="0" applyNumberFormat="1" applyFont="1" applyBorder="1" applyAlignment="1">
      <alignment horizontal="center" wrapText="1"/>
    </xf>
    <xf numFmtId="1" fontId="34" fillId="0" borderId="52" xfId="0" applyNumberFormat="1" applyFont="1" applyBorder="1" applyAlignment="1">
      <alignment horizontal="center"/>
    </xf>
    <xf numFmtId="1" fontId="34" fillId="0" borderId="54" xfId="0" applyNumberFormat="1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4" fillId="0" borderId="55" xfId="0" applyFont="1" applyBorder="1" applyAlignment="1">
      <alignment horizontal="center" wrapText="1"/>
    </xf>
    <xf numFmtId="1" fontId="34" fillId="0" borderId="58" xfId="0" applyNumberFormat="1" applyFont="1" applyBorder="1" applyAlignment="1">
      <alignment horizontal="center"/>
    </xf>
    <xf numFmtId="0" fontId="46" fillId="4" borderId="53" xfId="0" applyFont="1" applyFill="1" applyBorder="1" applyAlignment="1">
      <alignment horizontal="center" wrapText="1"/>
    </xf>
    <xf numFmtId="0" fontId="18" fillId="0" borderId="53" xfId="0" applyFont="1" applyBorder="1"/>
    <xf numFmtId="0" fontId="46" fillId="0" borderId="53" xfId="0" applyFont="1" applyBorder="1" applyAlignment="1">
      <alignment horizontal="center" vertical="center" wrapText="1"/>
    </xf>
    <xf numFmtId="165" fontId="18" fillId="0" borderId="53" xfId="0" applyNumberFormat="1" applyFont="1" applyBorder="1" applyAlignment="1">
      <alignment horizontal="center" wrapText="1"/>
    </xf>
    <xf numFmtId="8" fontId="18" fillId="0" borderId="53" xfId="0" applyNumberFormat="1" applyFont="1" applyBorder="1" applyAlignment="1">
      <alignment horizontal="center"/>
    </xf>
    <xf numFmtId="165" fontId="18" fillId="0" borderId="53" xfId="0" applyNumberFormat="1" applyFont="1" applyBorder="1" applyAlignment="1">
      <alignment horizontal="center"/>
    </xf>
    <xf numFmtId="0" fontId="18" fillId="0" borderId="64" xfId="0" applyFont="1" applyBorder="1" applyAlignment="1">
      <alignment horizontal="center" wrapText="1"/>
    </xf>
    <xf numFmtId="0" fontId="18" fillId="0" borderId="53" xfId="0" applyFont="1" applyBorder="1" applyAlignment="1">
      <alignment horizontal="center" vertical="center"/>
    </xf>
    <xf numFmtId="0" fontId="18" fillId="5" borderId="53" xfId="0" applyFont="1" applyFill="1" applyBorder="1" applyAlignment="1">
      <alignment horizontal="center"/>
    </xf>
    <xf numFmtId="0" fontId="18" fillId="0" borderId="53" xfId="0" applyFont="1" applyBorder="1" applyAlignment="1">
      <alignment horizontal="left"/>
    </xf>
    <xf numFmtId="164" fontId="5" fillId="0" borderId="53" xfId="0" applyNumberFormat="1" applyFont="1" applyBorder="1" applyAlignment="1">
      <alignment horizontal="center"/>
    </xf>
    <xf numFmtId="1" fontId="5" fillId="0" borderId="53" xfId="0" applyNumberFormat="1" applyFont="1" applyBorder="1" applyAlignment="1">
      <alignment horizontal="center"/>
    </xf>
    <xf numFmtId="0" fontId="5" fillId="0" borderId="53" xfId="0" applyFont="1" applyBorder="1"/>
    <xf numFmtId="0" fontId="18" fillId="6" borderId="53" xfId="0" applyFont="1" applyFill="1" applyBorder="1" applyAlignment="1">
      <alignment horizontal="center"/>
    </xf>
    <xf numFmtId="0" fontId="43" fillId="4" borderId="53" xfId="0" applyFont="1" applyFill="1" applyBorder="1" applyAlignment="1">
      <alignment horizontal="center"/>
    </xf>
    <xf numFmtId="0" fontId="5" fillId="0" borderId="52" xfId="0" applyFont="1" applyBorder="1" applyAlignment="1">
      <alignment horizontal="left"/>
    </xf>
    <xf numFmtId="0" fontId="48" fillId="0" borderId="53" xfId="0" applyFont="1" applyBorder="1" applyAlignment="1">
      <alignment horizontal="center"/>
    </xf>
    <xf numFmtId="0" fontId="43" fillId="4" borderId="87" xfId="0" applyFont="1" applyFill="1" applyBorder="1" applyAlignment="1">
      <alignment horizontal="center"/>
    </xf>
    <xf numFmtId="164" fontId="20" fillId="0" borderId="53" xfId="0" applyNumberFormat="1" applyFont="1" applyBorder="1"/>
    <xf numFmtId="0" fontId="18" fillId="17" borderId="53" xfId="0" applyFont="1" applyFill="1" applyBorder="1" applyAlignment="1">
      <alignment horizontal="center"/>
    </xf>
    <xf numFmtId="0" fontId="18" fillId="0" borderId="53" xfId="0" applyFont="1" applyBorder="1" applyAlignment="1">
      <alignment wrapText="1"/>
    </xf>
    <xf numFmtId="0" fontId="18" fillId="0" borderId="53" xfId="0" applyFont="1" applyBorder="1" applyAlignment="1">
      <alignment horizontal="center" wrapText="1"/>
    </xf>
    <xf numFmtId="0" fontId="20" fillId="12" borderId="53" xfId="0" applyFont="1" applyFill="1" applyBorder="1"/>
    <xf numFmtId="0" fontId="18" fillId="7" borderId="53" xfId="0" applyFont="1" applyFill="1" applyBorder="1" applyAlignment="1">
      <alignment horizontal="center"/>
    </xf>
    <xf numFmtId="0" fontId="20" fillId="3" borderId="53" xfId="0" applyFont="1" applyFill="1" applyBorder="1"/>
    <xf numFmtId="164" fontId="20" fillId="0" borderId="92" xfId="0" applyNumberFormat="1" applyFont="1" applyBorder="1"/>
    <xf numFmtId="0" fontId="46" fillId="5" borderId="53" xfId="0" applyFont="1" applyFill="1" applyBorder="1" applyAlignment="1">
      <alignment horizontal="center" wrapText="1"/>
    </xf>
    <xf numFmtId="0" fontId="18" fillId="0" borderId="53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left"/>
    </xf>
    <xf numFmtId="0" fontId="13" fillId="0" borderId="53" xfId="0" applyFont="1" applyBorder="1" applyAlignment="1">
      <alignment horizontal="center"/>
    </xf>
    <xf numFmtId="0" fontId="1" fillId="6" borderId="53" xfId="0" applyFont="1" applyFill="1" applyBorder="1" applyAlignment="1">
      <alignment horizontal="left"/>
    </xf>
    <xf numFmtId="1" fontId="1" fillId="6" borderId="53" xfId="0" applyNumberFormat="1" applyFont="1" applyFill="1" applyBorder="1" applyAlignment="1">
      <alignment horizontal="center"/>
    </xf>
    <xf numFmtId="0" fontId="1" fillId="5" borderId="53" xfId="0" applyFont="1" applyFill="1" applyBorder="1" applyAlignment="1">
      <alignment horizontal="left"/>
    </xf>
    <xf numFmtId="0" fontId="1" fillId="0" borderId="53" xfId="0" applyFont="1" applyBorder="1" applyAlignment="1">
      <alignment horizontal="left" vertical="center"/>
    </xf>
    <xf numFmtId="0" fontId="1" fillId="3" borderId="53" xfId="0" applyFont="1" applyFill="1" applyBorder="1" applyAlignment="1">
      <alignment horizontal="left"/>
    </xf>
    <xf numFmtId="0" fontId="1" fillId="5" borderId="53" xfId="0" applyFont="1" applyFill="1" applyBorder="1"/>
    <xf numFmtId="0" fontId="1" fillId="18" borderId="53" xfId="0" applyFont="1" applyFill="1" applyBorder="1" applyAlignment="1">
      <alignment horizontal="left"/>
    </xf>
    <xf numFmtId="1" fontId="13" fillId="0" borderId="53" xfId="0" applyNumberFormat="1" applyFont="1" applyBorder="1" applyAlignment="1">
      <alignment horizontal="center"/>
    </xf>
    <xf numFmtId="0" fontId="1" fillId="3" borderId="53" xfId="0" applyFont="1" applyFill="1" applyBorder="1" applyAlignment="1">
      <alignment horizontal="left" vertical="center" wrapText="1"/>
    </xf>
    <xf numFmtId="0" fontId="1" fillId="19" borderId="53" xfId="0" applyFont="1" applyFill="1" applyBorder="1" applyAlignment="1">
      <alignment horizontal="left"/>
    </xf>
    <xf numFmtId="0" fontId="1" fillId="19" borderId="53" xfId="0" applyFont="1" applyFill="1" applyBorder="1" applyAlignment="1">
      <alignment horizontal="left" wrapText="1"/>
    </xf>
    <xf numFmtId="0" fontId="1" fillId="20" borderId="53" xfId="0" applyFont="1" applyFill="1" applyBorder="1" applyAlignment="1">
      <alignment horizontal="left"/>
    </xf>
    <xf numFmtId="0" fontId="1" fillId="19" borderId="53" xfId="0" applyFont="1" applyFill="1" applyBorder="1" applyAlignment="1">
      <alignment horizontal="left" vertical="center" wrapText="1"/>
    </xf>
    <xf numFmtId="0" fontId="1" fillId="19" borderId="53" xfId="0" applyFont="1" applyFill="1" applyBorder="1"/>
    <xf numFmtId="0" fontId="1" fillId="2" borderId="53" xfId="0" applyFont="1" applyFill="1" applyBorder="1" applyAlignment="1">
      <alignment horizontal="left" vertical="center" wrapText="1"/>
    </xf>
    <xf numFmtId="0" fontId="5" fillId="2" borderId="40" xfId="0" applyFont="1" applyFill="1" applyBorder="1"/>
    <xf numFmtId="0" fontId="50" fillId="2" borderId="19" xfId="0" applyFont="1" applyFill="1" applyBorder="1" applyAlignment="1">
      <alignment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2" fillId="0" borderId="44" xfId="0" applyFont="1" applyBorder="1"/>
    <xf numFmtId="1" fontId="1" fillId="4" borderId="33" xfId="0" applyNumberFormat="1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1" fillId="4" borderId="3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1" fillId="4" borderId="32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11" xfId="0" applyFont="1" applyBorder="1"/>
    <xf numFmtId="0" fontId="0" fillId="0" borderId="0" xfId="0"/>
    <xf numFmtId="0" fontId="2" fillId="0" borderId="20" xfId="0" applyFont="1" applyBorder="1"/>
    <xf numFmtId="0" fontId="2" fillId="0" borderId="2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5" xfId="0" applyFont="1" applyBorder="1"/>
    <xf numFmtId="0" fontId="7" fillId="2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3" fillId="0" borderId="24" xfId="0" applyFont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1" fillId="5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10" fillId="5" borderId="3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1" fillId="4" borderId="3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6" xfId="0" applyFont="1" applyBorder="1"/>
    <xf numFmtId="0" fontId="2" fillId="0" borderId="4" xfId="0" applyFont="1" applyBorder="1"/>
    <xf numFmtId="0" fontId="2" fillId="0" borderId="12" xfId="0" applyFont="1" applyBorder="1"/>
    <xf numFmtId="0" fontId="3" fillId="3" borderId="28" xfId="0" applyFont="1" applyFill="1" applyBorder="1" applyAlignment="1">
      <alignment horizontal="center"/>
    </xf>
    <xf numFmtId="0" fontId="4" fillId="4" borderId="71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1" fillId="4" borderId="34" xfId="0" applyFont="1" applyFill="1" applyBorder="1" applyAlignment="1">
      <alignment horizontal="center" vertical="center"/>
    </xf>
    <xf numFmtId="0" fontId="40" fillId="4" borderId="28" xfId="0" applyFont="1" applyFill="1" applyBorder="1" applyAlignment="1">
      <alignment horizontal="center" vertical="center" wrapText="1"/>
    </xf>
    <xf numFmtId="0" fontId="40" fillId="4" borderId="33" xfId="0" applyFont="1" applyFill="1" applyBorder="1" applyAlignment="1">
      <alignment horizontal="center" vertical="center" wrapText="1"/>
    </xf>
    <xf numFmtId="0" fontId="2" fillId="0" borderId="88" xfId="0" applyFont="1" applyBorder="1"/>
    <xf numFmtId="0" fontId="40" fillId="4" borderId="33" xfId="0" applyFont="1" applyFill="1" applyBorder="1" applyAlignment="1">
      <alignment horizontal="center" vertical="center"/>
    </xf>
    <xf numFmtId="0" fontId="41" fillId="4" borderId="33" xfId="0" applyFont="1" applyFill="1" applyBorder="1" applyAlignment="1">
      <alignment horizontal="center" vertical="center" shrinkToFit="1"/>
    </xf>
    <xf numFmtId="0" fontId="40" fillId="4" borderId="23" xfId="0" applyFont="1" applyFill="1" applyBorder="1" applyAlignment="1">
      <alignment horizontal="center" vertical="center" wrapText="1"/>
    </xf>
    <xf numFmtId="0" fontId="40" fillId="5" borderId="36" xfId="0" applyFont="1" applyFill="1" applyBorder="1" applyAlignment="1">
      <alignment horizontal="center" vertical="center" wrapText="1"/>
    </xf>
    <xf numFmtId="0" fontId="42" fillId="5" borderId="36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36" fillId="4" borderId="33" xfId="0" applyFont="1" applyFill="1" applyBorder="1" applyAlignment="1">
      <alignment horizontal="center" vertical="center" wrapText="1"/>
    </xf>
    <xf numFmtId="1" fontId="4" fillId="4" borderId="33" xfId="0" applyNumberFormat="1" applyFont="1" applyFill="1" applyBorder="1" applyAlignment="1">
      <alignment horizontal="center" vertical="center" wrapText="1"/>
    </xf>
    <xf numFmtId="0" fontId="38" fillId="4" borderId="33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/>
    </xf>
  </cellXfs>
  <cellStyles count="1">
    <cellStyle name="Normal" xfId="0" builtinId="0"/>
  </cellStyles>
  <dxfs count="166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EF2CB"/>
          <bgColor rgb="FFFEF2CB"/>
        </patternFill>
      </fill>
    </dxf>
  </dxfs>
  <tableStyles count="7">
    <tableStyle name="SERIES EQUIPO-style" pivot="0" count="2" xr9:uid="{00000000-0011-0000-FFFF-FFFF00000000}">
      <tableStyleElement type="firstRowStripe" dxfId="165"/>
      <tableStyleElement type="secondRowStripe" dxfId="164"/>
    </tableStyle>
    <tableStyle name="SERIES EQUIPO-style 2" pivot="0" count="2" xr9:uid="{00000000-0011-0000-FFFF-FFFF01000000}">
      <tableStyleElement type="firstRowStripe" dxfId="163"/>
      <tableStyleElement type="secondRowStripe" dxfId="162"/>
    </tableStyle>
    <tableStyle name="SERIES EQUIPO-style 3" pivot="0" count="2" xr9:uid="{00000000-0011-0000-FFFF-FFFF02000000}">
      <tableStyleElement type="firstRowStripe" dxfId="161"/>
      <tableStyleElement type="secondRowStripe" dxfId="160"/>
    </tableStyle>
    <tableStyle name="SERIES EQUIPO-style 4" pivot="0" count="2" xr9:uid="{00000000-0011-0000-FFFF-FFFF03000000}">
      <tableStyleElement type="firstRowStripe" dxfId="159"/>
      <tableStyleElement type="secondRowStripe" dxfId="158"/>
    </tableStyle>
    <tableStyle name="SERIES EQUIPO-style 5" pivot="0" count="2" xr9:uid="{00000000-0011-0000-FFFF-FFFF04000000}">
      <tableStyleElement type="firstRowStripe" dxfId="157"/>
      <tableStyleElement type="secondRowStripe" dxfId="156"/>
    </tableStyle>
    <tableStyle name="SERIES EQUIPO-style 6" pivot="0" count="3" xr9:uid="{00000000-0011-0000-FFFF-FFFF05000000}">
      <tableStyleElement type="headerRow" dxfId="155"/>
      <tableStyleElement type="firstRowStripe" dxfId="154"/>
      <tableStyleElement type="secondRowStripe" dxfId="153"/>
    </tableStyle>
    <tableStyle name="SERIES EQUIPO-style 7" pivot="0" count="2" xr9:uid="{00000000-0011-0000-FFFF-FFFF06000000}">
      <tableStyleElement type="firstRowStripe" dxfId="152"/>
      <tableStyleElement type="secondRowStripe" dxfId="1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6.png"/><Relationship Id="rId3" Type="http://schemas.openxmlformats.org/officeDocument/2006/relationships/image" Target="../media/image2.png"/><Relationship Id="rId7" Type="http://schemas.openxmlformats.org/officeDocument/2006/relationships/image" Target="../media/image8.png"/><Relationship Id="rId12" Type="http://schemas.openxmlformats.org/officeDocument/2006/relationships/image" Target="../media/image15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14.png"/><Relationship Id="rId5" Type="http://schemas.openxmlformats.org/officeDocument/2006/relationships/image" Target="../media/image4.png"/><Relationship Id="rId10" Type="http://schemas.openxmlformats.org/officeDocument/2006/relationships/image" Target="../media/image13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8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9.png"/><Relationship Id="rId5" Type="http://schemas.openxmlformats.org/officeDocument/2006/relationships/image" Target="../media/image4.png"/><Relationship Id="rId10" Type="http://schemas.openxmlformats.org/officeDocument/2006/relationships/image" Target="../media/image17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6" Type="http://schemas.openxmlformats.org/officeDocument/2006/relationships/image" Target="../media/image5.pn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1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26" Type="http://schemas.openxmlformats.org/officeDocument/2006/relationships/image" Target="../media/image48.png"/><Relationship Id="rId3" Type="http://schemas.openxmlformats.org/officeDocument/2006/relationships/image" Target="../media/image25.png"/><Relationship Id="rId21" Type="http://schemas.openxmlformats.org/officeDocument/2006/relationships/image" Target="../media/image43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5" Type="http://schemas.openxmlformats.org/officeDocument/2006/relationships/image" Target="../media/image47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20" Type="http://schemas.openxmlformats.org/officeDocument/2006/relationships/image" Target="../media/image42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24" Type="http://schemas.openxmlformats.org/officeDocument/2006/relationships/image" Target="../media/image46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23" Type="http://schemas.openxmlformats.org/officeDocument/2006/relationships/image" Target="../media/image45.png"/><Relationship Id="rId10" Type="http://schemas.openxmlformats.org/officeDocument/2006/relationships/image" Target="../media/image32.png"/><Relationship Id="rId19" Type="http://schemas.openxmlformats.org/officeDocument/2006/relationships/image" Target="../media/image41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Relationship Id="rId2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6" name="image10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7" name="image9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00025" cy="200025"/>
    <xdr:pic>
      <xdr:nvPicPr>
        <xdr:cNvPr id="12" name="image47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9" name="image7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0</xdr:row>
      <xdr:rowOff>47625</xdr:rowOff>
    </xdr:from>
    <xdr:ext cx="447675" cy="323850"/>
    <xdr:pic>
      <xdr:nvPicPr>
        <xdr:cNvPr id="12" name="image11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15" name="image3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17" name="image10.pn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18" name="image9.pn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20" name="image4.pn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138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156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256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85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79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138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156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256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85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79</xdr:row>
      <xdr:rowOff>38100</xdr:rowOff>
    </xdr:from>
    <xdr:ext cx="628650" cy="466725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733425" cy="590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141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142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160</xdr:row>
      <xdr:rowOff>19050</xdr:rowOff>
    </xdr:from>
    <xdr:ext cx="628650" cy="685800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265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89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83</xdr:row>
      <xdr:rowOff>38100</xdr:rowOff>
    </xdr:from>
    <xdr:ext cx="628650" cy="466725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0</xdr:rowOff>
    </xdr:from>
    <xdr:ext cx="733425" cy="5905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4</xdr:row>
      <xdr:rowOff>219075</xdr:rowOff>
    </xdr:from>
    <xdr:ext cx="942975" cy="781050"/>
    <xdr:pic>
      <xdr:nvPicPr>
        <xdr:cNvPr id="11" name="image14.png" title="Imagen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5</xdr:row>
      <xdr:rowOff>828675</xdr:rowOff>
    </xdr:from>
    <xdr:ext cx="847725" cy="781050"/>
    <xdr:pic>
      <xdr:nvPicPr>
        <xdr:cNvPr id="12" name="image13.png" title="Imagen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6</xdr:row>
      <xdr:rowOff>828675</xdr:rowOff>
    </xdr:from>
    <xdr:ext cx="733425" cy="781050"/>
    <xdr:pic>
      <xdr:nvPicPr>
        <xdr:cNvPr id="13" name="image15.png" title="Imagen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8</xdr:row>
      <xdr:rowOff>828675</xdr:rowOff>
    </xdr:from>
    <xdr:ext cx="447675" cy="781050"/>
    <xdr:pic>
      <xdr:nvPicPr>
        <xdr:cNvPr id="14" name="image12.png" title="Imagen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47675" cy="504825"/>
    <xdr:pic>
      <xdr:nvPicPr>
        <xdr:cNvPr id="15" name="image15.png" title="Imagen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134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135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153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250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83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733425" cy="5905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361950" cy="257175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666750" cy="53340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1000125" cy="533400"/>
    <xdr:pic>
      <xdr:nvPicPr>
        <xdr:cNvPr id="13" name="image20.pn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619125" cy="53340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134</xdr:row>
      <xdr:rowOff>142875</xdr:rowOff>
    </xdr:from>
    <xdr:ext cx="847725" cy="257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135</xdr:row>
      <xdr:rowOff>104775</xdr:rowOff>
    </xdr:from>
    <xdr:ext cx="86677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153</xdr:row>
      <xdr:rowOff>19050</xdr:rowOff>
    </xdr:from>
    <xdr:ext cx="466725" cy="5143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250</xdr:row>
      <xdr:rowOff>19050</xdr:rowOff>
    </xdr:from>
    <xdr:ext cx="457200" cy="50482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733425" cy="590550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666750" cy="53340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619125" cy="533400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361950</xdr:colOff>
      <xdr:row>0</xdr:row>
      <xdr:rowOff>171450</xdr:rowOff>
    </xdr:from>
    <xdr:ext cx="180975" cy="304800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4</xdr:row>
      <xdr:rowOff>9525</xdr:rowOff>
    </xdr:from>
    <xdr:ext cx="295275" cy="342900"/>
    <xdr:pic>
      <xdr:nvPicPr>
        <xdr:cNvPr id="3" name="image18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8</xdr:row>
      <xdr:rowOff>95250</xdr:rowOff>
    </xdr:from>
    <xdr:ext cx="561975" cy="161925"/>
    <xdr:pic>
      <xdr:nvPicPr>
        <xdr:cNvPr id="4" name="image17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13</xdr:row>
      <xdr:rowOff>9525</xdr:rowOff>
    </xdr:from>
    <xdr:ext cx="381000" cy="276225"/>
    <xdr:pic>
      <xdr:nvPicPr>
        <xdr:cNvPr id="5" name="image25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80975" cy="361950"/>
    <xdr:pic>
      <xdr:nvPicPr>
        <xdr:cNvPr id="6" name="image25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9550" cy="323850"/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09550" cy="323850"/>
    <xdr:pic>
      <xdr:nvPicPr>
        <xdr:cNvPr id="8" name="image19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2</xdr:row>
      <xdr:rowOff>47625</xdr:rowOff>
    </xdr:from>
    <xdr:ext cx="704850" cy="238125"/>
    <xdr:pic>
      <xdr:nvPicPr>
        <xdr:cNvPr id="2" name="image2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5</xdr:row>
      <xdr:rowOff>47625</xdr:rowOff>
    </xdr:from>
    <xdr:ext cx="962025" cy="333375"/>
    <xdr:pic>
      <xdr:nvPicPr>
        <xdr:cNvPr id="3" name="image23.pn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</xdr:row>
      <xdr:rowOff>66675</xdr:rowOff>
    </xdr:from>
    <xdr:ext cx="438150" cy="228600"/>
    <xdr:pic>
      <xdr:nvPicPr>
        <xdr:cNvPr id="4" name="image39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16</xdr:row>
      <xdr:rowOff>28575</xdr:rowOff>
    </xdr:from>
    <xdr:ext cx="371475" cy="285750"/>
    <xdr:pic>
      <xdr:nvPicPr>
        <xdr:cNvPr id="5" name="image42.png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18</xdr:row>
      <xdr:rowOff>57150</xdr:rowOff>
    </xdr:from>
    <xdr:ext cx="342900" cy="285750"/>
    <xdr:pic>
      <xdr:nvPicPr>
        <xdr:cNvPr id="6" name="image48.png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19</xdr:row>
      <xdr:rowOff>76200</xdr:rowOff>
    </xdr:from>
    <xdr:ext cx="428625" cy="228600"/>
    <xdr:pic>
      <xdr:nvPicPr>
        <xdr:cNvPr id="7" name="image44.png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21</xdr:row>
      <xdr:rowOff>47625</xdr:rowOff>
    </xdr:from>
    <xdr:ext cx="476250" cy="266700"/>
    <xdr:pic>
      <xdr:nvPicPr>
        <xdr:cNvPr id="8" name="image24.png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21</xdr:row>
      <xdr:rowOff>352425</xdr:rowOff>
    </xdr:from>
    <xdr:ext cx="666750" cy="323850"/>
    <xdr:pic>
      <xdr:nvPicPr>
        <xdr:cNvPr id="9" name="image22.png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25</xdr:row>
      <xdr:rowOff>361950</xdr:rowOff>
    </xdr:from>
    <xdr:ext cx="409575" cy="390525"/>
    <xdr:pic>
      <xdr:nvPicPr>
        <xdr:cNvPr id="10" name="image27.png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29</xdr:row>
      <xdr:rowOff>323850</xdr:rowOff>
    </xdr:from>
    <xdr:ext cx="857250" cy="342900"/>
    <xdr:pic>
      <xdr:nvPicPr>
        <xdr:cNvPr id="11" name="image29.png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28</xdr:row>
      <xdr:rowOff>47625</xdr:rowOff>
    </xdr:from>
    <xdr:ext cx="552450" cy="219075"/>
    <xdr:pic>
      <xdr:nvPicPr>
        <xdr:cNvPr id="12" name="image33.png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29</xdr:row>
      <xdr:rowOff>47625</xdr:rowOff>
    </xdr:from>
    <xdr:ext cx="571500" cy="228600"/>
    <xdr:pic>
      <xdr:nvPicPr>
        <xdr:cNvPr id="13" name="image32.png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31</xdr:row>
      <xdr:rowOff>0</xdr:rowOff>
    </xdr:from>
    <xdr:ext cx="552450" cy="314325"/>
    <xdr:pic>
      <xdr:nvPicPr>
        <xdr:cNvPr id="14" name="image40.png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95325" cy="333375"/>
    <xdr:pic>
      <xdr:nvPicPr>
        <xdr:cNvPr id="15" name="image30.png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90525" cy="333375"/>
    <xdr:pic>
      <xdr:nvPicPr>
        <xdr:cNvPr id="16" name="image28.png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619125" cy="304800"/>
    <xdr:pic>
      <xdr:nvPicPr>
        <xdr:cNvPr id="17" name="image43.png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523875" cy="304800"/>
    <xdr:pic>
      <xdr:nvPicPr>
        <xdr:cNvPr id="18" name="image38.png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581025" cy="257175"/>
    <xdr:pic>
      <xdr:nvPicPr>
        <xdr:cNvPr id="19" name="image35.png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57200" cy="247650"/>
    <xdr:pic>
      <xdr:nvPicPr>
        <xdr:cNvPr id="20" name="image31.png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09575" cy="257175"/>
    <xdr:pic>
      <xdr:nvPicPr>
        <xdr:cNvPr id="21" name="image45.png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85775" cy="257175"/>
    <xdr:pic>
      <xdr:nvPicPr>
        <xdr:cNvPr id="22" name="image36.png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514350" cy="333375"/>
    <xdr:pic>
      <xdr:nvPicPr>
        <xdr:cNvPr id="23" name="image26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304800"/>
    <xdr:pic>
      <xdr:nvPicPr>
        <xdr:cNvPr id="24" name="image44.png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00050" cy="361950"/>
    <xdr:pic>
      <xdr:nvPicPr>
        <xdr:cNvPr id="25" name="image41.png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514350" cy="304800"/>
    <xdr:pic>
      <xdr:nvPicPr>
        <xdr:cNvPr id="26" name="image34.png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14375" cy="352425"/>
    <xdr:pic>
      <xdr:nvPicPr>
        <xdr:cNvPr id="27" name="image37.png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09600" cy="333375"/>
    <xdr:pic>
      <xdr:nvPicPr>
        <xdr:cNvPr id="28" name="image46.png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0:B41" headerRowCount="0">
  <tableColumns count="2">
    <tableColumn id="1" xr3:uid="{00000000-0010-0000-0000-000001000000}" name="Column1"/>
    <tableColumn id="2" xr3:uid="{00000000-0010-0000-0000-000002000000}" name="Column2"/>
  </tableColumns>
  <tableStyleInfo name="SERIES EQUIP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5:B75" headerRowCount="0">
  <tableColumns count="2">
    <tableColumn id="1" xr3:uid="{00000000-0010-0000-0100-000001000000}" name="Column1"/>
    <tableColumn id="2" xr3:uid="{00000000-0010-0000-0100-000002000000}" name="Column2"/>
  </tableColumns>
  <tableStyleInfo name="SERIES EQUIP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14:B114" headerRowCount="0">
  <tableColumns count="2">
    <tableColumn id="1" xr3:uid="{00000000-0010-0000-0200-000001000000}" name="Column1"/>
    <tableColumn id="2" xr3:uid="{00000000-0010-0000-0200-000002000000}" name="Column2"/>
  </tableColumns>
  <tableStyleInfo name="SERIES EQUIP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22:C122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SERIES EQUIP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24:C135" headerRowCount="0">
  <tableColumns count="3">
    <tableColumn id="1" xr3:uid="{00000000-0010-0000-0400-000001000000}" name="Column1"/>
    <tableColumn id="2" xr3:uid="{00000000-0010-0000-0400-000002000000}" name="Column2"/>
    <tableColumn id="3" xr3:uid="{00000000-0010-0000-0400-000003000000}" name="Column3"/>
  </tableColumns>
  <tableStyleInfo name="SERIES EQUIP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58:G503">
  <tableColumns count="7">
    <tableColumn id="1" xr3:uid="{00000000-0010-0000-0500-000001000000}" name="CODIGO"/>
    <tableColumn id="2" xr3:uid="{00000000-0010-0000-0500-000002000000}" name="PRODUCTO"/>
    <tableColumn id="3" xr3:uid="{00000000-0010-0000-0500-000003000000}" name="NUMERO DE SERIE"/>
    <tableColumn id="4" xr3:uid="{00000000-0010-0000-0500-000004000000}" name="Columna2"/>
    <tableColumn id="5" xr3:uid="{00000000-0010-0000-0500-000005000000}" name="CODIGO DE CAJA"/>
    <tableColumn id="6" xr3:uid="{00000000-0010-0000-0500-000006000000}" name="Columna1"/>
    <tableColumn id="7" xr3:uid="{00000000-0010-0000-0500-000007000000}" name="Columna12"/>
  </tableColumns>
  <tableStyleInfo name="SERIES EQUIPO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515:C519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SERIES EQUIPO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  <pageSetUpPr fitToPage="1"/>
  </sheetPr>
  <dimension ref="A1:AW1044"/>
  <sheetViews>
    <sheetView tabSelected="1" topLeftCell="M3" zoomScale="42" zoomScaleNormal="100" workbookViewId="0">
      <selection activeCell="AR4" sqref="AR4"/>
    </sheetView>
  </sheetViews>
  <sheetFormatPr baseColWidth="10" defaultColWidth="14.44140625" defaultRowHeight="15" customHeight="1" x14ac:dyDescent="0.3"/>
  <cols>
    <col min="1" max="1" width="7.6640625" customWidth="1"/>
    <col min="2" max="2" width="58.6640625" customWidth="1"/>
    <col min="3" max="3" width="17.44140625" customWidth="1"/>
    <col min="4" max="4" width="19.44140625" customWidth="1"/>
    <col min="5" max="5" width="22.44140625" customWidth="1"/>
    <col min="6" max="6" width="19.6640625" customWidth="1"/>
    <col min="7" max="7" width="48.21875" customWidth="1"/>
    <col min="8" max="8" width="32.21875" customWidth="1"/>
    <col min="9" max="9" width="33.6640625" customWidth="1"/>
    <col min="10" max="10" width="41.44140625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40" width="8.44140625" customWidth="1"/>
    <col min="41" max="41" width="9.33203125" customWidth="1"/>
    <col min="42" max="42" width="29.6640625" customWidth="1"/>
    <col min="43" max="43" width="24" customWidth="1"/>
    <col min="44" max="44" width="34.88671875" customWidth="1"/>
    <col min="45" max="45" width="18.109375" customWidth="1"/>
    <col min="46" max="46" width="19" hidden="1" customWidth="1"/>
    <col min="47" max="47" width="55" customWidth="1"/>
    <col min="48" max="48" width="15" customWidth="1"/>
  </cols>
  <sheetData>
    <row r="1" spans="1:49" ht="15.75" customHeight="1" x14ac:dyDescent="0.3">
      <c r="A1" s="676"/>
      <c r="B1" s="677"/>
      <c r="C1" s="682" t="s">
        <v>0</v>
      </c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83"/>
      <c r="AQ1" s="687" t="s">
        <v>1</v>
      </c>
      <c r="AR1" s="677"/>
      <c r="AS1" s="683"/>
      <c r="AT1" s="3"/>
      <c r="AU1" s="688" t="s">
        <v>1</v>
      </c>
      <c r="AV1" s="4"/>
      <c r="AW1" s="4"/>
    </row>
    <row r="2" spans="1:49" ht="15.75" customHeight="1" x14ac:dyDescent="0.35">
      <c r="A2" s="678"/>
      <c r="B2" s="679"/>
      <c r="C2" s="684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685"/>
      <c r="AP2" s="686"/>
      <c r="AQ2" s="685"/>
      <c r="AR2" s="685"/>
      <c r="AS2" s="686"/>
      <c r="AT2" s="7"/>
      <c r="AU2" s="689"/>
      <c r="AV2" s="4"/>
      <c r="AW2" s="4"/>
    </row>
    <row r="3" spans="1:49" ht="26.25" customHeight="1" x14ac:dyDescent="0.3">
      <c r="A3" s="680"/>
      <c r="B3" s="681"/>
      <c r="C3" s="690" t="s">
        <v>3</v>
      </c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1"/>
      <c r="O3" s="691"/>
      <c r="P3" s="691"/>
      <c r="Q3" s="691"/>
      <c r="R3" s="691"/>
      <c r="S3" s="691"/>
      <c r="T3" s="691"/>
      <c r="U3" s="691"/>
      <c r="V3" s="691"/>
      <c r="W3" s="691"/>
      <c r="X3" s="691"/>
      <c r="Y3" s="691"/>
      <c r="Z3" s="691"/>
      <c r="AA3" s="691"/>
      <c r="AB3" s="691"/>
      <c r="AC3" s="691"/>
      <c r="AD3" s="691"/>
      <c r="AE3" s="691"/>
      <c r="AF3" s="691"/>
      <c r="AG3" s="691"/>
      <c r="AH3" s="691"/>
      <c r="AI3" s="691"/>
      <c r="AJ3" s="691"/>
      <c r="AK3" s="691"/>
      <c r="AL3" s="691"/>
      <c r="AM3" s="691"/>
      <c r="AN3" s="691"/>
      <c r="AO3" s="691"/>
      <c r="AP3" s="692"/>
      <c r="AQ3" s="693" t="s">
        <v>4</v>
      </c>
      <c r="AR3" s="691"/>
      <c r="AS3" s="692"/>
      <c r="AT3" s="16"/>
      <c r="AU3" s="18" t="s">
        <v>4</v>
      </c>
      <c r="AV3" s="4"/>
      <c r="AW3" s="4"/>
    </row>
    <row r="4" spans="1:49" ht="70.5" customHeight="1" x14ac:dyDescent="0.3">
      <c r="A4" s="670" t="s">
        <v>7</v>
      </c>
      <c r="B4" s="67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700" t="s">
        <v>28</v>
      </c>
      <c r="AK4" s="691"/>
      <c r="AL4" s="691"/>
      <c r="AM4" s="691"/>
      <c r="AN4" s="701"/>
      <c r="AO4" s="23" t="s">
        <v>29</v>
      </c>
      <c r="AP4" s="668" t="s">
        <v>30</v>
      </c>
      <c r="AQ4" s="665" t="s">
        <v>31</v>
      </c>
      <c r="AR4" s="24" t="s">
        <v>32</v>
      </c>
      <c r="AS4" s="665" t="s">
        <v>33</v>
      </c>
      <c r="AT4" s="694" t="s">
        <v>34</v>
      </c>
      <c r="AU4" s="694" t="s">
        <v>35</v>
      </c>
      <c r="AV4" s="25"/>
      <c r="AW4" s="4"/>
    </row>
    <row r="5" spans="1:49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2">
        <v>1</v>
      </c>
      <c r="AK5" s="26">
        <v>2</v>
      </c>
      <c r="AL5" s="26">
        <v>3</v>
      </c>
      <c r="AM5" s="26">
        <v>4</v>
      </c>
      <c r="AN5" s="26">
        <v>5</v>
      </c>
      <c r="AO5" s="33"/>
      <c r="AP5" s="666"/>
      <c r="AQ5" s="666"/>
      <c r="AR5" s="34"/>
      <c r="AS5" s="666"/>
      <c r="AT5" s="666"/>
      <c r="AU5" s="666"/>
      <c r="AV5" s="25"/>
      <c r="AW5" s="4"/>
    </row>
    <row r="6" spans="1:49" ht="64.5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47</v>
      </c>
      <c r="O6" s="43">
        <v>5</v>
      </c>
      <c r="P6" s="45">
        <f>O6</f>
        <v>5</v>
      </c>
      <c r="Q6" s="46">
        <f t="shared" ref="Q6:T6" si="0">AJ6</f>
        <v>54</v>
      </c>
      <c r="R6" s="46">
        <f t="shared" si="0"/>
        <v>51</v>
      </c>
      <c r="S6" s="46">
        <f t="shared" si="0"/>
        <v>51</v>
      </c>
      <c r="T6" s="47">
        <f t="shared" si="0"/>
        <v>47</v>
      </c>
      <c r="U6" s="48">
        <v>50</v>
      </c>
      <c r="V6" s="37"/>
      <c r="W6" s="37"/>
      <c r="X6" s="37"/>
      <c r="Y6" s="49"/>
      <c r="Z6" s="50">
        <v>1</v>
      </c>
      <c r="AA6" s="37">
        <v>3</v>
      </c>
      <c r="AB6" s="37"/>
      <c r="AC6" s="37">
        <v>4</v>
      </c>
      <c r="AD6" s="49"/>
      <c r="AE6" s="50"/>
      <c r="AF6" s="37"/>
      <c r="AG6" s="37"/>
      <c r="AH6" s="37"/>
      <c r="AI6" s="49"/>
      <c r="AJ6" s="52">
        <f t="shared" ref="AJ6:AN6" si="1">P6-Z6+AE6+U6</f>
        <v>54</v>
      </c>
      <c r="AK6" s="46">
        <f t="shared" si="1"/>
        <v>51</v>
      </c>
      <c r="AL6" s="46">
        <f t="shared" si="1"/>
        <v>51</v>
      </c>
      <c r="AM6" s="46">
        <f t="shared" si="1"/>
        <v>47</v>
      </c>
      <c r="AN6" s="46">
        <f t="shared" si="1"/>
        <v>47</v>
      </c>
      <c r="AO6" s="37"/>
      <c r="AP6" s="43">
        <f t="shared" ref="AP6:AP260" si="2">AN6</f>
        <v>47</v>
      </c>
      <c r="AQ6" s="53">
        <v>2364686916</v>
      </c>
      <c r="AR6" s="53" t="s">
        <v>49</v>
      </c>
      <c r="AS6" s="53" t="s">
        <v>50</v>
      </c>
      <c r="AT6" s="54"/>
      <c r="AU6" s="54"/>
      <c r="AV6" s="25"/>
      <c r="AW6" s="4"/>
    </row>
    <row r="7" spans="1:49" ht="64.5" customHeight="1" x14ac:dyDescent="0.4">
      <c r="A7" s="35">
        <f t="shared" ref="A7:A261" si="3">+A6+1</f>
        <v>2</v>
      </c>
      <c r="B7" s="36"/>
      <c r="C7" s="37"/>
      <c r="D7" s="37"/>
      <c r="E7" s="38"/>
      <c r="F7" s="37"/>
      <c r="G7" s="39"/>
      <c r="H7" s="40"/>
      <c r="I7" s="41"/>
      <c r="J7" s="37"/>
      <c r="K7" s="42"/>
      <c r="L7" s="43"/>
      <c r="M7" s="43"/>
      <c r="N7" s="44"/>
      <c r="O7" s="43"/>
      <c r="P7" s="45"/>
      <c r="Q7" s="46"/>
      <c r="R7" s="46"/>
      <c r="S7" s="46"/>
      <c r="T7" s="47"/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2"/>
      <c r="AK7" s="46"/>
      <c r="AL7" s="46"/>
      <c r="AM7" s="46"/>
      <c r="AN7" s="46"/>
      <c r="AO7" s="37"/>
      <c r="AP7" s="43">
        <f t="shared" si="2"/>
        <v>0</v>
      </c>
      <c r="AQ7" s="53"/>
      <c r="AR7" s="53"/>
      <c r="AS7" s="53"/>
      <c r="AT7" s="54"/>
      <c r="AU7" s="54"/>
      <c r="AV7" s="25"/>
      <c r="AW7" s="4"/>
    </row>
    <row r="8" spans="1:49" ht="64.5" customHeight="1" x14ac:dyDescent="0.4">
      <c r="A8" s="35">
        <f t="shared" si="3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v>2</v>
      </c>
      <c r="P8" s="45">
        <f t="shared" ref="P8:P58" si="4">O8</f>
        <v>2</v>
      </c>
      <c r="Q8" s="46">
        <f t="shared" ref="Q8:T8" si="5">AJ8</f>
        <v>2</v>
      </c>
      <c r="R8" s="46">
        <f t="shared" si="5"/>
        <v>2</v>
      </c>
      <c r="S8" s="46">
        <f t="shared" si="5"/>
        <v>2</v>
      </c>
      <c r="T8" s="47">
        <f t="shared" si="5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2">
        <f t="shared" ref="AJ8:AN8" si="6">P8-Z8+AE8+U8</f>
        <v>2</v>
      </c>
      <c r="AK8" s="46">
        <f t="shared" si="6"/>
        <v>2</v>
      </c>
      <c r="AL8" s="46">
        <f t="shared" si="6"/>
        <v>2</v>
      </c>
      <c r="AM8" s="46">
        <f t="shared" si="6"/>
        <v>2</v>
      </c>
      <c r="AN8" s="46">
        <f t="shared" si="6"/>
        <v>2</v>
      </c>
      <c r="AO8" s="37"/>
      <c r="AP8" s="43">
        <f t="shared" si="2"/>
        <v>2</v>
      </c>
      <c r="AQ8" s="41"/>
      <c r="AR8" s="41"/>
      <c r="AS8" s="53"/>
      <c r="AT8" s="54"/>
      <c r="AU8" s="54"/>
      <c r="AV8" s="25"/>
      <c r="AW8" s="4"/>
    </row>
    <row r="9" spans="1:49" ht="64.5" customHeight="1" x14ac:dyDescent="0.4">
      <c r="A9" s="35">
        <f t="shared" si="3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v>8</v>
      </c>
      <c r="P9" s="45">
        <f t="shared" si="4"/>
        <v>8</v>
      </c>
      <c r="Q9" s="46">
        <f t="shared" ref="Q9:T9" si="7">AJ9</f>
        <v>8</v>
      </c>
      <c r="R9" s="46">
        <f t="shared" si="7"/>
        <v>8</v>
      </c>
      <c r="S9" s="46">
        <f t="shared" si="7"/>
        <v>8</v>
      </c>
      <c r="T9" s="47">
        <f t="shared" si="7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2">
        <f t="shared" ref="AJ9:AN9" si="8">P9-Z9+AE9+U9</f>
        <v>8</v>
      </c>
      <c r="AK9" s="46">
        <f t="shared" si="8"/>
        <v>8</v>
      </c>
      <c r="AL9" s="46">
        <f t="shared" si="8"/>
        <v>8</v>
      </c>
      <c r="AM9" s="46">
        <f t="shared" si="8"/>
        <v>8</v>
      </c>
      <c r="AN9" s="46">
        <f t="shared" si="8"/>
        <v>8</v>
      </c>
      <c r="AO9" s="37"/>
      <c r="AP9" s="43">
        <f t="shared" si="2"/>
        <v>8</v>
      </c>
      <c r="AQ9" s="41"/>
      <c r="AR9" s="41"/>
      <c r="AS9" s="53"/>
      <c r="AT9" s="54"/>
      <c r="AU9" s="54"/>
      <c r="AV9" s="25"/>
      <c r="AW9" s="4"/>
    </row>
    <row r="10" spans="1:49" ht="64.5" customHeight="1" x14ac:dyDescent="0.4">
      <c r="A10" s="35">
        <f t="shared" si="3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v>1</v>
      </c>
      <c r="P10" s="45">
        <f t="shared" si="4"/>
        <v>1</v>
      </c>
      <c r="Q10" s="46">
        <f t="shared" ref="Q10:T10" si="9">AJ10</f>
        <v>1</v>
      </c>
      <c r="R10" s="46">
        <f t="shared" si="9"/>
        <v>1</v>
      </c>
      <c r="S10" s="46">
        <f t="shared" si="9"/>
        <v>1</v>
      </c>
      <c r="T10" s="47">
        <f t="shared" si="9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2">
        <f t="shared" ref="AJ10:AN10" si="10">P10-Z10+AE10+U10</f>
        <v>1</v>
      </c>
      <c r="AK10" s="46">
        <f t="shared" si="10"/>
        <v>1</v>
      </c>
      <c r="AL10" s="46">
        <f t="shared" si="10"/>
        <v>1</v>
      </c>
      <c r="AM10" s="46">
        <f t="shared" si="10"/>
        <v>1</v>
      </c>
      <c r="AN10" s="46">
        <f t="shared" si="10"/>
        <v>1</v>
      </c>
      <c r="AO10" s="37"/>
      <c r="AP10" s="43">
        <f t="shared" si="2"/>
        <v>1</v>
      </c>
      <c r="AQ10" s="41"/>
      <c r="AR10" s="41"/>
      <c r="AS10" s="53"/>
      <c r="AT10" s="54"/>
      <c r="AU10" s="54"/>
      <c r="AV10" s="4"/>
      <c r="AW10" s="4"/>
    </row>
    <row r="11" spans="1:49" ht="64.5" customHeight="1" x14ac:dyDescent="0.4">
      <c r="A11" s="35">
        <f t="shared" si="3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v>2</v>
      </c>
      <c r="P11" s="45">
        <f t="shared" si="4"/>
        <v>2</v>
      </c>
      <c r="Q11" s="46">
        <f t="shared" ref="Q11:T11" si="11">AJ11</f>
        <v>2</v>
      </c>
      <c r="R11" s="46">
        <f t="shared" si="11"/>
        <v>2</v>
      </c>
      <c r="S11" s="46">
        <f t="shared" si="11"/>
        <v>2</v>
      </c>
      <c r="T11" s="47">
        <f t="shared" si="11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2">
        <f t="shared" ref="AJ11:AN11" si="12">P11-Z11+AE11+U11</f>
        <v>2</v>
      </c>
      <c r="AK11" s="46">
        <f t="shared" si="12"/>
        <v>2</v>
      </c>
      <c r="AL11" s="46">
        <f t="shared" si="12"/>
        <v>2</v>
      </c>
      <c r="AM11" s="46">
        <f t="shared" si="12"/>
        <v>2</v>
      </c>
      <c r="AN11" s="46">
        <f t="shared" si="12"/>
        <v>2</v>
      </c>
      <c r="AO11" s="37"/>
      <c r="AP11" s="43">
        <f t="shared" si="2"/>
        <v>2</v>
      </c>
      <c r="AQ11" s="41"/>
      <c r="AR11" s="41"/>
      <c r="AS11" s="53"/>
      <c r="AT11" s="54"/>
      <c r="AU11" s="54"/>
      <c r="AV11" s="4"/>
      <c r="AW11" s="4"/>
    </row>
    <row r="12" spans="1:49" ht="64.5" customHeight="1" x14ac:dyDescent="0.4">
      <c r="A12" s="35">
        <f t="shared" si="3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v>1</v>
      </c>
      <c r="P12" s="45">
        <f t="shared" si="4"/>
        <v>1</v>
      </c>
      <c r="Q12" s="46">
        <f t="shared" ref="Q12:T12" si="13">AJ12</f>
        <v>1</v>
      </c>
      <c r="R12" s="46">
        <f t="shared" si="13"/>
        <v>1</v>
      </c>
      <c r="S12" s="46">
        <f t="shared" si="13"/>
        <v>1</v>
      </c>
      <c r="T12" s="47">
        <f t="shared" si="13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2">
        <f t="shared" ref="AJ12:AN12" si="14">P12-Z12+AE12+U12</f>
        <v>1</v>
      </c>
      <c r="AK12" s="46">
        <f t="shared" si="14"/>
        <v>1</v>
      </c>
      <c r="AL12" s="46">
        <f t="shared" si="14"/>
        <v>1</v>
      </c>
      <c r="AM12" s="46">
        <f t="shared" si="14"/>
        <v>1</v>
      </c>
      <c r="AN12" s="46">
        <f t="shared" si="14"/>
        <v>1</v>
      </c>
      <c r="AO12" s="37"/>
      <c r="AP12" s="43">
        <f t="shared" si="2"/>
        <v>1</v>
      </c>
      <c r="AQ12" s="41"/>
      <c r="AR12" s="41"/>
      <c r="AS12" s="53"/>
      <c r="AT12" s="54"/>
      <c r="AU12" s="54"/>
      <c r="AV12" s="4"/>
      <c r="AW12" s="4"/>
    </row>
    <row r="13" spans="1:49" ht="64.5" customHeight="1" x14ac:dyDescent="0.4">
      <c r="A13" s="35">
        <f t="shared" si="3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v>2</v>
      </c>
      <c r="P13" s="45">
        <f t="shared" si="4"/>
        <v>2</v>
      </c>
      <c r="Q13" s="46">
        <f t="shared" ref="Q13:T13" si="15">AJ13</f>
        <v>2</v>
      </c>
      <c r="R13" s="46">
        <f t="shared" si="15"/>
        <v>2</v>
      </c>
      <c r="S13" s="46">
        <f t="shared" si="15"/>
        <v>2</v>
      </c>
      <c r="T13" s="47">
        <f t="shared" si="15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2">
        <f t="shared" ref="AJ13:AN13" si="16">P13-Z13+AE13+U13</f>
        <v>2</v>
      </c>
      <c r="AK13" s="46">
        <f t="shared" si="16"/>
        <v>2</v>
      </c>
      <c r="AL13" s="46">
        <f t="shared" si="16"/>
        <v>2</v>
      </c>
      <c r="AM13" s="46">
        <f t="shared" si="16"/>
        <v>2</v>
      </c>
      <c r="AN13" s="46">
        <f t="shared" si="16"/>
        <v>2</v>
      </c>
      <c r="AO13" s="37"/>
      <c r="AP13" s="43">
        <f t="shared" si="2"/>
        <v>2</v>
      </c>
      <c r="AQ13" s="41"/>
      <c r="AR13" s="41"/>
      <c r="AS13" s="53"/>
      <c r="AT13" s="54"/>
      <c r="AU13" s="54"/>
      <c r="AV13" s="4"/>
      <c r="AW13" s="4"/>
    </row>
    <row r="14" spans="1:49" ht="64.5" customHeight="1" x14ac:dyDescent="0.4">
      <c r="A14" s="35">
        <f t="shared" si="3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v>3</v>
      </c>
      <c r="P14" s="45">
        <f t="shared" si="4"/>
        <v>3</v>
      </c>
      <c r="Q14" s="46">
        <f t="shared" ref="Q14:T14" si="17">AJ14</f>
        <v>3</v>
      </c>
      <c r="R14" s="46">
        <f t="shared" si="17"/>
        <v>3</v>
      </c>
      <c r="S14" s="46">
        <f t="shared" si="17"/>
        <v>3</v>
      </c>
      <c r="T14" s="47">
        <f t="shared" si="17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2">
        <f t="shared" ref="AJ14:AN14" si="18">P14-Z14+AE14+U14</f>
        <v>3</v>
      </c>
      <c r="AK14" s="46">
        <f t="shared" si="18"/>
        <v>3</v>
      </c>
      <c r="AL14" s="46">
        <f t="shared" si="18"/>
        <v>3</v>
      </c>
      <c r="AM14" s="46">
        <f t="shared" si="18"/>
        <v>3</v>
      </c>
      <c r="AN14" s="46">
        <f t="shared" si="18"/>
        <v>3</v>
      </c>
      <c r="AO14" s="37"/>
      <c r="AP14" s="43">
        <f t="shared" si="2"/>
        <v>3</v>
      </c>
      <c r="AQ14" s="41"/>
      <c r="AR14" s="41"/>
      <c r="AS14" s="53"/>
      <c r="AT14" s="54"/>
      <c r="AU14" s="54"/>
      <c r="AV14" s="4"/>
      <c r="AW14" s="4"/>
    </row>
    <row r="15" spans="1:49" ht="64.5" customHeight="1" x14ac:dyDescent="0.4">
      <c r="A15" s="35">
        <f t="shared" si="3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 t="s">
        <v>95</v>
      </c>
      <c r="O15" s="43">
        <v>0</v>
      </c>
      <c r="P15" s="45">
        <f t="shared" si="4"/>
        <v>0</v>
      </c>
      <c r="Q15" s="46">
        <f t="shared" ref="Q15:T15" si="19">AJ15</f>
        <v>0</v>
      </c>
      <c r="R15" s="46">
        <f t="shared" si="19"/>
        <v>0</v>
      </c>
      <c r="S15" s="46">
        <f t="shared" si="19"/>
        <v>0</v>
      </c>
      <c r="T15" s="47">
        <f t="shared" si="19"/>
        <v>0</v>
      </c>
      <c r="U15" s="48"/>
      <c r="V15" s="37"/>
      <c r="W15" s="37">
        <v>4</v>
      </c>
      <c r="X15" s="37"/>
      <c r="Y15" s="49"/>
      <c r="Z15" s="50"/>
      <c r="AA15" s="37"/>
      <c r="AB15" s="37">
        <v>4</v>
      </c>
      <c r="AC15" s="37"/>
      <c r="AD15" s="49"/>
      <c r="AE15" s="50"/>
      <c r="AF15" s="37"/>
      <c r="AG15" s="37"/>
      <c r="AH15" s="37"/>
      <c r="AI15" s="49"/>
      <c r="AJ15" s="52">
        <f t="shared" ref="AJ15:AN15" si="20">P15-Z15+AE15+U15</f>
        <v>0</v>
      </c>
      <c r="AK15" s="46">
        <f t="shared" si="20"/>
        <v>0</v>
      </c>
      <c r="AL15" s="46">
        <f t="shared" si="20"/>
        <v>0</v>
      </c>
      <c r="AM15" s="46">
        <f t="shared" si="20"/>
        <v>0</v>
      </c>
      <c r="AN15" s="46">
        <f t="shared" si="20"/>
        <v>0</v>
      </c>
      <c r="AO15" s="37"/>
      <c r="AP15" s="43">
        <f t="shared" si="2"/>
        <v>0</v>
      </c>
      <c r="AQ15" s="41"/>
      <c r="AR15" s="41">
        <v>285</v>
      </c>
      <c r="AS15" s="53"/>
      <c r="AT15" s="54"/>
      <c r="AU15" s="54"/>
      <c r="AV15" s="4"/>
      <c r="AW15" s="4"/>
    </row>
    <row r="16" spans="1:49" ht="64.5" customHeight="1" x14ac:dyDescent="0.4">
      <c r="A16" s="35">
        <f t="shared" si="3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v>5</v>
      </c>
      <c r="P16" s="45">
        <f t="shared" si="4"/>
        <v>5</v>
      </c>
      <c r="Q16" s="46">
        <f t="shared" ref="Q16:T16" si="21">AJ16</f>
        <v>5</v>
      </c>
      <c r="R16" s="46">
        <f t="shared" si="21"/>
        <v>5</v>
      </c>
      <c r="S16" s="46">
        <f t="shared" si="21"/>
        <v>5</v>
      </c>
      <c r="T16" s="47">
        <f t="shared" si="21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2">
        <f t="shared" ref="AJ16:AN16" si="22">P16-Z16+AE16+U16</f>
        <v>5</v>
      </c>
      <c r="AK16" s="46">
        <f t="shared" si="22"/>
        <v>5</v>
      </c>
      <c r="AL16" s="46">
        <f t="shared" si="22"/>
        <v>5</v>
      </c>
      <c r="AM16" s="46">
        <f t="shared" si="22"/>
        <v>5</v>
      </c>
      <c r="AN16" s="46">
        <f t="shared" si="22"/>
        <v>5</v>
      </c>
      <c r="AO16" s="37"/>
      <c r="AP16" s="43">
        <f t="shared" si="2"/>
        <v>5</v>
      </c>
      <c r="AQ16" s="41"/>
      <c r="AR16" s="41"/>
      <c r="AS16" s="53"/>
      <c r="AT16" s="54"/>
      <c r="AU16" s="54"/>
      <c r="AV16" s="4"/>
      <c r="AW16" s="4"/>
    </row>
    <row r="17" spans="1:49" ht="64.5" customHeight="1" x14ac:dyDescent="0.4">
      <c r="A17" s="35">
        <f t="shared" si="3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v>0</v>
      </c>
      <c r="P17" s="45">
        <f t="shared" si="4"/>
        <v>0</v>
      </c>
      <c r="Q17" s="46">
        <f t="shared" ref="Q17:T17" si="23">AJ17</f>
        <v>0</v>
      </c>
      <c r="R17" s="46">
        <f t="shared" si="23"/>
        <v>0</v>
      </c>
      <c r="S17" s="46">
        <f t="shared" si="23"/>
        <v>0</v>
      </c>
      <c r="T17" s="47">
        <f t="shared" si="23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2">
        <f t="shared" ref="AJ17:AN17" si="24">P17-Z17+AE17+U17</f>
        <v>0</v>
      </c>
      <c r="AK17" s="46">
        <f t="shared" si="24"/>
        <v>0</v>
      </c>
      <c r="AL17" s="46">
        <f t="shared" si="24"/>
        <v>0</v>
      </c>
      <c r="AM17" s="46">
        <f t="shared" si="24"/>
        <v>0</v>
      </c>
      <c r="AN17" s="46">
        <f t="shared" si="24"/>
        <v>0</v>
      </c>
      <c r="AO17" s="37"/>
      <c r="AP17" s="43">
        <f t="shared" si="2"/>
        <v>0</v>
      </c>
      <c r="AQ17" s="41"/>
      <c r="AR17" s="41"/>
      <c r="AS17" s="53"/>
      <c r="AT17" s="54"/>
      <c r="AU17" s="54"/>
      <c r="AV17" s="4"/>
      <c r="AW17" s="4"/>
    </row>
    <row r="18" spans="1:49" ht="64.5" customHeight="1" x14ac:dyDescent="0.4">
      <c r="A18" s="35">
        <f t="shared" si="3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v>0</v>
      </c>
      <c r="P18" s="45">
        <f t="shared" si="4"/>
        <v>0</v>
      </c>
      <c r="Q18" s="46">
        <f t="shared" ref="Q18:T18" si="25">AJ18</f>
        <v>0</v>
      </c>
      <c r="R18" s="46">
        <f t="shared" si="25"/>
        <v>0</v>
      </c>
      <c r="S18" s="46">
        <f t="shared" si="25"/>
        <v>0</v>
      </c>
      <c r="T18" s="47">
        <f t="shared" si="25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2">
        <f t="shared" ref="AJ18:AN18" si="26">P18-Z18+AE18+U18</f>
        <v>0</v>
      </c>
      <c r="AK18" s="46">
        <f t="shared" si="26"/>
        <v>0</v>
      </c>
      <c r="AL18" s="46">
        <f t="shared" si="26"/>
        <v>0</v>
      </c>
      <c r="AM18" s="46">
        <f t="shared" si="26"/>
        <v>0</v>
      </c>
      <c r="AN18" s="46">
        <f t="shared" si="26"/>
        <v>0</v>
      </c>
      <c r="AO18" s="37"/>
      <c r="AP18" s="43">
        <f t="shared" si="2"/>
        <v>0</v>
      </c>
      <c r="AQ18" s="41"/>
      <c r="AR18" s="41"/>
      <c r="AS18" s="53"/>
      <c r="AT18" s="54"/>
      <c r="AU18" s="54"/>
      <c r="AV18" s="4"/>
      <c r="AW18" s="4"/>
    </row>
    <row r="19" spans="1:49" ht="64.5" customHeight="1" x14ac:dyDescent="0.4">
      <c r="A19" s="35">
        <f t="shared" si="3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v>5</v>
      </c>
      <c r="P19" s="45">
        <f t="shared" si="4"/>
        <v>5</v>
      </c>
      <c r="Q19" s="46">
        <f t="shared" ref="Q19:T19" si="27">AJ19</f>
        <v>5</v>
      </c>
      <c r="R19" s="46">
        <f t="shared" si="27"/>
        <v>5</v>
      </c>
      <c r="S19" s="46">
        <f t="shared" si="27"/>
        <v>5</v>
      </c>
      <c r="T19" s="47">
        <f t="shared" si="27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2">
        <f t="shared" ref="AJ19:AN19" si="28">P19-Z19+AE19+U19</f>
        <v>5</v>
      </c>
      <c r="AK19" s="46">
        <f t="shared" si="28"/>
        <v>5</v>
      </c>
      <c r="AL19" s="46">
        <f t="shared" si="28"/>
        <v>5</v>
      </c>
      <c r="AM19" s="46">
        <f t="shared" si="28"/>
        <v>5</v>
      </c>
      <c r="AN19" s="46">
        <f t="shared" si="28"/>
        <v>5</v>
      </c>
      <c r="AO19" s="37"/>
      <c r="AP19" s="43">
        <f t="shared" si="2"/>
        <v>5</v>
      </c>
      <c r="AQ19" s="41"/>
      <c r="AR19" s="41"/>
      <c r="AS19" s="53"/>
      <c r="AT19" s="54"/>
      <c r="AU19" s="54"/>
      <c r="AV19" s="4"/>
      <c r="AW19" s="4"/>
    </row>
    <row r="20" spans="1:49" ht="64.5" customHeight="1" x14ac:dyDescent="0.4">
      <c r="A20" s="35">
        <f t="shared" si="3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v>0</v>
      </c>
      <c r="P20" s="45">
        <f t="shared" si="4"/>
        <v>0</v>
      </c>
      <c r="Q20" s="46">
        <f t="shared" ref="Q20:T20" si="29">AJ20</f>
        <v>0</v>
      </c>
      <c r="R20" s="46">
        <f t="shared" si="29"/>
        <v>0</v>
      </c>
      <c r="S20" s="46">
        <f t="shared" si="29"/>
        <v>0</v>
      </c>
      <c r="T20" s="47">
        <f t="shared" si="29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2">
        <f t="shared" ref="AJ20:AN20" si="30">P20-Z20+AE20+U20</f>
        <v>0</v>
      </c>
      <c r="AK20" s="46">
        <f t="shared" si="30"/>
        <v>0</v>
      </c>
      <c r="AL20" s="46">
        <f t="shared" si="30"/>
        <v>0</v>
      </c>
      <c r="AM20" s="46">
        <f t="shared" si="30"/>
        <v>0</v>
      </c>
      <c r="AN20" s="46">
        <f t="shared" si="30"/>
        <v>0</v>
      </c>
      <c r="AO20" s="37"/>
      <c r="AP20" s="43">
        <f t="shared" si="2"/>
        <v>0</v>
      </c>
      <c r="AQ20" s="41"/>
      <c r="AR20" s="41"/>
      <c r="AS20" s="53"/>
      <c r="AT20" s="54"/>
      <c r="AU20" s="54"/>
      <c r="AV20" s="4"/>
      <c r="AW20" s="4"/>
    </row>
    <row r="21" spans="1:49" ht="64.5" customHeight="1" x14ac:dyDescent="0.4">
      <c r="A21" s="35">
        <f t="shared" si="3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v>0</v>
      </c>
      <c r="P21" s="45">
        <f t="shared" si="4"/>
        <v>0</v>
      </c>
      <c r="Q21" s="46">
        <f t="shared" ref="Q21:T21" si="31">AJ21</f>
        <v>0</v>
      </c>
      <c r="R21" s="46">
        <f t="shared" si="31"/>
        <v>0</v>
      </c>
      <c r="S21" s="46">
        <f t="shared" si="31"/>
        <v>0</v>
      </c>
      <c r="T21" s="47">
        <f t="shared" si="31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2">
        <f t="shared" ref="AJ21:AN21" si="32">P21-Z21+AE21+U21</f>
        <v>0</v>
      </c>
      <c r="AK21" s="46">
        <f t="shared" si="32"/>
        <v>0</v>
      </c>
      <c r="AL21" s="46">
        <f t="shared" si="32"/>
        <v>0</v>
      </c>
      <c r="AM21" s="46">
        <f t="shared" si="32"/>
        <v>0</v>
      </c>
      <c r="AN21" s="46">
        <f t="shared" si="32"/>
        <v>0</v>
      </c>
      <c r="AO21" s="37"/>
      <c r="AP21" s="43">
        <f t="shared" si="2"/>
        <v>0</v>
      </c>
      <c r="AQ21" s="53"/>
      <c r="AR21" s="53"/>
      <c r="AS21" s="53"/>
      <c r="AT21" s="54"/>
      <c r="AU21" s="54"/>
      <c r="AV21" s="4"/>
      <c r="AW21" s="4"/>
    </row>
    <row r="22" spans="1:49" ht="64.5" customHeight="1" x14ac:dyDescent="0.4">
      <c r="A22" s="35">
        <f t="shared" si="3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v>0</v>
      </c>
      <c r="P22" s="45">
        <f t="shared" si="4"/>
        <v>0</v>
      </c>
      <c r="Q22" s="46">
        <f t="shared" ref="Q22:T22" si="33">AJ22</f>
        <v>0</v>
      </c>
      <c r="R22" s="46">
        <f t="shared" si="33"/>
        <v>0</v>
      </c>
      <c r="S22" s="46">
        <f t="shared" si="33"/>
        <v>0</v>
      </c>
      <c r="T22" s="47">
        <f t="shared" si="33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2">
        <f t="shared" ref="AJ22:AN22" si="34">P22-Z22+AE22+U22</f>
        <v>0</v>
      </c>
      <c r="AK22" s="46">
        <f t="shared" si="34"/>
        <v>0</v>
      </c>
      <c r="AL22" s="46">
        <f t="shared" si="34"/>
        <v>0</v>
      </c>
      <c r="AM22" s="46">
        <f t="shared" si="34"/>
        <v>0</v>
      </c>
      <c r="AN22" s="46">
        <f t="shared" si="34"/>
        <v>0</v>
      </c>
      <c r="AO22" s="37"/>
      <c r="AP22" s="43">
        <f t="shared" si="2"/>
        <v>0</v>
      </c>
      <c r="AQ22" s="53"/>
      <c r="AR22" s="53"/>
      <c r="AS22" s="53"/>
      <c r="AT22" s="54"/>
      <c r="AU22" s="54"/>
      <c r="AV22" s="4"/>
      <c r="AW22" s="4"/>
    </row>
    <row r="23" spans="1:49" ht="64.5" customHeight="1" x14ac:dyDescent="0.4">
      <c r="A23" s="35">
        <f t="shared" si="3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v>0</v>
      </c>
      <c r="P23" s="45">
        <f t="shared" si="4"/>
        <v>0</v>
      </c>
      <c r="Q23" s="46">
        <f t="shared" ref="Q23:T23" si="35">AJ23</f>
        <v>0</v>
      </c>
      <c r="R23" s="46">
        <f t="shared" si="35"/>
        <v>0</v>
      </c>
      <c r="S23" s="46">
        <f t="shared" si="35"/>
        <v>0</v>
      </c>
      <c r="T23" s="47">
        <f t="shared" si="35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2">
        <f t="shared" ref="AJ23:AN23" si="36">P23-Z23+AE23+U23</f>
        <v>0</v>
      </c>
      <c r="AK23" s="46">
        <f t="shared" si="36"/>
        <v>0</v>
      </c>
      <c r="AL23" s="46">
        <f t="shared" si="36"/>
        <v>0</v>
      </c>
      <c r="AM23" s="46">
        <f t="shared" si="36"/>
        <v>0</v>
      </c>
      <c r="AN23" s="46">
        <f t="shared" si="36"/>
        <v>0</v>
      </c>
      <c r="AO23" s="37"/>
      <c r="AP23" s="43">
        <f t="shared" si="2"/>
        <v>0</v>
      </c>
      <c r="AQ23" s="53"/>
      <c r="AR23" s="53"/>
      <c r="AS23" s="53"/>
      <c r="AT23" s="54"/>
      <c r="AU23" s="54"/>
      <c r="AV23" s="4"/>
      <c r="AW23" s="4"/>
    </row>
    <row r="24" spans="1:49" ht="64.5" customHeight="1" x14ac:dyDescent="0.4">
      <c r="A24" s="35">
        <f t="shared" si="3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v>0</v>
      </c>
      <c r="P24" s="45">
        <f t="shared" si="4"/>
        <v>0</v>
      </c>
      <c r="Q24" s="46">
        <f t="shared" ref="Q24:T24" si="37">AJ24</f>
        <v>0</v>
      </c>
      <c r="R24" s="46">
        <f t="shared" si="37"/>
        <v>0</v>
      </c>
      <c r="S24" s="46">
        <f t="shared" si="37"/>
        <v>0</v>
      </c>
      <c r="T24" s="47">
        <f t="shared" si="37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2">
        <f t="shared" ref="AJ24:AN24" si="38">P24-Z24+AE24+U24</f>
        <v>0</v>
      </c>
      <c r="AK24" s="46">
        <f t="shared" si="38"/>
        <v>0</v>
      </c>
      <c r="AL24" s="46">
        <f t="shared" si="38"/>
        <v>0</v>
      </c>
      <c r="AM24" s="46">
        <f t="shared" si="38"/>
        <v>0</v>
      </c>
      <c r="AN24" s="46">
        <f t="shared" si="38"/>
        <v>0</v>
      </c>
      <c r="AO24" s="37"/>
      <c r="AP24" s="43">
        <f t="shared" si="2"/>
        <v>0</v>
      </c>
      <c r="AQ24" s="53"/>
      <c r="AR24" s="53"/>
      <c r="AS24" s="53"/>
      <c r="AT24" s="54"/>
      <c r="AU24" s="54"/>
      <c r="AV24" s="4"/>
      <c r="AW24" s="4"/>
    </row>
    <row r="25" spans="1:49" ht="64.5" customHeight="1" x14ac:dyDescent="0.4">
      <c r="A25" s="35">
        <f t="shared" si="3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v>0</v>
      </c>
      <c r="P25" s="45">
        <f t="shared" si="4"/>
        <v>0</v>
      </c>
      <c r="Q25" s="46">
        <f t="shared" ref="Q25:T25" si="39">AJ25</f>
        <v>0</v>
      </c>
      <c r="R25" s="46">
        <f t="shared" si="39"/>
        <v>0</v>
      </c>
      <c r="S25" s="46">
        <f t="shared" si="39"/>
        <v>0</v>
      </c>
      <c r="T25" s="47">
        <f t="shared" si="39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2">
        <f t="shared" ref="AJ25:AN25" si="40">P25-Z25+AE25+U25</f>
        <v>0</v>
      </c>
      <c r="AK25" s="46">
        <f t="shared" si="40"/>
        <v>0</v>
      </c>
      <c r="AL25" s="46">
        <f t="shared" si="40"/>
        <v>0</v>
      </c>
      <c r="AM25" s="46">
        <f t="shared" si="40"/>
        <v>0</v>
      </c>
      <c r="AN25" s="46">
        <f t="shared" si="40"/>
        <v>0</v>
      </c>
      <c r="AO25" s="37"/>
      <c r="AP25" s="43">
        <f t="shared" si="2"/>
        <v>0</v>
      </c>
      <c r="AQ25" s="53"/>
      <c r="AR25" s="53"/>
      <c r="AS25" s="53"/>
      <c r="AT25" s="54"/>
      <c r="AU25" s="54"/>
      <c r="AV25" s="4"/>
      <c r="AW25" s="4"/>
    </row>
    <row r="26" spans="1:49" ht="64.5" customHeight="1" x14ac:dyDescent="0.4">
      <c r="A26" s="35">
        <f t="shared" si="3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v>8</v>
      </c>
      <c r="P26" s="45">
        <f t="shared" si="4"/>
        <v>8</v>
      </c>
      <c r="Q26" s="46">
        <f t="shared" ref="Q26:T26" si="41">AJ26</f>
        <v>8</v>
      </c>
      <c r="R26" s="46">
        <f t="shared" si="41"/>
        <v>8</v>
      </c>
      <c r="S26" s="46">
        <f t="shared" si="41"/>
        <v>8</v>
      </c>
      <c r="T26" s="47">
        <f t="shared" si="41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2">
        <f t="shared" ref="AJ26:AN26" si="42">P26-Z26+AE26+U26</f>
        <v>8</v>
      </c>
      <c r="AK26" s="46">
        <f t="shared" si="42"/>
        <v>8</v>
      </c>
      <c r="AL26" s="46">
        <f t="shared" si="42"/>
        <v>8</v>
      </c>
      <c r="AM26" s="46">
        <f t="shared" si="42"/>
        <v>8</v>
      </c>
      <c r="AN26" s="46">
        <f t="shared" si="42"/>
        <v>8</v>
      </c>
      <c r="AO26" s="37"/>
      <c r="AP26" s="43">
        <f t="shared" si="2"/>
        <v>8</v>
      </c>
      <c r="AQ26" s="41"/>
      <c r="AR26" s="41"/>
      <c r="AS26" s="53"/>
      <c r="AT26" s="54"/>
      <c r="AU26" s="54"/>
      <c r="AV26" s="4"/>
      <c r="AW26" s="4"/>
    </row>
    <row r="27" spans="1:49" ht="64.5" customHeight="1" x14ac:dyDescent="0.4">
      <c r="A27" s="35">
        <f t="shared" si="3"/>
        <v>22</v>
      </c>
      <c r="B27" s="76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/>
      <c r="O27" s="43">
        <v>10</v>
      </c>
      <c r="P27" s="45">
        <f t="shared" si="4"/>
        <v>10</v>
      </c>
      <c r="Q27" s="46">
        <f t="shared" ref="Q27:T27" si="43">AJ27</f>
        <v>10</v>
      </c>
      <c r="R27" s="46">
        <f t="shared" si="43"/>
        <v>10</v>
      </c>
      <c r="S27" s="46">
        <f t="shared" si="43"/>
        <v>10</v>
      </c>
      <c r="T27" s="47">
        <f t="shared" si="43"/>
        <v>10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2">
        <f t="shared" ref="AJ27:AN27" si="44">P27-Z27+AE27+U27</f>
        <v>10</v>
      </c>
      <c r="AK27" s="46">
        <f t="shared" si="44"/>
        <v>10</v>
      </c>
      <c r="AL27" s="46">
        <f t="shared" si="44"/>
        <v>10</v>
      </c>
      <c r="AM27" s="46">
        <f t="shared" si="44"/>
        <v>10</v>
      </c>
      <c r="AN27" s="46">
        <f t="shared" si="44"/>
        <v>10</v>
      </c>
      <c r="AO27" s="37"/>
      <c r="AP27" s="43">
        <f t="shared" si="2"/>
        <v>10</v>
      </c>
      <c r="AQ27" s="41"/>
      <c r="AR27" s="41"/>
      <c r="AS27" s="53"/>
      <c r="AT27" s="54"/>
      <c r="AU27" s="54"/>
      <c r="AV27" s="4"/>
      <c r="AW27" s="4"/>
    </row>
    <row r="28" spans="1:49" ht="64.5" customHeight="1" x14ac:dyDescent="0.5">
      <c r="A28" s="35">
        <f t="shared" si="3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 t="s">
        <v>185</v>
      </c>
      <c r="O28" s="101">
        <v>8</v>
      </c>
      <c r="P28" s="86">
        <f t="shared" si="4"/>
        <v>8</v>
      </c>
      <c r="Q28" s="87">
        <f t="shared" ref="Q28:T28" si="45">AJ28</f>
        <v>8</v>
      </c>
      <c r="R28" s="87">
        <f t="shared" si="45"/>
        <v>7</v>
      </c>
      <c r="S28" s="87">
        <f t="shared" si="45"/>
        <v>7</v>
      </c>
      <c r="T28" s="88">
        <f t="shared" si="45"/>
        <v>7</v>
      </c>
      <c r="U28" s="89"/>
      <c r="V28" s="90"/>
      <c r="W28" s="90"/>
      <c r="X28" s="90"/>
      <c r="Y28" s="91"/>
      <c r="Z28" s="92"/>
      <c r="AA28" s="90">
        <v>1</v>
      </c>
      <c r="AB28" s="90"/>
      <c r="AC28" s="90"/>
      <c r="AD28" s="91">
        <v>1</v>
      </c>
      <c r="AE28" s="92"/>
      <c r="AF28" s="90"/>
      <c r="AG28" s="90"/>
      <c r="AH28" s="90"/>
      <c r="AI28" s="91"/>
      <c r="AJ28" s="93">
        <f t="shared" ref="AJ28:AN28" si="46">P28-Z28+AE28+U28</f>
        <v>8</v>
      </c>
      <c r="AK28" s="94">
        <f t="shared" si="46"/>
        <v>7</v>
      </c>
      <c r="AL28" s="94">
        <f t="shared" si="46"/>
        <v>7</v>
      </c>
      <c r="AM28" s="94">
        <f t="shared" si="46"/>
        <v>7</v>
      </c>
      <c r="AN28" s="94">
        <f t="shared" si="46"/>
        <v>6</v>
      </c>
      <c r="AO28" s="79"/>
      <c r="AP28" s="43">
        <f t="shared" si="2"/>
        <v>6</v>
      </c>
      <c r="AQ28" s="95">
        <v>4147989008</v>
      </c>
      <c r="AR28" s="95" t="s">
        <v>187</v>
      </c>
      <c r="AS28" s="96" t="s">
        <v>188</v>
      </c>
      <c r="AT28" s="97"/>
      <c r="AU28" s="97"/>
      <c r="AV28" s="98"/>
      <c r="AW28" s="98"/>
    </row>
    <row r="29" spans="1:49" ht="64.5" customHeight="1" x14ac:dyDescent="0.4">
      <c r="A29" s="35">
        <f t="shared" si="3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v>5</v>
      </c>
      <c r="P29" s="45">
        <f t="shared" si="4"/>
        <v>5</v>
      </c>
      <c r="Q29" s="46">
        <f t="shared" ref="Q29:T29" si="47">AJ29</f>
        <v>5</v>
      </c>
      <c r="R29" s="46">
        <f t="shared" si="47"/>
        <v>5</v>
      </c>
      <c r="S29" s="46">
        <f t="shared" si="47"/>
        <v>5</v>
      </c>
      <c r="T29" s="47">
        <f t="shared" si="47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2">
        <f t="shared" ref="AJ29:AN29" si="48">P29-Z29+AE29+U29</f>
        <v>5</v>
      </c>
      <c r="AK29" s="46">
        <f t="shared" si="48"/>
        <v>5</v>
      </c>
      <c r="AL29" s="46">
        <f t="shared" si="48"/>
        <v>5</v>
      </c>
      <c r="AM29" s="46">
        <f t="shared" si="48"/>
        <v>5</v>
      </c>
      <c r="AN29" s="46">
        <f t="shared" si="48"/>
        <v>5</v>
      </c>
      <c r="AO29" s="37"/>
      <c r="AP29" s="43">
        <f t="shared" si="2"/>
        <v>5</v>
      </c>
      <c r="AQ29" s="41"/>
      <c r="AR29" s="41"/>
      <c r="AS29" s="53"/>
      <c r="AT29" s="54"/>
      <c r="AU29" s="54"/>
      <c r="AV29" s="4"/>
      <c r="AW29" s="4"/>
    </row>
    <row r="30" spans="1:49" ht="64.5" customHeight="1" x14ac:dyDescent="0.4">
      <c r="A30" s="35">
        <f t="shared" si="3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v>0</v>
      </c>
      <c r="P30" s="45">
        <f t="shared" si="4"/>
        <v>0</v>
      </c>
      <c r="Q30" s="46">
        <f t="shared" ref="Q30:T30" si="49">AJ30</f>
        <v>0</v>
      </c>
      <c r="R30" s="46">
        <f t="shared" si="49"/>
        <v>0</v>
      </c>
      <c r="S30" s="46">
        <f t="shared" si="49"/>
        <v>0</v>
      </c>
      <c r="T30" s="47">
        <f t="shared" si="49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2">
        <f t="shared" ref="AJ30:AN30" si="50">P30-Z30+AE30+U30</f>
        <v>0</v>
      </c>
      <c r="AK30" s="46">
        <f t="shared" si="50"/>
        <v>0</v>
      </c>
      <c r="AL30" s="46">
        <f t="shared" si="50"/>
        <v>0</v>
      </c>
      <c r="AM30" s="46">
        <f t="shared" si="50"/>
        <v>0</v>
      </c>
      <c r="AN30" s="46">
        <f t="shared" si="50"/>
        <v>0</v>
      </c>
      <c r="AO30" s="37"/>
      <c r="AP30" s="43">
        <f t="shared" si="2"/>
        <v>0</v>
      </c>
      <c r="AQ30" s="41"/>
      <c r="AR30" s="41"/>
      <c r="AS30" s="53"/>
      <c r="AT30" s="54"/>
      <c r="AU30" s="54"/>
      <c r="AV30" s="4"/>
      <c r="AW30" s="4"/>
    </row>
    <row r="31" spans="1:49" ht="64.5" customHeight="1" x14ac:dyDescent="0.4">
      <c r="A31" s="35">
        <f t="shared" si="3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v>2</v>
      </c>
      <c r="P31" s="45">
        <f t="shared" si="4"/>
        <v>2</v>
      </c>
      <c r="Q31" s="46">
        <f t="shared" ref="Q31:T31" si="51">AJ31</f>
        <v>2</v>
      </c>
      <c r="R31" s="46">
        <f t="shared" si="51"/>
        <v>2</v>
      </c>
      <c r="S31" s="46">
        <f t="shared" si="51"/>
        <v>2</v>
      </c>
      <c r="T31" s="47">
        <f t="shared" si="51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2">
        <f t="shared" ref="AJ31:AN31" si="52">P31-Z31+AE31+U31</f>
        <v>2</v>
      </c>
      <c r="AK31" s="46">
        <f t="shared" si="52"/>
        <v>2</v>
      </c>
      <c r="AL31" s="46">
        <f t="shared" si="52"/>
        <v>2</v>
      </c>
      <c r="AM31" s="46">
        <f t="shared" si="52"/>
        <v>2</v>
      </c>
      <c r="AN31" s="46">
        <f t="shared" si="52"/>
        <v>2</v>
      </c>
      <c r="AO31" s="37"/>
      <c r="AP31" s="43">
        <f t="shared" si="2"/>
        <v>2</v>
      </c>
      <c r="AQ31" s="41"/>
      <c r="AR31" s="41"/>
      <c r="AS31" s="53"/>
      <c r="AT31" s="54"/>
      <c r="AU31" s="54"/>
      <c r="AV31" s="4"/>
      <c r="AW31" s="4"/>
    </row>
    <row r="32" spans="1:49" ht="64.5" customHeight="1" x14ac:dyDescent="0.4">
      <c r="A32" s="35">
        <f t="shared" si="3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 t="s">
        <v>202</v>
      </c>
      <c r="O32" s="43">
        <v>0</v>
      </c>
      <c r="P32" s="45">
        <f t="shared" si="4"/>
        <v>0</v>
      </c>
      <c r="Q32" s="46">
        <f t="shared" ref="Q32:T32" si="53">AJ32</f>
        <v>2</v>
      </c>
      <c r="R32" s="46">
        <f t="shared" si="53"/>
        <v>1</v>
      </c>
      <c r="S32" s="46">
        <f t="shared" si="53"/>
        <v>1</v>
      </c>
      <c r="T32" s="47">
        <f t="shared" si="53"/>
        <v>1</v>
      </c>
      <c r="U32" s="48">
        <v>2</v>
      </c>
      <c r="V32" s="37"/>
      <c r="W32" s="37"/>
      <c r="X32" s="37"/>
      <c r="Y32" s="49"/>
      <c r="Z32" s="50"/>
      <c r="AA32" s="37">
        <v>1</v>
      </c>
      <c r="AB32" s="37"/>
      <c r="AC32" s="37"/>
      <c r="AD32" s="49"/>
      <c r="AE32" s="50"/>
      <c r="AF32" s="37"/>
      <c r="AG32" s="37"/>
      <c r="AH32" s="37"/>
      <c r="AI32" s="49"/>
      <c r="AJ32" s="52">
        <f t="shared" ref="AJ32:AN32" si="54">P32-Z32+AE32+U32</f>
        <v>2</v>
      </c>
      <c r="AK32" s="46">
        <f t="shared" si="54"/>
        <v>1</v>
      </c>
      <c r="AL32" s="46">
        <f t="shared" si="54"/>
        <v>1</v>
      </c>
      <c r="AM32" s="46">
        <f t="shared" si="54"/>
        <v>1</v>
      </c>
      <c r="AN32" s="46">
        <f t="shared" si="54"/>
        <v>1</v>
      </c>
      <c r="AO32" s="37"/>
      <c r="AP32" s="43">
        <f t="shared" si="2"/>
        <v>1</v>
      </c>
      <c r="AQ32" s="41">
        <v>837175793</v>
      </c>
      <c r="AR32" s="41">
        <v>262</v>
      </c>
      <c r="AS32" s="53" t="s">
        <v>209</v>
      </c>
      <c r="AT32" s="54"/>
      <c r="AU32" s="54"/>
      <c r="AV32" s="4"/>
      <c r="AW32" s="4"/>
    </row>
    <row r="33" spans="1:49" ht="64.5" customHeight="1" x14ac:dyDescent="0.4">
      <c r="A33" s="35">
        <f t="shared" si="3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v>1</v>
      </c>
      <c r="P33" s="45">
        <f t="shared" si="4"/>
        <v>1</v>
      </c>
      <c r="Q33" s="46">
        <f t="shared" ref="Q33:T33" si="55">AJ33</f>
        <v>1</v>
      </c>
      <c r="R33" s="46">
        <f t="shared" si="55"/>
        <v>1</v>
      </c>
      <c r="S33" s="46">
        <f t="shared" si="55"/>
        <v>1</v>
      </c>
      <c r="T33" s="47">
        <f t="shared" si="55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2">
        <f t="shared" ref="AJ33:AN33" si="56">P33-Z33+AE33+U33</f>
        <v>1</v>
      </c>
      <c r="AK33" s="46">
        <f t="shared" si="56"/>
        <v>1</v>
      </c>
      <c r="AL33" s="46">
        <f t="shared" si="56"/>
        <v>1</v>
      </c>
      <c r="AM33" s="46">
        <f t="shared" si="56"/>
        <v>1</v>
      </c>
      <c r="AN33" s="46">
        <f t="shared" si="56"/>
        <v>1</v>
      </c>
      <c r="AO33" s="37"/>
      <c r="AP33" s="43">
        <f t="shared" si="2"/>
        <v>1</v>
      </c>
      <c r="AQ33" s="41"/>
      <c r="AR33" s="41"/>
      <c r="AS33" s="53"/>
      <c r="AT33" s="54"/>
      <c r="AU33" s="54"/>
      <c r="AV33" s="4"/>
      <c r="AW33" s="4"/>
    </row>
    <row r="34" spans="1:49" ht="64.5" customHeight="1" x14ac:dyDescent="0.4">
      <c r="A34" s="35">
        <f t="shared" si="3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 t="s">
        <v>216</v>
      </c>
      <c r="O34" s="43">
        <v>13</v>
      </c>
      <c r="P34" s="45">
        <f t="shared" si="4"/>
        <v>13</v>
      </c>
      <c r="Q34" s="46">
        <f t="shared" ref="Q34:T34" si="57">AJ34</f>
        <v>13</v>
      </c>
      <c r="R34" s="46">
        <f t="shared" si="57"/>
        <v>12</v>
      </c>
      <c r="S34" s="46">
        <f t="shared" si="57"/>
        <v>11</v>
      </c>
      <c r="T34" s="47">
        <f t="shared" si="57"/>
        <v>11</v>
      </c>
      <c r="U34" s="48"/>
      <c r="V34" s="37"/>
      <c r="W34" s="37"/>
      <c r="X34" s="37"/>
      <c r="Y34" s="49"/>
      <c r="Z34" s="50"/>
      <c r="AA34" s="37">
        <v>1</v>
      </c>
      <c r="AB34" s="37">
        <v>1</v>
      </c>
      <c r="AC34" s="37"/>
      <c r="AD34" s="49"/>
      <c r="AE34" s="50"/>
      <c r="AF34" s="37"/>
      <c r="AG34" s="37"/>
      <c r="AH34" s="37"/>
      <c r="AI34" s="49"/>
      <c r="AJ34" s="52">
        <f t="shared" ref="AJ34:AN34" si="58">P34-Z34+AE34+U34</f>
        <v>13</v>
      </c>
      <c r="AK34" s="46">
        <f t="shared" si="58"/>
        <v>12</v>
      </c>
      <c r="AL34" s="46">
        <f t="shared" si="58"/>
        <v>11</v>
      </c>
      <c r="AM34" s="46">
        <f t="shared" si="58"/>
        <v>11</v>
      </c>
      <c r="AN34" s="46">
        <f t="shared" si="58"/>
        <v>11</v>
      </c>
      <c r="AO34" s="37"/>
      <c r="AP34" s="43">
        <f t="shared" si="2"/>
        <v>11</v>
      </c>
      <c r="AQ34" s="41"/>
      <c r="AR34" s="41" t="s">
        <v>222</v>
      </c>
      <c r="AS34" s="53" t="s">
        <v>223</v>
      </c>
      <c r="AT34" s="54"/>
      <c r="AU34" s="54"/>
      <c r="AV34" s="4"/>
      <c r="AW34" s="4"/>
    </row>
    <row r="35" spans="1:49" ht="64.5" customHeight="1" x14ac:dyDescent="0.4">
      <c r="A35" s="35">
        <f t="shared" si="3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 t="s">
        <v>224</v>
      </c>
      <c r="O35" s="43">
        <v>7</v>
      </c>
      <c r="P35" s="45">
        <f t="shared" si="4"/>
        <v>7</v>
      </c>
      <c r="Q35" s="46">
        <f t="shared" ref="Q35:T35" si="59">AJ35</f>
        <v>7</v>
      </c>
      <c r="R35" s="46">
        <f t="shared" si="59"/>
        <v>7</v>
      </c>
      <c r="S35" s="46">
        <f t="shared" si="59"/>
        <v>6</v>
      </c>
      <c r="T35" s="47">
        <f t="shared" si="59"/>
        <v>6</v>
      </c>
      <c r="U35" s="48"/>
      <c r="V35" s="37"/>
      <c r="W35" s="37"/>
      <c r="X35" s="37"/>
      <c r="Y35" s="49"/>
      <c r="Z35" s="50"/>
      <c r="AA35" s="37"/>
      <c r="AB35" s="37">
        <v>1</v>
      </c>
      <c r="AC35" s="37"/>
      <c r="AD35" s="49"/>
      <c r="AE35" s="50"/>
      <c r="AF35" s="37"/>
      <c r="AG35" s="37"/>
      <c r="AH35" s="37"/>
      <c r="AI35" s="49"/>
      <c r="AJ35" s="52">
        <f t="shared" ref="AJ35:AN35" si="60">P35-Z35+AE35+U35</f>
        <v>7</v>
      </c>
      <c r="AK35" s="46">
        <f t="shared" si="60"/>
        <v>7</v>
      </c>
      <c r="AL35" s="46">
        <f t="shared" si="60"/>
        <v>6</v>
      </c>
      <c r="AM35" s="46">
        <f t="shared" si="60"/>
        <v>6</v>
      </c>
      <c r="AN35" s="46">
        <f t="shared" si="60"/>
        <v>6</v>
      </c>
      <c r="AO35" s="37"/>
      <c r="AP35" s="43">
        <f t="shared" si="2"/>
        <v>6</v>
      </c>
      <c r="AQ35" s="41"/>
      <c r="AR35" s="41">
        <v>282</v>
      </c>
      <c r="AS35" s="53" t="s">
        <v>228</v>
      </c>
      <c r="AT35" s="54"/>
      <c r="AU35" s="54"/>
      <c r="AV35" s="4"/>
      <c r="AW35" s="4"/>
    </row>
    <row r="36" spans="1:49" ht="64.5" customHeight="1" x14ac:dyDescent="0.4">
      <c r="A36" s="35">
        <f t="shared" si="3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v>4</v>
      </c>
      <c r="P36" s="45">
        <f t="shared" si="4"/>
        <v>4</v>
      </c>
      <c r="Q36" s="46">
        <f t="shared" ref="Q36:T36" si="61">AJ36</f>
        <v>4</v>
      </c>
      <c r="R36" s="46">
        <f t="shared" si="61"/>
        <v>4</v>
      </c>
      <c r="S36" s="46">
        <f t="shared" si="61"/>
        <v>4</v>
      </c>
      <c r="T36" s="47">
        <f t="shared" si="61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2">
        <f t="shared" ref="AJ36:AN36" si="62">P36-Z36+AE36+U36</f>
        <v>4</v>
      </c>
      <c r="AK36" s="46">
        <f t="shared" si="62"/>
        <v>4</v>
      </c>
      <c r="AL36" s="46">
        <f t="shared" si="62"/>
        <v>4</v>
      </c>
      <c r="AM36" s="46">
        <f t="shared" si="62"/>
        <v>4</v>
      </c>
      <c r="AN36" s="46">
        <f t="shared" si="62"/>
        <v>4</v>
      </c>
      <c r="AO36" s="37"/>
      <c r="AP36" s="43">
        <f t="shared" si="2"/>
        <v>4</v>
      </c>
      <c r="AQ36" s="41"/>
      <c r="AR36" s="41"/>
      <c r="AS36" s="53"/>
      <c r="AT36" s="54"/>
      <c r="AU36" s="54"/>
      <c r="AV36" s="4"/>
      <c r="AW36" s="4"/>
    </row>
    <row r="37" spans="1:49" ht="64.5" customHeight="1" x14ac:dyDescent="0.4">
      <c r="A37" s="35">
        <f t="shared" si="3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/>
      <c r="O37" s="43">
        <v>14</v>
      </c>
      <c r="P37" s="45">
        <f t="shared" si="4"/>
        <v>14</v>
      </c>
      <c r="Q37" s="46">
        <f t="shared" ref="Q37:T37" si="63">AJ37</f>
        <v>14</v>
      </c>
      <c r="R37" s="46">
        <f t="shared" si="63"/>
        <v>14</v>
      </c>
      <c r="S37" s="46">
        <f t="shared" si="63"/>
        <v>14</v>
      </c>
      <c r="T37" s="47">
        <f t="shared" si="63"/>
        <v>14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2">
        <f t="shared" ref="AJ37:AN37" si="64">P37-Z37+AE37+U37</f>
        <v>14</v>
      </c>
      <c r="AK37" s="46">
        <f t="shared" si="64"/>
        <v>14</v>
      </c>
      <c r="AL37" s="46">
        <f t="shared" si="64"/>
        <v>14</v>
      </c>
      <c r="AM37" s="46">
        <f t="shared" si="64"/>
        <v>14</v>
      </c>
      <c r="AN37" s="46">
        <f t="shared" si="64"/>
        <v>14</v>
      </c>
      <c r="AO37" s="37"/>
      <c r="AP37" s="43">
        <f t="shared" si="2"/>
        <v>14</v>
      </c>
      <c r="AQ37" s="41"/>
      <c r="AR37" s="41"/>
      <c r="AS37" s="53"/>
      <c r="AT37" s="54"/>
      <c r="AU37" s="54"/>
      <c r="AV37" s="4"/>
      <c r="AW37" s="4"/>
    </row>
    <row r="38" spans="1:49" ht="64.5" customHeight="1" x14ac:dyDescent="0.4">
      <c r="A38" s="35">
        <f t="shared" si="3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v>5</v>
      </c>
      <c r="P38" s="45">
        <f t="shared" si="4"/>
        <v>5</v>
      </c>
      <c r="Q38" s="46">
        <f t="shared" ref="Q38:T38" si="65">AJ38</f>
        <v>5</v>
      </c>
      <c r="R38" s="46">
        <f t="shared" si="65"/>
        <v>5</v>
      </c>
      <c r="S38" s="46">
        <f t="shared" si="65"/>
        <v>5</v>
      </c>
      <c r="T38" s="47">
        <f t="shared" si="65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2">
        <f t="shared" ref="AJ38:AN38" si="66">P38-Z38+AE38+U38</f>
        <v>5</v>
      </c>
      <c r="AK38" s="46">
        <f t="shared" si="66"/>
        <v>5</v>
      </c>
      <c r="AL38" s="46">
        <f t="shared" si="66"/>
        <v>5</v>
      </c>
      <c r="AM38" s="46">
        <f t="shared" si="66"/>
        <v>5</v>
      </c>
      <c r="AN38" s="46">
        <f t="shared" si="66"/>
        <v>5</v>
      </c>
      <c r="AO38" s="37">
        <v>1</v>
      </c>
      <c r="AP38" s="43">
        <f t="shared" si="2"/>
        <v>5</v>
      </c>
      <c r="AQ38" s="41"/>
      <c r="AR38" s="41"/>
      <c r="AS38" s="53"/>
      <c r="AT38" s="54"/>
      <c r="AU38" s="54"/>
      <c r="AV38" s="4"/>
      <c r="AW38" s="4"/>
    </row>
    <row r="39" spans="1:49" ht="64.5" customHeight="1" x14ac:dyDescent="0.4">
      <c r="A39" s="35">
        <f t="shared" si="3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 t="s">
        <v>239</v>
      </c>
      <c r="O39" s="43">
        <v>0</v>
      </c>
      <c r="P39" s="45">
        <f t="shared" si="4"/>
        <v>0</v>
      </c>
      <c r="Q39" s="46">
        <f t="shared" ref="Q39:T39" si="67">AJ39</f>
        <v>0</v>
      </c>
      <c r="R39" s="46">
        <f t="shared" si="67"/>
        <v>0</v>
      </c>
      <c r="S39" s="46">
        <f t="shared" si="67"/>
        <v>5</v>
      </c>
      <c r="T39" s="47">
        <f t="shared" si="67"/>
        <v>5</v>
      </c>
      <c r="U39" s="48"/>
      <c r="V39" s="37"/>
      <c r="W39" s="37">
        <v>5</v>
      </c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2">
        <f t="shared" ref="AJ39:AN39" si="68">P39-Z39+AE39+U39</f>
        <v>0</v>
      </c>
      <c r="AK39" s="46">
        <f t="shared" si="68"/>
        <v>0</v>
      </c>
      <c r="AL39" s="46">
        <f t="shared" si="68"/>
        <v>5</v>
      </c>
      <c r="AM39" s="46">
        <f t="shared" si="68"/>
        <v>5</v>
      </c>
      <c r="AN39" s="46">
        <f t="shared" si="68"/>
        <v>5</v>
      </c>
      <c r="AO39" s="37">
        <v>1</v>
      </c>
      <c r="AP39" s="43">
        <f t="shared" si="2"/>
        <v>5</v>
      </c>
      <c r="AQ39" s="41"/>
      <c r="AR39" s="41"/>
      <c r="AS39" s="53"/>
      <c r="AT39" s="54"/>
      <c r="AU39" s="54"/>
      <c r="AV39" s="4"/>
      <c r="AW39" s="4"/>
    </row>
    <row r="40" spans="1:49" ht="64.5" customHeight="1" x14ac:dyDescent="0.4">
      <c r="A40" s="35">
        <f t="shared" si="3"/>
        <v>35</v>
      </c>
      <c r="B40" s="6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/>
      <c r="O40" s="43">
        <v>8</v>
      </c>
      <c r="P40" s="45">
        <f t="shared" si="4"/>
        <v>8</v>
      </c>
      <c r="Q40" s="46">
        <f t="shared" ref="Q40:T40" si="69">AJ40</f>
        <v>8</v>
      </c>
      <c r="R40" s="46">
        <f t="shared" si="69"/>
        <v>8</v>
      </c>
      <c r="S40" s="46">
        <f t="shared" si="69"/>
        <v>8</v>
      </c>
      <c r="T40" s="47">
        <f t="shared" si="69"/>
        <v>8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2">
        <f t="shared" ref="AJ40:AN40" si="70">P40-Z40+AE40+U40</f>
        <v>8</v>
      </c>
      <c r="AK40" s="46">
        <f t="shared" si="70"/>
        <v>8</v>
      </c>
      <c r="AL40" s="46">
        <f t="shared" si="70"/>
        <v>8</v>
      </c>
      <c r="AM40" s="46">
        <f t="shared" si="70"/>
        <v>8</v>
      </c>
      <c r="AN40" s="46">
        <f t="shared" si="70"/>
        <v>8</v>
      </c>
      <c r="AO40" s="37">
        <v>1</v>
      </c>
      <c r="AP40" s="43">
        <f t="shared" si="2"/>
        <v>8</v>
      </c>
      <c r="AQ40" s="41"/>
      <c r="AR40" s="41"/>
      <c r="AS40" s="53"/>
      <c r="AT40" s="54"/>
      <c r="AU40" s="54"/>
      <c r="AV40" s="4"/>
      <c r="AW40" s="4"/>
    </row>
    <row r="41" spans="1:49" ht="64.5" customHeight="1" x14ac:dyDescent="0.4">
      <c r="A41" s="35">
        <f t="shared" si="3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v>2</v>
      </c>
      <c r="P41" s="45">
        <f t="shared" si="4"/>
        <v>2</v>
      </c>
      <c r="Q41" s="46">
        <f t="shared" ref="Q41:T41" si="71">AJ41</f>
        <v>2</v>
      </c>
      <c r="R41" s="46">
        <f t="shared" si="71"/>
        <v>2</v>
      </c>
      <c r="S41" s="46">
        <f t="shared" si="71"/>
        <v>2</v>
      </c>
      <c r="T41" s="47">
        <f t="shared" si="71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2">
        <f t="shared" ref="AJ41:AN41" si="72">P41-Z41+AE41+U41</f>
        <v>2</v>
      </c>
      <c r="AK41" s="46">
        <f t="shared" si="72"/>
        <v>2</v>
      </c>
      <c r="AL41" s="46">
        <f t="shared" si="72"/>
        <v>2</v>
      </c>
      <c r="AM41" s="46">
        <f t="shared" si="72"/>
        <v>2</v>
      </c>
      <c r="AN41" s="46">
        <f t="shared" si="72"/>
        <v>2</v>
      </c>
      <c r="AO41" s="37">
        <v>0</v>
      </c>
      <c r="AP41" s="43">
        <f t="shared" si="2"/>
        <v>2</v>
      </c>
      <c r="AQ41" s="53"/>
      <c r="AR41" s="53"/>
      <c r="AS41" s="53"/>
      <c r="AT41" s="54"/>
      <c r="AU41" s="54"/>
      <c r="AV41" s="4"/>
      <c r="AW41" s="4"/>
    </row>
    <row r="42" spans="1:49" ht="64.5" customHeight="1" x14ac:dyDescent="0.4">
      <c r="A42" s="35">
        <f t="shared" si="3"/>
        <v>37</v>
      </c>
      <c r="B42" s="6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/>
      <c r="O42" s="43">
        <v>5</v>
      </c>
      <c r="P42" s="45">
        <f t="shared" si="4"/>
        <v>5</v>
      </c>
      <c r="Q42" s="46">
        <f t="shared" ref="Q42:T42" si="73">AJ42</f>
        <v>5</v>
      </c>
      <c r="R42" s="46">
        <f t="shared" si="73"/>
        <v>5</v>
      </c>
      <c r="S42" s="46">
        <f t="shared" si="73"/>
        <v>10</v>
      </c>
      <c r="T42" s="47">
        <f t="shared" si="73"/>
        <v>10</v>
      </c>
      <c r="U42" s="48"/>
      <c r="V42" s="37"/>
      <c r="W42" s="37">
        <v>5</v>
      </c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2">
        <f t="shared" ref="AJ42:AN42" si="74">P42-Z42+AE42+U42</f>
        <v>5</v>
      </c>
      <c r="AK42" s="46">
        <f t="shared" si="74"/>
        <v>5</v>
      </c>
      <c r="AL42" s="46">
        <f t="shared" si="74"/>
        <v>10</v>
      </c>
      <c r="AM42" s="46">
        <f t="shared" si="74"/>
        <v>10</v>
      </c>
      <c r="AN42" s="46">
        <f t="shared" si="74"/>
        <v>10</v>
      </c>
      <c r="AO42" s="37">
        <v>1</v>
      </c>
      <c r="AP42" s="43">
        <f t="shared" si="2"/>
        <v>10</v>
      </c>
      <c r="AQ42" s="41"/>
      <c r="AR42" s="41"/>
      <c r="AS42" s="53"/>
      <c r="AT42" s="54"/>
      <c r="AU42" s="54"/>
      <c r="AV42" s="4"/>
      <c r="AW42" s="4"/>
    </row>
    <row r="43" spans="1:49" ht="64.5" customHeight="1" x14ac:dyDescent="0.4">
      <c r="A43" s="35">
        <f t="shared" si="3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 t="s">
        <v>260</v>
      </c>
      <c r="O43" s="43">
        <v>0</v>
      </c>
      <c r="P43" s="45">
        <f t="shared" si="4"/>
        <v>0</v>
      </c>
      <c r="Q43" s="46">
        <f t="shared" ref="Q43:T43" si="75">AJ43</f>
        <v>0</v>
      </c>
      <c r="R43" s="46">
        <f t="shared" si="75"/>
        <v>0</v>
      </c>
      <c r="S43" s="46">
        <f t="shared" si="75"/>
        <v>10</v>
      </c>
      <c r="T43" s="47">
        <f t="shared" si="75"/>
        <v>10</v>
      </c>
      <c r="U43" s="48"/>
      <c r="V43" s="37"/>
      <c r="W43" s="37">
        <v>10</v>
      </c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2">
        <f t="shared" ref="AJ43:AN43" si="76">P43-Z43+AE43+U43</f>
        <v>0</v>
      </c>
      <c r="AK43" s="46">
        <f t="shared" si="76"/>
        <v>0</v>
      </c>
      <c r="AL43" s="46">
        <f t="shared" si="76"/>
        <v>10</v>
      </c>
      <c r="AM43" s="46">
        <f t="shared" si="76"/>
        <v>10</v>
      </c>
      <c r="AN43" s="46">
        <f t="shared" si="76"/>
        <v>10</v>
      </c>
      <c r="AO43" s="37">
        <v>1</v>
      </c>
      <c r="AP43" s="43">
        <f t="shared" si="2"/>
        <v>10</v>
      </c>
      <c r="AQ43" s="41"/>
      <c r="AR43" s="41"/>
      <c r="AS43" s="53"/>
      <c r="AT43" s="54"/>
      <c r="AU43" s="54"/>
      <c r="AV43" s="4"/>
      <c r="AW43" s="4"/>
    </row>
    <row r="44" spans="1:49" ht="64.5" customHeight="1" x14ac:dyDescent="0.4">
      <c r="A44" s="35">
        <f t="shared" si="3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v>1</v>
      </c>
      <c r="P44" s="45">
        <f t="shared" si="4"/>
        <v>1</v>
      </c>
      <c r="Q44" s="46">
        <f t="shared" ref="Q44:T44" si="77">AJ44</f>
        <v>1</v>
      </c>
      <c r="R44" s="46">
        <f t="shared" si="77"/>
        <v>1</v>
      </c>
      <c r="S44" s="46">
        <f t="shared" si="77"/>
        <v>1</v>
      </c>
      <c r="T44" s="47">
        <f t="shared" si="77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2">
        <f t="shared" ref="AJ44:AN44" si="78">P44-Z44+AE44+U44</f>
        <v>1</v>
      </c>
      <c r="AK44" s="46">
        <f t="shared" si="78"/>
        <v>1</v>
      </c>
      <c r="AL44" s="46">
        <f t="shared" si="78"/>
        <v>1</v>
      </c>
      <c r="AM44" s="46">
        <f t="shared" si="78"/>
        <v>1</v>
      </c>
      <c r="AN44" s="46">
        <f t="shared" si="78"/>
        <v>1</v>
      </c>
      <c r="AO44" s="37"/>
      <c r="AP44" s="43">
        <f t="shared" si="2"/>
        <v>1</v>
      </c>
      <c r="AQ44" s="41"/>
      <c r="AR44" s="41"/>
      <c r="AS44" s="53"/>
      <c r="AT44" s="54"/>
      <c r="AU44" s="54"/>
      <c r="AV44" s="4"/>
      <c r="AW44" s="4"/>
    </row>
    <row r="45" spans="1:49" ht="64.5" customHeight="1" x14ac:dyDescent="0.4">
      <c r="A45" s="35">
        <f t="shared" si="3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v>1</v>
      </c>
      <c r="P45" s="45">
        <f t="shared" si="4"/>
        <v>1</v>
      </c>
      <c r="Q45" s="46">
        <f t="shared" ref="Q45:T45" si="79">AJ45</f>
        <v>1</v>
      </c>
      <c r="R45" s="46">
        <f t="shared" si="79"/>
        <v>1</v>
      </c>
      <c r="S45" s="46">
        <f t="shared" si="79"/>
        <v>1</v>
      </c>
      <c r="T45" s="47">
        <f t="shared" si="79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2">
        <f t="shared" ref="AJ45:AN45" si="80">P45-Z45+AE45+U45</f>
        <v>1</v>
      </c>
      <c r="AK45" s="46">
        <f t="shared" si="80"/>
        <v>1</v>
      </c>
      <c r="AL45" s="46">
        <f t="shared" si="80"/>
        <v>1</v>
      </c>
      <c r="AM45" s="46">
        <f t="shared" si="80"/>
        <v>1</v>
      </c>
      <c r="AN45" s="46">
        <f t="shared" si="80"/>
        <v>1</v>
      </c>
      <c r="AO45" s="37"/>
      <c r="AP45" s="43">
        <f t="shared" si="2"/>
        <v>1</v>
      </c>
      <c r="AQ45" s="41"/>
      <c r="AR45" s="41"/>
      <c r="AS45" s="53"/>
      <c r="AT45" s="54"/>
      <c r="AU45" s="54"/>
      <c r="AV45" s="4"/>
      <c r="AW45" s="4"/>
    </row>
    <row r="46" spans="1:49" ht="64.5" customHeight="1" x14ac:dyDescent="0.4">
      <c r="A46" s="35">
        <f t="shared" si="3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v>0</v>
      </c>
      <c r="P46" s="45">
        <f t="shared" si="4"/>
        <v>0</v>
      </c>
      <c r="Q46" s="46">
        <f t="shared" ref="Q46:T46" si="81">AJ46</f>
        <v>0</v>
      </c>
      <c r="R46" s="46">
        <f t="shared" si="81"/>
        <v>0</v>
      </c>
      <c r="S46" s="46">
        <f t="shared" si="81"/>
        <v>0</v>
      </c>
      <c r="T46" s="47">
        <f t="shared" si="81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2">
        <f t="shared" ref="AJ46:AN46" si="82">P46-Z46+AE46+U46</f>
        <v>0</v>
      </c>
      <c r="AK46" s="46">
        <f t="shared" si="82"/>
        <v>0</v>
      </c>
      <c r="AL46" s="46">
        <f t="shared" si="82"/>
        <v>0</v>
      </c>
      <c r="AM46" s="46">
        <f t="shared" si="82"/>
        <v>0</v>
      </c>
      <c r="AN46" s="46">
        <f t="shared" si="82"/>
        <v>0</v>
      </c>
      <c r="AO46" s="37"/>
      <c r="AP46" s="43">
        <f t="shared" si="2"/>
        <v>0</v>
      </c>
      <c r="AQ46" s="41"/>
      <c r="AR46" s="41"/>
      <c r="AS46" s="53"/>
      <c r="AT46" s="54"/>
      <c r="AU46" s="54"/>
      <c r="AV46" s="4"/>
      <c r="AW46" s="4"/>
    </row>
    <row r="47" spans="1:49" ht="64.5" customHeight="1" x14ac:dyDescent="0.4">
      <c r="A47" s="35">
        <f t="shared" si="3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v>1</v>
      </c>
      <c r="P47" s="45">
        <f t="shared" si="4"/>
        <v>1</v>
      </c>
      <c r="Q47" s="46">
        <f t="shared" ref="Q47:T47" si="83">AJ47</f>
        <v>1</v>
      </c>
      <c r="R47" s="46">
        <f t="shared" si="83"/>
        <v>1</v>
      </c>
      <c r="S47" s="46">
        <f t="shared" si="83"/>
        <v>1</v>
      </c>
      <c r="T47" s="47">
        <f t="shared" si="83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2">
        <f t="shared" ref="AJ47:AN47" si="84">P47-Z47+AE47+U47</f>
        <v>1</v>
      </c>
      <c r="AK47" s="46">
        <f t="shared" si="84"/>
        <v>1</v>
      </c>
      <c r="AL47" s="46">
        <f t="shared" si="84"/>
        <v>1</v>
      </c>
      <c r="AM47" s="46">
        <f t="shared" si="84"/>
        <v>1</v>
      </c>
      <c r="AN47" s="46">
        <f t="shared" si="84"/>
        <v>1</v>
      </c>
      <c r="AO47" s="37">
        <v>1</v>
      </c>
      <c r="AP47" s="43">
        <f t="shared" si="2"/>
        <v>1</v>
      </c>
      <c r="AQ47" s="72"/>
      <c r="AR47" s="72"/>
      <c r="AS47" s="103"/>
      <c r="AT47" s="104"/>
      <c r="AU47" s="104"/>
      <c r="AV47" s="4"/>
      <c r="AW47" s="4"/>
    </row>
    <row r="48" spans="1:49" ht="64.5" customHeight="1" x14ac:dyDescent="0.4">
      <c r="A48" s="35">
        <f t="shared" si="3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45138</v>
      </c>
      <c r="L48" s="43">
        <v>2130012</v>
      </c>
      <c r="M48" s="43">
        <v>417</v>
      </c>
      <c r="N48" s="41"/>
      <c r="O48" s="43">
        <v>1</v>
      </c>
      <c r="P48" s="45">
        <f t="shared" si="4"/>
        <v>1</v>
      </c>
      <c r="Q48" s="46">
        <f t="shared" ref="Q48:T48" si="85">AJ48</f>
        <v>1</v>
      </c>
      <c r="R48" s="46">
        <f t="shared" si="85"/>
        <v>1</v>
      </c>
      <c r="S48" s="46">
        <f t="shared" si="85"/>
        <v>1</v>
      </c>
      <c r="T48" s="47">
        <f t="shared" si="85"/>
        <v>1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2">
        <f t="shared" ref="AJ48:AN48" si="86">P48-Z48+AE48+U48</f>
        <v>1</v>
      </c>
      <c r="AK48" s="46">
        <f t="shared" si="86"/>
        <v>1</v>
      </c>
      <c r="AL48" s="46">
        <f t="shared" si="86"/>
        <v>1</v>
      </c>
      <c r="AM48" s="46">
        <f t="shared" si="86"/>
        <v>1</v>
      </c>
      <c r="AN48" s="46">
        <f t="shared" si="86"/>
        <v>1</v>
      </c>
      <c r="AO48" s="37"/>
      <c r="AP48" s="43">
        <f t="shared" si="2"/>
        <v>1</v>
      </c>
      <c r="AQ48" s="41"/>
      <c r="AR48" s="41"/>
      <c r="AS48" s="53"/>
      <c r="AT48" s="54"/>
      <c r="AU48" s="54"/>
      <c r="AV48" s="4"/>
      <c r="AW48" s="4"/>
    </row>
    <row r="49" spans="1:49" ht="64.5" customHeight="1" x14ac:dyDescent="0.4">
      <c r="A49" s="35">
        <f t="shared" si="3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v>1</v>
      </c>
      <c r="P49" s="45">
        <f t="shared" si="4"/>
        <v>1</v>
      </c>
      <c r="Q49" s="46">
        <f t="shared" ref="Q49:T49" si="87">AJ49</f>
        <v>1</v>
      </c>
      <c r="R49" s="46">
        <f t="shared" si="87"/>
        <v>1</v>
      </c>
      <c r="S49" s="46">
        <f t="shared" si="87"/>
        <v>1</v>
      </c>
      <c r="T49" s="47">
        <f t="shared" si="87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2">
        <f t="shared" ref="AJ49:AN49" si="88">P49-Z49+AE49+U49</f>
        <v>1</v>
      </c>
      <c r="AK49" s="46">
        <f t="shared" si="88"/>
        <v>1</v>
      </c>
      <c r="AL49" s="46">
        <f t="shared" si="88"/>
        <v>1</v>
      </c>
      <c r="AM49" s="46">
        <f t="shared" si="88"/>
        <v>1</v>
      </c>
      <c r="AN49" s="46">
        <f t="shared" si="88"/>
        <v>1</v>
      </c>
      <c r="AO49" s="37"/>
      <c r="AP49" s="43">
        <f t="shared" si="2"/>
        <v>1</v>
      </c>
      <c r="AQ49" s="41"/>
      <c r="AR49" s="41"/>
      <c r="AS49" s="53"/>
      <c r="AT49" s="54"/>
      <c r="AU49" s="54"/>
      <c r="AV49" s="4"/>
      <c r="AW49" s="4"/>
    </row>
    <row r="50" spans="1:49" ht="64.5" customHeight="1" x14ac:dyDescent="0.4">
      <c r="A50" s="35">
        <f t="shared" si="3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v>1</v>
      </c>
      <c r="P50" s="45">
        <f t="shared" si="4"/>
        <v>1</v>
      </c>
      <c r="Q50" s="46">
        <f t="shared" ref="Q50:T50" si="89">AJ50</f>
        <v>1</v>
      </c>
      <c r="R50" s="46">
        <f t="shared" si="89"/>
        <v>1</v>
      </c>
      <c r="S50" s="46">
        <f t="shared" si="89"/>
        <v>1</v>
      </c>
      <c r="T50" s="47">
        <f t="shared" si="89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2">
        <f t="shared" ref="AJ50:AN50" si="90">P50-Z50+AE50+U50</f>
        <v>1</v>
      </c>
      <c r="AK50" s="46">
        <f t="shared" si="90"/>
        <v>1</v>
      </c>
      <c r="AL50" s="46">
        <f t="shared" si="90"/>
        <v>1</v>
      </c>
      <c r="AM50" s="46">
        <f t="shared" si="90"/>
        <v>1</v>
      </c>
      <c r="AN50" s="46">
        <f t="shared" si="90"/>
        <v>1</v>
      </c>
      <c r="AO50" s="37"/>
      <c r="AP50" s="43">
        <f t="shared" si="2"/>
        <v>1</v>
      </c>
      <c r="AQ50" s="41"/>
      <c r="AR50" s="41"/>
      <c r="AS50" s="53"/>
      <c r="AT50" s="54"/>
      <c r="AU50" s="54"/>
      <c r="AV50" s="4"/>
      <c r="AW50" s="4"/>
    </row>
    <row r="51" spans="1:49" ht="64.5" customHeight="1" x14ac:dyDescent="0.4">
      <c r="A51" s="35">
        <f t="shared" si="3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v>0</v>
      </c>
      <c r="P51" s="45">
        <f t="shared" si="4"/>
        <v>0</v>
      </c>
      <c r="Q51" s="46">
        <f t="shared" ref="Q51:T51" si="91">AJ51</f>
        <v>0</v>
      </c>
      <c r="R51" s="46">
        <f t="shared" si="91"/>
        <v>0</v>
      </c>
      <c r="S51" s="46">
        <f t="shared" si="91"/>
        <v>0</v>
      </c>
      <c r="T51" s="47">
        <f t="shared" si="91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2">
        <f t="shared" ref="AJ51:AN51" si="92">P51-Z51+AE51+U51</f>
        <v>0</v>
      </c>
      <c r="AK51" s="46">
        <f t="shared" si="92"/>
        <v>0</v>
      </c>
      <c r="AL51" s="46">
        <f t="shared" si="92"/>
        <v>0</v>
      </c>
      <c r="AM51" s="46">
        <f t="shared" si="92"/>
        <v>0</v>
      </c>
      <c r="AN51" s="46">
        <f t="shared" si="92"/>
        <v>0</v>
      </c>
      <c r="AO51" s="37"/>
      <c r="AP51" s="43">
        <f t="shared" si="2"/>
        <v>0</v>
      </c>
      <c r="AQ51" s="41"/>
      <c r="AR51" s="41"/>
      <c r="AS51" s="53"/>
      <c r="AT51" s="54"/>
      <c r="AU51" s="54"/>
      <c r="AV51" s="4"/>
      <c r="AW51" s="4"/>
    </row>
    <row r="52" spans="1:49" ht="64.5" customHeight="1" x14ac:dyDescent="0.4">
      <c r="A52" s="35">
        <f t="shared" si="3"/>
        <v>47</v>
      </c>
      <c r="B52" s="73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/>
      <c r="O52" s="43">
        <v>1</v>
      </c>
      <c r="P52" s="45">
        <f t="shared" si="4"/>
        <v>1</v>
      </c>
      <c r="Q52" s="46">
        <f t="shared" ref="Q52:T52" si="93">AJ52</f>
        <v>1</v>
      </c>
      <c r="R52" s="46">
        <f t="shared" si="93"/>
        <v>1</v>
      </c>
      <c r="S52" s="46">
        <f t="shared" si="93"/>
        <v>1</v>
      </c>
      <c r="T52" s="47">
        <f t="shared" si="93"/>
        <v>1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2">
        <f t="shared" ref="AJ52:AN52" si="94">P52-Z52+AE52+U52</f>
        <v>1</v>
      </c>
      <c r="AK52" s="46">
        <f t="shared" si="94"/>
        <v>1</v>
      </c>
      <c r="AL52" s="46">
        <f t="shared" si="94"/>
        <v>1</v>
      </c>
      <c r="AM52" s="46">
        <f t="shared" si="94"/>
        <v>1</v>
      </c>
      <c r="AN52" s="46">
        <f t="shared" si="94"/>
        <v>1</v>
      </c>
      <c r="AO52" s="37"/>
      <c r="AP52" s="43">
        <f t="shared" si="2"/>
        <v>1</v>
      </c>
      <c r="AQ52" s="41"/>
      <c r="AR52" s="41"/>
      <c r="AS52" s="53"/>
      <c r="AT52" s="54"/>
      <c r="AU52" s="54"/>
      <c r="AV52" s="4"/>
      <c r="AW52" s="4"/>
    </row>
    <row r="53" spans="1:49" ht="64.5" customHeight="1" x14ac:dyDescent="0.4">
      <c r="A53" s="35">
        <f t="shared" si="3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v>1</v>
      </c>
      <c r="P53" s="45">
        <f t="shared" si="4"/>
        <v>1</v>
      </c>
      <c r="Q53" s="46">
        <f t="shared" ref="Q53:T53" si="95">AJ53</f>
        <v>1</v>
      </c>
      <c r="R53" s="46">
        <f t="shared" si="95"/>
        <v>1</v>
      </c>
      <c r="S53" s="46">
        <f t="shared" si="95"/>
        <v>1</v>
      </c>
      <c r="T53" s="47">
        <f t="shared" si="95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2">
        <f t="shared" ref="AJ53:AN53" si="96">P53-Z53+AE53+U53</f>
        <v>1</v>
      </c>
      <c r="AK53" s="46">
        <f t="shared" si="96"/>
        <v>1</v>
      </c>
      <c r="AL53" s="46">
        <f t="shared" si="96"/>
        <v>1</v>
      </c>
      <c r="AM53" s="46">
        <f t="shared" si="96"/>
        <v>1</v>
      </c>
      <c r="AN53" s="46">
        <f t="shared" si="96"/>
        <v>1</v>
      </c>
      <c r="AO53" s="37"/>
      <c r="AP53" s="43">
        <f t="shared" si="2"/>
        <v>1</v>
      </c>
      <c r="AQ53" s="41"/>
      <c r="AR53" s="41"/>
      <c r="AS53" s="53"/>
      <c r="AT53" s="54"/>
      <c r="AU53" s="54"/>
      <c r="AV53" s="4"/>
      <c r="AW53" s="4"/>
    </row>
    <row r="54" spans="1:49" ht="64.5" customHeight="1" x14ac:dyDescent="0.5">
      <c r="A54" s="35">
        <f t="shared" si="3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 t="s">
        <v>304</v>
      </c>
      <c r="O54" s="43">
        <v>0</v>
      </c>
      <c r="P54" s="45">
        <f t="shared" si="4"/>
        <v>0</v>
      </c>
      <c r="Q54" s="46">
        <f t="shared" ref="Q54:T54" si="97">AJ54</f>
        <v>0</v>
      </c>
      <c r="R54" s="46">
        <f t="shared" si="97"/>
        <v>0</v>
      </c>
      <c r="S54" s="46">
        <f t="shared" si="97"/>
        <v>2</v>
      </c>
      <c r="T54" s="47">
        <f t="shared" si="97"/>
        <v>2</v>
      </c>
      <c r="U54" s="48"/>
      <c r="V54" s="37"/>
      <c r="W54" s="37">
        <v>4</v>
      </c>
      <c r="X54" s="37"/>
      <c r="Y54" s="49"/>
      <c r="Z54" s="50"/>
      <c r="AA54" s="37"/>
      <c r="AB54" s="37">
        <v>2</v>
      </c>
      <c r="AC54" s="37"/>
      <c r="AD54" s="49"/>
      <c r="AE54" s="50"/>
      <c r="AF54" s="37"/>
      <c r="AG54" s="37"/>
      <c r="AH54" s="37"/>
      <c r="AI54" s="49">
        <v>2</v>
      </c>
      <c r="AJ54" s="52">
        <f t="shared" ref="AJ54:AN54" si="98">P54-Z54+AE54+U54</f>
        <v>0</v>
      </c>
      <c r="AK54" s="46">
        <f t="shared" si="98"/>
        <v>0</v>
      </c>
      <c r="AL54" s="46">
        <f t="shared" si="98"/>
        <v>2</v>
      </c>
      <c r="AM54" s="46">
        <f t="shared" si="98"/>
        <v>2</v>
      </c>
      <c r="AN54" s="46">
        <f t="shared" si="98"/>
        <v>4</v>
      </c>
      <c r="AO54" s="37"/>
      <c r="AP54" s="43">
        <f t="shared" si="2"/>
        <v>4</v>
      </c>
      <c r="AQ54" s="107"/>
      <c r="AR54" s="107">
        <v>285</v>
      </c>
      <c r="AS54" s="53"/>
      <c r="AT54" s="54"/>
      <c r="AU54" s="54"/>
      <c r="AV54" s="4"/>
      <c r="AW54" s="4"/>
    </row>
    <row r="55" spans="1:49" ht="64.5" customHeight="1" x14ac:dyDescent="0.5">
      <c r="A55" s="35">
        <f t="shared" si="3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v>0</v>
      </c>
      <c r="P55" s="45">
        <f t="shared" si="4"/>
        <v>0</v>
      </c>
      <c r="Q55" s="46">
        <f t="shared" ref="Q55:T55" si="99">AJ55</f>
        <v>0</v>
      </c>
      <c r="R55" s="46">
        <f t="shared" si="99"/>
        <v>0</v>
      </c>
      <c r="S55" s="46">
        <f t="shared" si="99"/>
        <v>0</v>
      </c>
      <c r="T55" s="47">
        <f t="shared" si="99"/>
        <v>0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2">
        <f t="shared" ref="AJ55:AN55" si="100">P55-Z55+AE55+U55</f>
        <v>0</v>
      </c>
      <c r="AK55" s="46">
        <f t="shared" si="100"/>
        <v>0</v>
      </c>
      <c r="AL55" s="46">
        <f t="shared" si="100"/>
        <v>0</v>
      </c>
      <c r="AM55" s="46">
        <f t="shared" si="100"/>
        <v>0</v>
      </c>
      <c r="AN55" s="46">
        <f t="shared" si="100"/>
        <v>0</v>
      </c>
      <c r="AO55" s="37"/>
      <c r="AP55" s="43">
        <f t="shared" si="2"/>
        <v>0</v>
      </c>
      <c r="AQ55" s="41"/>
      <c r="AR55" s="41"/>
      <c r="AS55" s="53"/>
      <c r="AT55" s="54"/>
      <c r="AU55" s="54"/>
      <c r="AV55" s="4"/>
      <c r="AW55" s="4"/>
    </row>
    <row r="56" spans="1:49" ht="64.5" customHeight="1" x14ac:dyDescent="0.4">
      <c r="A56" s="35">
        <f t="shared" si="3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 t="s">
        <v>311</v>
      </c>
      <c r="O56" s="43">
        <v>3</v>
      </c>
      <c r="P56" s="45">
        <f t="shared" si="4"/>
        <v>3</v>
      </c>
      <c r="Q56" s="46">
        <f t="shared" ref="Q56:T56" si="101">AJ56</f>
        <v>2</v>
      </c>
      <c r="R56" s="46">
        <f t="shared" si="101"/>
        <v>2</v>
      </c>
      <c r="S56" s="46">
        <f t="shared" si="101"/>
        <v>2</v>
      </c>
      <c r="T56" s="47">
        <f t="shared" si="101"/>
        <v>2</v>
      </c>
      <c r="U56" s="48"/>
      <c r="V56" s="37"/>
      <c r="W56" s="37"/>
      <c r="X56" s="37"/>
      <c r="Y56" s="49"/>
      <c r="Z56" s="50">
        <v>1</v>
      </c>
      <c r="AA56" s="37"/>
      <c r="AB56" s="37"/>
      <c r="AC56" s="37"/>
      <c r="AD56" s="49"/>
      <c r="AE56" s="50"/>
      <c r="AF56" s="37"/>
      <c r="AG56" s="37"/>
      <c r="AH56" s="37"/>
      <c r="AI56" s="49"/>
      <c r="AJ56" s="52">
        <f t="shared" ref="AJ56:AN56" si="102">P56-Z56+AE56+U56</f>
        <v>2</v>
      </c>
      <c r="AK56" s="46">
        <f t="shared" si="102"/>
        <v>2</v>
      </c>
      <c r="AL56" s="46">
        <f t="shared" si="102"/>
        <v>2</v>
      </c>
      <c r="AM56" s="46">
        <f t="shared" si="102"/>
        <v>2</v>
      </c>
      <c r="AN56" s="46">
        <f t="shared" si="102"/>
        <v>2</v>
      </c>
      <c r="AO56" s="37"/>
      <c r="AP56" s="43">
        <f t="shared" si="2"/>
        <v>2</v>
      </c>
      <c r="AQ56" s="41">
        <v>900349960</v>
      </c>
      <c r="AR56" s="41">
        <v>252</v>
      </c>
      <c r="AS56" s="53" t="s">
        <v>312</v>
      </c>
      <c r="AT56" s="54"/>
      <c r="AU56" s="54"/>
      <c r="AV56" s="4"/>
      <c r="AW56" s="4"/>
    </row>
    <row r="57" spans="1:49" ht="64.5" customHeight="1" x14ac:dyDescent="0.4">
      <c r="A57" s="35">
        <f t="shared" si="3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v>7</v>
      </c>
      <c r="P57" s="45">
        <f t="shared" si="4"/>
        <v>7</v>
      </c>
      <c r="Q57" s="46">
        <f t="shared" ref="Q57:T57" si="103">AJ57</f>
        <v>7</v>
      </c>
      <c r="R57" s="46">
        <f t="shared" si="103"/>
        <v>7</v>
      </c>
      <c r="S57" s="46">
        <f t="shared" si="103"/>
        <v>7</v>
      </c>
      <c r="T57" s="47">
        <f t="shared" si="103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2">
        <f t="shared" ref="AJ57:AN57" si="104">P57-Z57+AE57+U57</f>
        <v>7</v>
      </c>
      <c r="AK57" s="46">
        <f t="shared" si="104"/>
        <v>7</v>
      </c>
      <c r="AL57" s="46">
        <f t="shared" si="104"/>
        <v>7</v>
      </c>
      <c r="AM57" s="46">
        <f t="shared" si="104"/>
        <v>7</v>
      </c>
      <c r="AN57" s="46">
        <f t="shared" si="104"/>
        <v>7</v>
      </c>
      <c r="AO57" s="37"/>
      <c r="AP57" s="43">
        <f t="shared" si="2"/>
        <v>7</v>
      </c>
      <c r="AQ57" s="41"/>
      <c r="AR57" s="41"/>
      <c r="AS57" s="53"/>
      <c r="AT57" s="54"/>
      <c r="AU57" s="54"/>
      <c r="AV57" s="4"/>
      <c r="AW57" s="4"/>
    </row>
    <row r="58" spans="1:49" ht="64.5" customHeight="1" x14ac:dyDescent="0.4">
      <c r="A58" s="35">
        <f t="shared" si="3"/>
        <v>53</v>
      </c>
      <c r="B58" s="110" t="s">
        <v>321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 t="s">
        <v>325</v>
      </c>
      <c r="O58" s="43">
        <v>0</v>
      </c>
      <c r="P58" s="45">
        <f t="shared" si="4"/>
        <v>0</v>
      </c>
      <c r="Q58" s="46">
        <f t="shared" ref="Q58:T58" si="105">AJ58</f>
        <v>0</v>
      </c>
      <c r="R58" s="46">
        <f t="shared" si="105"/>
        <v>0</v>
      </c>
      <c r="S58" s="46">
        <f t="shared" si="105"/>
        <v>0</v>
      </c>
      <c r="T58" s="47">
        <f t="shared" si="105"/>
        <v>0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>
        <v>1</v>
      </c>
      <c r="AJ58" s="52">
        <f t="shared" ref="AJ58:AN58" si="106">P58-Z58+AE58+U58</f>
        <v>0</v>
      </c>
      <c r="AK58" s="46">
        <f t="shared" si="106"/>
        <v>0</v>
      </c>
      <c r="AL58" s="46">
        <f t="shared" si="106"/>
        <v>0</v>
      </c>
      <c r="AM58" s="46">
        <f t="shared" si="106"/>
        <v>0</v>
      </c>
      <c r="AN58" s="46">
        <f t="shared" si="106"/>
        <v>1</v>
      </c>
      <c r="AO58" s="37"/>
      <c r="AP58" s="43">
        <f t="shared" si="2"/>
        <v>1</v>
      </c>
      <c r="AQ58" s="41"/>
      <c r="AR58" s="41"/>
      <c r="AS58" s="53"/>
      <c r="AT58" s="54"/>
      <c r="AU58" s="54"/>
      <c r="AV58" s="4"/>
      <c r="AW58" s="4"/>
    </row>
    <row r="59" spans="1:49" ht="64.5" customHeight="1" x14ac:dyDescent="0.4">
      <c r="A59" s="35">
        <f t="shared" si="3"/>
        <v>54</v>
      </c>
      <c r="B59" s="110"/>
      <c r="C59" s="41"/>
      <c r="D59" s="105"/>
      <c r="E59" s="41"/>
      <c r="F59" s="41"/>
      <c r="G59" s="53"/>
      <c r="H59" s="74"/>
      <c r="I59" s="41"/>
      <c r="J59" s="37"/>
      <c r="K59" s="42"/>
      <c r="L59" s="43"/>
      <c r="M59" s="43"/>
      <c r="N59" s="109"/>
      <c r="O59" s="43"/>
      <c r="P59" s="45"/>
      <c r="Q59" s="46"/>
      <c r="R59" s="46"/>
      <c r="S59" s="46"/>
      <c r="T59" s="47"/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2"/>
      <c r="AK59" s="46"/>
      <c r="AL59" s="46"/>
      <c r="AM59" s="46"/>
      <c r="AN59" s="46"/>
      <c r="AO59" s="37"/>
      <c r="AP59" s="43">
        <f t="shared" si="2"/>
        <v>0</v>
      </c>
      <c r="AQ59" s="41"/>
      <c r="AR59" s="41"/>
      <c r="AS59" s="53"/>
      <c r="AT59" s="54"/>
      <c r="AU59" s="54"/>
      <c r="AV59" s="4"/>
      <c r="AW59" s="4"/>
    </row>
    <row r="60" spans="1:49" ht="64.5" customHeight="1" x14ac:dyDescent="0.4">
      <c r="A60" s="35">
        <f t="shared" si="3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/>
      <c r="O60" s="43">
        <v>34</v>
      </c>
      <c r="P60" s="45">
        <f t="shared" ref="P60:P114" si="107">O60</f>
        <v>34</v>
      </c>
      <c r="Q60" s="46">
        <f t="shared" ref="Q60:T60" si="108">AJ60</f>
        <v>34</v>
      </c>
      <c r="R60" s="46">
        <f t="shared" si="108"/>
        <v>34</v>
      </c>
      <c r="S60" s="46">
        <f t="shared" si="108"/>
        <v>34</v>
      </c>
      <c r="T60" s="47">
        <f t="shared" si="108"/>
        <v>34</v>
      </c>
      <c r="U60" s="48"/>
      <c r="V60" s="37"/>
      <c r="W60" s="37"/>
      <c r="X60" s="37"/>
      <c r="Y60" s="49"/>
      <c r="Z60" s="50"/>
      <c r="AA60" s="37">
        <v>3</v>
      </c>
      <c r="AB60" s="37"/>
      <c r="AC60" s="37">
        <v>8</v>
      </c>
      <c r="AD60" s="49">
        <v>4</v>
      </c>
      <c r="AE60" s="50"/>
      <c r="AF60" s="37">
        <v>3</v>
      </c>
      <c r="AG60" s="37"/>
      <c r="AH60" s="37">
        <v>8</v>
      </c>
      <c r="AI60" s="49">
        <v>4</v>
      </c>
      <c r="AJ60" s="52">
        <f t="shared" ref="AJ60:AN60" si="109">P60-Z60+AE60+U60</f>
        <v>34</v>
      </c>
      <c r="AK60" s="46">
        <f t="shared" si="109"/>
        <v>34</v>
      </c>
      <c r="AL60" s="46">
        <f t="shared" si="109"/>
        <v>34</v>
      </c>
      <c r="AM60" s="46">
        <f t="shared" si="109"/>
        <v>34</v>
      </c>
      <c r="AN60" s="46">
        <f t="shared" si="109"/>
        <v>34</v>
      </c>
      <c r="AO60" s="37"/>
      <c r="AP60" s="43">
        <f t="shared" si="2"/>
        <v>34</v>
      </c>
      <c r="AQ60" s="41"/>
      <c r="AR60" s="41"/>
      <c r="AS60" s="53"/>
      <c r="AT60" s="54"/>
      <c r="AU60" s="54"/>
      <c r="AV60" s="4"/>
      <c r="AW60" s="4"/>
    </row>
    <row r="61" spans="1:49" ht="64.5" customHeight="1" x14ac:dyDescent="0.4">
      <c r="A61" s="35">
        <f t="shared" si="3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337</v>
      </c>
      <c r="O61" s="43">
        <v>58</v>
      </c>
      <c r="P61" s="45">
        <f t="shared" si="107"/>
        <v>58</v>
      </c>
      <c r="Q61" s="46">
        <f t="shared" ref="Q61:T61" si="110">AJ61</f>
        <v>55</v>
      </c>
      <c r="R61" s="46">
        <f t="shared" si="110"/>
        <v>55</v>
      </c>
      <c r="S61" s="46">
        <f t="shared" si="110"/>
        <v>55</v>
      </c>
      <c r="T61" s="47">
        <f t="shared" si="110"/>
        <v>55</v>
      </c>
      <c r="U61" s="48"/>
      <c r="V61" s="37"/>
      <c r="W61" s="37"/>
      <c r="X61" s="37"/>
      <c r="Y61" s="49"/>
      <c r="Z61" s="50">
        <v>3</v>
      </c>
      <c r="AA61" s="37">
        <v>2</v>
      </c>
      <c r="AB61" s="37"/>
      <c r="AC61" s="37">
        <v>8</v>
      </c>
      <c r="AD61" s="49"/>
      <c r="AE61" s="50"/>
      <c r="AF61" s="37">
        <v>2</v>
      </c>
      <c r="AG61" s="37"/>
      <c r="AH61" s="37">
        <v>8</v>
      </c>
      <c r="AI61" s="49">
        <v>3</v>
      </c>
      <c r="AJ61" s="52">
        <f t="shared" ref="AJ61:AN61" si="111">P61-Z61+AE61+U61</f>
        <v>55</v>
      </c>
      <c r="AK61" s="46">
        <f t="shared" si="111"/>
        <v>55</v>
      </c>
      <c r="AL61" s="46">
        <f t="shared" si="111"/>
        <v>55</v>
      </c>
      <c r="AM61" s="46">
        <f t="shared" si="111"/>
        <v>55</v>
      </c>
      <c r="AN61" s="46">
        <f t="shared" si="111"/>
        <v>58</v>
      </c>
      <c r="AO61" s="37"/>
      <c r="AP61" s="43">
        <f t="shared" si="2"/>
        <v>58</v>
      </c>
      <c r="AQ61" s="41">
        <v>837175793</v>
      </c>
      <c r="AR61" s="41" t="s">
        <v>342</v>
      </c>
      <c r="AS61" s="53" t="s">
        <v>343</v>
      </c>
      <c r="AT61" s="54"/>
      <c r="AU61" s="54"/>
      <c r="AV61" s="4"/>
      <c r="AW61" s="4"/>
    </row>
    <row r="62" spans="1:49" ht="64.5" customHeight="1" x14ac:dyDescent="0.4">
      <c r="A62" s="35">
        <f t="shared" si="3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v>0</v>
      </c>
      <c r="P62" s="45">
        <f t="shared" si="107"/>
        <v>0</v>
      </c>
      <c r="Q62" s="46">
        <f t="shared" ref="Q62:T62" si="112">AJ62</f>
        <v>0</v>
      </c>
      <c r="R62" s="46">
        <f t="shared" si="112"/>
        <v>0</v>
      </c>
      <c r="S62" s="46">
        <f t="shared" si="112"/>
        <v>0</v>
      </c>
      <c r="T62" s="47">
        <f t="shared" si="112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2">
        <f t="shared" ref="AJ62:AN62" si="113">P62-Z62+AE62+U62</f>
        <v>0</v>
      </c>
      <c r="AK62" s="46">
        <f t="shared" si="113"/>
        <v>0</v>
      </c>
      <c r="AL62" s="46">
        <f t="shared" si="113"/>
        <v>0</v>
      </c>
      <c r="AM62" s="46">
        <f t="shared" si="113"/>
        <v>0</v>
      </c>
      <c r="AN62" s="46">
        <f t="shared" si="113"/>
        <v>0</v>
      </c>
      <c r="AO62" s="37"/>
      <c r="AP62" s="43">
        <f t="shared" si="2"/>
        <v>0</v>
      </c>
      <c r="AQ62" s="53"/>
      <c r="AR62" s="53"/>
      <c r="AS62" s="53"/>
      <c r="AT62" s="54"/>
      <c r="AU62" s="54"/>
      <c r="AV62" s="4"/>
      <c r="AW62" s="4"/>
    </row>
    <row r="63" spans="1:49" ht="64.5" customHeight="1" x14ac:dyDescent="0.4">
      <c r="A63" s="35">
        <f t="shared" si="3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 t="s">
        <v>347</v>
      </c>
      <c r="O63" s="43">
        <v>35</v>
      </c>
      <c r="P63" s="45">
        <f t="shared" si="107"/>
        <v>35</v>
      </c>
      <c r="Q63" s="46">
        <f t="shared" ref="Q63:T63" si="114">AJ63</f>
        <v>35</v>
      </c>
      <c r="R63" s="46">
        <f t="shared" si="114"/>
        <v>35</v>
      </c>
      <c r="S63" s="46">
        <f t="shared" si="114"/>
        <v>35</v>
      </c>
      <c r="T63" s="47">
        <f t="shared" si="114"/>
        <v>25</v>
      </c>
      <c r="U63" s="48"/>
      <c r="V63" s="37"/>
      <c r="W63" s="37"/>
      <c r="X63" s="37"/>
      <c r="Y63" s="49"/>
      <c r="Z63" s="50"/>
      <c r="AA63" s="37"/>
      <c r="AB63" s="37"/>
      <c r="AC63" s="37">
        <v>10</v>
      </c>
      <c r="AD63" s="49"/>
      <c r="AE63" s="50"/>
      <c r="AF63" s="37"/>
      <c r="AG63" s="37"/>
      <c r="AH63" s="37"/>
      <c r="AI63" s="49"/>
      <c r="AJ63" s="52">
        <f t="shared" ref="AJ63:AN63" si="115">P63-Z63+AE63+U63</f>
        <v>35</v>
      </c>
      <c r="AK63" s="46">
        <f t="shared" si="115"/>
        <v>35</v>
      </c>
      <c r="AL63" s="46">
        <f t="shared" si="115"/>
        <v>35</v>
      </c>
      <c r="AM63" s="46">
        <f t="shared" si="115"/>
        <v>25</v>
      </c>
      <c r="AN63" s="46">
        <f t="shared" si="115"/>
        <v>25</v>
      </c>
      <c r="AO63" s="37"/>
      <c r="AP63" s="43">
        <f t="shared" si="2"/>
        <v>25</v>
      </c>
      <c r="AQ63" s="53"/>
      <c r="AR63" s="53">
        <v>293</v>
      </c>
      <c r="AS63" s="53"/>
      <c r="AT63" s="54"/>
      <c r="AU63" s="54"/>
      <c r="AV63" s="4"/>
      <c r="AW63" s="4"/>
    </row>
    <row r="64" spans="1:49" ht="64.5" customHeight="1" x14ac:dyDescent="0.4">
      <c r="A64" s="35">
        <f t="shared" si="3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v>45</v>
      </c>
      <c r="P64" s="45">
        <f t="shared" si="107"/>
        <v>45</v>
      </c>
      <c r="Q64" s="46">
        <f t="shared" ref="Q64:T64" si="116">AJ64</f>
        <v>45</v>
      </c>
      <c r="R64" s="46">
        <f t="shared" si="116"/>
        <v>45</v>
      </c>
      <c r="S64" s="46">
        <f t="shared" si="116"/>
        <v>45</v>
      </c>
      <c r="T64" s="47">
        <f t="shared" si="116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2">
        <f t="shared" ref="AJ64:AN64" si="117">P64-Z64+AE64+U64</f>
        <v>45</v>
      </c>
      <c r="AK64" s="46">
        <f t="shared" si="117"/>
        <v>45</v>
      </c>
      <c r="AL64" s="46">
        <f t="shared" si="117"/>
        <v>45</v>
      </c>
      <c r="AM64" s="46">
        <f t="shared" si="117"/>
        <v>45</v>
      </c>
      <c r="AN64" s="46">
        <f t="shared" si="117"/>
        <v>45</v>
      </c>
      <c r="AO64" s="37"/>
      <c r="AP64" s="43">
        <f t="shared" si="2"/>
        <v>45</v>
      </c>
      <c r="AQ64" s="53"/>
      <c r="AR64" s="53"/>
      <c r="AS64" s="53"/>
      <c r="AT64" s="54"/>
      <c r="AU64" s="54"/>
      <c r="AV64" s="4"/>
      <c r="AW64" s="4"/>
    </row>
    <row r="65" spans="1:49" ht="64.5" customHeight="1" x14ac:dyDescent="0.4">
      <c r="A65" s="35">
        <f t="shared" si="3"/>
        <v>60</v>
      </c>
      <c r="B65" s="73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/>
      <c r="O65" s="43">
        <v>0</v>
      </c>
      <c r="P65" s="45">
        <f t="shared" si="107"/>
        <v>0</v>
      </c>
      <c r="Q65" s="46">
        <f t="shared" ref="Q65:T65" si="118">AJ65</f>
        <v>0</v>
      </c>
      <c r="R65" s="46">
        <f t="shared" si="118"/>
        <v>0</v>
      </c>
      <c r="S65" s="46">
        <f t="shared" si="118"/>
        <v>4</v>
      </c>
      <c r="T65" s="47">
        <f t="shared" si="118"/>
        <v>4</v>
      </c>
      <c r="U65" s="48"/>
      <c r="V65" s="37"/>
      <c r="W65" s="37">
        <v>4</v>
      </c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2">
        <f t="shared" ref="AJ65:AN65" si="119">P65-Z65+AE65+U65</f>
        <v>0</v>
      </c>
      <c r="AK65" s="46">
        <f t="shared" si="119"/>
        <v>0</v>
      </c>
      <c r="AL65" s="46">
        <f t="shared" si="119"/>
        <v>4</v>
      </c>
      <c r="AM65" s="46">
        <f t="shared" si="119"/>
        <v>4</v>
      </c>
      <c r="AN65" s="46">
        <f t="shared" si="119"/>
        <v>4</v>
      </c>
      <c r="AO65" s="37"/>
      <c r="AP65" s="43">
        <f t="shared" si="2"/>
        <v>4</v>
      </c>
      <c r="AQ65" s="53"/>
      <c r="AR65" s="53"/>
      <c r="AS65" s="53"/>
      <c r="AT65" s="54"/>
      <c r="AU65" s="54"/>
      <c r="AV65" s="4"/>
      <c r="AW65" s="4"/>
    </row>
    <row r="66" spans="1:49" ht="64.5" customHeight="1" x14ac:dyDescent="0.4">
      <c r="A66" s="35">
        <f t="shared" si="3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v>0</v>
      </c>
      <c r="P66" s="45">
        <f t="shared" si="107"/>
        <v>0</v>
      </c>
      <c r="Q66" s="46">
        <f t="shared" ref="Q66:T66" si="120">AJ66</f>
        <v>0</v>
      </c>
      <c r="R66" s="46">
        <f t="shared" si="120"/>
        <v>0</v>
      </c>
      <c r="S66" s="46">
        <f t="shared" si="120"/>
        <v>10</v>
      </c>
      <c r="T66" s="47">
        <f t="shared" si="120"/>
        <v>10</v>
      </c>
      <c r="U66" s="48"/>
      <c r="V66" s="37"/>
      <c r="W66" s="37">
        <v>10</v>
      </c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2">
        <f t="shared" ref="AJ66:AN66" si="121">P66-Z66+AE66+U66</f>
        <v>0</v>
      </c>
      <c r="AK66" s="46">
        <f t="shared" si="121"/>
        <v>0</v>
      </c>
      <c r="AL66" s="46">
        <f t="shared" si="121"/>
        <v>10</v>
      </c>
      <c r="AM66" s="46">
        <f t="shared" si="121"/>
        <v>10</v>
      </c>
      <c r="AN66" s="46">
        <f t="shared" si="121"/>
        <v>10</v>
      </c>
      <c r="AO66" s="37"/>
      <c r="AP66" s="43">
        <f t="shared" si="2"/>
        <v>10</v>
      </c>
      <c r="AQ66" s="53"/>
      <c r="AR66" s="53"/>
      <c r="AS66" s="53"/>
      <c r="AT66" s="54"/>
      <c r="AU66" s="54"/>
      <c r="AV66" s="4"/>
      <c r="AW66" s="4"/>
    </row>
    <row r="67" spans="1:49" ht="64.5" customHeight="1" x14ac:dyDescent="0.4">
      <c r="A67" s="35">
        <f t="shared" si="3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v>0</v>
      </c>
      <c r="P67" s="45">
        <f t="shared" si="107"/>
        <v>0</v>
      </c>
      <c r="Q67" s="46">
        <f t="shared" ref="Q67:T67" si="122">AJ67</f>
        <v>0</v>
      </c>
      <c r="R67" s="46">
        <f t="shared" si="122"/>
        <v>0</v>
      </c>
      <c r="S67" s="46">
        <f t="shared" si="122"/>
        <v>0</v>
      </c>
      <c r="T67" s="47">
        <f t="shared" si="122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2">
        <f t="shared" ref="AJ67:AN67" si="123">P67-Z67+AE67+U67</f>
        <v>0</v>
      </c>
      <c r="AK67" s="46">
        <f t="shared" si="123"/>
        <v>0</v>
      </c>
      <c r="AL67" s="46">
        <f t="shared" si="123"/>
        <v>0</v>
      </c>
      <c r="AM67" s="46">
        <f t="shared" si="123"/>
        <v>0</v>
      </c>
      <c r="AN67" s="46">
        <f t="shared" si="123"/>
        <v>0</v>
      </c>
      <c r="AO67" s="37"/>
      <c r="AP67" s="43">
        <f t="shared" si="2"/>
        <v>0</v>
      </c>
      <c r="AQ67" s="41"/>
      <c r="AR67" s="41"/>
      <c r="AS67" s="53"/>
      <c r="AT67" s="54"/>
      <c r="AU67" s="54"/>
      <c r="AV67" s="4"/>
      <c r="AW67" s="4"/>
    </row>
    <row r="68" spans="1:49" ht="64.5" customHeight="1" x14ac:dyDescent="0.4">
      <c r="A68" s="35">
        <f t="shared" si="3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v>0</v>
      </c>
      <c r="P68" s="45">
        <f t="shared" si="107"/>
        <v>0</v>
      </c>
      <c r="Q68" s="46">
        <f t="shared" ref="Q68:T68" si="124">AJ68</f>
        <v>0</v>
      </c>
      <c r="R68" s="46">
        <f t="shared" si="124"/>
        <v>0</v>
      </c>
      <c r="S68" s="46">
        <f t="shared" si="124"/>
        <v>0</v>
      </c>
      <c r="T68" s="47">
        <f t="shared" si="124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2">
        <f t="shared" ref="AJ68:AN68" si="125">P68-Z68+AE68+U68</f>
        <v>0</v>
      </c>
      <c r="AK68" s="46">
        <f t="shared" si="125"/>
        <v>0</v>
      </c>
      <c r="AL68" s="46">
        <f t="shared" si="125"/>
        <v>0</v>
      </c>
      <c r="AM68" s="46">
        <f t="shared" si="125"/>
        <v>0</v>
      </c>
      <c r="AN68" s="46">
        <f t="shared" si="125"/>
        <v>0</v>
      </c>
      <c r="AO68" s="37"/>
      <c r="AP68" s="43">
        <f t="shared" si="2"/>
        <v>0</v>
      </c>
      <c r="AQ68" s="41"/>
      <c r="AR68" s="41"/>
      <c r="AS68" s="53"/>
      <c r="AT68" s="54"/>
      <c r="AU68" s="54"/>
      <c r="AV68" s="4"/>
      <c r="AW68" s="4"/>
    </row>
    <row r="69" spans="1:49" ht="64.5" customHeight="1" x14ac:dyDescent="0.4">
      <c r="A69" s="35">
        <f t="shared" si="3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v>12</v>
      </c>
      <c r="P69" s="45">
        <f t="shared" si="107"/>
        <v>12</v>
      </c>
      <c r="Q69" s="46">
        <f t="shared" ref="Q69:T69" si="126">AJ69</f>
        <v>12</v>
      </c>
      <c r="R69" s="46">
        <f t="shared" si="126"/>
        <v>12</v>
      </c>
      <c r="S69" s="46">
        <f t="shared" si="126"/>
        <v>12</v>
      </c>
      <c r="T69" s="47">
        <f t="shared" si="126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2">
        <f t="shared" ref="AJ69:AN69" si="127">P69-Z69+AE69+U69</f>
        <v>12</v>
      </c>
      <c r="AK69" s="46">
        <f t="shared" si="127"/>
        <v>12</v>
      </c>
      <c r="AL69" s="46">
        <f t="shared" si="127"/>
        <v>12</v>
      </c>
      <c r="AM69" s="46">
        <f t="shared" si="127"/>
        <v>12</v>
      </c>
      <c r="AN69" s="46">
        <f t="shared" si="127"/>
        <v>12</v>
      </c>
      <c r="AO69" s="37"/>
      <c r="AP69" s="43">
        <f t="shared" si="2"/>
        <v>12</v>
      </c>
      <c r="AQ69" s="41"/>
      <c r="AR69" s="41"/>
      <c r="AS69" s="53"/>
      <c r="AT69" s="54"/>
      <c r="AU69" s="54"/>
      <c r="AV69" s="4"/>
      <c r="AW69" s="4"/>
    </row>
    <row r="70" spans="1:49" ht="64.5" customHeight="1" x14ac:dyDescent="0.4">
      <c r="A70" s="35">
        <f t="shared" si="3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 t="s">
        <v>374</v>
      </c>
      <c r="O70" s="43">
        <v>0</v>
      </c>
      <c r="P70" s="45">
        <f t="shared" si="107"/>
        <v>0</v>
      </c>
      <c r="Q70" s="46">
        <f t="shared" ref="Q70:T70" si="128">AJ70</f>
        <v>0</v>
      </c>
      <c r="R70" s="46">
        <f t="shared" si="128"/>
        <v>0</v>
      </c>
      <c r="S70" s="37">
        <f t="shared" si="128"/>
        <v>11</v>
      </c>
      <c r="T70" s="132">
        <f t="shared" si="128"/>
        <v>11</v>
      </c>
      <c r="U70" s="48"/>
      <c r="V70" s="37"/>
      <c r="W70" s="37">
        <v>11</v>
      </c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2">
        <f t="shared" ref="AJ70:AK70" si="129">P70-Z70+AE70+U70</f>
        <v>0</v>
      </c>
      <c r="AK70" s="46">
        <f t="shared" si="129"/>
        <v>0</v>
      </c>
      <c r="AL70" s="37">
        <v>11</v>
      </c>
      <c r="AM70" s="37">
        <f t="shared" ref="AM70:AN70" si="130">S70-AC70+AH70+X70</f>
        <v>11</v>
      </c>
      <c r="AN70" s="37">
        <f t="shared" si="130"/>
        <v>11</v>
      </c>
      <c r="AO70" s="37"/>
      <c r="AP70" s="43">
        <f t="shared" si="2"/>
        <v>11</v>
      </c>
      <c r="AQ70" s="41"/>
      <c r="AR70" s="41"/>
      <c r="AS70" s="53"/>
      <c r="AT70" s="54"/>
      <c r="AU70" s="54"/>
      <c r="AV70" s="4"/>
      <c r="AW70" s="4"/>
    </row>
    <row r="71" spans="1:49" ht="64.5" customHeight="1" x14ac:dyDescent="0.4">
      <c r="A71" s="35">
        <f t="shared" si="3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v>3</v>
      </c>
      <c r="P71" s="45">
        <f t="shared" si="107"/>
        <v>3</v>
      </c>
      <c r="Q71" s="46">
        <f t="shared" ref="Q71:T71" si="131">AJ71</f>
        <v>3</v>
      </c>
      <c r="R71" s="46">
        <f t="shared" si="131"/>
        <v>3</v>
      </c>
      <c r="S71" s="46">
        <f t="shared" si="131"/>
        <v>3</v>
      </c>
      <c r="T71" s="47">
        <f t="shared" si="131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2">
        <f t="shared" ref="AJ71:AN71" si="132">P71-Z71+AE71+U71</f>
        <v>3</v>
      </c>
      <c r="AK71" s="46">
        <f t="shared" si="132"/>
        <v>3</v>
      </c>
      <c r="AL71" s="46">
        <f t="shared" si="132"/>
        <v>3</v>
      </c>
      <c r="AM71" s="46">
        <f t="shared" si="132"/>
        <v>3</v>
      </c>
      <c r="AN71" s="46">
        <f t="shared" si="132"/>
        <v>3</v>
      </c>
      <c r="AO71" s="37"/>
      <c r="AP71" s="43">
        <f t="shared" si="2"/>
        <v>3</v>
      </c>
      <c r="AQ71" s="41"/>
      <c r="AR71" s="41"/>
      <c r="AS71" s="53"/>
      <c r="AT71" s="54"/>
      <c r="AU71" s="54"/>
      <c r="AV71" s="4"/>
      <c r="AW71" s="4"/>
    </row>
    <row r="72" spans="1:49" ht="64.5" customHeight="1" x14ac:dyDescent="0.4">
      <c r="A72" s="35">
        <f t="shared" si="3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 t="s">
        <v>384</v>
      </c>
      <c r="O72" s="43">
        <v>7</v>
      </c>
      <c r="P72" s="45">
        <f t="shared" si="107"/>
        <v>7</v>
      </c>
      <c r="Q72" s="46">
        <f t="shared" ref="Q72:T72" si="133">AJ72</f>
        <v>7</v>
      </c>
      <c r="R72" s="46">
        <f t="shared" si="133"/>
        <v>7</v>
      </c>
      <c r="S72" s="46">
        <f t="shared" si="133"/>
        <v>6</v>
      </c>
      <c r="T72" s="47">
        <f t="shared" si="133"/>
        <v>5</v>
      </c>
      <c r="U72" s="48"/>
      <c r="V72" s="37"/>
      <c r="W72" s="37">
        <v>1</v>
      </c>
      <c r="X72" s="37"/>
      <c r="Y72" s="49"/>
      <c r="Z72" s="50"/>
      <c r="AA72" s="37"/>
      <c r="AB72" s="37">
        <v>2</v>
      </c>
      <c r="AC72" s="37">
        <v>1</v>
      </c>
      <c r="AD72" s="49"/>
      <c r="AE72" s="50"/>
      <c r="AF72" s="37"/>
      <c r="AG72" s="37"/>
      <c r="AH72" s="37"/>
      <c r="AI72" s="49">
        <v>1</v>
      </c>
      <c r="AJ72" s="52">
        <f t="shared" ref="AJ72:AN72" si="134">P72-Z72+AE72+U72</f>
        <v>7</v>
      </c>
      <c r="AK72" s="46">
        <f t="shared" si="134"/>
        <v>7</v>
      </c>
      <c r="AL72" s="46">
        <f t="shared" si="134"/>
        <v>6</v>
      </c>
      <c r="AM72" s="46">
        <f t="shared" si="134"/>
        <v>5</v>
      </c>
      <c r="AN72" s="46">
        <f t="shared" si="134"/>
        <v>6</v>
      </c>
      <c r="AO72" s="38" t="s">
        <v>360</v>
      </c>
      <c r="AP72" s="43">
        <f t="shared" si="2"/>
        <v>6</v>
      </c>
      <c r="AQ72" s="53"/>
      <c r="AR72" s="53" t="s">
        <v>387</v>
      </c>
      <c r="AS72" s="133"/>
      <c r="AT72" s="54"/>
      <c r="AU72" s="54"/>
      <c r="AV72" s="4"/>
      <c r="AW72" s="4"/>
    </row>
    <row r="73" spans="1:49" ht="64.5" customHeight="1" x14ac:dyDescent="0.4">
      <c r="A73" s="35">
        <f t="shared" si="3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v>0</v>
      </c>
      <c r="P73" s="45">
        <f t="shared" si="107"/>
        <v>0</v>
      </c>
      <c r="Q73" s="46">
        <f t="shared" ref="Q73:T73" si="135">AJ73</f>
        <v>0</v>
      </c>
      <c r="R73" s="46">
        <f t="shared" si="135"/>
        <v>0</v>
      </c>
      <c r="S73" s="46">
        <f t="shared" si="135"/>
        <v>0</v>
      </c>
      <c r="T73" s="47">
        <f t="shared" si="135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2">
        <f t="shared" ref="AJ73:AN73" si="136">P73-Z73+AE73+U73</f>
        <v>0</v>
      </c>
      <c r="AK73" s="46">
        <f t="shared" si="136"/>
        <v>0</v>
      </c>
      <c r="AL73" s="46">
        <f t="shared" si="136"/>
        <v>0</v>
      </c>
      <c r="AM73" s="46">
        <f t="shared" si="136"/>
        <v>0</v>
      </c>
      <c r="AN73" s="46">
        <f t="shared" si="136"/>
        <v>0</v>
      </c>
      <c r="AO73" s="37"/>
      <c r="AP73" s="43">
        <f t="shared" si="2"/>
        <v>0</v>
      </c>
      <c r="AQ73" s="41"/>
      <c r="AR73" s="41"/>
      <c r="AS73" s="53"/>
      <c r="AT73" s="54"/>
      <c r="AU73" s="54"/>
      <c r="AV73" s="4"/>
      <c r="AW73" s="4"/>
    </row>
    <row r="74" spans="1:49" ht="64.5" customHeight="1" x14ac:dyDescent="0.4">
      <c r="A74" s="35">
        <f t="shared" si="3"/>
        <v>69</v>
      </c>
      <c r="B74" s="55" t="s">
        <v>365</v>
      </c>
      <c r="C74" s="41" t="s">
        <v>38</v>
      </c>
      <c r="D74" s="56" t="s">
        <v>58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 t="s">
        <v>395</v>
      </c>
      <c r="O74" s="43">
        <v>3</v>
      </c>
      <c r="P74" s="45">
        <f t="shared" si="107"/>
        <v>3</v>
      </c>
      <c r="Q74" s="46">
        <f t="shared" ref="Q74:T74" si="137">AJ74</f>
        <v>3</v>
      </c>
      <c r="R74" s="46">
        <f t="shared" si="137"/>
        <v>3</v>
      </c>
      <c r="S74" s="46">
        <f t="shared" si="137"/>
        <v>1</v>
      </c>
      <c r="T74" s="47">
        <f t="shared" si="137"/>
        <v>1</v>
      </c>
      <c r="U74" s="48"/>
      <c r="V74" s="37"/>
      <c r="W74" s="37"/>
      <c r="X74" s="37"/>
      <c r="Y74" s="49"/>
      <c r="Z74" s="50"/>
      <c r="AA74" s="37"/>
      <c r="AB74" s="37">
        <v>2</v>
      </c>
      <c r="AC74" s="37"/>
      <c r="AD74" s="49"/>
      <c r="AE74" s="50"/>
      <c r="AF74" s="37"/>
      <c r="AG74" s="37"/>
      <c r="AH74" s="37"/>
      <c r="AI74" s="49"/>
      <c r="AJ74" s="52">
        <f t="shared" ref="AJ74:AN74" si="138">P74-Z74+AE74+U74</f>
        <v>3</v>
      </c>
      <c r="AK74" s="46">
        <f t="shared" si="138"/>
        <v>3</v>
      </c>
      <c r="AL74" s="46">
        <f t="shared" si="138"/>
        <v>1</v>
      </c>
      <c r="AM74" s="46">
        <f t="shared" si="138"/>
        <v>1</v>
      </c>
      <c r="AN74" s="46">
        <f t="shared" si="138"/>
        <v>1</v>
      </c>
      <c r="AO74" s="37"/>
      <c r="AP74" s="43">
        <f t="shared" si="2"/>
        <v>1</v>
      </c>
      <c r="AQ74" s="41"/>
      <c r="AR74" s="41">
        <v>285</v>
      </c>
      <c r="AS74" s="53"/>
      <c r="AT74" s="54"/>
      <c r="AU74" s="54"/>
      <c r="AV74" s="4"/>
      <c r="AW74" s="4"/>
    </row>
    <row r="75" spans="1:49" ht="64.5" customHeight="1" x14ac:dyDescent="0.4">
      <c r="A75" s="35">
        <f t="shared" si="3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/>
      <c r="O75" s="43">
        <v>6</v>
      </c>
      <c r="P75" s="45">
        <f t="shared" si="107"/>
        <v>6</v>
      </c>
      <c r="Q75" s="46">
        <f t="shared" ref="Q75:T75" si="139">AJ75</f>
        <v>6</v>
      </c>
      <c r="R75" s="46">
        <f t="shared" si="139"/>
        <v>6</v>
      </c>
      <c r="S75" s="46">
        <f t="shared" si="139"/>
        <v>6</v>
      </c>
      <c r="T75" s="47">
        <f t="shared" si="139"/>
        <v>6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2">
        <f t="shared" ref="AJ75:AN75" si="140">P75-Z75+AE75+U75</f>
        <v>6</v>
      </c>
      <c r="AK75" s="46">
        <f t="shared" si="140"/>
        <v>6</v>
      </c>
      <c r="AL75" s="46">
        <f t="shared" si="140"/>
        <v>6</v>
      </c>
      <c r="AM75" s="46">
        <f t="shared" si="140"/>
        <v>6</v>
      </c>
      <c r="AN75" s="46">
        <f t="shared" si="140"/>
        <v>6</v>
      </c>
      <c r="AO75" s="37"/>
      <c r="AP75" s="43">
        <f t="shared" si="2"/>
        <v>6</v>
      </c>
      <c r="AQ75" s="41"/>
      <c r="AR75" s="41"/>
      <c r="AS75" s="53"/>
      <c r="AT75" s="54"/>
      <c r="AU75" s="54"/>
      <c r="AV75" s="4"/>
      <c r="AW75" s="4"/>
    </row>
    <row r="76" spans="1:49" ht="64.5" customHeight="1" x14ac:dyDescent="0.4">
      <c r="A76" s="35">
        <f t="shared" si="3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v>13</v>
      </c>
      <c r="P76" s="45">
        <f t="shared" si="107"/>
        <v>13</v>
      </c>
      <c r="Q76" s="46">
        <f t="shared" ref="Q76:T76" si="141">AJ76</f>
        <v>13</v>
      </c>
      <c r="R76" s="46">
        <f t="shared" si="141"/>
        <v>13</v>
      </c>
      <c r="S76" s="46">
        <f t="shared" si="141"/>
        <v>13</v>
      </c>
      <c r="T76" s="47">
        <f t="shared" si="141"/>
        <v>13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2">
        <f t="shared" ref="AJ76:AN76" si="142">P76-Z76+AE76+U76</f>
        <v>13</v>
      </c>
      <c r="AK76" s="46">
        <f t="shared" si="142"/>
        <v>13</v>
      </c>
      <c r="AL76" s="46">
        <f t="shared" si="142"/>
        <v>13</v>
      </c>
      <c r="AM76" s="46">
        <f t="shared" si="142"/>
        <v>13</v>
      </c>
      <c r="AN76" s="46">
        <f t="shared" si="142"/>
        <v>13</v>
      </c>
      <c r="AO76" s="37"/>
      <c r="AP76" s="43">
        <f t="shared" si="2"/>
        <v>13</v>
      </c>
      <c r="AQ76" s="41"/>
      <c r="AR76" s="41"/>
      <c r="AS76" s="53"/>
      <c r="AT76" s="54"/>
      <c r="AU76" s="54"/>
      <c r="AV76" s="4"/>
      <c r="AW76" s="4"/>
    </row>
    <row r="77" spans="1:49" ht="64.5" customHeight="1" x14ac:dyDescent="0.4">
      <c r="A77" s="35">
        <f t="shared" si="3"/>
        <v>72</v>
      </c>
      <c r="B77" s="6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 t="s">
        <v>404</v>
      </c>
      <c r="O77" s="43">
        <v>1</v>
      </c>
      <c r="P77" s="45">
        <f t="shared" si="107"/>
        <v>1</v>
      </c>
      <c r="Q77" s="46">
        <f t="shared" ref="Q77:T77" si="143">AJ77</f>
        <v>1</v>
      </c>
      <c r="R77" s="46">
        <f t="shared" si="143"/>
        <v>1</v>
      </c>
      <c r="S77" s="46">
        <f t="shared" si="143"/>
        <v>1</v>
      </c>
      <c r="T77" s="47">
        <f t="shared" si="143"/>
        <v>3</v>
      </c>
      <c r="U77" s="48"/>
      <c r="V77" s="37"/>
      <c r="W77" s="37"/>
      <c r="X77" s="37">
        <v>2</v>
      </c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2">
        <f t="shared" ref="AJ77:AN77" si="144">P77-Z77+AE77+U77</f>
        <v>1</v>
      </c>
      <c r="AK77" s="46">
        <f t="shared" si="144"/>
        <v>1</v>
      </c>
      <c r="AL77" s="46">
        <f t="shared" si="144"/>
        <v>1</v>
      </c>
      <c r="AM77" s="46">
        <f t="shared" si="144"/>
        <v>3</v>
      </c>
      <c r="AN77" s="46">
        <f t="shared" si="144"/>
        <v>3</v>
      </c>
      <c r="AO77" s="37"/>
      <c r="AP77" s="43">
        <f t="shared" si="2"/>
        <v>3</v>
      </c>
      <c r="AQ77" s="41"/>
      <c r="AR77" s="53" t="s">
        <v>408</v>
      </c>
      <c r="AS77" s="53"/>
      <c r="AT77" s="54"/>
      <c r="AU77" s="54"/>
      <c r="AV77" s="4"/>
      <c r="AW77" s="4"/>
    </row>
    <row r="78" spans="1:49" ht="64.5" customHeight="1" x14ac:dyDescent="0.4">
      <c r="A78" s="35">
        <f t="shared" si="3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v>0</v>
      </c>
      <c r="P78" s="45">
        <f t="shared" si="107"/>
        <v>0</v>
      </c>
      <c r="Q78" s="46">
        <f t="shared" ref="Q78:T78" si="145">AJ78</f>
        <v>0</v>
      </c>
      <c r="R78" s="46">
        <f t="shared" si="145"/>
        <v>0</v>
      </c>
      <c r="S78" s="46">
        <f t="shared" si="145"/>
        <v>0</v>
      </c>
      <c r="T78" s="47">
        <f t="shared" si="145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2">
        <f t="shared" ref="AJ78:AN78" si="146">P78-Z78+AE78+U78</f>
        <v>0</v>
      </c>
      <c r="AK78" s="46">
        <f t="shared" si="146"/>
        <v>0</v>
      </c>
      <c r="AL78" s="46">
        <f t="shared" si="146"/>
        <v>0</v>
      </c>
      <c r="AM78" s="46">
        <f t="shared" si="146"/>
        <v>0</v>
      </c>
      <c r="AN78" s="46">
        <f t="shared" si="146"/>
        <v>0</v>
      </c>
      <c r="AO78" s="37"/>
      <c r="AP78" s="43">
        <f t="shared" si="2"/>
        <v>0</v>
      </c>
      <c r="AQ78" s="41"/>
      <c r="AR78" s="41"/>
      <c r="AS78" s="53"/>
      <c r="AT78" s="54"/>
      <c r="AU78" s="54"/>
      <c r="AV78" s="4"/>
      <c r="AW78" s="4"/>
    </row>
    <row r="79" spans="1:49" ht="64.5" customHeight="1" x14ac:dyDescent="0.4">
      <c r="A79" s="35">
        <f t="shared" si="3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v>1</v>
      </c>
      <c r="P79" s="45">
        <f t="shared" si="107"/>
        <v>1</v>
      </c>
      <c r="Q79" s="46">
        <f t="shared" ref="Q79:T79" si="147">AJ79</f>
        <v>1</v>
      </c>
      <c r="R79" s="46">
        <f t="shared" si="147"/>
        <v>1</v>
      </c>
      <c r="S79" s="46">
        <f t="shared" si="147"/>
        <v>1</v>
      </c>
      <c r="T79" s="47">
        <f t="shared" si="147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2">
        <f t="shared" ref="AJ79:AN79" si="148">P79-Z79+AE79+U79</f>
        <v>1</v>
      </c>
      <c r="AK79" s="46">
        <f t="shared" si="148"/>
        <v>1</v>
      </c>
      <c r="AL79" s="46">
        <f t="shared" si="148"/>
        <v>1</v>
      </c>
      <c r="AM79" s="46">
        <f t="shared" si="148"/>
        <v>1</v>
      </c>
      <c r="AN79" s="46">
        <f t="shared" si="148"/>
        <v>1</v>
      </c>
      <c r="AO79" s="37"/>
      <c r="AP79" s="43">
        <f t="shared" si="2"/>
        <v>1</v>
      </c>
      <c r="AQ79" s="41"/>
      <c r="AR79" s="41"/>
      <c r="AS79" s="53"/>
      <c r="AT79" s="54"/>
      <c r="AU79" s="54"/>
      <c r="AV79" s="4"/>
      <c r="AW79" s="4"/>
    </row>
    <row r="80" spans="1:49" ht="64.5" customHeight="1" x14ac:dyDescent="0.4">
      <c r="A80" s="35">
        <f t="shared" si="3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 t="s">
        <v>418</v>
      </c>
      <c r="O80" s="43">
        <v>0</v>
      </c>
      <c r="P80" s="45">
        <f t="shared" si="107"/>
        <v>0</v>
      </c>
      <c r="Q80" s="46">
        <f t="shared" ref="Q80:T80" si="149">AJ80</f>
        <v>0</v>
      </c>
      <c r="R80" s="46">
        <f t="shared" si="149"/>
        <v>1</v>
      </c>
      <c r="S80" s="46">
        <f t="shared" si="149"/>
        <v>0</v>
      </c>
      <c r="T80" s="47">
        <f t="shared" si="149"/>
        <v>0</v>
      </c>
      <c r="U80" s="48"/>
      <c r="V80" s="37">
        <v>1</v>
      </c>
      <c r="W80" s="37"/>
      <c r="X80" s="37"/>
      <c r="Y80" s="49"/>
      <c r="Z80" s="50"/>
      <c r="AA80" s="37"/>
      <c r="AB80" s="37">
        <v>1</v>
      </c>
      <c r="AC80" s="37"/>
      <c r="AD80" s="49"/>
      <c r="AE80" s="50"/>
      <c r="AF80" s="37"/>
      <c r="AG80" s="37"/>
      <c r="AH80" s="37"/>
      <c r="AI80" s="49"/>
      <c r="AJ80" s="52">
        <f t="shared" ref="AJ80:AN80" si="150">P80-Z80+AE80+U80</f>
        <v>0</v>
      </c>
      <c r="AK80" s="46">
        <f t="shared" si="150"/>
        <v>1</v>
      </c>
      <c r="AL80" s="46">
        <f t="shared" si="150"/>
        <v>0</v>
      </c>
      <c r="AM80" s="46">
        <f t="shared" si="150"/>
        <v>0</v>
      </c>
      <c r="AN80" s="46">
        <f t="shared" si="150"/>
        <v>0</v>
      </c>
      <c r="AO80" s="37"/>
      <c r="AP80" s="43">
        <f t="shared" si="2"/>
        <v>0</v>
      </c>
      <c r="AQ80" s="41"/>
      <c r="AR80" s="41">
        <v>278</v>
      </c>
      <c r="AS80" s="53" t="s">
        <v>423</v>
      </c>
      <c r="AT80" s="54"/>
      <c r="AU80" s="54"/>
      <c r="AV80" s="4"/>
      <c r="AW80" s="4"/>
    </row>
    <row r="81" spans="1:49" ht="64.5" customHeight="1" x14ac:dyDescent="0.4">
      <c r="A81" s="35">
        <f t="shared" si="3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 t="s">
        <v>418</v>
      </c>
      <c r="O81" s="43">
        <v>0</v>
      </c>
      <c r="P81" s="45">
        <f t="shared" si="107"/>
        <v>0</v>
      </c>
      <c r="Q81" s="46">
        <f t="shared" ref="Q81:T81" si="151">AJ81</f>
        <v>0</v>
      </c>
      <c r="R81" s="46">
        <f t="shared" si="151"/>
        <v>1</v>
      </c>
      <c r="S81" s="46">
        <f t="shared" si="151"/>
        <v>0</v>
      </c>
      <c r="T81" s="47">
        <f t="shared" si="151"/>
        <v>0</v>
      </c>
      <c r="U81" s="48"/>
      <c r="V81" s="37">
        <v>1</v>
      </c>
      <c r="W81" s="37"/>
      <c r="X81" s="37"/>
      <c r="Y81" s="49"/>
      <c r="Z81" s="50"/>
      <c r="AA81" s="37"/>
      <c r="AB81" s="37">
        <v>1</v>
      </c>
      <c r="AC81" s="37"/>
      <c r="AD81" s="49"/>
      <c r="AE81" s="50"/>
      <c r="AF81" s="37"/>
      <c r="AG81" s="37"/>
      <c r="AH81" s="37"/>
      <c r="AI81" s="49"/>
      <c r="AJ81" s="52">
        <f t="shared" ref="AJ81:AN81" si="152">P81-Z81+AE81+U81</f>
        <v>0</v>
      </c>
      <c r="AK81" s="46">
        <f t="shared" si="152"/>
        <v>1</v>
      </c>
      <c r="AL81" s="46">
        <f t="shared" si="152"/>
        <v>0</v>
      </c>
      <c r="AM81" s="46">
        <f t="shared" si="152"/>
        <v>0</v>
      </c>
      <c r="AN81" s="46">
        <f t="shared" si="152"/>
        <v>0</v>
      </c>
      <c r="AO81" s="37"/>
      <c r="AP81" s="43">
        <f t="shared" si="2"/>
        <v>0</v>
      </c>
      <c r="AQ81" s="41"/>
      <c r="AR81" s="41">
        <v>278</v>
      </c>
      <c r="AS81" s="53" t="s">
        <v>423</v>
      </c>
      <c r="AT81" s="54"/>
      <c r="AU81" s="54"/>
      <c r="AV81" s="4"/>
      <c r="AW81" s="4"/>
    </row>
    <row r="82" spans="1:49" ht="64.5" customHeight="1" x14ac:dyDescent="0.4">
      <c r="A82" s="35">
        <f t="shared" si="3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v>1</v>
      </c>
      <c r="P82" s="45">
        <f t="shared" si="107"/>
        <v>1</v>
      </c>
      <c r="Q82" s="46">
        <f t="shared" ref="Q82:T82" si="153">AJ82</f>
        <v>1</v>
      </c>
      <c r="R82" s="46">
        <f t="shared" si="153"/>
        <v>1</v>
      </c>
      <c r="S82" s="46">
        <f t="shared" si="153"/>
        <v>1</v>
      </c>
      <c r="T82" s="47">
        <f t="shared" si="153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2">
        <f t="shared" ref="AJ82:AN82" si="154">P82-Z82+AE82+U82</f>
        <v>1</v>
      </c>
      <c r="AK82" s="46">
        <f t="shared" si="154"/>
        <v>1</v>
      </c>
      <c r="AL82" s="46">
        <f t="shared" si="154"/>
        <v>1</v>
      </c>
      <c r="AM82" s="46">
        <f t="shared" si="154"/>
        <v>1</v>
      </c>
      <c r="AN82" s="46">
        <f t="shared" si="154"/>
        <v>1</v>
      </c>
      <c r="AO82" s="37"/>
      <c r="AP82" s="43">
        <f t="shared" si="2"/>
        <v>1</v>
      </c>
      <c r="AQ82" s="41"/>
      <c r="AR82" s="41"/>
      <c r="AS82" s="53"/>
      <c r="AT82" s="54"/>
      <c r="AU82" s="54"/>
      <c r="AV82" s="4"/>
      <c r="AW82" s="4"/>
    </row>
    <row r="83" spans="1:49" ht="64.5" customHeight="1" x14ac:dyDescent="0.4">
      <c r="A83" s="35">
        <f t="shared" si="3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 t="s">
        <v>434</v>
      </c>
      <c r="O83" s="43">
        <v>10</v>
      </c>
      <c r="P83" s="45">
        <f t="shared" si="107"/>
        <v>10</v>
      </c>
      <c r="Q83" s="46">
        <f t="shared" ref="Q83:T83" si="155">AJ83</f>
        <v>10</v>
      </c>
      <c r="R83" s="46">
        <f t="shared" si="155"/>
        <v>10</v>
      </c>
      <c r="S83" s="46">
        <f t="shared" si="155"/>
        <v>8</v>
      </c>
      <c r="T83" s="47">
        <f t="shared" si="155"/>
        <v>8</v>
      </c>
      <c r="U83" s="48"/>
      <c r="V83" s="37"/>
      <c r="W83" s="37"/>
      <c r="X83" s="37"/>
      <c r="Y83" s="49"/>
      <c r="Z83" s="50"/>
      <c r="AA83" s="37"/>
      <c r="AB83" s="37">
        <v>2</v>
      </c>
      <c r="AC83" s="37"/>
      <c r="AD83" s="49"/>
      <c r="AE83" s="50"/>
      <c r="AF83" s="37"/>
      <c r="AG83" s="37"/>
      <c r="AH83" s="37"/>
      <c r="AI83" s="49"/>
      <c r="AJ83" s="52">
        <f t="shared" ref="AJ83:AN83" si="156">P83-Z83+AE83+U83</f>
        <v>10</v>
      </c>
      <c r="AK83" s="46">
        <f t="shared" si="156"/>
        <v>10</v>
      </c>
      <c r="AL83" s="46">
        <f t="shared" si="156"/>
        <v>8</v>
      </c>
      <c r="AM83" s="46">
        <f t="shared" si="156"/>
        <v>8</v>
      </c>
      <c r="AN83" s="46">
        <f t="shared" si="156"/>
        <v>8</v>
      </c>
      <c r="AO83" s="37"/>
      <c r="AP83" s="43">
        <f t="shared" si="2"/>
        <v>8</v>
      </c>
      <c r="AQ83" s="41"/>
      <c r="AR83" s="41">
        <v>293</v>
      </c>
      <c r="AS83" s="53"/>
      <c r="AT83" s="54"/>
      <c r="AU83" s="54"/>
      <c r="AV83" s="4"/>
      <c r="AW83" s="4"/>
    </row>
    <row r="84" spans="1:49" ht="64.5" customHeight="1" x14ac:dyDescent="0.4">
      <c r="A84" s="35">
        <f t="shared" si="3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v>1</v>
      </c>
      <c r="P84" s="45">
        <f t="shared" si="107"/>
        <v>1</v>
      </c>
      <c r="Q84" s="46">
        <f t="shared" ref="Q84:T84" si="157">AJ84</f>
        <v>1</v>
      </c>
      <c r="R84" s="46">
        <f t="shared" si="157"/>
        <v>1</v>
      </c>
      <c r="S84" s="46">
        <f t="shared" si="157"/>
        <v>1</v>
      </c>
      <c r="T84" s="47">
        <f t="shared" si="157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2">
        <f t="shared" ref="AJ84:AN84" si="158">P84-Z84+AE84+U84</f>
        <v>1</v>
      </c>
      <c r="AK84" s="46">
        <f t="shared" si="158"/>
        <v>1</v>
      </c>
      <c r="AL84" s="46">
        <f t="shared" si="158"/>
        <v>1</v>
      </c>
      <c r="AM84" s="46">
        <f t="shared" si="158"/>
        <v>1</v>
      </c>
      <c r="AN84" s="46">
        <f t="shared" si="158"/>
        <v>1</v>
      </c>
      <c r="AO84" s="37"/>
      <c r="AP84" s="43">
        <f t="shared" si="2"/>
        <v>1</v>
      </c>
      <c r="AQ84" s="41"/>
      <c r="AR84" s="41"/>
      <c r="AS84" s="53"/>
      <c r="AT84" s="54"/>
      <c r="AU84" s="54"/>
      <c r="AV84" s="4"/>
      <c r="AW84" s="4"/>
    </row>
    <row r="85" spans="1:49" ht="64.5" customHeight="1" x14ac:dyDescent="0.4">
      <c r="A85" s="35">
        <f t="shared" si="3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v>10</v>
      </c>
      <c r="P85" s="45">
        <f t="shared" si="107"/>
        <v>10</v>
      </c>
      <c r="Q85" s="46">
        <f t="shared" ref="Q85:T85" si="159">AJ85</f>
        <v>10</v>
      </c>
      <c r="R85" s="46">
        <f t="shared" si="159"/>
        <v>10</v>
      </c>
      <c r="S85" s="46">
        <f t="shared" si="159"/>
        <v>10</v>
      </c>
      <c r="T85" s="47">
        <f t="shared" si="159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2">
        <f t="shared" ref="AJ85:AN85" si="160">P85-Z85+AE85+U85</f>
        <v>10</v>
      </c>
      <c r="AK85" s="46">
        <f t="shared" si="160"/>
        <v>10</v>
      </c>
      <c r="AL85" s="46">
        <f t="shared" si="160"/>
        <v>10</v>
      </c>
      <c r="AM85" s="46">
        <f t="shared" si="160"/>
        <v>10</v>
      </c>
      <c r="AN85" s="46">
        <f t="shared" si="160"/>
        <v>10</v>
      </c>
      <c r="AO85" s="37"/>
      <c r="AP85" s="43">
        <f t="shared" si="2"/>
        <v>10</v>
      </c>
      <c r="AQ85" s="41"/>
      <c r="AR85" s="41"/>
      <c r="AS85" s="53"/>
      <c r="AT85" s="54"/>
      <c r="AU85" s="54"/>
      <c r="AV85" s="4"/>
      <c r="AW85" s="4"/>
    </row>
    <row r="86" spans="1:49" ht="64.5" customHeight="1" x14ac:dyDescent="0.4">
      <c r="A86" s="35">
        <f t="shared" si="3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 t="s">
        <v>446</v>
      </c>
      <c r="O86" s="43">
        <v>3</v>
      </c>
      <c r="P86" s="45">
        <f t="shared" si="107"/>
        <v>3</v>
      </c>
      <c r="Q86" s="46">
        <f t="shared" ref="Q86:T86" si="161">AJ86</f>
        <v>2</v>
      </c>
      <c r="R86" s="46">
        <f t="shared" si="161"/>
        <v>2</v>
      </c>
      <c r="S86" s="46">
        <f t="shared" si="161"/>
        <v>2</v>
      </c>
      <c r="T86" s="47">
        <f t="shared" si="161"/>
        <v>1</v>
      </c>
      <c r="U86" s="48"/>
      <c r="V86" s="37"/>
      <c r="W86" s="37"/>
      <c r="X86" s="37"/>
      <c r="Y86" s="49"/>
      <c r="Z86" s="50">
        <v>1</v>
      </c>
      <c r="AA86" s="37"/>
      <c r="AB86" s="37"/>
      <c r="AC86" s="37">
        <v>1</v>
      </c>
      <c r="AD86" s="49"/>
      <c r="AE86" s="50"/>
      <c r="AF86" s="37"/>
      <c r="AG86" s="37"/>
      <c r="AH86" s="37"/>
      <c r="AI86" s="49"/>
      <c r="AJ86" s="52">
        <f t="shared" ref="AJ86:AN86" si="162">P86-Z86+AE86+U86</f>
        <v>2</v>
      </c>
      <c r="AK86" s="46">
        <f t="shared" si="162"/>
        <v>2</v>
      </c>
      <c r="AL86" s="46">
        <f t="shared" si="162"/>
        <v>2</v>
      </c>
      <c r="AM86" s="46">
        <f t="shared" si="162"/>
        <v>1</v>
      </c>
      <c r="AN86" s="46">
        <f t="shared" si="162"/>
        <v>1</v>
      </c>
      <c r="AO86" s="37"/>
      <c r="AP86" s="43">
        <f t="shared" si="2"/>
        <v>1</v>
      </c>
      <c r="AQ86" s="41">
        <v>1523862006</v>
      </c>
      <c r="AR86" s="41" t="s">
        <v>448</v>
      </c>
      <c r="AS86" s="53" t="s">
        <v>449</v>
      </c>
      <c r="AT86" s="54"/>
      <c r="AU86" s="54"/>
      <c r="AV86" s="4"/>
      <c r="AW86" s="4"/>
    </row>
    <row r="87" spans="1:49" ht="64.5" customHeight="1" x14ac:dyDescent="0.4">
      <c r="A87" s="35">
        <f t="shared" si="3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v>2</v>
      </c>
      <c r="P87" s="45">
        <f t="shared" si="107"/>
        <v>2</v>
      </c>
      <c r="Q87" s="46">
        <f t="shared" ref="Q87:T87" si="163">AJ87</f>
        <v>2</v>
      </c>
      <c r="R87" s="46">
        <f t="shared" si="163"/>
        <v>2</v>
      </c>
      <c r="S87" s="46">
        <f t="shared" si="163"/>
        <v>2</v>
      </c>
      <c r="T87" s="47">
        <f t="shared" si="163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2">
        <f t="shared" ref="AJ87:AN87" si="164">P87-Z87+AE87+U87</f>
        <v>2</v>
      </c>
      <c r="AK87" s="46">
        <f t="shared" si="164"/>
        <v>2</v>
      </c>
      <c r="AL87" s="46">
        <f t="shared" si="164"/>
        <v>2</v>
      </c>
      <c r="AM87" s="46">
        <f t="shared" si="164"/>
        <v>2</v>
      </c>
      <c r="AN87" s="46">
        <f t="shared" si="164"/>
        <v>2</v>
      </c>
      <c r="AO87" s="37"/>
      <c r="AP87" s="43">
        <f t="shared" si="2"/>
        <v>2</v>
      </c>
      <c r="AQ87" s="41"/>
      <c r="AR87" s="41"/>
      <c r="AS87" s="53"/>
      <c r="AT87" s="54"/>
      <c r="AU87" s="54"/>
      <c r="AV87" s="4"/>
      <c r="AW87" s="4"/>
    </row>
    <row r="88" spans="1:49" ht="64.5" customHeight="1" x14ac:dyDescent="0.4">
      <c r="A88" s="35">
        <f t="shared" si="3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v>1</v>
      </c>
      <c r="P88" s="45">
        <f t="shared" si="107"/>
        <v>1</v>
      </c>
      <c r="Q88" s="46">
        <f t="shared" ref="Q88:T88" si="165">AJ88</f>
        <v>1</v>
      </c>
      <c r="R88" s="46">
        <f t="shared" si="165"/>
        <v>1</v>
      </c>
      <c r="S88" s="46">
        <f t="shared" si="165"/>
        <v>1</v>
      </c>
      <c r="T88" s="47">
        <f t="shared" si="165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2">
        <f t="shared" ref="AJ88:AN88" si="166">P88-Z88+AE88+U88</f>
        <v>1</v>
      </c>
      <c r="AK88" s="46">
        <f t="shared" si="166"/>
        <v>1</v>
      </c>
      <c r="AL88" s="46">
        <f t="shared" si="166"/>
        <v>1</v>
      </c>
      <c r="AM88" s="46">
        <f t="shared" si="166"/>
        <v>1</v>
      </c>
      <c r="AN88" s="46">
        <f t="shared" si="166"/>
        <v>1</v>
      </c>
      <c r="AO88" s="37"/>
      <c r="AP88" s="43">
        <f t="shared" si="2"/>
        <v>1</v>
      </c>
      <c r="AQ88" s="41"/>
      <c r="AR88" s="41"/>
      <c r="AS88" s="53"/>
      <c r="AT88" s="54"/>
      <c r="AU88" s="54"/>
      <c r="AV88" s="4"/>
      <c r="AW88" s="4"/>
    </row>
    <row r="89" spans="1:49" ht="64.5" customHeight="1" x14ac:dyDescent="0.4">
      <c r="A89" s="35">
        <f t="shared" si="3"/>
        <v>84</v>
      </c>
      <c r="B89" s="5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v>1</v>
      </c>
      <c r="P89" s="45">
        <f t="shared" si="107"/>
        <v>1</v>
      </c>
      <c r="Q89" s="46">
        <f t="shared" ref="Q89:T89" si="167">AJ89</f>
        <v>1</v>
      </c>
      <c r="R89" s="46">
        <f t="shared" si="167"/>
        <v>1</v>
      </c>
      <c r="S89" s="46">
        <f t="shared" si="167"/>
        <v>1</v>
      </c>
      <c r="T89" s="47">
        <f t="shared" si="167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2">
        <f t="shared" ref="AJ89:AN89" si="168">P89-Z89+AE89+U89</f>
        <v>1</v>
      </c>
      <c r="AK89" s="46">
        <f t="shared" si="168"/>
        <v>1</v>
      </c>
      <c r="AL89" s="46">
        <f t="shared" si="168"/>
        <v>1</v>
      </c>
      <c r="AM89" s="46">
        <f t="shared" si="168"/>
        <v>1</v>
      </c>
      <c r="AN89" s="46">
        <f t="shared" si="168"/>
        <v>1</v>
      </c>
      <c r="AO89" s="37"/>
      <c r="AP89" s="43">
        <f t="shared" si="2"/>
        <v>1</v>
      </c>
      <c r="AQ89" s="53"/>
      <c r="AR89" s="53"/>
      <c r="AS89" s="53"/>
      <c r="AT89" s="54"/>
      <c r="AU89" s="54"/>
      <c r="AV89" s="4"/>
      <c r="AW89" s="4"/>
    </row>
    <row r="90" spans="1:49" ht="64.5" customHeight="1" x14ac:dyDescent="0.4">
      <c r="A90" s="35">
        <f t="shared" si="3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v>0</v>
      </c>
      <c r="P90" s="45">
        <f t="shared" si="107"/>
        <v>0</v>
      </c>
      <c r="Q90" s="46">
        <f t="shared" ref="Q90:T90" si="169">AJ90</f>
        <v>0</v>
      </c>
      <c r="R90" s="46">
        <f t="shared" si="169"/>
        <v>0</v>
      </c>
      <c r="S90" s="46">
        <f t="shared" si="169"/>
        <v>0</v>
      </c>
      <c r="T90" s="47">
        <f t="shared" si="169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2">
        <f t="shared" ref="AJ90:AN90" si="170">P90-Z90+AE90+U90</f>
        <v>0</v>
      </c>
      <c r="AK90" s="46">
        <f t="shared" si="170"/>
        <v>0</v>
      </c>
      <c r="AL90" s="46">
        <f t="shared" si="170"/>
        <v>0</v>
      </c>
      <c r="AM90" s="46">
        <f t="shared" si="170"/>
        <v>0</v>
      </c>
      <c r="AN90" s="46">
        <f t="shared" si="170"/>
        <v>0</v>
      </c>
      <c r="AO90" s="37"/>
      <c r="AP90" s="43">
        <f t="shared" si="2"/>
        <v>0</v>
      </c>
      <c r="AQ90" s="41"/>
      <c r="AR90" s="41"/>
      <c r="AS90" s="53"/>
      <c r="AT90" s="54"/>
      <c r="AU90" s="54"/>
      <c r="AV90" s="4"/>
      <c r="AW90" s="4"/>
    </row>
    <row r="91" spans="1:49" ht="64.5" customHeight="1" x14ac:dyDescent="0.4">
      <c r="A91" s="35">
        <f t="shared" si="3"/>
        <v>86</v>
      </c>
      <c r="B91" s="6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136" t="s">
        <v>474</v>
      </c>
      <c r="O91" s="43">
        <v>4</v>
      </c>
      <c r="P91" s="45">
        <f t="shared" si="107"/>
        <v>4</v>
      </c>
      <c r="Q91" s="46">
        <f t="shared" ref="Q91:T91" si="171">AJ91</f>
        <v>3</v>
      </c>
      <c r="R91" s="46">
        <f t="shared" si="171"/>
        <v>1</v>
      </c>
      <c r="S91" s="46">
        <f t="shared" si="171"/>
        <v>16</v>
      </c>
      <c r="T91" s="47">
        <f t="shared" si="171"/>
        <v>16</v>
      </c>
      <c r="U91" s="48"/>
      <c r="V91" s="37"/>
      <c r="W91" s="37">
        <v>15</v>
      </c>
      <c r="X91" s="37"/>
      <c r="Y91" s="49"/>
      <c r="Z91" s="50">
        <v>1</v>
      </c>
      <c r="AA91" s="37">
        <v>2</v>
      </c>
      <c r="AB91" s="37"/>
      <c r="AC91" s="37"/>
      <c r="AD91" s="49">
        <v>2</v>
      </c>
      <c r="AE91" s="50"/>
      <c r="AF91" s="37"/>
      <c r="AG91" s="37"/>
      <c r="AH91" s="37"/>
      <c r="AI91" s="49"/>
      <c r="AJ91" s="52">
        <f t="shared" ref="AJ91:AN91" si="172">P91-Z91+AE91+U91</f>
        <v>3</v>
      </c>
      <c r="AK91" s="46">
        <f t="shared" si="172"/>
        <v>1</v>
      </c>
      <c r="AL91" s="46">
        <f t="shared" si="172"/>
        <v>16</v>
      </c>
      <c r="AM91" s="46">
        <f t="shared" si="172"/>
        <v>16</v>
      </c>
      <c r="AN91" s="46">
        <f t="shared" si="172"/>
        <v>14</v>
      </c>
      <c r="AO91" s="37"/>
      <c r="AP91" s="43">
        <f t="shared" si="2"/>
        <v>14</v>
      </c>
      <c r="AQ91" s="41">
        <v>1968653618</v>
      </c>
      <c r="AR91" s="41" t="s">
        <v>478</v>
      </c>
      <c r="AS91" s="53" t="s">
        <v>479</v>
      </c>
      <c r="AT91" s="54"/>
      <c r="AU91" s="54"/>
      <c r="AV91" s="4"/>
      <c r="AW91" s="4"/>
    </row>
    <row r="92" spans="1:49" ht="64.5" customHeight="1" x14ac:dyDescent="0.4">
      <c r="A92" s="35">
        <f t="shared" si="3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v>1</v>
      </c>
      <c r="P92" s="45">
        <f t="shared" si="107"/>
        <v>1</v>
      </c>
      <c r="Q92" s="46">
        <f t="shared" ref="Q92:T92" si="173">AJ92</f>
        <v>1</v>
      </c>
      <c r="R92" s="46">
        <f t="shared" si="173"/>
        <v>1</v>
      </c>
      <c r="S92" s="46">
        <f t="shared" si="173"/>
        <v>1</v>
      </c>
      <c r="T92" s="47">
        <f t="shared" si="173"/>
        <v>1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2">
        <f t="shared" ref="AJ92:AN92" si="174">P92-Z92+AE92+U92</f>
        <v>1</v>
      </c>
      <c r="AK92" s="46">
        <f t="shared" si="174"/>
        <v>1</v>
      </c>
      <c r="AL92" s="46">
        <f t="shared" si="174"/>
        <v>1</v>
      </c>
      <c r="AM92" s="46">
        <f t="shared" si="174"/>
        <v>1</v>
      </c>
      <c r="AN92" s="46">
        <f t="shared" si="174"/>
        <v>1</v>
      </c>
      <c r="AO92" s="37"/>
      <c r="AP92" s="43">
        <f t="shared" si="2"/>
        <v>1</v>
      </c>
      <c r="AQ92" s="41"/>
      <c r="AR92" s="41"/>
      <c r="AS92" s="53"/>
      <c r="AT92" s="54"/>
      <c r="AU92" s="54"/>
      <c r="AV92" s="4"/>
      <c r="AW92" s="4"/>
    </row>
    <row r="93" spans="1:49" ht="64.5" customHeight="1" x14ac:dyDescent="0.4">
      <c r="A93" s="35">
        <f t="shared" si="3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v>2</v>
      </c>
      <c r="P93" s="45">
        <f t="shared" si="107"/>
        <v>2</v>
      </c>
      <c r="Q93" s="46">
        <f t="shared" ref="Q93:T93" si="175">AJ93</f>
        <v>2</v>
      </c>
      <c r="R93" s="46">
        <f t="shared" si="175"/>
        <v>2</v>
      </c>
      <c r="S93" s="46">
        <f t="shared" si="175"/>
        <v>2</v>
      </c>
      <c r="T93" s="47">
        <f t="shared" si="175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2">
        <f t="shared" ref="AJ93:AN93" si="176">P93-Z93+AE93+U93</f>
        <v>2</v>
      </c>
      <c r="AK93" s="46">
        <f t="shared" si="176"/>
        <v>2</v>
      </c>
      <c r="AL93" s="46">
        <f t="shared" si="176"/>
        <v>2</v>
      </c>
      <c r="AM93" s="46">
        <f t="shared" si="176"/>
        <v>2</v>
      </c>
      <c r="AN93" s="46">
        <f t="shared" si="176"/>
        <v>2</v>
      </c>
      <c r="AO93" s="37"/>
      <c r="AP93" s="43">
        <f t="shared" si="2"/>
        <v>2</v>
      </c>
      <c r="AQ93" s="41"/>
      <c r="AR93" s="41"/>
      <c r="AS93" s="53"/>
      <c r="AT93" s="54"/>
      <c r="AU93" s="54"/>
      <c r="AV93" s="4"/>
      <c r="AW93" s="4"/>
    </row>
    <row r="94" spans="1:49" ht="64.5" customHeight="1" x14ac:dyDescent="0.4">
      <c r="A94" s="35">
        <f t="shared" si="3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v>0</v>
      </c>
      <c r="P94" s="45">
        <f t="shared" si="107"/>
        <v>0</v>
      </c>
      <c r="Q94" s="46">
        <f t="shared" ref="Q94:T94" si="177">AJ94</f>
        <v>0</v>
      </c>
      <c r="R94" s="46">
        <f t="shared" si="177"/>
        <v>0</v>
      </c>
      <c r="S94" s="46">
        <f t="shared" si="177"/>
        <v>0</v>
      </c>
      <c r="T94" s="47">
        <f t="shared" si="177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2">
        <f t="shared" ref="AJ94:AN94" si="178">P94-Z94+AE94+U94</f>
        <v>0</v>
      </c>
      <c r="AK94" s="46">
        <f t="shared" si="178"/>
        <v>0</v>
      </c>
      <c r="AL94" s="46">
        <f t="shared" si="178"/>
        <v>0</v>
      </c>
      <c r="AM94" s="46">
        <f t="shared" si="178"/>
        <v>0</v>
      </c>
      <c r="AN94" s="46">
        <f t="shared" si="178"/>
        <v>0</v>
      </c>
      <c r="AO94" s="37"/>
      <c r="AP94" s="43">
        <f t="shared" si="2"/>
        <v>0</v>
      </c>
      <c r="AQ94" s="41"/>
      <c r="AR94" s="41"/>
      <c r="AS94" s="53"/>
      <c r="AT94" s="54"/>
      <c r="AU94" s="54"/>
      <c r="AV94" s="4"/>
      <c r="AW94" s="4"/>
    </row>
    <row r="95" spans="1:49" ht="64.5" customHeight="1" x14ac:dyDescent="0.4">
      <c r="A95" s="35">
        <f t="shared" si="3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v>1</v>
      </c>
      <c r="P95" s="45">
        <f t="shared" si="107"/>
        <v>1</v>
      </c>
      <c r="Q95" s="46">
        <f t="shared" ref="Q95:T95" si="179">AJ95</f>
        <v>1</v>
      </c>
      <c r="R95" s="46">
        <f t="shared" si="179"/>
        <v>1</v>
      </c>
      <c r="S95" s="46">
        <f t="shared" si="179"/>
        <v>1</v>
      </c>
      <c r="T95" s="47">
        <f t="shared" si="179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2">
        <f t="shared" ref="AJ95:AN95" si="180">P95-Z95+AE95+U95</f>
        <v>1</v>
      </c>
      <c r="AK95" s="46">
        <f t="shared" si="180"/>
        <v>1</v>
      </c>
      <c r="AL95" s="46">
        <f t="shared" si="180"/>
        <v>1</v>
      </c>
      <c r="AM95" s="46">
        <f t="shared" si="180"/>
        <v>1</v>
      </c>
      <c r="AN95" s="46">
        <f t="shared" si="180"/>
        <v>1</v>
      </c>
      <c r="AO95" s="37"/>
      <c r="AP95" s="43">
        <f t="shared" si="2"/>
        <v>1</v>
      </c>
      <c r="AQ95" s="41"/>
      <c r="AR95" s="41"/>
      <c r="AS95" s="53"/>
      <c r="AT95" s="54"/>
      <c r="AU95" s="54"/>
      <c r="AV95" s="4"/>
      <c r="AW95" s="4"/>
    </row>
    <row r="96" spans="1:49" ht="64.5" customHeight="1" x14ac:dyDescent="0.4">
      <c r="A96" s="35">
        <f t="shared" si="3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v>0</v>
      </c>
      <c r="P96" s="45">
        <f t="shared" si="107"/>
        <v>0</v>
      </c>
      <c r="Q96" s="46">
        <f t="shared" ref="Q96:T96" si="181">AJ96</f>
        <v>0</v>
      </c>
      <c r="R96" s="46">
        <f t="shared" si="181"/>
        <v>0</v>
      </c>
      <c r="S96" s="46">
        <f t="shared" si="181"/>
        <v>0</v>
      </c>
      <c r="T96" s="47">
        <f t="shared" si="181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2">
        <f t="shared" ref="AJ96:AN96" si="182">P96-Z96+AE96+U96</f>
        <v>0</v>
      </c>
      <c r="AK96" s="46">
        <f t="shared" si="182"/>
        <v>0</v>
      </c>
      <c r="AL96" s="46">
        <f t="shared" si="182"/>
        <v>0</v>
      </c>
      <c r="AM96" s="46">
        <f t="shared" si="182"/>
        <v>0</v>
      </c>
      <c r="AN96" s="46">
        <f t="shared" si="182"/>
        <v>0</v>
      </c>
      <c r="AO96" s="37"/>
      <c r="AP96" s="43">
        <f t="shared" si="2"/>
        <v>0</v>
      </c>
      <c r="AQ96" s="41"/>
      <c r="AR96" s="41"/>
      <c r="AS96" s="53"/>
      <c r="AT96" s="54"/>
      <c r="AU96" s="54"/>
      <c r="AV96" s="4"/>
      <c r="AW96" s="4"/>
    </row>
    <row r="97" spans="1:49" ht="64.5" customHeight="1" x14ac:dyDescent="0.4">
      <c r="A97" s="35">
        <f t="shared" si="3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v>0</v>
      </c>
      <c r="P97" s="45">
        <f t="shared" si="107"/>
        <v>0</v>
      </c>
      <c r="Q97" s="46">
        <f t="shared" ref="Q97:T97" si="183">AJ97</f>
        <v>0</v>
      </c>
      <c r="R97" s="46">
        <f t="shared" si="183"/>
        <v>0</v>
      </c>
      <c r="S97" s="46">
        <f t="shared" si="183"/>
        <v>0</v>
      </c>
      <c r="T97" s="47">
        <f t="shared" si="183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2">
        <f t="shared" ref="AJ97:AN97" si="184">P97-Z97+AE97+U97</f>
        <v>0</v>
      </c>
      <c r="AK97" s="46">
        <f t="shared" si="184"/>
        <v>0</v>
      </c>
      <c r="AL97" s="46">
        <f t="shared" si="184"/>
        <v>0</v>
      </c>
      <c r="AM97" s="46">
        <f t="shared" si="184"/>
        <v>0</v>
      </c>
      <c r="AN97" s="46">
        <f t="shared" si="184"/>
        <v>0</v>
      </c>
      <c r="AO97" s="37"/>
      <c r="AP97" s="43">
        <f t="shared" si="2"/>
        <v>0</v>
      </c>
      <c r="AQ97" s="41"/>
      <c r="AR97" s="41"/>
      <c r="AS97" s="53"/>
      <c r="AT97" s="54"/>
      <c r="AU97" s="54"/>
      <c r="AV97" s="4"/>
      <c r="AW97" s="4"/>
    </row>
    <row r="98" spans="1:49" ht="64.5" customHeight="1" x14ac:dyDescent="0.4">
      <c r="A98" s="35">
        <f t="shared" si="3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v>3</v>
      </c>
      <c r="P98" s="45">
        <f t="shared" si="107"/>
        <v>3</v>
      </c>
      <c r="Q98" s="46">
        <f t="shared" ref="Q98:T98" si="185">AJ98</f>
        <v>3</v>
      </c>
      <c r="R98" s="46">
        <f t="shared" si="185"/>
        <v>3</v>
      </c>
      <c r="S98" s="46">
        <f t="shared" si="185"/>
        <v>3</v>
      </c>
      <c r="T98" s="47">
        <f t="shared" si="185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2">
        <f t="shared" ref="AJ98:AN98" si="186">P98-Z98+AE98+U98</f>
        <v>3</v>
      </c>
      <c r="AK98" s="46">
        <f t="shared" si="186"/>
        <v>3</v>
      </c>
      <c r="AL98" s="46">
        <f t="shared" si="186"/>
        <v>3</v>
      </c>
      <c r="AM98" s="46">
        <f t="shared" si="186"/>
        <v>3</v>
      </c>
      <c r="AN98" s="46">
        <f t="shared" si="186"/>
        <v>3</v>
      </c>
      <c r="AO98" s="37"/>
      <c r="AP98" s="43">
        <f t="shared" si="2"/>
        <v>3</v>
      </c>
      <c r="AQ98" s="41"/>
      <c r="AR98" s="41"/>
      <c r="AS98" s="53"/>
      <c r="AT98" s="54"/>
      <c r="AU98" s="54"/>
      <c r="AV98" s="4"/>
      <c r="AW98" s="4"/>
    </row>
    <row r="99" spans="1:49" ht="64.5" customHeight="1" x14ac:dyDescent="0.4">
      <c r="A99" s="35">
        <f t="shared" si="3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v>3</v>
      </c>
      <c r="P99" s="45">
        <f t="shared" si="107"/>
        <v>3</v>
      </c>
      <c r="Q99" s="46">
        <f t="shared" ref="Q99:T99" si="187">AJ99</f>
        <v>3</v>
      </c>
      <c r="R99" s="46">
        <f t="shared" si="187"/>
        <v>3</v>
      </c>
      <c r="S99" s="46">
        <f t="shared" si="187"/>
        <v>3</v>
      </c>
      <c r="T99" s="47">
        <f t="shared" si="187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2">
        <f t="shared" ref="AJ99:AN99" si="188">P99-Z99+AE99+U99</f>
        <v>3</v>
      </c>
      <c r="AK99" s="46">
        <f t="shared" si="188"/>
        <v>3</v>
      </c>
      <c r="AL99" s="46">
        <f t="shared" si="188"/>
        <v>3</v>
      </c>
      <c r="AM99" s="46">
        <f t="shared" si="188"/>
        <v>3</v>
      </c>
      <c r="AN99" s="46">
        <f t="shared" si="188"/>
        <v>3</v>
      </c>
      <c r="AO99" s="37"/>
      <c r="AP99" s="43">
        <f t="shared" si="2"/>
        <v>3</v>
      </c>
      <c r="AQ99" s="41"/>
      <c r="AR99" s="41"/>
      <c r="AS99" s="53"/>
      <c r="AT99" s="54"/>
      <c r="AU99" s="54"/>
      <c r="AV99" s="4"/>
      <c r="AW99" s="4"/>
    </row>
    <row r="100" spans="1:49" ht="64.5" customHeight="1" x14ac:dyDescent="0.4">
      <c r="A100" s="35">
        <f t="shared" si="3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v>2</v>
      </c>
      <c r="P100" s="45">
        <f t="shared" si="107"/>
        <v>2</v>
      </c>
      <c r="Q100" s="46">
        <f t="shared" ref="Q100:T100" si="189">AJ100</f>
        <v>2</v>
      </c>
      <c r="R100" s="46">
        <f t="shared" si="189"/>
        <v>2</v>
      </c>
      <c r="S100" s="46">
        <f t="shared" si="189"/>
        <v>2</v>
      </c>
      <c r="T100" s="47">
        <f t="shared" si="189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2">
        <f t="shared" ref="AJ100:AN100" si="190">P100-Z100+AE100+U100</f>
        <v>2</v>
      </c>
      <c r="AK100" s="46">
        <f t="shared" si="190"/>
        <v>2</v>
      </c>
      <c r="AL100" s="46">
        <f t="shared" si="190"/>
        <v>2</v>
      </c>
      <c r="AM100" s="46">
        <f t="shared" si="190"/>
        <v>2</v>
      </c>
      <c r="AN100" s="46">
        <f t="shared" si="190"/>
        <v>2</v>
      </c>
      <c r="AO100" s="37"/>
      <c r="AP100" s="43">
        <f t="shared" si="2"/>
        <v>2</v>
      </c>
      <c r="AQ100" s="41"/>
      <c r="AR100" s="41"/>
      <c r="AS100" s="53"/>
      <c r="AT100" s="54"/>
      <c r="AU100" s="54"/>
      <c r="AV100" s="4"/>
      <c r="AW100" s="4"/>
    </row>
    <row r="101" spans="1:49" ht="64.5" customHeight="1" x14ac:dyDescent="0.4">
      <c r="A101" s="35">
        <f t="shared" si="3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/>
      <c r="O101" s="43">
        <v>0</v>
      </c>
      <c r="P101" s="45">
        <f t="shared" si="107"/>
        <v>0</v>
      </c>
      <c r="Q101" s="46">
        <f t="shared" ref="Q101:T101" si="191">AJ101</f>
        <v>0</v>
      </c>
      <c r="R101" s="46">
        <f t="shared" si="191"/>
        <v>0</v>
      </c>
      <c r="S101" s="46">
        <f t="shared" si="191"/>
        <v>0</v>
      </c>
      <c r="T101" s="47">
        <f t="shared" si="191"/>
        <v>0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2">
        <f t="shared" ref="AJ101:AN101" si="192">P101-Z101+AE101+U101</f>
        <v>0</v>
      </c>
      <c r="AK101" s="46">
        <f t="shared" si="192"/>
        <v>0</v>
      </c>
      <c r="AL101" s="46">
        <f t="shared" si="192"/>
        <v>0</v>
      </c>
      <c r="AM101" s="46">
        <f t="shared" si="192"/>
        <v>0</v>
      </c>
      <c r="AN101" s="46">
        <f t="shared" si="192"/>
        <v>0</v>
      </c>
      <c r="AO101" s="37"/>
      <c r="AP101" s="43">
        <f t="shared" si="2"/>
        <v>0</v>
      </c>
      <c r="AQ101" s="41"/>
      <c r="AR101" s="41"/>
      <c r="AS101" s="53"/>
      <c r="AT101" s="54"/>
      <c r="AU101" s="54"/>
      <c r="AV101" s="4"/>
      <c r="AW101" s="4"/>
    </row>
    <row r="102" spans="1:49" ht="64.5" customHeight="1" x14ac:dyDescent="0.4">
      <c r="A102" s="35">
        <f t="shared" si="3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v>0</v>
      </c>
      <c r="P102" s="45">
        <f t="shared" si="107"/>
        <v>0</v>
      </c>
      <c r="Q102" s="46">
        <f t="shared" ref="Q102:T102" si="193">AJ102</f>
        <v>0</v>
      </c>
      <c r="R102" s="46">
        <f t="shared" si="193"/>
        <v>0</v>
      </c>
      <c r="S102" s="46">
        <f t="shared" si="193"/>
        <v>0</v>
      </c>
      <c r="T102" s="47">
        <f t="shared" si="193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2">
        <f t="shared" ref="AJ102:AN102" si="194">P102-Z102+AE102+U102</f>
        <v>0</v>
      </c>
      <c r="AK102" s="46">
        <f t="shared" si="194"/>
        <v>0</v>
      </c>
      <c r="AL102" s="46">
        <f t="shared" si="194"/>
        <v>0</v>
      </c>
      <c r="AM102" s="46">
        <f t="shared" si="194"/>
        <v>0</v>
      </c>
      <c r="AN102" s="46">
        <f t="shared" si="194"/>
        <v>0</v>
      </c>
      <c r="AO102" s="37"/>
      <c r="AP102" s="43">
        <f t="shared" si="2"/>
        <v>0</v>
      </c>
      <c r="AQ102" s="41"/>
      <c r="AR102" s="41"/>
      <c r="AS102" s="53"/>
      <c r="AT102" s="54"/>
      <c r="AU102" s="54"/>
      <c r="AV102" s="4"/>
      <c r="AW102" s="4"/>
    </row>
    <row r="103" spans="1:49" ht="64.5" customHeight="1" x14ac:dyDescent="0.4">
      <c r="A103" s="35">
        <f t="shared" si="3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v>2</v>
      </c>
      <c r="P103" s="45">
        <f t="shared" si="107"/>
        <v>2</v>
      </c>
      <c r="Q103" s="46">
        <f t="shared" ref="Q103:T103" si="195">AJ103</f>
        <v>2</v>
      </c>
      <c r="R103" s="46">
        <f t="shared" si="195"/>
        <v>2</v>
      </c>
      <c r="S103" s="46">
        <f t="shared" si="195"/>
        <v>2</v>
      </c>
      <c r="T103" s="47">
        <f t="shared" si="195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2">
        <f t="shared" ref="AJ103:AN103" si="196">P103-Z103+AE103+U103</f>
        <v>2</v>
      </c>
      <c r="AK103" s="46">
        <f t="shared" si="196"/>
        <v>2</v>
      </c>
      <c r="AL103" s="46">
        <f t="shared" si="196"/>
        <v>2</v>
      </c>
      <c r="AM103" s="46">
        <f t="shared" si="196"/>
        <v>2</v>
      </c>
      <c r="AN103" s="46">
        <f t="shared" si="196"/>
        <v>2</v>
      </c>
      <c r="AO103" s="37"/>
      <c r="AP103" s="43">
        <f t="shared" si="2"/>
        <v>2</v>
      </c>
      <c r="AQ103" s="41"/>
      <c r="AR103" s="41"/>
      <c r="AS103" s="53"/>
      <c r="AT103" s="54"/>
      <c r="AU103" s="54"/>
      <c r="AV103" s="4"/>
      <c r="AW103" s="4"/>
    </row>
    <row r="104" spans="1:49" ht="64.5" customHeight="1" x14ac:dyDescent="0.4">
      <c r="A104" s="35">
        <f t="shared" si="3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v>0</v>
      </c>
      <c r="P104" s="45">
        <f t="shared" si="107"/>
        <v>0</v>
      </c>
      <c r="Q104" s="46">
        <f t="shared" ref="Q104:T104" si="197">AJ104</f>
        <v>0</v>
      </c>
      <c r="R104" s="46">
        <f t="shared" si="197"/>
        <v>0</v>
      </c>
      <c r="S104" s="46">
        <f t="shared" si="197"/>
        <v>0</v>
      </c>
      <c r="T104" s="47">
        <f t="shared" si="197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2">
        <f t="shared" ref="AJ104:AN104" si="198">P104-Z104+AE104+U104</f>
        <v>0</v>
      </c>
      <c r="AK104" s="46">
        <f t="shared" si="198"/>
        <v>0</v>
      </c>
      <c r="AL104" s="46">
        <f t="shared" si="198"/>
        <v>0</v>
      </c>
      <c r="AM104" s="46">
        <f t="shared" si="198"/>
        <v>0</v>
      </c>
      <c r="AN104" s="46">
        <f t="shared" si="198"/>
        <v>0</v>
      </c>
      <c r="AO104" s="37"/>
      <c r="AP104" s="43">
        <f t="shared" si="2"/>
        <v>0</v>
      </c>
      <c r="AQ104" s="41"/>
      <c r="AR104" s="41"/>
      <c r="AS104" s="53"/>
      <c r="AT104" s="54"/>
      <c r="AU104" s="54"/>
      <c r="AV104" s="4"/>
      <c r="AW104" s="4"/>
    </row>
    <row r="105" spans="1:49" ht="64.5" customHeight="1" x14ac:dyDescent="0.4">
      <c r="A105" s="35">
        <f t="shared" si="3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v>1</v>
      </c>
      <c r="P105" s="45">
        <f t="shared" si="107"/>
        <v>1</v>
      </c>
      <c r="Q105" s="46">
        <f t="shared" ref="Q105:T105" si="199">AJ105</f>
        <v>1</v>
      </c>
      <c r="R105" s="46">
        <f t="shared" si="199"/>
        <v>1</v>
      </c>
      <c r="S105" s="46">
        <f t="shared" si="199"/>
        <v>1</v>
      </c>
      <c r="T105" s="47">
        <f t="shared" si="199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2">
        <f t="shared" ref="AJ105:AN105" si="200">P105-Z105+AE105+U105</f>
        <v>1</v>
      </c>
      <c r="AK105" s="46">
        <f t="shared" si="200"/>
        <v>1</v>
      </c>
      <c r="AL105" s="46">
        <f t="shared" si="200"/>
        <v>1</v>
      </c>
      <c r="AM105" s="46">
        <f t="shared" si="200"/>
        <v>1</v>
      </c>
      <c r="AN105" s="46">
        <f t="shared" si="200"/>
        <v>1</v>
      </c>
      <c r="AO105" s="37"/>
      <c r="AP105" s="43">
        <f t="shared" si="2"/>
        <v>1</v>
      </c>
      <c r="AQ105" s="41"/>
      <c r="AR105" s="41"/>
      <c r="AS105" s="53"/>
      <c r="AT105" s="54"/>
      <c r="AU105" s="54"/>
      <c r="AV105" s="4"/>
      <c r="AW105" s="4"/>
    </row>
    <row r="106" spans="1:49" ht="64.5" customHeight="1" x14ac:dyDescent="0.4">
      <c r="A106" s="35">
        <f t="shared" si="3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v>4</v>
      </c>
      <c r="P106" s="45">
        <f t="shared" si="107"/>
        <v>4</v>
      </c>
      <c r="Q106" s="46">
        <f t="shared" ref="Q106:T106" si="201">AJ106</f>
        <v>4</v>
      </c>
      <c r="R106" s="46">
        <f t="shared" si="201"/>
        <v>4</v>
      </c>
      <c r="S106" s="46">
        <f t="shared" si="201"/>
        <v>4</v>
      </c>
      <c r="T106" s="47">
        <f t="shared" si="201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2">
        <f t="shared" ref="AJ106:AN106" si="202">P106-Z106+AE106+U106</f>
        <v>4</v>
      </c>
      <c r="AK106" s="46">
        <f t="shared" si="202"/>
        <v>4</v>
      </c>
      <c r="AL106" s="46">
        <f t="shared" si="202"/>
        <v>4</v>
      </c>
      <c r="AM106" s="46">
        <f t="shared" si="202"/>
        <v>4</v>
      </c>
      <c r="AN106" s="46">
        <f t="shared" si="202"/>
        <v>4</v>
      </c>
      <c r="AO106" s="37"/>
      <c r="AP106" s="43">
        <f t="shared" si="2"/>
        <v>4</v>
      </c>
      <c r="AQ106" s="53"/>
      <c r="AR106" s="53"/>
      <c r="AS106" s="53"/>
      <c r="AT106" s="54"/>
      <c r="AU106" s="54"/>
      <c r="AV106" s="4"/>
      <c r="AW106" s="4"/>
    </row>
    <row r="107" spans="1:49" ht="64.5" customHeight="1" x14ac:dyDescent="0.4">
      <c r="A107" s="35">
        <f t="shared" si="3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v>6</v>
      </c>
      <c r="P107" s="45">
        <f t="shared" si="107"/>
        <v>6</v>
      </c>
      <c r="Q107" s="46">
        <f t="shared" ref="Q107:T107" si="203">AJ107</f>
        <v>6</v>
      </c>
      <c r="R107" s="46">
        <f t="shared" si="203"/>
        <v>6</v>
      </c>
      <c r="S107" s="46">
        <f t="shared" si="203"/>
        <v>6</v>
      </c>
      <c r="T107" s="47">
        <f t="shared" si="203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2">
        <f t="shared" ref="AJ107:AN107" si="204">P107-Z107+AE107+U107</f>
        <v>6</v>
      </c>
      <c r="AK107" s="46">
        <f t="shared" si="204"/>
        <v>6</v>
      </c>
      <c r="AL107" s="46">
        <f t="shared" si="204"/>
        <v>6</v>
      </c>
      <c r="AM107" s="46">
        <f t="shared" si="204"/>
        <v>6</v>
      </c>
      <c r="AN107" s="46">
        <f t="shared" si="204"/>
        <v>6</v>
      </c>
      <c r="AO107" s="37"/>
      <c r="AP107" s="43">
        <f t="shared" si="2"/>
        <v>6</v>
      </c>
      <c r="AQ107" s="41"/>
      <c r="AR107" s="41"/>
      <c r="AS107" s="53"/>
      <c r="AT107" s="54"/>
      <c r="AU107" s="54"/>
      <c r="AV107" s="4"/>
      <c r="AW107" s="4"/>
    </row>
    <row r="108" spans="1:49" ht="64.5" customHeight="1" x14ac:dyDescent="0.4">
      <c r="A108" s="35">
        <f t="shared" si="3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v>4</v>
      </c>
      <c r="P108" s="45">
        <f t="shared" si="107"/>
        <v>4</v>
      </c>
      <c r="Q108" s="46">
        <f t="shared" ref="Q108:T108" si="205">AJ108</f>
        <v>4</v>
      </c>
      <c r="R108" s="46">
        <f t="shared" si="205"/>
        <v>0</v>
      </c>
      <c r="S108" s="46">
        <f t="shared" si="205"/>
        <v>0</v>
      </c>
      <c r="T108" s="47">
        <f t="shared" si="205"/>
        <v>0</v>
      </c>
      <c r="U108" s="48"/>
      <c r="V108" s="37"/>
      <c r="W108" s="37"/>
      <c r="X108" s="37"/>
      <c r="Y108" s="49"/>
      <c r="Z108" s="50"/>
      <c r="AA108" s="37">
        <v>4</v>
      </c>
      <c r="AB108" s="37"/>
      <c r="AC108" s="37"/>
      <c r="AD108" s="49"/>
      <c r="AE108" s="50"/>
      <c r="AF108" s="37"/>
      <c r="AG108" s="37"/>
      <c r="AH108" s="37"/>
      <c r="AI108" s="49"/>
      <c r="AJ108" s="52">
        <f t="shared" ref="AJ108:AN108" si="206">P108-Z108+AE108+U108</f>
        <v>4</v>
      </c>
      <c r="AK108" s="46">
        <f t="shared" si="206"/>
        <v>0</v>
      </c>
      <c r="AL108" s="46">
        <f t="shared" si="206"/>
        <v>0</v>
      </c>
      <c r="AM108" s="46">
        <f t="shared" si="206"/>
        <v>0</v>
      </c>
      <c r="AN108" s="46">
        <f t="shared" si="206"/>
        <v>0</v>
      </c>
      <c r="AO108" s="37"/>
      <c r="AP108" s="43">
        <f t="shared" si="2"/>
        <v>0</v>
      </c>
      <c r="AQ108" s="41"/>
      <c r="AR108" s="41">
        <v>289</v>
      </c>
      <c r="AS108" s="53" t="s">
        <v>535</v>
      </c>
      <c r="AT108" s="54"/>
      <c r="AU108" s="54"/>
      <c r="AV108" s="4"/>
      <c r="AW108" s="4"/>
    </row>
    <row r="109" spans="1:49" ht="64.5" customHeight="1" x14ac:dyDescent="0.4">
      <c r="A109" s="35">
        <f t="shared" si="3"/>
        <v>104</v>
      </c>
      <c r="B109" s="73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/>
      <c r="O109" s="43">
        <v>17</v>
      </c>
      <c r="P109" s="45">
        <f t="shared" si="107"/>
        <v>17</v>
      </c>
      <c r="Q109" s="46">
        <f t="shared" ref="Q109:T109" si="207">AJ109</f>
        <v>17</v>
      </c>
      <c r="R109" s="46">
        <f t="shared" si="207"/>
        <v>17</v>
      </c>
      <c r="S109" s="46">
        <f t="shared" si="207"/>
        <v>17</v>
      </c>
      <c r="T109" s="47">
        <f t="shared" si="207"/>
        <v>17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2">
        <f t="shared" ref="AJ109:AN109" si="208">P109-Z109+AE109+U109</f>
        <v>17</v>
      </c>
      <c r="AK109" s="46">
        <f t="shared" si="208"/>
        <v>17</v>
      </c>
      <c r="AL109" s="46">
        <f t="shared" si="208"/>
        <v>17</v>
      </c>
      <c r="AM109" s="46">
        <f t="shared" si="208"/>
        <v>17</v>
      </c>
      <c r="AN109" s="46">
        <f t="shared" si="208"/>
        <v>17</v>
      </c>
      <c r="AO109" s="37"/>
      <c r="AP109" s="43">
        <f t="shared" si="2"/>
        <v>17</v>
      </c>
      <c r="AQ109" s="41"/>
      <c r="AR109" s="41"/>
      <c r="AS109" s="53"/>
      <c r="AT109" s="54"/>
      <c r="AU109" s="54"/>
      <c r="AV109" s="4"/>
      <c r="AW109" s="4"/>
    </row>
    <row r="110" spans="1:49" ht="64.5" customHeight="1" x14ac:dyDescent="0.4">
      <c r="A110" s="35">
        <f t="shared" si="3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v>0</v>
      </c>
      <c r="P110" s="45">
        <f t="shared" si="107"/>
        <v>0</v>
      </c>
      <c r="Q110" s="46">
        <f t="shared" ref="Q110:T110" si="209">AJ110</f>
        <v>0</v>
      </c>
      <c r="R110" s="46">
        <f t="shared" si="209"/>
        <v>0</v>
      </c>
      <c r="S110" s="46">
        <f t="shared" si="209"/>
        <v>0</v>
      </c>
      <c r="T110" s="47">
        <f t="shared" si="209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2">
        <f t="shared" ref="AJ110:AN110" si="210">P110-Z110+AE110+U110</f>
        <v>0</v>
      </c>
      <c r="AK110" s="46">
        <f t="shared" si="210"/>
        <v>0</v>
      </c>
      <c r="AL110" s="46">
        <f t="shared" si="210"/>
        <v>0</v>
      </c>
      <c r="AM110" s="46">
        <f t="shared" si="210"/>
        <v>0</v>
      </c>
      <c r="AN110" s="46">
        <f t="shared" si="210"/>
        <v>0</v>
      </c>
      <c r="AO110" s="37"/>
      <c r="AP110" s="43">
        <f t="shared" si="2"/>
        <v>0</v>
      </c>
      <c r="AQ110" s="41"/>
      <c r="AR110" s="41"/>
      <c r="AS110" s="53"/>
      <c r="AT110" s="54"/>
      <c r="AU110" s="54"/>
      <c r="AV110" s="4"/>
      <c r="AW110" s="4"/>
    </row>
    <row r="111" spans="1:49" ht="64.5" customHeight="1" x14ac:dyDescent="0.4">
      <c r="A111" s="35">
        <f t="shared" si="3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v>10</v>
      </c>
      <c r="P111" s="45">
        <f t="shared" si="107"/>
        <v>10</v>
      </c>
      <c r="Q111" s="46">
        <f t="shared" ref="Q111:T111" si="211">AJ111</f>
        <v>10</v>
      </c>
      <c r="R111" s="46">
        <f t="shared" si="211"/>
        <v>10</v>
      </c>
      <c r="S111" s="46">
        <f t="shared" si="211"/>
        <v>10</v>
      </c>
      <c r="T111" s="47">
        <f t="shared" si="211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2">
        <f t="shared" ref="AJ111:AN111" si="212">P111-Z111+AE111+U111</f>
        <v>10</v>
      </c>
      <c r="AK111" s="46">
        <f t="shared" si="212"/>
        <v>10</v>
      </c>
      <c r="AL111" s="46">
        <f t="shared" si="212"/>
        <v>10</v>
      </c>
      <c r="AM111" s="46">
        <f t="shared" si="212"/>
        <v>10</v>
      </c>
      <c r="AN111" s="46">
        <f t="shared" si="212"/>
        <v>10</v>
      </c>
      <c r="AO111" s="37"/>
      <c r="AP111" s="43">
        <f t="shared" si="2"/>
        <v>10</v>
      </c>
      <c r="AQ111" s="41"/>
      <c r="AR111" s="41"/>
      <c r="AS111" s="53"/>
      <c r="AT111" s="54"/>
      <c r="AU111" s="54"/>
      <c r="AV111" s="4"/>
      <c r="AW111" s="4"/>
    </row>
    <row r="112" spans="1:49" ht="64.5" customHeight="1" x14ac:dyDescent="0.4">
      <c r="A112" s="35">
        <f t="shared" si="3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 t="s">
        <v>547</v>
      </c>
      <c r="O112" s="43">
        <v>0</v>
      </c>
      <c r="P112" s="45">
        <f t="shared" si="107"/>
        <v>0</v>
      </c>
      <c r="Q112" s="46">
        <f t="shared" ref="Q112:T112" si="213">AJ112</f>
        <v>0</v>
      </c>
      <c r="R112" s="46">
        <f t="shared" si="213"/>
        <v>0</v>
      </c>
      <c r="S112" s="46">
        <f t="shared" si="213"/>
        <v>0</v>
      </c>
      <c r="T112" s="47">
        <f t="shared" si="213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>
        <v>4</v>
      </c>
      <c r="AI112" s="49"/>
      <c r="AJ112" s="52">
        <f t="shared" ref="AJ112:AN112" si="214">P112-Z112+AE112+U112</f>
        <v>0</v>
      </c>
      <c r="AK112" s="46">
        <f t="shared" si="214"/>
        <v>0</v>
      </c>
      <c r="AL112" s="46">
        <f t="shared" si="214"/>
        <v>0</v>
      </c>
      <c r="AM112" s="46">
        <f t="shared" si="214"/>
        <v>4</v>
      </c>
      <c r="AN112" s="46">
        <f t="shared" si="214"/>
        <v>4</v>
      </c>
      <c r="AO112" s="37"/>
      <c r="AP112" s="43">
        <f t="shared" si="2"/>
        <v>4</v>
      </c>
      <c r="AQ112" s="41"/>
      <c r="AR112" s="53" t="s">
        <v>550</v>
      </c>
      <c r="AS112" s="53"/>
      <c r="AT112" s="54"/>
      <c r="AU112" s="54"/>
      <c r="AV112" s="4"/>
      <c r="AW112" s="4"/>
    </row>
    <row r="113" spans="1:49" ht="64.5" customHeight="1" x14ac:dyDescent="0.4">
      <c r="A113" s="35">
        <f t="shared" si="3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v>4</v>
      </c>
      <c r="P113" s="45">
        <f t="shared" si="107"/>
        <v>4</v>
      </c>
      <c r="Q113" s="46">
        <f t="shared" ref="Q113:T113" si="215">AJ113</f>
        <v>4</v>
      </c>
      <c r="R113" s="46">
        <f t="shared" si="215"/>
        <v>4</v>
      </c>
      <c r="S113" s="46">
        <f t="shared" si="215"/>
        <v>4</v>
      </c>
      <c r="T113" s="47">
        <f t="shared" si="215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2">
        <f t="shared" ref="AJ113:AN113" si="216">P113-Z113+AE113+U113</f>
        <v>4</v>
      </c>
      <c r="AK113" s="46">
        <f t="shared" si="216"/>
        <v>4</v>
      </c>
      <c r="AL113" s="46">
        <f t="shared" si="216"/>
        <v>4</v>
      </c>
      <c r="AM113" s="46">
        <f t="shared" si="216"/>
        <v>4</v>
      </c>
      <c r="AN113" s="46">
        <f t="shared" si="216"/>
        <v>4</v>
      </c>
      <c r="AO113" s="37"/>
      <c r="AP113" s="43">
        <f t="shared" si="2"/>
        <v>4</v>
      </c>
      <c r="AQ113" s="41"/>
      <c r="AR113" s="41"/>
      <c r="AS113" s="53"/>
      <c r="AT113" s="54"/>
      <c r="AU113" s="54"/>
      <c r="AV113" s="4"/>
      <c r="AW113" s="4"/>
    </row>
    <row r="114" spans="1:49" ht="64.5" customHeight="1" x14ac:dyDescent="0.4">
      <c r="A114" s="35">
        <f t="shared" si="3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v>0</v>
      </c>
      <c r="P114" s="45">
        <f t="shared" si="107"/>
        <v>0</v>
      </c>
      <c r="Q114" s="46">
        <f t="shared" ref="Q114:T114" si="217">AJ114</f>
        <v>0</v>
      </c>
      <c r="R114" s="46">
        <f t="shared" si="217"/>
        <v>0</v>
      </c>
      <c r="S114" s="46">
        <f t="shared" si="217"/>
        <v>0</v>
      </c>
      <c r="T114" s="47">
        <f t="shared" si="217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2">
        <f t="shared" ref="AJ114:AN114" si="218">P114-Z114+AE114+U114</f>
        <v>0</v>
      </c>
      <c r="AK114" s="46">
        <f t="shared" si="218"/>
        <v>0</v>
      </c>
      <c r="AL114" s="46">
        <f t="shared" si="218"/>
        <v>0</v>
      </c>
      <c r="AM114" s="46">
        <f t="shared" si="218"/>
        <v>0</v>
      </c>
      <c r="AN114" s="46">
        <f t="shared" si="218"/>
        <v>0</v>
      </c>
      <c r="AO114" s="37"/>
      <c r="AP114" s="43">
        <f t="shared" si="2"/>
        <v>0</v>
      </c>
      <c r="AQ114" s="41"/>
      <c r="AR114" s="41"/>
      <c r="AS114" s="53"/>
      <c r="AT114" s="54"/>
      <c r="AU114" s="54"/>
      <c r="AV114" s="4"/>
      <c r="AW114" s="4"/>
    </row>
    <row r="115" spans="1:49" ht="64.5" customHeight="1" x14ac:dyDescent="0.4">
      <c r="A115" s="35">
        <f t="shared" si="3"/>
        <v>110</v>
      </c>
      <c r="B115" s="67"/>
      <c r="C115" s="41"/>
      <c r="D115" s="105"/>
      <c r="E115" s="41"/>
      <c r="F115" s="37"/>
      <c r="G115" s="38"/>
      <c r="H115" s="37"/>
      <c r="I115" s="41"/>
      <c r="J115" s="44"/>
      <c r="K115" s="42"/>
      <c r="L115" s="43"/>
      <c r="M115" s="43"/>
      <c r="N115" s="136"/>
      <c r="O115" s="43"/>
      <c r="P115" s="45"/>
      <c r="Q115" s="46"/>
      <c r="R115" s="46"/>
      <c r="S115" s="46"/>
      <c r="T115" s="47"/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2"/>
      <c r="AK115" s="46"/>
      <c r="AL115" s="46"/>
      <c r="AM115" s="46"/>
      <c r="AN115" s="46"/>
      <c r="AO115" s="37"/>
      <c r="AP115" s="43">
        <f t="shared" si="2"/>
        <v>0</v>
      </c>
      <c r="AQ115" s="41"/>
      <c r="AR115" s="41"/>
      <c r="AS115" s="53"/>
      <c r="AT115" s="54"/>
      <c r="AU115" s="54"/>
      <c r="AV115" s="4"/>
      <c r="AW115" s="4"/>
    </row>
    <row r="116" spans="1:49" ht="64.5" customHeight="1" x14ac:dyDescent="0.4">
      <c r="A116" s="35">
        <f t="shared" si="3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v>12</v>
      </c>
      <c r="P116" s="45">
        <f t="shared" ref="P116:P219" si="219">O116</f>
        <v>12</v>
      </c>
      <c r="Q116" s="46">
        <f t="shared" ref="Q116:T116" si="220">AJ116</f>
        <v>12</v>
      </c>
      <c r="R116" s="46">
        <f t="shared" si="220"/>
        <v>12</v>
      </c>
      <c r="S116" s="46">
        <f t="shared" si="220"/>
        <v>12</v>
      </c>
      <c r="T116" s="47">
        <f t="shared" si="220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2">
        <f t="shared" ref="AJ116:AN116" si="221">P116-Z116+AE116+U116</f>
        <v>12</v>
      </c>
      <c r="AK116" s="46">
        <f t="shared" si="221"/>
        <v>12</v>
      </c>
      <c r="AL116" s="46">
        <f t="shared" si="221"/>
        <v>12</v>
      </c>
      <c r="AM116" s="46">
        <f t="shared" si="221"/>
        <v>12</v>
      </c>
      <c r="AN116" s="46">
        <f t="shared" si="221"/>
        <v>12</v>
      </c>
      <c r="AO116" s="37"/>
      <c r="AP116" s="43">
        <f t="shared" si="2"/>
        <v>12</v>
      </c>
      <c r="AQ116" s="41"/>
      <c r="AR116" s="41"/>
      <c r="AS116" s="53"/>
      <c r="AT116" s="54"/>
      <c r="AU116" s="54"/>
      <c r="AV116" s="4"/>
      <c r="AW116" s="4"/>
    </row>
    <row r="117" spans="1:49" ht="64.5" customHeight="1" x14ac:dyDescent="0.4">
      <c r="A117" s="35">
        <f t="shared" si="3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v>1</v>
      </c>
      <c r="P117" s="45">
        <f t="shared" si="219"/>
        <v>1</v>
      </c>
      <c r="Q117" s="46">
        <f t="shared" ref="Q117:T117" si="222">AJ117</f>
        <v>1</v>
      </c>
      <c r="R117" s="46">
        <f t="shared" si="222"/>
        <v>1</v>
      </c>
      <c r="S117" s="46">
        <f t="shared" si="222"/>
        <v>1</v>
      </c>
      <c r="T117" s="47">
        <f t="shared" si="222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2">
        <f t="shared" ref="AJ117:AN117" si="223">P117-Z117+AE117+U117</f>
        <v>1</v>
      </c>
      <c r="AK117" s="46">
        <f t="shared" si="223"/>
        <v>1</v>
      </c>
      <c r="AL117" s="46">
        <f t="shared" si="223"/>
        <v>1</v>
      </c>
      <c r="AM117" s="46">
        <f t="shared" si="223"/>
        <v>1</v>
      </c>
      <c r="AN117" s="46">
        <f t="shared" si="223"/>
        <v>1</v>
      </c>
      <c r="AO117" s="37"/>
      <c r="AP117" s="43">
        <f t="shared" si="2"/>
        <v>1</v>
      </c>
      <c r="AQ117" s="41"/>
      <c r="AR117" s="41"/>
      <c r="AS117" s="53"/>
      <c r="AT117" s="54"/>
      <c r="AU117" s="54"/>
      <c r="AV117" s="4"/>
      <c r="AW117" s="4"/>
    </row>
    <row r="118" spans="1:49" ht="64.5" customHeight="1" x14ac:dyDescent="0.4">
      <c r="A118" s="35">
        <f t="shared" si="3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v>1</v>
      </c>
      <c r="P118" s="45">
        <f t="shared" si="219"/>
        <v>1</v>
      </c>
      <c r="Q118" s="46">
        <f t="shared" ref="Q118:T118" si="224">AJ118</f>
        <v>1</v>
      </c>
      <c r="R118" s="46">
        <f t="shared" si="224"/>
        <v>1</v>
      </c>
      <c r="S118" s="46">
        <f t="shared" si="224"/>
        <v>1</v>
      </c>
      <c r="T118" s="47">
        <f t="shared" si="224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2">
        <f t="shared" ref="AJ118:AN118" si="225">P118-Z118+AE118+U118</f>
        <v>1</v>
      </c>
      <c r="AK118" s="46">
        <f t="shared" si="225"/>
        <v>1</v>
      </c>
      <c r="AL118" s="46">
        <f t="shared" si="225"/>
        <v>1</v>
      </c>
      <c r="AM118" s="46">
        <f t="shared" si="225"/>
        <v>1</v>
      </c>
      <c r="AN118" s="46">
        <f t="shared" si="225"/>
        <v>1</v>
      </c>
      <c r="AO118" s="37"/>
      <c r="AP118" s="43">
        <f t="shared" si="2"/>
        <v>1</v>
      </c>
      <c r="AQ118" s="41"/>
      <c r="AR118" s="41"/>
      <c r="AS118" s="53"/>
      <c r="AT118" s="54"/>
      <c r="AU118" s="54"/>
      <c r="AV118" s="4"/>
      <c r="AW118" s="4"/>
    </row>
    <row r="119" spans="1:49" ht="64.5" customHeight="1" x14ac:dyDescent="0.4">
      <c r="A119" s="35">
        <f t="shared" si="3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v>4</v>
      </c>
      <c r="P119" s="45">
        <f t="shared" si="219"/>
        <v>4</v>
      </c>
      <c r="Q119" s="46">
        <f t="shared" ref="Q119:T119" si="226">AJ119</f>
        <v>4</v>
      </c>
      <c r="R119" s="46">
        <f t="shared" si="226"/>
        <v>4</v>
      </c>
      <c r="S119" s="46">
        <f t="shared" si="226"/>
        <v>4</v>
      </c>
      <c r="T119" s="47">
        <f t="shared" si="226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2">
        <f t="shared" ref="AJ119:AN119" si="227">P119-Z119+AE119+U119</f>
        <v>4</v>
      </c>
      <c r="AK119" s="46">
        <f t="shared" si="227"/>
        <v>4</v>
      </c>
      <c r="AL119" s="46">
        <f t="shared" si="227"/>
        <v>4</v>
      </c>
      <c r="AM119" s="46">
        <f t="shared" si="227"/>
        <v>4</v>
      </c>
      <c r="AN119" s="46">
        <f t="shared" si="227"/>
        <v>4</v>
      </c>
      <c r="AO119" s="37"/>
      <c r="AP119" s="43">
        <f t="shared" si="2"/>
        <v>4</v>
      </c>
      <c r="AQ119" s="41"/>
      <c r="AR119" s="41"/>
      <c r="AS119" s="53"/>
      <c r="AT119" s="54"/>
      <c r="AU119" s="54"/>
      <c r="AV119" s="4"/>
      <c r="AW119" s="4"/>
    </row>
    <row r="120" spans="1:49" ht="64.5" customHeight="1" x14ac:dyDescent="0.4">
      <c r="A120" s="35">
        <f t="shared" si="3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v>1</v>
      </c>
      <c r="P120" s="45">
        <f t="shared" si="219"/>
        <v>1</v>
      </c>
      <c r="Q120" s="46">
        <f t="shared" ref="Q120:T120" si="228">AJ120</f>
        <v>1</v>
      </c>
      <c r="R120" s="46">
        <f t="shared" si="228"/>
        <v>1</v>
      </c>
      <c r="S120" s="46">
        <f t="shared" si="228"/>
        <v>1</v>
      </c>
      <c r="T120" s="47">
        <f t="shared" si="228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2">
        <f t="shared" ref="AJ120:AN120" si="229">P120-Z120+AE120+U120</f>
        <v>1</v>
      </c>
      <c r="AK120" s="46">
        <f t="shared" si="229"/>
        <v>1</v>
      </c>
      <c r="AL120" s="46">
        <f t="shared" si="229"/>
        <v>1</v>
      </c>
      <c r="AM120" s="46">
        <f t="shared" si="229"/>
        <v>1</v>
      </c>
      <c r="AN120" s="46">
        <f t="shared" si="229"/>
        <v>1</v>
      </c>
      <c r="AO120" s="37"/>
      <c r="AP120" s="43">
        <f t="shared" si="2"/>
        <v>1</v>
      </c>
      <c r="AQ120" s="41"/>
      <c r="AR120" s="41"/>
      <c r="AS120" s="53"/>
      <c r="AT120" s="54"/>
      <c r="AU120" s="54"/>
      <c r="AV120" s="4"/>
      <c r="AW120" s="4"/>
    </row>
    <row r="121" spans="1:49" ht="64.5" customHeight="1" x14ac:dyDescent="0.4">
      <c r="A121" s="35">
        <f t="shared" si="3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v>3</v>
      </c>
      <c r="P121" s="45">
        <f t="shared" si="219"/>
        <v>3</v>
      </c>
      <c r="Q121" s="46">
        <f t="shared" ref="Q121:T121" si="230">AJ121</f>
        <v>3</v>
      </c>
      <c r="R121" s="46">
        <f t="shared" si="230"/>
        <v>3</v>
      </c>
      <c r="S121" s="46">
        <f t="shared" si="230"/>
        <v>3</v>
      </c>
      <c r="T121" s="47">
        <f t="shared" si="230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2">
        <f t="shared" ref="AJ121:AN121" si="231">P121-Z121+AE121+U121</f>
        <v>3</v>
      </c>
      <c r="AK121" s="46">
        <f t="shared" si="231"/>
        <v>3</v>
      </c>
      <c r="AL121" s="46">
        <f t="shared" si="231"/>
        <v>3</v>
      </c>
      <c r="AM121" s="46">
        <f t="shared" si="231"/>
        <v>3</v>
      </c>
      <c r="AN121" s="46">
        <f t="shared" si="231"/>
        <v>3</v>
      </c>
      <c r="AO121" s="37"/>
      <c r="AP121" s="43">
        <f t="shared" si="2"/>
        <v>3</v>
      </c>
      <c r="AQ121" s="41"/>
      <c r="AR121" s="41"/>
      <c r="AS121" s="53"/>
      <c r="AT121" s="54"/>
      <c r="AU121" s="54"/>
      <c r="AV121" s="4"/>
      <c r="AW121" s="4"/>
    </row>
    <row r="122" spans="1:49" ht="64.5" customHeight="1" x14ac:dyDescent="0.4">
      <c r="A122" s="35">
        <f t="shared" si="3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v>0</v>
      </c>
      <c r="P122" s="45">
        <f t="shared" si="219"/>
        <v>0</v>
      </c>
      <c r="Q122" s="46">
        <f t="shared" ref="Q122:T122" si="232">AJ122</f>
        <v>0</v>
      </c>
      <c r="R122" s="46">
        <f t="shared" si="232"/>
        <v>0</v>
      </c>
      <c r="S122" s="46">
        <f t="shared" si="232"/>
        <v>0</v>
      </c>
      <c r="T122" s="47">
        <f t="shared" si="232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2">
        <f t="shared" ref="AJ122:AN122" si="233">P122-Z122+AE122+U122</f>
        <v>0</v>
      </c>
      <c r="AK122" s="46">
        <f t="shared" si="233"/>
        <v>0</v>
      </c>
      <c r="AL122" s="46">
        <f t="shared" si="233"/>
        <v>0</v>
      </c>
      <c r="AM122" s="46">
        <f t="shared" si="233"/>
        <v>0</v>
      </c>
      <c r="AN122" s="46">
        <f t="shared" si="233"/>
        <v>0</v>
      </c>
      <c r="AO122" s="37"/>
      <c r="AP122" s="43">
        <f t="shared" si="2"/>
        <v>0</v>
      </c>
      <c r="AQ122" s="41"/>
      <c r="AR122" s="41"/>
      <c r="AS122" s="53"/>
      <c r="AT122" s="54"/>
      <c r="AU122" s="54"/>
      <c r="AV122" s="4"/>
      <c r="AW122" s="4"/>
    </row>
    <row r="123" spans="1:49" ht="64.5" customHeight="1" x14ac:dyDescent="0.4">
      <c r="A123" s="35">
        <f t="shared" si="3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v>0</v>
      </c>
      <c r="P123" s="45">
        <f t="shared" si="219"/>
        <v>0</v>
      </c>
      <c r="Q123" s="46">
        <f t="shared" ref="Q123:T123" si="234">AJ123</f>
        <v>0</v>
      </c>
      <c r="R123" s="46">
        <f t="shared" si="234"/>
        <v>0</v>
      </c>
      <c r="S123" s="46">
        <f t="shared" si="234"/>
        <v>0</v>
      </c>
      <c r="T123" s="148">
        <f t="shared" si="234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2">
        <f t="shared" ref="AJ123:AN123" si="235">P123-Z123+AE123+U123</f>
        <v>0</v>
      </c>
      <c r="AK123" s="46">
        <f t="shared" si="235"/>
        <v>0</v>
      </c>
      <c r="AL123" s="46">
        <f t="shared" si="235"/>
        <v>0</v>
      </c>
      <c r="AM123" s="46">
        <f t="shared" si="235"/>
        <v>0</v>
      </c>
      <c r="AN123" s="46">
        <f t="shared" si="235"/>
        <v>0</v>
      </c>
      <c r="AO123" s="37"/>
      <c r="AP123" s="43">
        <f t="shared" si="2"/>
        <v>0</v>
      </c>
      <c r="AQ123" s="41"/>
      <c r="AR123" s="41"/>
      <c r="AS123" s="53"/>
      <c r="AT123" s="54"/>
      <c r="AU123" s="54"/>
      <c r="AV123" s="4"/>
      <c r="AW123" s="4"/>
    </row>
    <row r="124" spans="1:49" ht="64.5" customHeight="1" x14ac:dyDescent="0.4">
      <c r="A124" s="35">
        <f t="shared" si="3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v>6</v>
      </c>
      <c r="P124" s="45">
        <f t="shared" si="219"/>
        <v>6</v>
      </c>
      <c r="Q124" s="46">
        <f t="shared" ref="Q124:T124" si="236">AJ124</f>
        <v>6</v>
      </c>
      <c r="R124" s="46">
        <f t="shared" si="236"/>
        <v>6</v>
      </c>
      <c r="S124" s="46">
        <f t="shared" si="236"/>
        <v>6</v>
      </c>
      <c r="T124" s="152">
        <f t="shared" si="236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2">
        <f t="shared" ref="AJ124:AN124" si="237">P124-Z124+AE124+U124</f>
        <v>6</v>
      </c>
      <c r="AK124" s="46">
        <f t="shared" si="237"/>
        <v>6</v>
      </c>
      <c r="AL124" s="46">
        <f t="shared" si="237"/>
        <v>6</v>
      </c>
      <c r="AM124" s="46">
        <f t="shared" si="237"/>
        <v>6</v>
      </c>
      <c r="AN124" s="46">
        <f t="shared" si="237"/>
        <v>6</v>
      </c>
      <c r="AO124" s="37"/>
      <c r="AP124" s="43">
        <f t="shared" si="2"/>
        <v>6</v>
      </c>
      <c r="AQ124" s="41"/>
      <c r="AR124" s="41"/>
      <c r="AS124" s="53"/>
      <c r="AT124" s="54"/>
      <c r="AU124" s="54"/>
      <c r="AV124" s="4"/>
      <c r="AW124" s="4"/>
    </row>
    <row r="125" spans="1:49" ht="64.5" customHeight="1" x14ac:dyDescent="0.4">
      <c r="A125" s="35">
        <f t="shared" si="3"/>
        <v>120</v>
      </c>
      <c r="B125" s="6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v>0</v>
      </c>
      <c r="P125" s="45">
        <f t="shared" si="219"/>
        <v>0</v>
      </c>
      <c r="Q125" s="46">
        <f t="shared" ref="Q125:T125" si="238">AJ125</f>
        <v>0</v>
      </c>
      <c r="R125" s="46">
        <f t="shared" si="238"/>
        <v>0</v>
      </c>
      <c r="S125" s="46">
        <f t="shared" si="238"/>
        <v>0</v>
      </c>
      <c r="T125" s="47">
        <f t="shared" si="238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2">
        <f t="shared" ref="AJ125:AN125" si="239">P125-Z125+AE125+U125</f>
        <v>0</v>
      </c>
      <c r="AK125" s="46">
        <f t="shared" si="239"/>
        <v>0</v>
      </c>
      <c r="AL125" s="46">
        <f t="shared" si="239"/>
        <v>0</v>
      </c>
      <c r="AM125" s="46">
        <f t="shared" si="239"/>
        <v>0</v>
      </c>
      <c r="AN125" s="46">
        <f t="shared" si="239"/>
        <v>0</v>
      </c>
      <c r="AO125" s="37"/>
      <c r="AP125" s="43">
        <f t="shared" si="2"/>
        <v>0</v>
      </c>
      <c r="AQ125" s="41"/>
      <c r="AR125" s="41"/>
      <c r="AS125" s="53"/>
      <c r="AT125" s="54"/>
      <c r="AU125" s="54"/>
      <c r="AV125" s="4"/>
      <c r="AW125" s="4"/>
    </row>
    <row r="126" spans="1:49" ht="64.5" customHeight="1" x14ac:dyDescent="0.4">
      <c r="A126" s="35">
        <f t="shared" si="3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v>4</v>
      </c>
      <c r="P126" s="45">
        <f t="shared" si="219"/>
        <v>4</v>
      </c>
      <c r="Q126" s="46">
        <f t="shared" ref="Q126:T126" si="240">AJ126</f>
        <v>4</v>
      </c>
      <c r="R126" s="46">
        <f t="shared" si="240"/>
        <v>4</v>
      </c>
      <c r="S126" s="46">
        <f t="shared" si="240"/>
        <v>4</v>
      </c>
      <c r="T126" s="47">
        <f t="shared" si="240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2">
        <f t="shared" ref="AJ126:AN126" si="241">P126-Z126+AE126+U126</f>
        <v>4</v>
      </c>
      <c r="AK126" s="46">
        <f t="shared" si="241"/>
        <v>4</v>
      </c>
      <c r="AL126" s="46">
        <f t="shared" si="241"/>
        <v>4</v>
      </c>
      <c r="AM126" s="46">
        <f t="shared" si="241"/>
        <v>4</v>
      </c>
      <c r="AN126" s="46">
        <f t="shared" si="241"/>
        <v>4</v>
      </c>
      <c r="AO126" s="37"/>
      <c r="AP126" s="43">
        <f t="shared" si="2"/>
        <v>4</v>
      </c>
      <c r="AQ126" s="41"/>
      <c r="AR126" s="41"/>
      <c r="AS126" s="53"/>
      <c r="AT126" s="54"/>
      <c r="AU126" s="54"/>
      <c r="AV126" s="4"/>
      <c r="AW126" s="4"/>
    </row>
    <row r="127" spans="1:49" ht="64.5" customHeight="1" x14ac:dyDescent="0.4">
      <c r="A127" s="35">
        <f t="shared" si="3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v>0</v>
      </c>
      <c r="P127" s="45">
        <f t="shared" si="219"/>
        <v>0</v>
      </c>
      <c r="Q127" s="46">
        <f t="shared" ref="Q127:T127" si="242">AJ127</f>
        <v>0</v>
      </c>
      <c r="R127" s="46">
        <f t="shared" si="242"/>
        <v>0</v>
      </c>
      <c r="S127" s="46">
        <f t="shared" si="242"/>
        <v>0</v>
      </c>
      <c r="T127" s="47">
        <f t="shared" si="242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2">
        <f t="shared" ref="AJ127:AN127" si="243">P127-Z127+AE127+U127</f>
        <v>0</v>
      </c>
      <c r="AK127" s="46">
        <f t="shared" si="243"/>
        <v>0</v>
      </c>
      <c r="AL127" s="46">
        <f t="shared" si="243"/>
        <v>0</v>
      </c>
      <c r="AM127" s="46">
        <f t="shared" si="243"/>
        <v>0</v>
      </c>
      <c r="AN127" s="46">
        <f t="shared" si="243"/>
        <v>0</v>
      </c>
      <c r="AO127" s="37"/>
      <c r="AP127" s="43">
        <f t="shared" si="2"/>
        <v>0</v>
      </c>
      <c r="AQ127" s="41"/>
      <c r="AR127" s="41"/>
      <c r="AS127" s="53"/>
      <c r="AT127" s="54"/>
      <c r="AU127" s="54"/>
      <c r="AV127" s="4"/>
      <c r="AW127" s="4"/>
    </row>
    <row r="128" spans="1:49" ht="64.5" customHeight="1" x14ac:dyDescent="0.4">
      <c r="A128" s="35">
        <f t="shared" si="3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/>
      <c r="O128" s="43">
        <v>5</v>
      </c>
      <c r="P128" s="45">
        <f t="shared" si="219"/>
        <v>5</v>
      </c>
      <c r="Q128" s="46">
        <f t="shared" ref="Q128:T128" si="244">AJ128</f>
        <v>5</v>
      </c>
      <c r="R128" s="46">
        <f t="shared" si="244"/>
        <v>5</v>
      </c>
      <c r="S128" s="46">
        <f t="shared" si="244"/>
        <v>5</v>
      </c>
      <c r="T128" s="47">
        <f t="shared" si="244"/>
        <v>5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2">
        <f t="shared" ref="AJ128:AN128" si="245">P128-Z128+AE128+U128</f>
        <v>5</v>
      </c>
      <c r="AK128" s="46">
        <f t="shared" si="245"/>
        <v>5</v>
      </c>
      <c r="AL128" s="46">
        <f t="shared" si="245"/>
        <v>5</v>
      </c>
      <c r="AM128" s="46">
        <f t="shared" si="245"/>
        <v>5</v>
      </c>
      <c r="AN128" s="46">
        <f t="shared" si="245"/>
        <v>5</v>
      </c>
      <c r="AO128" s="37"/>
      <c r="AP128" s="43">
        <f t="shared" si="2"/>
        <v>5</v>
      </c>
      <c r="AQ128" s="41"/>
      <c r="AR128" s="41"/>
      <c r="AS128" s="53"/>
      <c r="AT128" s="54"/>
      <c r="AU128" s="54"/>
      <c r="AV128" s="4"/>
      <c r="AW128" s="4"/>
    </row>
    <row r="129" spans="1:49" ht="64.5" customHeight="1" x14ac:dyDescent="0.4">
      <c r="A129" s="35">
        <f t="shared" si="3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/>
      <c r="O129" s="43">
        <v>6</v>
      </c>
      <c r="P129" s="45">
        <f t="shared" si="219"/>
        <v>6</v>
      </c>
      <c r="Q129" s="46">
        <f t="shared" ref="Q129:T129" si="246">AJ129</f>
        <v>6</v>
      </c>
      <c r="R129" s="46">
        <f t="shared" si="246"/>
        <v>6</v>
      </c>
      <c r="S129" s="46">
        <f t="shared" si="246"/>
        <v>6</v>
      </c>
      <c r="T129" s="47">
        <f t="shared" si="246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2">
        <f t="shared" ref="AJ129:AN129" si="247">P129-Z129+AE129+U129</f>
        <v>6</v>
      </c>
      <c r="AK129" s="46">
        <f t="shared" si="247"/>
        <v>6</v>
      </c>
      <c r="AL129" s="46">
        <f t="shared" si="247"/>
        <v>6</v>
      </c>
      <c r="AM129" s="46">
        <f t="shared" si="247"/>
        <v>6</v>
      </c>
      <c r="AN129" s="46">
        <f t="shared" si="247"/>
        <v>6</v>
      </c>
      <c r="AO129" s="37"/>
      <c r="AP129" s="43">
        <f t="shared" si="2"/>
        <v>6</v>
      </c>
      <c r="AQ129" s="41"/>
      <c r="AR129" s="41"/>
      <c r="AS129" s="53"/>
      <c r="AT129" s="54"/>
      <c r="AU129" s="54"/>
      <c r="AV129" s="4"/>
      <c r="AW129" s="4"/>
    </row>
    <row r="130" spans="1:49" ht="64.5" customHeight="1" x14ac:dyDescent="0.4">
      <c r="A130" s="35">
        <f t="shared" si="3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v>5</v>
      </c>
      <c r="P130" s="45">
        <f t="shared" si="219"/>
        <v>5</v>
      </c>
      <c r="Q130" s="46">
        <f t="shared" ref="Q130:T130" si="248">AJ130</f>
        <v>5</v>
      </c>
      <c r="R130" s="46">
        <f t="shared" si="248"/>
        <v>5</v>
      </c>
      <c r="S130" s="46">
        <f t="shared" si="248"/>
        <v>5</v>
      </c>
      <c r="T130" s="47">
        <f t="shared" si="248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2">
        <f t="shared" ref="AJ130:AN130" si="249">P130-Z130+AE130+U130</f>
        <v>5</v>
      </c>
      <c r="AK130" s="46">
        <f t="shared" si="249"/>
        <v>5</v>
      </c>
      <c r="AL130" s="46">
        <f t="shared" si="249"/>
        <v>5</v>
      </c>
      <c r="AM130" s="46">
        <f t="shared" si="249"/>
        <v>5</v>
      </c>
      <c r="AN130" s="46">
        <f t="shared" si="249"/>
        <v>5</v>
      </c>
      <c r="AO130" s="37"/>
      <c r="AP130" s="43">
        <f t="shared" si="2"/>
        <v>5</v>
      </c>
      <c r="AQ130" s="41"/>
      <c r="AR130" s="41"/>
      <c r="AS130" s="53"/>
      <c r="AT130" s="54"/>
      <c r="AU130" s="54"/>
      <c r="AV130" s="4"/>
      <c r="AW130" s="4"/>
    </row>
    <row r="131" spans="1:49" ht="64.5" customHeight="1" x14ac:dyDescent="0.4">
      <c r="A131" s="35">
        <f t="shared" si="3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v>12</v>
      </c>
      <c r="P131" s="45">
        <f t="shared" si="219"/>
        <v>12</v>
      </c>
      <c r="Q131" s="46">
        <f t="shared" ref="Q131:T131" si="250">AJ131</f>
        <v>12</v>
      </c>
      <c r="R131" s="46">
        <f t="shared" si="250"/>
        <v>12</v>
      </c>
      <c r="S131" s="46">
        <f t="shared" si="250"/>
        <v>12</v>
      </c>
      <c r="T131" s="47">
        <f t="shared" si="250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2">
        <f t="shared" ref="AJ131:AN131" si="251">P131-Z131+AE131+U131</f>
        <v>12</v>
      </c>
      <c r="AK131" s="46">
        <f t="shared" si="251"/>
        <v>12</v>
      </c>
      <c r="AL131" s="46">
        <f t="shared" si="251"/>
        <v>12</v>
      </c>
      <c r="AM131" s="46">
        <f t="shared" si="251"/>
        <v>12</v>
      </c>
      <c r="AN131" s="46">
        <f t="shared" si="251"/>
        <v>12</v>
      </c>
      <c r="AO131" s="37"/>
      <c r="AP131" s="43">
        <f t="shared" si="2"/>
        <v>12</v>
      </c>
      <c r="AQ131" s="41"/>
      <c r="AR131" s="41"/>
      <c r="AS131" s="53"/>
      <c r="AT131" s="54"/>
      <c r="AU131" s="54"/>
      <c r="AV131" s="4"/>
      <c r="AW131" s="4"/>
    </row>
    <row r="132" spans="1:49" ht="64.5" customHeight="1" x14ac:dyDescent="0.4">
      <c r="A132" s="35">
        <f t="shared" si="3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v>2</v>
      </c>
      <c r="P132" s="45">
        <f t="shared" si="219"/>
        <v>2</v>
      </c>
      <c r="Q132" s="46">
        <f t="shared" ref="Q132:T132" si="252">AJ132</f>
        <v>2</v>
      </c>
      <c r="R132" s="46">
        <f t="shared" si="252"/>
        <v>2</v>
      </c>
      <c r="S132" s="46">
        <f t="shared" si="252"/>
        <v>2</v>
      </c>
      <c r="T132" s="47">
        <f t="shared" si="252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2">
        <f t="shared" ref="AJ132:AN132" si="253">P132-Z132+AE132+U132</f>
        <v>2</v>
      </c>
      <c r="AK132" s="46">
        <f t="shared" si="253"/>
        <v>2</v>
      </c>
      <c r="AL132" s="46">
        <f t="shared" si="253"/>
        <v>2</v>
      </c>
      <c r="AM132" s="46">
        <f t="shared" si="253"/>
        <v>2</v>
      </c>
      <c r="AN132" s="46">
        <f t="shared" si="253"/>
        <v>2</v>
      </c>
      <c r="AO132" s="37"/>
      <c r="AP132" s="43">
        <f t="shared" si="2"/>
        <v>2</v>
      </c>
      <c r="AQ132" s="41"/>
      <c r="AR132" s="41"/>
      <c r="AS132" s="53"/>
      <c r="AT132" s="54"/>
      <c r="AU132" s="54"/>
      <c r="AV132" s="4"/>
      <c r="AW132" s="4"/>
    </row>
    <row r="133" spans="1:49" ht="64.5" customHeight="1" x14ac:dyDescent="0.4">
      <c r="A133" s="35">
        <f t="shared" si="3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>
        <v>45107</v>
      </c>
      <c r="L133" s="43" t="s">
        <v>109</v>
      </c>
      <c r="M133" s="43">
        <v>388</v>
      </c>
      <c r="N133" s="44"/>
      <c r="O133" s="43">
        <v>5</v>
      </c>
      <c r="P133" s="45">
        <f t="shared" si="219"/>
        <v>5</v>
      </c>
      <c r="Q133" s="46">
        <f t="shared" ref="Q133:T133" si="254">AJ133</f>
        <v>5</v>
      </c>
      <c r="R133" s="46">
        <f t="shared" si="254"/>
        <v>5</v>
      </c>
      <c r="S133" s="46">
        <f t="shared" si="254"/>
        <v>5</v>
      </c>
      <c r="T133" s="47">
        <f t="shared" si="254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2">
        <f t="shared" ref="AJ133:AN133" si="255">P133-Z133+AE133+U133</f>
        <v>5</v>
      </c>
      <c r="AK133" s="46">
        <f t="shared" si="255"/>
        <v>5</v>
      </c>
      <c r="AL133" s="46">
        <f t="shared" si="255"/>
        <v>5</v>
      </c>
      <c r="AM133" s="46">
        <f t="shared" si="255"/>
        <v>5</v>
      </c>
      <c r="AN133" s="46">
        <f t="shared" si="255"/>
        <v>5</v>
      </c>
      <c r="AO133" s="37"/>
      <c r="AP133" s="43">
        <f t="shared" si="2"/>
        <v>5</v>
      </c>
      <c r="AQ133" s="41"/>
      <c r="AR133" s="41"/>
      <c r="AS133" s="53"/>
      <c r="AT133" s="54"/>
      <c r="AU133" s="54"/>
      <c r="AV133" s="4"/>
      <c r="AW133" s="4"/>
    </row>
    <row r="134" spans="1:49" ht="64.5" customHeight="1" x14ac:dyDescent="0.4">
      <c r="A134" s="35">
        <f t="shared" si="3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v>3</v>
      </c>
      <c r="P134" s="45">
        <f t="shared" si="219"/>
        <v>3</v>
      </c>
      <c r="Q134" s="46">
        <f t="shared" ref="Q134:T134" si="256">AJ134</f>
        <v>3</v>
      </c>
      <c r="R134" s="46">
        <f t="shared" si="256"/>
        <v>3</v>
      </c>
      <c r="S134" s="46">
        <f t="shared" si="256"/>
        <v>3</v>
      </c>
      <c r="T134" s="47">
        <f t="shared" si="256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2">
        <f t="shared" ref="AJ134:AN134" si="257">P134-Z134+AE134+U134</f>
        <v>3</v>
      </c>
      <c r="AK134" s="46">
        <f t="shared" si="257"/>
        <v>3</v>
      </c>
      <c r="AL134" s="46">
        <f t="shared" si="257"/>
        <v>3</v>
      </c>
      <c r="AM134" s="46">
        <f t="shared" si="257"/>
        <v>3</v>
      </c>
      <c r="AN134" s="46">
        <f t="shared" si="257"/>
        <v>3</v>
      </c>
      <c r="AO134" s="37"/>
      <c r="AP134" s="43">
        <f t="shared" si="2"/>
        <v>3</v>
      </c>
      <c r="AQ134" s="41"/>
      <c r="AR134" s="41"/>
      <c r="AS134" s="53"/>
      <c r="AT134" s="54"/>
      <c r="AU134" s="54"/>
      <c r="AV134" s="4"/>
      <c r="AW134" s="4"/>
    </row>
    <row r="135" spans="1:49" ht="64.5" customHeight="1" x14ac:dyDescent="0.4">
      <c r="A135" s="35">
        <f t="shared" si="3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 t="s">
        <v>618</v>
      </c>
      <c r="O135" s="43">
        <v>6</v>
      </c>
      <c r="P135" s="45">
        <f t="shared" si="219"/>
        <v>6</v>
      </c>
      <c r="Q135" s="46">
        <f t="shared" ref="Q135:T135" si="258">AJ135</f>
        <v>6</v>
      </c>
      <c r="R135" s="46">
        <f t="shared" si="258"/>
        <v>6</v>
      </c>
      <c r="S135" s="46">
        <f t="shared" si="258"/>
        <v>2</v>
      </c>
      <c r="T135" s="47">
        <f t="shared" si="258"/>
        <v>2</v>
      </c>
      <c r="U135" s="48"/>
      <c r="V135" s="37"/>
      <c r="W135" s="37"/>
      <c r="X135" s="37"/>
      <c r="Y135" s="49">
        <v>4</v>
      </c>
      <c r="Z135" s="138"/>
      <c r="AA135" s="139"/>
      <c r="AB135" s="37">
        <v>4</v>
      </c>
      <c r="AC135" s="37"/>
      <c r="AD135" s="49"/>
      <c r="AE135" s="50"/>
      <c r="AF135" s="37"/>
      <c r="AG135" s="37"/>
      <c r="AH135" s="37"/>
      <c r="AI135" s="49"/>
      <c r="AJ135" s="52">
        <f t="shared" ref="AJ135:AN135" si="259">P135-Z135+AE135+U135</f>
        <v>6</v>
      </c>
      <c r="AK135" s="46">
        <f t="shared" si="259"/>
        <v>6</v>
      </c>
      <c r="AL135" s="46">
        <f t="shared" si="259"/>
        <v>2</v>
      </c>
      <c r="AM135" s="46">
        <f t="shared" si="259"/>
        <v>2</v>
      </c>
      <c r="AN135" s="46">
        <f t="shared" si="259"/>
        <v>6</v>
      </c>
      <c r="AO135" s="37"/>
      <c r="AP135" s="43">
        <f t="shared" si="2"/>
        <v>6</v>
      </c>
      <c r="AQ135" s="41"/>
      <c r="AR135" s="41">
        <v>276</v>
      </c>
      <c r="AS135" s="53"/>
      <c r="AT135" s="54"/>
      <c r="AU135" s="54"/>
      <c r="AV135" s="4"/>
      <c r="AW135" s="4"/>
    </row>
    <row r="136" spans="1:49" ht="64.5" customHeight="1" x14ac:dyDescent="0.4">
      <c r="A136" s="35">
        <f t="shared" si="3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v>4</v>
      </c>
      <c r="P136" s="45">
        <f t="shared" si="219"/>
        <v>4</v>
      </c>
      <c r="Q136" s="46">
        <f t="shared" ref="Q136:T136" si="260">AJ136</f>
        <v>4</v>
      </c>
      <c r="R136" s="46">
        <f t="shared" si="260"/>
        <v>4</v>
      </c>
      <c r="S136" s="46">
        <f t="shared" si="260"/>
        <v>4</v>
      </c>
      <c r="T136" s="47">
        <f t="shared" si="260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2">
        <f t="shared" ref="AJ136:AN136" si="261">P136-Z136+AE136+U136</f>
        <v>4</v>
      </c>
      <c r="AK136" s="46">
        <f t="shared" si="261"/>
        <v>4</v>
      </c>
      <c r="AL136" s="46">
        <f t="shared" si="261"/>
        <v>4</v>
      </c>
      <c r="AM136" s="46">
        <f t="shared" si="261"/>
        <v>4</v>
      </c>
      <c r="AN136" s="46">
        <f t="shared" si="261"/>
        <v>4</v>
      </c>
      <c r="AO136" s="37"/>
      <c r="AP136" s="43">
        <f t="shared" si="2"/>
        <v>4</v>
      </c>
      <c r="AQ136" s="41"/>
      <c r="AR136" s="41"/>
      <c r="AS136" s="53"/>
      <c r="AT136" s="54"/>
      <c r="AU136" s="54"/>
      <c r="AV136" s="4"/>
      <c r="AW136" s="4"/>
    </row>
    <row r="137" spans="1:49" ht="64.5" customHeight="1" x14ac:dyDescent="0.4">
      <c r="A137" s="35">
        <f t="shared" si="3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v>0</v>
      </c>
      <c r="P137" s="45">
        <f t="shared" si="219"/>
        <v>0</v>
      </c>
      <c r="Q137" s="46">
        <f t="shared" ref="Q137:T137" si="262">AJ137</f>
        <v>0</v>
      </c>
      <c r="R137" s="46">
        <f t="shared" si="262"/>
        <v>0</v>
      </c>
      <c r="S137" s="46">
        <f t="shared" si="262"/>
        <v>0</v>
      </c>
      <c r="T137" s="47">
        <f t="shared" si="262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2">
        <f t="shared" ref="AJ137:AN137" si="263">P137-Z137+AE137+U137</f>
        <v>0</v>
      </c>
      <c r="AK137" s="46">
        <f t="shared" si="263"/>
        <v>0</v>
      </c>
      <c r="AL137" s="46">
        <f t="shared" si="263"/>
        <v>0</v>
      </c>
      <c r="AM137" s="46">
        <f t="shared" si="263"/>
        <v>0</v>
      </c>
      <c r="AN137" s="46">
        <f t="shared" si="263"/>
        <v>0</v>
      </c>
      <c r="AO137" s="37"/>
      <c r="AP137" s="43">
        <f t="shared" si="2"/>
        <v>0</v>
      </c>
      <c r="AQ137" s="41"/>
      <c r="AR137" s="41"/>
      <c r="AS137" s="53"/>
      <c r="AT137" s="54"/>
      <c r="AU137" s="54"/>
      <c r="AV137" s="4"/>
      <c r="AW137" s="4"/>
    </row>
    <row r="138" spans="1:49" ht="64.5" customHeight="1" x14ac:dyDescent="0.4">
      <c r="A138" s="35">
        <f t="shared" si="3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v>9</v>
      </c>
      <c r="P138" s="45">
        <f t="shared" si="219"/>
        <v>9</v>
      </c>
      <c r="Q138" s="46">
        <f t="shared" ref="Q138:T138" si="264">AJ138</f>
        <v>9</v>
      </c>
      <c r="R138" s="46">
        <f t="shared" si="264"/>
        <v>9</v>
      </c>
      <c r="S138" s="46">
        <f t="shared" si="264"/>
        <v>9</v>
      </c>
      <c r="T138" s="47">
        <f t="shared" si="264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2">
        <f t="shared" ref="AJ138:AN138" si="265">P138-Z138+AE138+U138</f>
        <v>9</v>
      </c>
      <c r="AK138" s="46">
        <f t="shared" si="265"/>
        <v>9</v>
      </c>
      <c r="AL138" s="46">
        <f t="shared" si="265"/>
        <v>9</v>
      </c>
      <c r="AM138" s="46">
        <f t="shared" si="265"/>
        <v>9</v>
      </c>
      <c r="AN138" s="46">
        <f t="shared" si="265"/>
        <v>9</v>
      </c>
      <c r="AO138" s="37"/>
      <c r="AP138" s="43">
        <f t="shared" si="2"/>
        <v>9</v>
      </c>
      <c r="AQ138" s="41"/>
      <c r="AR138" s="41"/>
      <c r="AS138" s="53"/>
      <c r="AT138" s="54"/>
      <c r="AU138" s="54"/>
      <c r="AV138" s="4"/>
      <c r="AW138" s="4"/>
    </row>
    <row r="139" spans="1:49" ht="64.5" customHeight="1" x14ac:dyDescent="0.4">
      <c r="A139" s="35">
        <f t="shared" si="3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v>18</v>
      </c>
      <c r="P139" s="45">
        <f t="shared" si="219"/>
        <v>18</v>
      </c>
      <c r="Q139" s="46">
        <f t="shared" ref="Q139:T139" si="266">AJ139</f>
        <v>18</v>
      </c>
      <c r="R139" s="46">
        <f t="shared" si="266"/>
        <v>18</v>
      </c>
      <c r="S139" s="46">
        <f t="shared" si="266"/>
        <v>18</v>
      </c>
      <c r="T139" s="47">
        <f t="shared" si="266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2">
        <f t="shared" ref="AJ139:AN139" si="267">P139-Z139+AE139+U139</f>
        <v>18</v>
      </c>
      <c r="AK139" s="46">
        <f t="shared" si="267"/>
        <v>18</v>
      </c>
      <c r="AL139" s="46">
        <f t="shared" si="267"/>
        <v>18</v>
      </c>
      <c r="AM139" s="46">
        <f t="shared" si="267"/>
        <v>18</v>
      </c>
      <c r="AN139" s="46">
        <f t="shared" si="267"/>
        <v>18</v>
      </c>
      <c r="AO139" s="37"/>
      <c r="AP139" s="43">
        <f t="shared" si="2"/>
        <v>18</v>
      </c>
      <c r="AQ139" s="41"/>
      <c r="AR139" s="41"/>
      <c r="AS139" s="53"/>
      <c r="AT139" s="54"/>
      <c r="AU139" s="54"/>
      <c r="AV139" s="4"/>
      <c r="AW139" s="4"/>
    </row>
    <row r="140" spans="1:49" ht="64.5" customHeight="1" x14ac:dyDescent="0.4">
      <c r="A140" s="35">
        <f t="shared" si="3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v>8</v>
      </c>
      <c r="P140" s="45">
        <f t="shared" si="219"/>
        <v>8</v>
      </c>
      <c r="Q140" s="46">
        <f t="shared" ref="Q140:T140" si="268">AJ140</f>
        <v>8</v>
      </c>
      <c r="R140" s="46">
        <f t="shared" si="268"/>
        <v>8</v>
      </c>
      <c r="S140" s="46">
        <f t="shared" si="268"/>
        <v>8</v>
      </c>
      <c r="T140" s="47">
        <f t="shared" si="268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2">
        <f t="shared" ref="AJ140:AN140" si="269">P140-Z140+AE140+U140</f>
        <v>8</v>
      </c>
      <c r="AK140" s="46">
        <f t="shared" si="269"/>
        <v>8</v>
      </c>
      <c r="AL140" s="46">
        <f t="shared" si="269"/>
        <v>8</v>
      </c>
      <c r="AM140" s="46">
        <f t="shared" si="269"/>
        <v>8</v>
      </c>
      <c r="AN140" s="46">
        <f t="shared" si="269"/>
        <v>8</v>
      </c>
      <c r="AO140" s="37"/>
      <c r="AP140" s="43">
        <f t="shared" si="2"/>
        <v>8</v>
      </c>
      <c r="AQ140" s="41"/>
      <c r="AR140" s="41"/>
      <c r="AS140" s="53"/>
      <c r="AT140" s="54"/>
      <c r="AU140" s="54"/>
      <c r="AV140" s="4"/>
      <c r="AW140" s="4"/>
    </row>
    <row r="141" spans="1:49" ht="64.5" customHeight="1" x14ac:dyDescent="0.4">
      <c r="A141" s="35">
        <f t="shared" si="3"/>
        <v>136</v>
      </c>
      <c r="B141" s="55" t="s">
        <v>634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 t="s">
        <v>635</v>
      </c>
      <c r="O141" s="43">
        <v>3</v>
      </c>
      <c r="P141" s="45">
        <f t="shared" si="219"/>
        <v>3</v>
      </c>
      <c r="Q141" s="46">
        <f t="shared" ref="Q141:T141" si="270">AJ141</f>
        <v>3</v>
      </c>
      <c r="R141" s="46">
        <f t="shared" si="270"/>
        <v>3</v>
      </c>
      <c r="S141" s="46">
        <f t="shared" si="270"/>
        <v>3</v>
      </c>
      <c r="T141" s="47">
        <f t="shared" si="270"/>
        <v>3</v>
      </c>
      <c r="U141" s="48"/>
      <c r="V141" s="37"/>
      <c r="W141" s="37"/>
      <c r="X141" s="37"/>
      <c r="Y141" s="49">
        <v>1</v>
      </c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2">
        <f t="shared" ref="AJ141:AN141" si="271">P141-Z141+AE141+U141</f>
        <v>3</v>
      </c>
      <c r="AK141" s="46">
        <f t="shared" si="271"/>
        <v>3</v>
      </c>
      <c r="AL141" s="46">
        <f t="shared" si="271"/>
        <v>3</v>
      </c>
      <c r="AM141" s="46">
        <f t="shared" si="271"/>
        <v>3</v>
      </c>
      <c r="AN141" s="46">
        <f t="shared" si="271"/>
        <v>4</v>
      </c>
      <c r="AO141" s="37"/>
      <c r="AP141" s="43">
        <f t="shared" si="2"/>
        <v>4</v>
      </c>
      <c r="AQ141" s="41"/>
      <c r="AR141" s="41"/>
      <c r="AS141" s="53"/>
      <c r="AT141" s="54"/>
      <c r="AU141" s="54"/>
      <c r="AV141" s="4"/>
      <c r="AW141" s="4"/>
    </row>
    <row r="142" spans="1:49" ht="64.5" customHeight="1" x14ac:dyDescent="0.4">
      <c r="A142" s="35">
        <f t="shared" si="3"/>
        <v>137</v>
      </c>
      <c r="B142" s="5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v>15</v>
      </c>
      <c r="P142" s="45">
        <f t="shared" si="219"/>
        <v>15</v>
      </c>
      <c r="Q142" s="46">
        <f t="shared" ref="Q142:T142" si="272">AJ142</f>
        <v>15</v>
      </c>
      <c r="R142" s="46">
        <f t="shared" si="272"/>
        <v>15</v>
      </c>
      <c r="S142" s="46">
        <f t="shared" si="272"/>
        <v>15</v>
      </c>
      <c r="T142" s="47">
        <f t="shared" si="272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2">
        <f t="shared" ref="AJ142:AN142" si="273">P142-Z142+AE142+U142</f>
        <v>15</v>
      </c>
      <c r="AK142" s="46">
        <f t="shared" si="273"/>
        <v>15</v>
      </c>
      <c r="AL142" s="46">
        <f t="shared" si="273"/>
        <v>15</v>
      </c>
      <c r="AM142" s="46">
        <f t="shared" si="273"/>
        <v>15</v>
      </c>
      <c r="AN142" s="46">
        <f t="shared" si="273"/>
        <v>15</v>
      </c>
      <c r="AO142" s="37"/>
      <c r="AP142" s="43">
        <f t="shared" si="2"/>
        <v>15</v>
      </c>
      <c r="AQ142" s="41"/>
      <c r="AR142" s="41"/>
      <c r="AS142" s="53"/>
      <c r="AT142" s="54"/>
      <c r="AU142" s="54"/>
      <c r="AV142" s="4"/>
      <c r="AW142" s="4"/>
    </row>
    <row r="143" spans="1:49" ht="64.5" customHeight="1" x14ac:dyDescent="0.4">
      <c r="A143" s="35">
        <f t="shared" si="3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 t="s">
        <v>643</v>
      </c>
      <c r="O143" s="43">
        <v>0</v>
      </c>
      <c r="P143" s="45">
        <f t="shared" si="219"/>
        <v>0</v>
      </c>
      <c r="Q143" s="46">
        <f t="shared" ref="Q143:T143" si="274">AJ143</f>
        <v>2</v>
      </c>
      <c r="R143" s="46">
        <f t="shared" si="274"/>
        <v>0</v>
      </c>
      <c r="S143" s="46">
        <f t="shared" si="274"/>
        <v>0</v>
      </c>
      <c r="T143" s="47">
        <f t="shared" si="274"/>
        <v>0</v>
      </c>
      <c r="U143" s="48">
        <v>2</v>
      </c>
      <c r="V143" s="37"/>
      <c r="W143" s="37"/>
      <c r="X143" s="37"/>
      <c r="Y143" s="49"/>
      <c r="Z143" s="138"/>
      <c r="AA143" s="139">
        <v>2</v>
      </c>
      <c r="AB143" s="37"/>
      <c r="AC143" s="37"/>
      <c r="AD143" s="49"/>
      <c r="AE143" s="50"/>
      <c r="AF143" s="37"/>
      <c r="AG143" s="37"/>
      <c r="AH143" s="37"/>
      <c r="AI143" s="49"/>
      <c r="AJ143" s="52">
        <f t="shared" ref="AJ143:AN143" si="275">P143-Z143+AE143+U143</f>
        <v>2</v>
      </c>
      <c r="AK143" s="46">
        <f t="shared" si="275"/>
        <v>0</v>
      </c>
      <c r="AL143" s="46">
        <f t="shared" si="275"/>
        <v>0</v>
      </c>
      <c r="AM143" s="46">
        <f t="shared" si="275"/>
        <v>0</v>
      </c>
      <c r="AN143" s="46">
        <f t="shared" si="275"/>
        <v>0</v>
      </c>
      <c r="AO143" s="37"/>
      <c r="AP143" s="43">
        <f t="shared" si="2"/>
        <v>0</v>
      </c>
      <c r="AQ143" s="41"/>
      <c r="AR143" s="41">
        <v>264</v>
      </c>
      <c r="AS143" s="53" t="s">
        <v>647</v>
      </c>
      <c r="AT143" s="54"/>
      <c r="AU143" s="54"/>
      <c r="AV143" s="4"/>
      <c r="AW143" s="4"/>
    </row>
    <row r="144" spans="1:49" ht="64.5" customHeight="1" x14ac:dyDescent="0.4">
      <c r="A144" s="35">
        <f t="shared" si="3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v>0</v>
      </c>
      <c r="P144" s="45">
        <f t="shared" si="219"/>
        <v>0</v>
      </c>
      <c r="Q144" s="46">
        <f t="shared" ref="Q144:T144" si="276">AJ144</f>
        <v>0</v>
      </c>
      <c r="R144" s="46">
        <f t="shared" si="276"/>
        <v>0</v>
      </c>
      <c r="S144" s="46">
        <f t="shared" si="276"/>
        <v>10</v>
      </c>
      <c r="T144" s="47">
        <f t="shared" si="276"/>
        <v>10</v>
      </c>
      <c r="U144" s="48"/>
      <c r="V144" s="37"/>
      <c r="W144" s="37">
        <v>10</v>
      </c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2">
        <f t="shared" ref="AJ144:AN144" si="277">P144-Z144+AE144+U144</f>
        <v>0</v>
      </c>
      <c r="AK144" s="46">
        <f t="shared" si="277"/>
        <v>0</v>
      </c>
      <c r="AL144" s="46">
        <f t="shared" si="277"/>
        <v>10</v>
      </c>
      <c r="AM144" s="46">
        <f t="shared" si="277"/>
        <v>10</v>
      </c>
      <c r="AN144" s="46">
        <f t="shared" si="277"/>
        <v>10</v>
      </c>
      <c r="AO144" s="37"/>
      <c r="AP144" s="43">
        <f t="shared" si="2"/>
        <v>10</v>
      </c>
      <c r="AQ144" s="41"/>
      <c r="AR144" s="41"/>
      <c r="AS144" s="53"/>
      <c r="AT144" s="54"/>
      <c r="AU144" s="54"/>
      <c r="AV144" s="4"/>
      <c r="AW144" s="4"/>
    </row>
    <row r="145" spans="1:49" ht="64.5" customHeight="1" x14ac:dyDescent="0.4">
      <c r="A145" s="35">
        <f t="shared" si="3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131" t="s">
        <v>650</v>
      </c>
      <c r="O145" s="43">
        <v>165</v>
      </c>
      <c r="P145" s="45">
        <f t="shared" si="219"/>
        <v>165</v>
      </c>
      <c r="Q145" s="46">
        <f t="shared" ref="Q145:T145" si="278">AJ145</f>
        <v>165</v>
      </c>
      <c r="R145" s="46">
        <f t="shared" si="278"/>
        <v>165</v>
      </c>
      <c r="S145" s="46">
        <f t="shared" si="278"/>
        <v>165</v>
      </c>
      <c r="T145" s="47">
        <f t="shared" si="278"/>
        <v>165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2">
        <f t="shared" ref="AJ145:AN145" si="279">P145-Z145+AE145+U145</f>
        <v>165</v>
      </c>
      <c r="AK145" s="46">
        <f t="shared" si="279"/>
        <v>165</v>
      </c>
      <c r="AL145" s="46">
        <f t="shared" si="279"/>
        <v>165</v>
      </c>
      <c r="AM145" s="46">
        <f t="shared" si="279"/>
        <v>165</v>
      </c>
      <c r="AN145" s="46">
        <f t="shared" si="279"/>
        <v>165</v>
      </c>
      <c r="AO145" s="37"/>
      <c r="AP145" s="43">
        <f t="shared" si="2"/>
        <v>165</v>
      </c>
      <c r="AQ145" s="41"/>
      <c r="AR145" s="41"/>
      <c r="AS145" s="53"/>
      <c r="AT145" s="54"/>
      <c r="AU145" s="54"/>
      <c r="AV145" s="4"/>
      <c r="AW145" s="4"/>
    </row>
    <row r="146" spans="1:49" ht="64.5" customHeight="1" x14ac:dyDescent="0.4">
      <c r="A146" s="35">
        <f t="shared" si="3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131" t="s">
        <v>650</v>
      </c>
      <c r="O146" s="43">
        <v>165</v>
      </c>
      <c r="P146" s="45">
        <f t="shared" si="219"/>
        <v>165</v>
      </c>
      <c r="Q146" s="46">
        <f t="shared" ref="Q146:T146" si="280">AJ146</f>
        <v>165</v>
      </c>
      <c r="R146" s="46">
        <f t="shared" si="280"/>
        <v>165</v>
      </c>
      <c r="S146" s="46">
        <f t="shared" si="280"/>
        <v>165</v>
      </c>
      <c r="T146" s="47">
        <f t="shared" si="280"/>
        <v>165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2">
        <f t="shared" ref="AJ146:AN146" si="281">P146-Z146+AE146+U146</f>
        <v>165</v>
      </c>
      <c r="AK146" s="46">
        <f t="shared" si="281"/>
        <v>165</v>
      </c>
      <c r="AL146" s="46">
        <f t="shared" si="281"/>
        <v>165</v>
      </c>
      <c r="AM146" s="46">
        <f t="shared" si="281"/>
        <v>165</v>
      </c>
      <c r="AN146" s="46">
        <f t="shared" si="281"/>
        <v>165</v>
      </c>
      <c r="AO146" s="37"/>
      <c r="AP146" s="43">
        <f t="shared" si="2"/>
        <v>165</v>
      </c>
      <c r="AQ146" s="41"/>
      <c r="AR146" s="41"/>
      <c r="AS146" s="53"/>
      <c r="AT146" s="54"/>
      <c r="AU146" s="54"/>
      <c r="AV146" s="4"/>
      <c r="AW146" s="4"/>
    </row>
    <row r="147" spans="1:49" ht="64.5" customHeight="1" x14ac:dyDescent="0.4">
      <c r="A147" s="35">
        <f t="shared" si="3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 t="s">
        <v>656</v>
      </c>
      <c r="O147" s="43">
        <v>152</v>
      </c>
      <c r="P147" s="45">
        <f t="shared" si="219"/>
        <v>152</v>
      </c>
      <c r="Q147" s="46">
        <f t="shared" ref="Q147:T147" si="282">AJ147</f>
        <v>152</v>
      </c>
      <c r="R147" s="46">
        <f t="shared" si="282"/>
        <v>142</v>
      </c>
      <c r="S147" s="46">
        <f t="shared" si="282"/>
        <v>142</v>
      </c>
      <c r="T147" s="47">
        <f t="shared" si="282"/>
        <v>142</v>
      </c>
      <c r="U147" s="48"/>
      <c r="V147" s="37"/>
      <c r="W147" s="37"/>
      <c r="X147" s="37"/>
      <c r="Y147" s="49"/>
      <c r="Z147" s="138"/>
      <c r="AA147" s="139">
        <v>10</v>
      </c>
      <c r="AB147" s="37"/>
      <c r="AC147" s="37"/>
      <c r="AD147" s="49"/>
      <c r="AE147" s="50"/>
      <c r="AF147" s="37"/>
      <c r="AG147" s="37"/>
      <c r="AH147" s="37"/>
      <c r="AI147" s="49"/>
      <c r="AJ147" s="52">
        <f t="shared" ref="AJ147:AN147" si="283">P147-Z147+AE147+U147</f>
        <v>152</v>
      </c>
      <c r="AK147" s="46">
        <f t="shared" si="283"/>
        <v>142</v>
      </c>
      <c r="AL147" s="46">
        <f t="shared" si="283"/>
        <v>142</v>
      </c>
      <c r="AM147" s="46">
        <f t="shared" si="283"/>
        <v>142</v>
      </c>
      <c r="AN147" s="46">
        <f t="shared" si="283"/>
        <v>142</v>
      </c>
      <c r="AO147" s="37"/>
      <c r="AP147" s="43">
        <f t="shared" si="2"/>
        <v>142</v>
      </c>
      <c r="AQ147" s="41"/>
      <c r="AR147" s="41">
        <v>256</v>
      </c>
      <c r="AS147" s="53"/>
      <c r="AT147" s="54"/>
      <c r="AU147" s="54"/>
      <c r="AV147" s="4"/>
      <c r="AW147" s="4"/>
    </row>
    <row r="148" spans="1:49" ht="64.5" customHeight="1" x14ac:dyDescent="0.4">
      <c r="A148" s="35">
        <f t="shared" si="3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 t="s">
        <v>657</v>
      </c>
      <c r="O148" s="43">
        <v>152</v>
      </c>
      <c r="P148" s="45">
        <f t="shared" si="219"/>
        <v>152</v>
      </c>
      <c r="Q148" s="46">
        <f t="shared" ref="Q148:T148" si="284">AJ148</f>
        <v>152</v>
      </c>
      <c r="R148" s="46">
        <f t="shared" si="284"/>
        <v>142</v>
      </c>
      <c r="S148" s="46">
        <f t="shared" si="284"/>
        <v>142</v>
      </c>
      <c r="T148" s="47">
        <f t="shared" si="284"/>
        <v>142</v>
      </c>
      <c r="U148" s="48"/>
      <c r="V148" s="37"/>
      <c r="W148" s="37"/>
      <c r="X148" s="37"/>
      <c r="Y148" s="49"/>
      <c r="Z148" s="138"/>
      <c r="AA148" s="139">
        <v>10</v>
      </c>
      <c r="AB148" s="37"/>
      <c r="AC148" s="37"/>
      <c r="AD148" s="49"/>
      <c r="AE148" s="50"/>
      <c r="AF148" s="37"/>
      <c r="AG148" s="37"/>
      <c r="AH148" s="37"/>
      <c r="AI148" s="49"/>
      <c r="AJ148" s="52">
        <f t="shared" ref="AJ148:AN148" si="285">P148-Z148+AE148+U148</f>
        <v>152</v>
      </c>
      <c r="AK148" s="46">
        <f t="shared" si="285"/>
        <v>142</v>
      </c>
      <c r="AL148" s="46">
        <f t="shared" si="285"/>
        <v>142</v>
      </c>
      <c r="AM148" s="46">
        <f t="shared" si="285"/>
        <v>142</v>
      </c>
      <c r="AN148" s="46">
        <f t="shared" si="285"/>
        <v>142</v>
      </c>
      <c r="AO148" s="37"/>
      <c r="AP148" s="43">
        <f t="shared" si="2"/>
        <v>142</v>
      </c>
      <c r="AQ148" s="41"/>
      <c r="AR148" s="41">
        <v>256</v>
      </c>
      <c r="AS148" s="53"/>
      <c r="AT148" s="54"/>
      <c r="AU148" s="54"/>
      <c r="AV148" s="4"/>
      <c r="AW148" s="4"/>
    </row>
    <row r="149" spans="1:49" ht="64.5" customHeight="1" x14ac:dyDescent="0.4">
      <c r="A149" s="35">
        <f t="shared" si="3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 t="s">
        <v>661</v>
      </c>
      <c r="O149" s="43">
        <v>13</v>
      </c>
      <c r="P149" s="45">
        <f t="shared" si="219"/>
        <v>13</v>
      </c>
      <c r="Q149" s="46">
        <f t="shared" ref="Q149:T149" si="286">AJ149</f>
        <v>63</v>
      </c>
      <c r="R149" s="46">
        <f t="shared" si="286"/>
        <v>63</v>
      </c>
      <c r="S149" s="46">
        <f t="shared" si="286"/>
        <v>63</v>
      </c>
      <c r="T149" s="47">
        <f t="shared" si="286"/>
        <v>58</v>
      </c>
      <c r="U149" s="48">
        <v>50</v>
      </c>
      <c r="V149" s="37"/>
      <c r="W149" s="37"/>
      <c r="X149" s="37"/>
      <c r="Y149" s="49"/>
      <c r="Z149" s="138"/>
      <c r="AA149" s="139"/>
      <c r="AB149" s="37"/>
      <c r="AC149" s="37">
        <v>5</v>
      </c>
      <c r="AD149" s="49">
        <v>6</v>
      </c>
      <c r="AE149" s="50"/>
      <c r="AF149" s="37"/>
      <c r="AG149" s="37"/>
      <c r="AH149" s="37"/>
      <c r="AI149" s="49"/>
      <c r="AJ149" s="52">
        <f t="shared" ref="AJ149:AN149" si="287">P149-Z149+AE149+U149</f>
        <v>63</v>
      </c>
      <c r="AK149" s="46">
        <f t="shared" si="287"/>
        <v>63</v>
      </c>
      <c r="AL149" s="46">
        <f t="shared" si="287"/>
        <v>63</v>
      </c>
      <c r="AM149" s="46">
        <f t="shared" si="287"/>
        <v>58</v>
      </c>
      <c r="AN149" s="46">
        <f t="shared" si="287"/>
        <v>52</v>
      </c>
      <c r="AO149" s="37"/>
      <c r="AP149" s="43">
        <f t="shared" si="2"/>
        <v>52</v>
      </c>
      <c r="AQ149" s="41"/>
      <c r="AR149" s="41">
        <v>304</v>
      </c>
      <c r="AS149" s="53"/>
      <c r="AT149" s="54"/>
      <c r="AU149" s="54"/>
      <c r="AV149" s="4"/>
      <c r="AW149" s="4"/>
    </row>
    <row r="150" spans="1:49" ht="64.5" customHeight="1" x14ac:dyDescent="0.5">
      <c r="A150" s="35">
        <f t="shared" si="3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 t="s">
        <v>664</v>
      </c>
      <c r="O150" s="43">
        <v>13</v>
      </c>
      <c r="P150" s="45">
        <f t="shared" si="219"/>
        <v>13</v>
      </c>
      <c r="Q150" s="46">
        <f t="shared" ref="Q150:T150" si="288">AJ150</f>
        <v>63</v>
      </c>
      <c r="R150" s="46">
        <f t="shared" si="288"/>
        <v>63</v>
      </c>
      <c r="S150" s="46">
        <f t="shared" si="288"/>
        <v>63</v>
      </c>
      <c r="T150" s="47">
        <f t="shared" si="288"/>
        <v>58</v>
      </c>
      <c r="U150" s="48">
        <v>50</v>
      </c>
      <c r="V150" s="37"/>
      <c r="W150" s="37"/>
      <c r="X150" s="37"/>
      <c r="Y150" s="49"/>
      <c r="Z150" s="138"/>
      <c r="AA150" s="139"/>
      <c r="AB150" s="37"/>
      <c r="AC150" s="37">
        <v>5</v>
      </c>
      <c r="AD150" s="49">
        <v>6</v>
      </c>
      <c r="AE150" s="50"/>
      <c r="AF150" s="37"/>
      <c r="AG150" s="37"/>
      <c r="AH150" s="37"/>
      <c r="AI150" s="49"/>
      <c r="AJ150" s="52">
        <f t="shared" ref="AJ150:AN150" si="289">P150-Z150+AE150+U150</f>
        <v>63</v>
      </c>
      <c r="AK150" s="46">
        <f t="shared" si="289"/>
        <v>63</v>
      </c>
      <c r="AL150" s="46">
        <f t="shared" si="289"/>
        <v>63</v>
      </c>
      <c r="AM150" s="46">
        <f t="shared" si="289"/>
        <v>58</v>
      </c>
      <c r="AN150" s="46">
        <f t="shared" si="289"/>
        <v>52</v>
      </c>
      <c r="AO150" s="37"/>
      <c r="AP150" s="43">
        <f t="shared" si="2"/>
        <v>52</v>
      </c>
      <c r="AQ150" s="41"/>
      <c r="AR150" s="41">
        <v>304</v>
      </c>
      <c r="AS150" s="53"/>
      <c r="AT150" s="54"/>
      <c r="AU150" s="54"/>
      <c r="AV150" s="4"/>
      <c r="AW150" s="4"/>
    </row>
    <row r="151" spans="1:49" ht="64.5" customHeight="1" x14ac:dyDescent="0.4">
      <c r="A151" s="35">
        <f t="shared" si="3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v>2</v>
      </c>
      <c r="P151" s="45">
        <f t="shared" si="219"/>
        <v>2</v>
      </c>
      <c r="Q151" s="46">
        <f t="shared" ref="Q151:Q219" si="290">AJ151</f>
        <v>2</v>
      </c>
      <c r="R151" s="37">
        <v>2</v>
      </c>
      <c r="S151" s="37">
        <v>2</v>
      </c>
      <c r="T151" s="132"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2">
        <f t="shared" ref="AJ151:AN151" si="291">P151-Z151+AE151+U151</f>
        <v>2</v>
      </c>
      <c r="AK151" s="46">
        <f t="shared" si="291"/>
        <v>2</v>
      </c>
      <c r="AL151" s="37">
        <f t="shared" si="291"/>
        <v>2</v>
      </c>
      <c r="AM151" s="37">
        <f t="shared" si="291"/>
        <v>2</v>
      </c>
      <c r="AN151" s="37">
        <f t="shared" si="291"/>
        <v>2</v>
      </c>
      <c r="AO151" s="37"/>
      <c r="AP151" s="43">
        <f t="shared" si="2"/>
        <v>2</v>
      </c>
      <c r="AQ151" s="41"/>
      <c r="AR151" s="41"/>
      <c r="AS151" s="53"/>
      <c r="AT151" s="54"/>
      <c r="AU151" s="54"/>
      <c r="AV151" s="4"/>
      <c r="AW151" s="4"/>
    </row>
    <row r="152" spans="1:49" ht="64.5" customHeight="1" x14ac:dyDescent="0.4">
      <c r="A152" s="35">
        <f t="shared" si="3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v>14</v>
      </c>
      <c r="P152" s="45">
        <f t="shared" si="219"/>
        <v>14</v>
      </c>
      <c r="Q152" s="46">
        <f t="shared" si="290"/>
        <v>14</v>
      </c>
      <c r="R152" s="46">
        <f t="shared" ref="R152:T152" si="292">AK152</f>
        <v>14</v>
      </c>
      <c r="S152" s="46">
        <f t="shared" si="292"/>
        <v>14</v>
      </c>
      <c r="T152" s="47">
        <f t="shared" si="292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2">
        <f t="shared" ref="AJ152:AN152" si="293">P152-Z152+AE152+U152</f>
        <v>14</v>
      </c>
      <c r="AK152" s="46">
        <f t="shared" si="293"/>
        <v>14</v>
      </c>
      <c r="AL152" s="46">
        <f t="shared" si="293"/>
        <v>14</v>
      </c>
      <c r="AM152" s="46">
        <f t="shared" si="293"/>
        <v>14</v>
      </c>
      <c r="AN152" s="46">
        <f t="shared" si="293"/>
        <v>14</v>
      </c>
      <c r="AO152" s="37"/>
      <c r="AP152" s="43">
        <f t="shared" si="2"/>
        <v>14</v>
      </c>
      <c r="AQ152" s="41"/>
      <c r="AR152" s="41"/>
      <c r="AS152" s="53"/>
      <c r="AT152" s="54"/>
      <c r="AU152" s="54"/>
      <c r="AV152" s="4"/>
      <c r="AW152" s="4"/>
    </row>
    <row r="153" spans="1:49" ht="64.5" customHeight="1" x14ac:dyDescent="0.4">
      <c r="A153" s="35">
        <f t="shared" si="3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v>1</v>
      </c>
      <c r="P153" s="45">
        <f t="shared" si="219"/>
        <v>1</v>
      </c>
      <c r="Q153" s="46">
        <f t="shared" si="290"/>
        <v>1</v>
      </c>
      <c r="R153" s="46">
        <f t="shared" ref="R153:T153" si="294">AK153</f>
        <v>1</v>
      </c>
      <c r="S153" s="46">
        <f t="shared" si="294"/>
        <v>1</v>
      </c>
      <c r="T153" s="47">
        <f t="shared" si="294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2">
        <f t="shared" ref="AJ153:AN153" si="295">P153-Z153+AE153+U153</f>
        <v>1</v>
      </c>
      <c r="AK153" s="46">
        <f t="shared" si="295"/>
        <v>1</v>
      </c>
      <c r="AL153" s="46">
        <f t="shared" si="295"/>
        <v>1</v>
      </c>
      <c r="AM153" s="46">
        <f t="shared" si="295"/>
        <v>1</v>
      </c>
      <c r="AN153" s="46">
        <f t="shared" si="295"/>
        <v>1</v>
      </c>
      <c r="AO153" s="37"/>
      <c r="AP153" s="43">
        <f t="shared" si="2"/>
        <v>1</v>
      </c>
      <c r="AQ153" s="41"/>
      <c r="AR153" s="41"/>
      <c r="AS153" s="53"/>
      <c r="AT153" s="54"/>
      <c r="AU153" s="54"/>
      <c r="AV153" s="4"/>
      <c r="AW153" s="4"/>
    </row>
    <row r="154" spans="1:49" ht="64.5" customHeight="1" x14ac:dyDescent="0.4">
      <c r="A154" s="35">
        <f t="shared" si="3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v>0</v>
      </c>
      <c r="P154" s="45">
        <f t="shared" si="219"/>
        <v>0</v>
      </c>
      <c r="Q154" s="46">
        <f t="shared" si="290"/>
        <v>0</v>
      </c>
      <c r="R154" s="46">
        <f t="shared" ref="R154:T154" si="296">AK154</f>
        <v>0</v>
      </c>
      <c r="S154" s="46">
        <f t="shared" si="296"/>
        <v>0</v>
      </c>
      <c r="T154" s="47">
        <f t="shared" si="296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2">
        <f t="shared" ref="AJ154:AN154" si="297">P154-Z154+AE154+U154</f>
        <v>0</v>
      </c>
      <c r="AK154" s="46">
        <f t="shared" si="297"/>
        <v>0</v>
      </c>
      <c r="AL154" s="46">
        <f t="shared" si="297"/>
        <v>0</v>
      </c>
      <c r="AM154" s="46">
        <f t="shared" si="297"/>
        <v>0</v>
      </c>
      <c r="AN154" s="46">
        <f t="shared" si="297"/>
        <v>0</v>
      </c>
      <c r="AO154" s="37"/>
      <c r="AP154" s="43">
        <f t="shared" si="2"/>
        <v>0</v>
      </c>
      <c r="AQ154" s="41"/>
      <c r="AR154" s="41"/>
      <c r="AS154" s="53"/>
      <c r="AT154" s="54"/>
      <c r="AU154" s="54"/>
      <c r="AV154" s="4"/>
      <c r="AW154" s="4"/>
    </row>
    <row r="155" spans="1:49" ht="64.5" customHeight="1" x14ac:dyDescent="0.4">
      <c r="A155" s="35">
        <f t="shared" si="3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v>1</v>
      </c>
      <c r="P155" s="45">
        <f t="shared" si="219"/>
        <v>1</v>
      </c>
      <c r="Q155" s="46">
        <f t="shared" si="290"/>
        <v>1</v>
      </c>
      <c r="R155" s="46">
        <f t="shared" ref="R155:T155" si="298">AK155</f>
        <v>1</v>
      </c>
      <c r="S155" s="46">
        <f t="shared" si="298"/>
        <v>1</v>
      </c>
      <c r="T155" s="47">
        <f t="shared" si="298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2">
        <f t="shared" ref="AJ155:AN155" si="299">P155-Z155+AE155+U155</f>
        <v>1</v>
      </c>
      <c r="AK155" s="46">
        <f t="shared" si="299"/>
        <v>1</v>
      </c>
      <c r="AL155" s="46">
        <f t="shared" si="299"/>
        <v>1</v>
      </c>
      <c r="AM155" s="46">
        <f t="shared" si="299"/>
        <v>1</v>
      </c>
      <c r="AN155" s="46">
        <f t="shared" si="299"/>
        <v>1</v>
      </c>
      <c r="AO155" s="37"/>
      <c r="AP155" s="43">
        <f t="shared" si="2"/>
        <v>1</v>
      </c>
      <c r="AQ155" s="41"/>
      <c r="AR155" s="41"/>
      <c r="AS155" s="53"/>
      <c r="AT155" s="54"/>
      <c r="AU155" s="54"/>
      <c r="AV155" s="4"/>
      <c r="AW155" s="4"/>
    </row>
    <row r="156" spans="1:49" ht="64.5" customHeight="1" x14ac:dyDescent="0.4">
      <c r="A156" s="35">
        <f t="shared" si="3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v>1</v>
      </c>
      <c r="P156" s="45">
        <f t="shared" si="219"/>
        <v>1</v>
      </c>
      <c r="Q156" s="46">
        <f t="shared" si="290"/>
        <v>1</v>
      </c>
      <c r="R156" s="46">
        <f t="shared" ref="R156:T156" si="300">AK156</f>
        <v>1</v>
      </c>
      <c r="S156" s="46">
        <f t="shared" si="300"/>
        <v>1</v>
      </c>
      <c r="T156" s="47">
        <f t="shared" si="300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2">
        <f t="shared" ref="AJ156:AN156" si="301">P156-Z156+AE156+U156</f>
        <v>1</v>
      </c>
      <c r="AK156" s="46">
        <f t="shared" si="301"/>
        <v>1</v>
      </c>
      <c r="AL156" s="46">
        <f t="shared" si="301"/>
        <v>1</v>
      </c>
      <c r="AM156" s="46">
        <f t="shared" si="301"/>
        <v>1</v>
      </c>
      <c r="AN156" s="46">
        <f t="shared" si="301"/>
        <v>1</v>
      </c>
      <c r="AO156" s="37"/>
      <c r="AP156" s="43">
        <f t="shared" si="2"/>
        <v>1</v>
      </c>
      <c r="AQ156" s="41"/>
      <c r="AR156" s="41"/>
      <c r="AS156" s="53"/>
      <c r="AT156" s="54"/>
      <c r="AU156" s="54"/>
      <c r="AV156" s="4"/>
      <c r="AW156" s="4"/>
    </row>
    <row r="157" spans="1:49" ht="64.5" customHeight="1" x14ac:dyDescent="0.4">
      <c r="A157" s="35">
        <f t="shared" si="3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v>49</v>
      </c>
      <c r="P157" s="45">
        <f t="shared" si="219"/>
        <v>49</v>
      </c>
      <c r="Q157" s="46">
        <f t="shared" si="290"/>
        <v>49</v>
      </c>
      <c r="R157" s="46">
        <f t="shared" ref="R157:T157" si="302">AK157</f>
        <v>49</v>
      </c>
      <c r="S157" s="46">
        <f t="shared" si="302"/>
        <v>49</v>
      </c>
      <c r="T157" s="47">
        <f t="shared" si="302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2">
        <f t="shared" ref="AJ157:AN157" si="303">P157-Z157+AE157+U157</f>
        <v>49</v>
      </c>
      <c r="AK157" s="46">
        <f t="shared" si="303"/>
        <v>49</v>
      </c>
      <c r="AL157" s="46">
        <f t="shared" si="303"/>
        <v>49</v>
      </c>
      <c r="AM157" s="46">
        <f t="shared" si="303"/>
        <v>49</v>
      </c>
      <c r="AN157" s="46">
        <f t="shared" si="303"/>
        <v>49</v>
      </c>
      <c r="AO157" s="37"/>
      <c r="AP157" s="43">
        <f t="shared" si="2"/>
        <v>49</v>
      </c>
      <c r="AQ157" s="41"/>
      <c r="AR157" s="41"/>
      <c r="AS157" s="53"/>
      <c r="AT157" s="54"/>
      <c r="AU157" s="54"/>
      <c r="AV157" s="4"/>
      <c r="AW157" s="4"/>
    </row>
    <row r="158" spans="1:49" ht="64.5" customHeight="1" x14ac:dyDescent="0.4">
      <c r="A158" s="35">
        <f t="shared" si="3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v>4</v>
      </c>
      <c r="P158" s="45">
        <f t="shared" si="219"/>
        <v>4</v>
      </c>
      <c r="Q158" s="46">
        <f t="shared" si="290"/>
        <v>4</v>
      </c>
      <c r="R158" s="46">
        <f t="shared" ref="R158:T158" si="304">AK158</f>
        <v>4</v>
      </c>
      <c r="S158" s="46">
        <f t="shared" si="304"/>
        <v>4</v>
      </c>
      <c r="T158" s="47">
        <f t="shared" si="304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2">
        <f t="shared" ref="AJ158:AN158" si="305">P158-Z158+AE158+U158</f>
        <v>4</v>
      </c>
      <c r="AK158" s="46">
        <f t="shared" si="305"/>
        <v>4</v>
      </c>
      <c r="AL158" s="46">
        <f t="shared" si="305"/>
        <v>4</v>
      </c>
      <c r="AM158" s="46">
        <f t="shared" si="305"/>
        <v>4</v>
      </c>
      <c r="AN158" s="46">
        <f t="shared" si="305"/>
        <v>4</v>
      </c>
      <c r="AO158" s="37"/>
      <c r="AP158" s="43">
        <f t="shared" si="2"/>
        <v>4</v>
      </c>
      <c r="AQ158" s="41"/>
      <c r="AR158" s="41"/>
      <c r="AS158" s="53"/>
      <c r="AT158" s="54"/>
      <c r="AU158" s="54"/>
      <c r="AV158" s="4"/>
      <c r="AW158" s="4"/>
    </row>
    <row r="159" spans="1:49" ht="64.5" customHeight="1" x14ac:dyDescent="0.4">
      <c r="A159" s="35">
        <f t="shared" si="3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v>0</v>
      </c>
      <c r="P159" s="45">
        <f t="shared" si="219"/>
        <v>0</v>
      </c>
      <c r="Q159" s="46">
        <f t="shared" si="290"/>
        <v>0</v>
      </c>
      <c r="R159" s="46">
        <f t="shared" ref="R159:T159" si="306">AK159</f>
        <v>0</v>
      </c>
      <c r="S159" s="46">
        <f t="shared" si="306"/>
        <v>0</v>
      </c>
      <c r="T159" s="47">
        <f t="shared" si="306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2">
        <f t="shared" ref="AJ159:AN159" si="307">P159-Z159+AE159+U159</f>
        <v>0</v>
      </c>
      <c r="AK159" s="46">
        <f t="shared" si="307"/>
        <v>0</v>
      </c>
      <c r="AL159" s="46">
        <f t="shared" si="307"/>
        <v>0</v>
      </c>
      <c r="AM159" s="46">
        <f t="shared" si="307"/>
        <v>0</v>
      </c>
      <c r="AN159" s="46">
        <f t="shared" si="307"/>
        <v>0</v>
      </c>
      <c r="AO159" s="37"/>
      <c r="AP159" s="43">
        <f t="shared" si="2"/>
        <v>0</v>
      </c>
      <c r="AQ159" s="41"/>
      <c r="AR159" s="41"/>
      <c r="AS159" s="53"/>
      <c r="AT159" s="54"/>
      <c r="AU159" s="54"/>
      <c r="AV159" s="4"/>
      <c r="AW159" s="4"/>
    </row>
    <row r="160" spans="1:49" ht="64.5" customHeight="1" x14ac:dyDescent="0.4">
      <c r="A160" s="35">
        <f t="shared" si="3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v>0</v>
      </c>
      <c r="P160" s="45">
        <f t="shared" si="219"/>
        <v>0</v>
      </c>
      <c r="Q160" s="46">
        <f t="shared" si="290"/>
        <v>0</v>
      </c>
      <c r="R160" s="46">
        <f t="shared" ref="R160:T160" si="308">AK160</f>
        <v>0</v>
      </c>
      <c r="S160" s="46">
        <f t="shared" si="308"/>
        <v>0</v>
      </c>
      <c r="T160" s="47">
        <f t="shared" si="308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2">
        <f t="shared" ref="AJ160:AN160" si="309">P160-Z160+AE160+U160</f>
        <v>0</v>
      </c>
      <c r="AK160" s="46">
        <f t="shared" si="309"/>
        <v>0</v>
      </c>
      <c r="AL160" s="46">
        <f t="shared" si="309"/>
        <v>0</v>
      </c>
      <c r="AM160" s="46">
        <f t="shared" si="309"/>
        <v>0</v>
      </c>
      <c r="AN160" s="46">
        <f t="shared" si="309"/>
        <v>0</v>
      </c>
      <c r="AO160" s="37"/>
      <c r="AP160" s="43">
        <f t="shared" si="2"/>
        <v>0</v>
      </c>
      <c r="AQ160" s="41"/>
      <c r="AR160" s="41"/>
      <c r="AS160" s="53"/>
      <c r="AT160" s="54"/>
      <c r="AU160" s="54"/>
      <c r="AV160" s="4"/>
      <c r="AW160" s="4"/>
    </row>
    <row r="161" spans="1:49" ht="64.5" customHeight="1" x14ac:dyDescent="0.4">
      <c r="A161" s="35">
        <f t="shared" si="3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v>0</v>
      </c>
      <c r="P161" s="45">
        <f t="shared" si="219"/>
        <v>0</v>
      </c>
      <c r="Q161" s="46">
        <f t="shared" si="290"/>
        <v>0</v>
      </c>
      <c r="R161" s="46">
        <f t="shared" ref="R161:T161" si="310">AK161</f>
        <v>0</v>
      </c>
      <c r="S161" s="46">
        <f t="shared" si="310"/>
        <v>0</v>
      </c>
      <c r="T161" s="47">
        <f t="shared" si="310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2">
        <f t="shared" ref="AJ161:AN161" si="311">P161-Z161+AE161+U161</f>
        <v>0</v>
      </c>
      <c r="AK161" s="46">
        <f t="shared" si="311"/>
        <v>0</v>
      </c>
      <c r="AL161" s="46">
        <f t="shared" si="311"/>
        <v>0</v>
      </c>
      <c r="AM161" s="46">
        <f t="shared" si="311"/>
        <v>0</v>
      </c>
      <c r="AN161" s="46">
        <f t="shared" si="311"/>
        <v>0</v>
      </c>
      <c r="AO161" s="37"/>
      <c r="AP161" s="43">
        <f t="shared" si="2"/>
        <v>0</v>
      </c>
      <c r="AQ161" s="41"/>
      <c r="AR161" s="41"/>
      <c r="AS161" s="53"/>
      <c r="AT161" s="54"/>
      <c r="AU161" s="54"/>
      <c r="AV161" s="4"/>
      <c r="AW161" s="4"/>
    </row>
    <row r="162" spans="1:49" ht="64.5" customHeight="1" x14ac:dyDescent="0.4">
      <c r="A162" s="35">
        <f t="shared" si="3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v>0</v>
      </c>
      <c r="P162" s="45">
        <f t="shared" si="219"/>
        <v>0</v>
      </c>
      <c r="Q162" s="46">
        <f t="shared" si="290"/>
        <v>0</v>
      </c>
      <c r="R162" s="46">
        <f t="shared" ref="R162:T162" si="312">AK162</f>
        <v>0</v>
      </c>
      <c r="S162" s="46">
        <f t="shared" si="312"/>
        <v>3</v>
      </c>
      <c r="T162" s="47">
        <f t="shared" si="312"/>
        <v>3</v>
      </c>
      <c r="U162" s="48"/>
      <c r="V162" s="37"/>
      <c r="W162" s="37">
        <v>3</v>
      </c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2">
        <f t="shared" ref="AJ162:AN162" si="313">P162-Z162+AE162+U162</f>
        <v>0</v>
      </c>
      <c r="AK162" s="46">
        <f t="shared" si="313"/>
        <v>0</v>
      </c>
      <c r="AL162" s="46">
        <f t="shared" si="313"/>
        <v>3</v>
      </c>
      <c r="AM162" s="46">
        <f t="shared" si="313"/>
        <v>3</v>
      </c>
      <c r="AN162" s="46">
        <f t="shared" si="313"/>
        <v>3</v>
      </c>
      <c r="AO162" s="37"/>
      <c r="AP162" s="43">
        <f t="shared" si="2"/>
        <v>3</v>
      </c>
      <c r="AQ162" s="41"/>
      <c r="AR162" s="41"/>
      <c r="AS162" s="53"/>
      <c r="AT162" s="54"/>
      <c r="AU162" s="54"/>
      <c r="AV162" s="4"/>
      <c r="AW162" s="4"/>
    </row>
    <row r="163" spans="1:49" ht="64.5" customHeight="1" x14ac:dyDescent="0.4">
      <c r="A163" s="35">
        <f t="shared" si="3"/>
        <v>158</v>
      </c>
      <c r="B163" s="6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702</v>
      </c>
      <c r="O163" s="43">
        <v>6</v>
      </c>
      <c r="P163" s="45">
        <f t="shared" si="219"/>
        <v>6</v>
      </c>
      <c r="Q163" s="46">
        <f t="shared" si="290"/>
        <v>6</v>
      </c>
      <c r="R163" s="46">
        <f t="shared" ref="R163:T163" si="314">AK163</f>
        <v>4</v>
      </c>
      <c r="S163" s="46">
        <f t="shared" si="314"/>
        <v>4</v>
      </c>
      <c r="T163" s="47">
        <f t="shared" si="314"/>
        <v>14</v>
      </c>
      <c r="U163" s="48"/>
      <c r="V163" s="37"/>
      <c r="W163" s="37"/>
      <c r="X163" s="37">
        <v>10</v>
      </c>
      <c r="Y163" s="49"/>
      <c r="Z163" s="138"/>
      <c r="AA163" s="139">
        <v>2</v>
      </c>
      <c r="AB163" s="37"/>
      <c r="AC163" s="37"/>
      <c r="AD163" s="49"/>
      <c r="AE163" s="50"/>
      <c r="AF163" s="37"/>
      <c r="AG163" s="37"/>
      <c r="AH163" s="37"/>
      <c r="AI163" s="49"/>
      <c r="AJ163" s="52">
        <f t="shared" ref="AJ163:AN163" si="315">P163-Z163+AE163+U163</f>
        <v>6</v>
      </c>
      <c r="AK163" s="46">
        <f t="shared" si="315"/>
        <v>4</v>
      </c>
      <c r="AL163" s="46">
        <f t="shared" si="315"/>
        <v>4</v>
      </c>
      <c r="AM163" s="46">
        <f t="shared" si="315"/>
        <v>14</v>
      </c>
      <c r="AN163" s="46">
        <f t="shared" si="315"/>
        <v>14</v>
      </c>
      <c r="AO163" s="38"/>
      <c r="AP163" s="43">
        <f t="shared" si="2"/>
        <v>14</v>
      </c>
      <c r="AQ163" s="53">
        <v>1530610834</v>
      </c>
      <c r="AR163" s="53" t="s">
        <v>704</v>
      </c>
      <c r="AS163" s="53" t="s">
        <v>705</v>
      </c>
      <c r="AT163" s="54"/>
      <c r="AU163" s="54"/>
      <c r="AV163" s="53" t="s">
        <v>706</v>
      </c>
      <c r="AW163" s="4"/>
    </row>
    <row r="164" spans="1:49" ht="64.5" customHeight="1" x14ac:dyDescent="0.4">
      <c r="A164" s="35">
        <f t="shared" si="3"/>
        <v>159</v>
      </c>
      <c r="B164" s="6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 t="s">
        <v>710</v>
      </c>
      <c r="O164" s="43">
        <v>1</v>
      </c>
      <c r="P164" s="45">
        <f t="shared" si="219"/>
        <v>1</v>
      </c>
      <c r="Q164" s="46">
        <f t="shared" si="290"/>
        <v>1</v>
      </c>
      <c r="R164" s="46">
        <f t="shared" ref="R164:T164" si="316">AK164</f>
        <v>1</v>
      </c>
      <c r="S164" s="46">
        <f t="shared" si="316"/>
        <v>1</v>
      </c>
      <c r="T164" s="47">
        <f t="shared" si="316"/>
        <v>1</v>
      </c>
      <c r="U164" s="48"/>
      <c r="V164" s="37"/>
      <c r="W164" s="37"/>
      <c r="X164" s="37"/>
      <c r="Y164" s="49">
        <v>1</v>
      </c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2">
        <f t="shared" ref="AJ164:AN164" si="317">P164-Z164+AE164+U164</f>
        <v>1</v>
      </c>
      <c r="AK164" s="46">
        <f t="shared" si="317"/>
        <v>1</v>
      </c>
      <c r="AL164" s="46">
        <f t="shared" si="317"/>
        <v>1</v>
      </c>
      <c r="AM164" s="46">
        <f t="shared" si="317"/>
        <v>1</v>
      </c>
      <c r="AN164" s="46">
        <f t="shared" si="317"/>
        <v>2</v>
      </c>
      <c r="AO164" s="37"/>
      <c r="AP164" s="43">
        <f t="shared" si="2"/>
        <v>2</v>
      </c>
      <c r="AQ164" s="41"/>
      <c r="AR164" s="53"/>
      <c r="AS164" s="53"/>
      <c r="AT164" s="54"/>
      <c r="AU164" s="54"/>
      <c r="AV164" s="4"/>
      <c r="AW164" s="4"/>
    </row>
    <row r="165" spans="1:49" ht="64.5" customHeight="1" x14ac:dyDescent="0.4">
      <c r="A165" s="35">
        <f t="shared" si="3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v>0</v>
      </c>
      <c r="P165" s="45">
        <f t="shared" si="219"/>
        <v>0</v>
      </c>
      <c r="Q165" s="46">
        <f t="shared" si="290"/>
        <v>0</v>
      </c>
      <c r="R165" s="46">
        <f t="shared" ref="R165:T165" si="318">AK165</f>
        <v>0</v>
      </c>
      <c r="S165" s="46">
        <f t="shared" si="318"/>
        <v>3</v>
      </c>
      <c r="T165" s="47">
        <f t="shared" si="318"/>
        <v>3</v>
      </c>
      <c r="U165" s="48"/>
      <c r="V165" s="37"/>
      <c r="W165" s="37">
        <v>3</v>
      </c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2">
        <f t="shared" ref="AJ165:AN165" si="319">P165-Z165+AE165+U165</f>
        <v>0</v>
      </c>
      <c r="AK165" s="46">
        <f t="shared" si="319"/>
        <v>0</v>
      </c>
      <c r="AL165" s="46">
        <f t="shared" si="319"/>
        <v>3</v>
      </c>
      <c r="AM165" s="46">
        <f t="shared" si="319"/>
        <v>3</v>
      </c>
      <c r="AN165" s="46">
        <f t="shared" si="319"/>
        <v>3</v>
      </c>
      <c r="AO165" s="37"/>
      <c r="AP165" s="43">
        <f t="shared" si="2"/>
        <v>3</v>
      </c>
      <c r="AQ165" s="41"/>
      <c r="AR165" s="41"/>
      <c r="AS165" s="53"/>
      <c r="AT165" s="54"/>
      <c r="AU165" s="54"/>
      <c r="AV165" s="4"/>
      <c r="AW165" s="4"/>
    </row>
    <row r="166" spans="1:49" ht="64.5" customHeight="1" x14ac:dyDescent="0.4">
      <c r="A166" s="35">
        <f t="shared" si="3"/>
        <v>161</v>
      </c>
      <c r="B166" s="6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v>8</v>
      </c>
      <c r="P166" s="45">
        <f t="shared" si="219"/>
        <v>8</v>
      </c>
      <c r="Q166" s="46">
        <f t="shared" si="290"/>
        <v>8</v>
      </c>
      <c r="R166" s="46">
        <f t="shared" ref="R166:T166" si="320">AK166</f>
        <v>8</v>
      </c>
      <c r="S166" s="46">
        <f t="shared" si="320"/>
        <v>8</v>
      </c>
      <c r="T166" s="47">
        <f t="shared" si="320"/>
        <v>8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2">
        <f t="shared" ref="AJ166:AN166" si="321">P166-Z166+AE166+U166</f>
        <v>8</v>
      </c>
      <c r="AK166" s="46">
        <f t="shared" si="321"/>
        <v>8</v>
      </c>
      <c r="AL166" s="46">
        <f t="shared" si="321"/>
        <v>8</v>
      </c>
      <c r="AM166" s="46">
        <f t="shared" si="321"/>
        <v>8</v>
      </c>
      <c r="AN166" s="46">
        <f t="shared" si="321"/>
        <v>8</v>
      </c>
      <c r="AO166" s="37"/>
      <c r="AP166" s="43">
        <f t="shared" si="2"/>
        <v>8</v>
      </c>
      <c r="AQ166" s="41"/>
      <c r="AR166" s="41"/>
      <c r="AS166" s="53"/>
      <c r="AT166" s="54"/>
      <c r="AU166" s="54"/>
      <c r="AV166" s="4"/>
      <c r="AW166" s="4"/>
    </row>
    <row r="167" spans="1:49" ht="64.5" customHeight="1" x14ac:dyDescent="0.4">
      <c r="A167" s="35">
        <f t="shared" si="3"/>
        <v>162</v>
      </c>
      <c r="B167" s="67" t="s">
        <v>715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v>5</v>
      </c>
      <c r="P167" s="45">
        <f t="shared" si="219"/>
        <v>5</v>
      </c>
      <c r="Q167" s="46">
        <f t="shared" si="290"/>
        <v>5</v>
      </c>
      <c r="R167" s="46">
        <f t="shared" ref="R167:T167" si="322">AK167</f>
        <v>5</v>
      </c>
      <c r="S167" s="46">
        <f t="shared" si="322"/>
        <v>5</v>
      </c>
      <c r="T167" s="47">
        <f t="shared" si="322"/>
        <v>5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2">
        <f t="shared" ref="AJ167:AN167" si="323">P167-Z167+AE167+U167</f>
        <v>5</v>
      </c>
      <c r="AK167" s="46">
        <f t="shared" si="323"/>
        <v>5</v>
      </c>
      <c r="AL167" s="46">
        <f t="shared" si="323"/>
        <v>5</v>
      </c>
      <c r="AM167" s="46">
        <f t="shared" si="323"/>
        <v>5</v>
      </c>
      <c r="AN167" s="46">
        <f t="shared" si="323"/>
        <v>5</v>
      </c>
      <c r="AO167" s="37"/>
      <c r="AP167" s="43">
        <f t="shared" si="2"/>
        <v>5</v>
      </c>
      <c r="AQ167" s="53"/>
      <c r="AR167" s="53"/>
      <c r="AS167" s="53"/>
      <c r="AT167" s="54"/>
      <c r="AU167" s="54"/>
      <c r="AV167" s="4"/>
      <c r="AW167" s="4"/>
    </row>
    <row r="168" spans="1:49" ht="64.5" customHeight="1" x14ac:dyDescent="0.4">
      <c r="A168" s="35">
        <f t="shared" si="3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v>1</v>
      </c>
      <c r="P168" s="45">
        <f t="shared" si="219"/>
        <v>1</v>
      </c>
      <c r="Q168" s="46">
        <f t="shared" si="290"/>
        <v>1</v>
      </c>
      <c r="R168" s="46">
        <f t="shared" ref="R168:T168" si="324">AK168</f>
        <v>1</v>
      </c>
      <c r="S168" s="46">
        <f t="shared" si="324"/>
        <v>3</v>
      </c>
      <c r="T168" s="47">
        <f t="shared" si="324"/>
        <v>3</v>
      </c>
      <c r="U168" s="48"/>
      <c r="V168" s="37"/>
      <c r="W168" s="37">
        <v>2</v>
      </c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2">
        <f t="shared" ref="AJ168:AN168" si="325">P168-Z168+AE168+U168</f>
        <v>1</v>
      </c>
      <c r="AK168" s="46">
        <f t="shared" si="325"/>
        <v>1</v>
      </c>
      <c r="AL168" s="46">
        <f t="shared" si="325"/>
        <v>3</v>
      </c>
      <c r="AM168" s="46">
        <f t="shared" si="325"/>
        <v>3</v>
      </c>
      <c r="AN168" s="46">
        <f t="shared" si="325"/>
        <v>3</v>
      </c>
      <c r="AO168" s="37"/>
      <c r="AP168" s="43">
        <f t="shared" si="2"/>
        <v>3</v>
      </c>
      <c r="AQ168" s="41"/>
      <c r="AR168" s="41"/>
      <c r="AS168" s="53"/>
      <c r="AT168" s="54"/>
      <c r="AU168" s="54"/>
      <c r="AV168" s="4"/>
      <c r="AW168" s="4"/>
    </row>
    <row r="169" spans="1:49" ht="64.5" customHeight="1" x14ac:dyDescent="0.4">
      <c r="A169" s="35">
        <f t="shared" si="3"/>
        <v>164</v>
      </c>
      <c r="B169" s="67" t="s">
        <v>722</v>
      </c>
      <c r="C169" s="41" t="s">
        <v>91</v>
      </c>
      <c r="D169" s="63" t="s">
        <v>58</v>
      </c>
      <c r="E169" s="41" t="s">
        <v>723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 t="s">
        <v>725</v>
      </c>
      <c r="O169" s="43">
        <v>7</v>
      </c>
      <c r="P169" s="45">
        <f t="shared" si="219"/>
        <v>7</v>
      </c>
      <c r="Q169" s="46">
        <f t="shared" si="290"/>
        <v>6</v>
      </c>
      <c r="R169" s="46">
        <f t="shared" ref="R169:T169" si="326">AK169</f>
        <v>6</v>
      </c>
      <c r="S169" s="46">
        <f t="shared" si="326"/>
        <v>6</v>
      </c>
      <c r="T169" s="47">
        <f t="shared" si="326"/>
        <v>6</v>
      </c>
      <c r="U169" s="48"/>
      <c r="V169" s="37"/>
      <c r="W169" s="37"/>
      <c r="X169" s="37"/>
      <c r="Y169" s="49">
        <v>3</v>
      </c>
      <c r="Z169" s="138">
        <v>1</v>
      </c>
      <c r="AA169" s="139"/>
      <c r="AB169" s="37"/>
      <c r="AC169" s="37"/>
      <c r="AD169" s="49"/>
      <c r="AE169" s="50"/>
      <c r="AF169" s="37"/>
      <c r="AG169" s="37"/>
      <c r="AH169" s="37"/>
      <c r="AI169" s="49"/>
      <c r="AJ169" s="52">
        <f t="shared" ref="AJ169:AN169" si="327">P169-Z169+AE169+U169</f>
        <v>6</v>
      </c>
      <c r="AK169" s="46">
        <f t="shared" si="327"/>
        <v>6</v>
      </c>
      <c r="AL169" s="46">
        <f t="shared" si="327"/>
        <v>6</v>
      </c>
      <c r="AM169" s="46">
        <f t="shared" si="327"/>
        <v>6</v>
      </c>
      <c r="AN169" s="46">
        <f t="shared" si="327"/>
        <v>9</v>
      </c>
      <c r="AO169" s="37">
        <v>1</v>
      </c>
      <c r="AP169" s="43">
        <f t="shared" si="2"/>
        <v>9</v>
      </c>
      <c r="AQ169" s="53"/>
      <c r="AR169" s="53">
        <v>247</v>
      </c>
      <c r="AS169" s="53" t="s">
        <v>728</v>
      </c>
      <c r="AT169" s="54"/>
      <c r="AU169" s="54"/>
      <c r="AV169" s="4"/>
      <c r="AW169" s="4"/>
    </row>
    <row r="170" spans="1:49" ht="64.5" customHeight="1" x14ac:dyDescent="0.4">
      <c r="A170" s="35">
        <f t="shared" si="3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v>1</v>
      </c>
      <c r="P170" s="45">
        <f t="shared" si="219"/>
        <v>1</v>
      </c>
      <c r="Q170" s="46">
        <f t="shared" si="290"/>
        <v>1</v>
      </c>
      <c r="R170" s="46">
        <f t="shared" ref="R170:T170" si="328">AK170</f>
        <v>1</v>
      </c>
      <c r="S170" s="46">
        <f t="shared" si="328"/>
        <v>1</v>
      </c>
      <c r="T170" s="47">
        <f t="shared" si="328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2">
        <f t="shared" ref="AJ170:AN170" si="329">P170-Z170+AE170+U170</f>
        <v>1</v>
      </c>
      <c r="AK170" s="46">
        <f t="shared" si="329"/>
        <v>1</v>
      </c>
      <c r="AL170" s="46">
        <f t="shared" si="329"/>
        <v>1</v>
      </c>
      <c r="AM170" s="46">
        <f t="shared" si="329"/>
        <v>1</v>
      </c>
      <c r="AN170" s="46">
        <f t="shared" si="329"/>
        <v>1</v>
      </c>
      <c r="AO170" s="37"/>
      <c r="AP170" s="43">
        <f t="shared" si="2"/>
        <v>1</v>
      </c>
      <c r="AQ170" s="41"/>
      <c r="AR170" s="41"/>
      <c r="AS170" s="53"/>
      <c r="AT170" s="54"/>
      <c r="AU170" s="54"/>
      <c r="AV170" s="4"/>
      <c r="AW170" s="4"/>
    </row>
    <row r="171" spans="1:49" ht="64.5" customHeight="1" x14ac:dyDescent="0.4">
      <c r="A171" s="35">
        <f t="shared" si="3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v>1</v>
      </c>
      <c r="P171" s="45">
        <f t="shared" si="219"/>
        <v>1</v>
      </c>
      <c r="Q171" s="46">
        <f t="shared" si="290"/>
        <v>1</v>
      </c>
      <c r="R171" s="46">
        <f t="shared" ref="R171:T171" si="330">AK171</f>
        <v>1</v>
      </c>
      <c r="S171" s="46">
        <f t="shared" si="330"/>
        <v>1</v>
      </c>
      <c r="T171" s="47">
        <f t="shared" si="330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2">
        <f t="shared" ref="AJ171:AN171" si="331">P171-Z171+AE171+U171</f>
        <v>1</v>
      </c>
      <c r="AK171" s="46">
        <f t="shared" si="331"/>
        <v>1</v>
      </c>
      <c r="AL171" s="46">
        <f t="shared" si="331"/>
        <v>1</v>
      </c>
      <c r="AM171" s="46">
        <f t="shared" si="331"/>
        <v>1</v>
      </c>
      <c r="AN171" s="46">
        <f t="shared" si="331"/>
        <v>1</v>
      </c>
      <c r="AO171" s="37"/>
      <c r="AP171" s="43">
        <f t="shared" si="2"/>
        <v>1</v>
      </c>
      <c r="AQ171" s="41"/>
      <c r="AR171" s="41"/>
      <c r="AS171" s="53"/>
      <c r="AT171" s="54"/>
      <c r="AU171" s="54"/>
      <c r="AV171" s="4"/>
      <c r="AW171" s="4"/>
    </row>
    <row r="172" spans="1:49" ht="64.5" customHeight="1" x14ac:dyDescent="0.4">
      <c r="A172" s="35">
        <f t="shared" si="3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v>0</v>
      </c>
      <c r="P172" s="45">
        <f t="shared" si="219"/>
        <v>0</v>
      </c>
      <c r="Q172" s="46">
        <f t="shared" si="290"/>
        <v>0</v>
      </c>
      <c r="R172" s="46">
        <f t="shared" ref="R172:T172" si="332">AK172</f>
        <v>0</v>
      </c>
      <c r="S172" s="46">
        <f t="shared" si="332"/>
        <v>0</v>
      </c>
      <c r="T172" s="47">
        <f t="shared" si="332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2">
        <f t="shared" ref="AJ172:AN172" si="333">P172-Z172+AE172+U172</f>
        <v>0</v>
      </c>
      <c r="AK172" s="46">
        <f t="shared" si="333"/>
        <v>0</v>
      </c>
      <c r="AL172" s="46">
        <f t="shared" si="333"/>
        <v>0</v>
      </c>
      <c r="AM172" s="46">
        <f t="shared" si="333"/>
        <v>0</v>
      </c>
      <c r="AN172" s="46">
        <f t="shared" si="333"/>
        <v>0</v>
      </c>
      <c r="AO172" s="37"/>
      <c r="AP172" s="43">
        <f t="shared" si="2"/>
        <v>0</v>
      </c>
      <c r="AQ172" s="41"/>
      <c r="AR172" s="41"/>
      <c r="AS172" s="53"/>
      <c r="AT172" s="54"/>
      <c r="AU172" s="54"/>
      <c r="AV172" s="4"/>
      <c r="AW172" s="4"/>
    </row>
    <row r="173" spans="1:49" ht="64.5" customHeight="1" x14ac:dyDescent="0.4">
      <c r="A173" s="35">
        <f t="shared" si="3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v>0</v>
      </c>
      <c r="P173" s="45">
        <f t="shared" si="219"/>
        <v>0</v>
      </c>
      <c r="Q173" s="46">
        <f t="shared" si="290"/>
        <v>0</v>
      </c>
      <c r="R173" s="46">
        <f t="shared" ref="R173:T173" si="334">AK173</f>
        <v>0</v>
      </c>
      <c r="S173" s="46">
        <f t="shared" si="334"/>
        <v>0</v>
      </c>
      <c r="T173" s="47">
        <f t="shared" si="334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2">
        <f t="shared" ref="AJ173:AN173" si="335">P173-Z173+AE173+U173</f>
        <v>0</v>
      </c>
      <c r="AK173" s="46">
        <f t="shared" si="335"/>
        <v>0</v>
      </c>
      <c r="AL173" s="46">
        <f t="shared" si="335"/>
        <v>0</v>
      </c>
      <c r="AM173" s="46">
        <f t="shared" si="335"/>
        <v>0</v>
      </c>
      <c r="AN173" s="46">
        <f t="shared" si="335"/>
        <v>0</v>
      </c>
      <c r="AO173" s="37"/>
      <c r="AP173" s="43">
        <f t="shared" si="2"/>
        <v>0</v>
      </c>
      <c r="AQ173" s="41"/>
      <c r="AR173" s="41"/>
      <c r="AS173" s="53"/>
      <c r="AT173" s="54"/>
      <c r="AU173" s="54"/>
      <c r="AV173" s="4"/>
      <c r="AW173" s="4"/>
    </row>
    <row r="174" spans="1:49" ht="64.5" customHeight="1" x14ac:dyDescent="0.4">
      <c r="A174" s="35">
        <f t="shared" si="3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v>5</v>
      </c>
      <c r="P174" s="45">
        <f t="shared" si="219"/>
        <v>5</v>
      </c>
      <c r="Q174" s="46">
        <f t="shared" si="290"/>
        <v>5</v>
      </c>
      <c r="R174" s="46">
        <f t="shared" ref="R174:T174" si="336">AK174</f>
        <v>5</v>
      </c>
      <c r="S174" s="46">
        <f t="shared" si="336"/>
        <v>5</v>
      </c>
      <c r="T174" s="47">
        <f t="shared" si="336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2">
        <f t="shared" ref="AJ174:AN174" si="337">P174-Z174+AE174+U174</f>
        <v>5</v>
      </c>
      <c r="AK174" s="46">
        <f t="shared" si="337"/>
        <v>5</v>
      </c>
      <c r="AL174" s="46">
        <f t="shared" si="337"/>
        <v>5</v>
      </c>
      <c r="AM174" s="46">
        <f t="shared" si="337"/>
        <v>5</v>
      </c>
      <c r="AN174" s="46">
        <f t="shared" si="337"/>
        <v>5</v>
      </c>
      <c r="AO174" s="37"/>
      <c r="AP174" s="43">
        <f t="shared" si="2"/>
        <v>5</v>
      </c>
      <c r="AQ174" s="41"/>
      <c r="AR174" s="41"/>
      <c r="AS174" s="53"/>
      <c r="AT174" s="54"/>
      <c r="AU174" s="54"/>
      <c r="AV174" s="4"/>
      <c r="AW174" s="4"/>
    </row>
    <row r="175" spans="1:49" ht="64.5" customHeight="1" x14ac:dyDescent="0.4">
      <c r="A175" s="35">
        <f t="shared" si="3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v>0</v>
      </c>
      <c r="P175" s="45">
        <f t="shared" si="219"/>
        <v>0</v>
      </c>
      <c r="Q175" s="46">
        <f t="shared" si="290"/>
        <v>0</v>
      </c>
      <c r="R175" s="46">
        <f t="shared" ref="R175:T175" si="338">AK175</f>
        <v>0</v>
      </c>
      <c r="S175" s="46">
        <f t="shared" si="338"/>
        <v>3</v>
      </c>
      <c r="T175" s="47">
        <f t="shared" si="338"/>
        <v>3</v>
      </c>
      <c r="U175" s="48"/>
      <c r="V175" s="37"/>
      <c r="W175" s="37">
        <v>3</v>
      </c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2">
        <f t="shared" ref="AJ175:AN175" si="339">P175-Z175+AE175+U175</f>
        <v>0</v>
      </c>
      <c r="AK175" s="46">
        <f t="shared" si="339"/>
        <v>0</v>
      </c>
      <c r="AL175" s="46">
        <f t="shared" si="339"/>
        <v>3</v>
      </c>
      <c r="AM175" s="46">
        <f t="shared" si="339"/>
        <v>3</v>
      </c>
      <c r="AN175" s="46">
        <f t="shared" si="339"/>
        <v>3</v>
      </c>
      <c r="AO175" s="37"/>
      <c r="AP175" s="43">
        <f t="shared" si="2"/>
        <v>3</v>
      </c>
      <c r="AQ175" s="41"/>
      <c r="AR175" s="41"/>
      <c r="AS175" s="53"/>
      <c r="AT175" s="54"/>
      <c r="AU175" s="54"/>
      <c r="AV175" s="4"/>
      <c r="AW175" s="4"/>
    </row>
    <row r="176" spans="1:49" ht="64.5" customHeight="1" x14ac:dyDescent="0.4">
      <c r="A176" s="35">
        <f t="shared" si="3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 t="s">
        <v>754</v>
      </c>
      <c r="O176" s="43">
        <v>4</v>
      </c>
      <c r="P176" s="45">
        <f t="shared" si="219"/>
        <v>4</v>
      </c>
      <c r="Q176" s="46">
        <f t="shared" si="290"/>
        <v>4</v>
      </c>
      <c r="R176" s="46">
        <f t="shared" ref="R176:T176" si="340">AK176</f>
        <v>4</v>
      </c>
      <c r="S176" s="46">
        <f t="shared" si="340"/>
        <v>8</v>
      </c>
      <c r="T176" s="47">
        <f t="shared" si="340"/>
        <v>8</v>
      </c>
      <c r="U176" s="48"/>
      <c r="V176" s="37"/>
      <c r="W176" s="37">
        <v>5</v>
      </c>
      <c r="X176" s="37"/>
      <c r="Y176" s="49"/>
      <c r="Z176" s="138"/>
      <c r="AA176" s="139"/>
      <c r="AB176" s="37">
        <v>1</v>
      </c>
      <c r="AC176" s="37"/>
      <c r="AD176" s="49"/>
      <c r="AE176" s="50"/>
      <c r="AF176" s="37"/>
      <c r="AG176" s="37"/>
      <c r="AH176" s="37"/>
      <c r="AI176" s="49"/>
      <c r="AJ176" s="52">
        <f t="shared" ref="AJ176:AN176" si="341">P176-Z176+AE176+U176</f>
        <v>4</v>
      </c>
      <c r="AK176" s="46">
        <f t="shared" si="341"/>
        <v>4</v>
      </c>
      <c r="AL176" s="46">
        <f t="shared" si="341"/>
        <v>8</v>
      </c>
      <c r="AM176" s="46">
        <f t="shared" si="341"/>
        <v>8</v>
      </c>
      <c r="AN176" s="46">
        <f t="shared" si="341"/>
        <v>8</v>
      </c>
      <c r="AO176" s="38" t="s">
        <v>755</v>
      </c>
      <c r="AP176" s="43">
        <f t="shared" si="2"/>
        <v>8</v>
      </c>
      <c r="AQ176" s="53"/>
      <c r="AR176" s="53">
        <v>285</v>
      </c>
      <c r="AS176" s="53"/>
      <c r="AT176" s="54"/>
      <c r="AU176" s="54"/>
      <c r="AV176" s="25"/>
      <c r="AW176" s="4"/>
    </row>
    <row r="177" spans="1:49" ht="64.5" customHeight="1" x14ac:dyDescent="0.4">
      <c r="A177" s="35">
        <f t="shared" si="3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v>0</v>
      </c>
      <c r="P177" s="45">
        <f t="shared" si="219"/>
        <v>0</v>
      </c>
      <c r="Q177" s="46">
        <f t="shared" si="290"/>
        <v>0</v>
      </c>
      <c r="R177" s="46">
        <f t="shared" ref="R177:T177" si="342">AK177</f>
        <v>0</v>
      </c>
      <c r="S177" s="46">
        <f t="shared" si="342"/>
        <v>0</v>
      </c>
      <c r="T177" s="47">
        <f t="shared" si="342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2">
        <f t="shared" ref="AJ177:AN177" si="343">P177-Z177+AE177+U177</f>
        <v>0</v>
      </c>
      <c r="AK177" s="46">
        <f t="shared" si="343"/>
        <v>0</v>
      </c>
      <c r="AL177" s="46">
        <f t="shared" si="343"/>
        <v>0</v>
      </c>
      <c r="AM177" s="46">
        <f t="shared" si="343"/>
        <v>0</v>
      </c>
      <c r="AN177" s="46">
        <f t="shared" si="343"/>
        <v>0</v>
      </c>
      <c r="AO177" s="37"/>
      <c r="AP177" s="43">
        <f t="shared" si="2"/>
        <v>0</v>
      </c>
      <c r="AQ177" s="41"/>
      <c r="AR177" s="41"/>
      <c r="AS177" s="53"/>
      <c r="AT177" s="54"/>
      <c r="AU177" s="54"/>
      <c r="AV177" s="4"/>
      <c r="AW177" s="4"/>
    </row>
    <row r="178" spans="1:49" ht="64.5" customHeight="1" x14ac:dyDescent="0.4">
      <c r="A178" s="35">
        <f t="shared" si="3"/>
        <v>173</v>
      </c>
      <c r="B178" s="67" t="s">
        <v>759</v>
      </c>
      <c r="C178" s="41" t="s">
        <v>91</v>
      </c>
      <c r="D178" s="63" t="s">
        <v>58</v>
      </c>
      <c r="E178" s="41" t="s">
        <v>406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>
        <v>150</v>
      </c>
      <c r="N178" s="131" t="s">
        <v>761</v>
      </c>
      <c r="O178" s="43">
        <v>7</v>
      </c>
      <c r="P178" s="45">
        <f t="shared" si="219"/>
        <v>7</v>
      </c>
      <c r="Q178" s="46">
        <f t="shared" si="290"/>
        <v>7</v>
      </c>
      <c r="R178" s="46">
        <f t="shared" ref="R178:T178" si="344">AK178</f>
        <v>7</v>
      </c>
      <c r="S178" s="46">
        <f t="shared" si="344"/>
        <v>7</v>
      </c>
      <c r="T178" s="47">
        <f t="shared" si="344"/>
        <v>7</v>
      </c>
      <c r="U178" s="48"/>
      <c r="V178" s="37"/>
      <c r="W178" s="37"/>
      <c r="X178" s="37"/>
      <c r="Y178" s="49">
        <v>1</v>
      </c>
      <c r="Z178" s="138"/>
      <c r="AA178" s="139"/>
      <c r="AB178" s="37"/>
      <c r="AC178" s="37"/>
      <c r="AD178" s="49">
        <v>1</v>
      </c>
      <c r="AE178" s="50"/>
      <c r="AF178" s="37"/>
      <c r="AG178" s="37"/>
      <c r="AH178" s="37"/>
      <c r="AI178" s="49"/>
      <c r="AJ178" s="52">
        <f t="shared" ref="AJ178:AN178" si="345">P178-Z178+AE178+U178</f>
        <v>7</v>
      </c>
      <c r="AK178" s="46">
        <f t="shared" si="345"/>
        <v>7</v>
      </c>
      <c r="AL178" s="46">
        <f t="shared" si="345"/>
        <v>7</v>
      </c>
      <c r="AM178" s="46">
        <f t="shared" si="345"/>
        <v>7</v>
      </c>
      <c r="AN178" s="46">
        <f t="shared" si="345"/>
        <v>7</v>
      </c>
      <c r="AO178" s="37"/>
      <c r="AP178" s="43">
        <f t="shared" si="2"/>
        <v>7</v>
      </c>
      <c r="AQ178" s="53">
        <v>3590604308</v>
      </c>
      <c r="AR178" s="53">
        <v>304</v>
      </c>
      <c r="AS178" s="53"/>
      <c r="AT178" s="54"/>
      <c r="AU178" s="54"/>
      <c r="AV178" s="4"/>
      <c r="AW178" s="4"/>
    </row>
    <row r="179" spans="1:49" ht="64.5" customHeight="1" x14ac:dyDescent="0.4">
      <c r="A179" s="35">
        <f t="shared" si="3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v>0</v>
      </c>
      <c r="P179" s="45">
        <f t="shared" si="219"/>
        <v>0</v>
      </c>
      <c r="Q179" s="46">
        <f t="shared" si="290"/>
        <v>0</v>
      </c>
      <c r="R179" s="46">
        <f t="shared" ref="R179:T179" si="346">AK179</f>
        <v>0</v>
      </c>
      <c r="S179" s="46">
        <f t="shared" si="346"/>
        <v>0</v>
      </c>
      <c r="T179" s="47">
        <f t="shared" si="346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2">
        <f t="shared" ref="AJ179:AN179" si="347">P179-Z179+AE179+U179</f>
        <v>0</v>
      </c>
      <c r="AK179" s="46">
        <f t="shared" si="347"/>
        <v>0</v>
      </c>
      <c r="AL179" s="46">
        <f t="shared" si="347"/>
        <v>0</v>
      </c>
      <c r="AM179" s="46">
        <f t="shared" si="347"/>
        <v>0</v>
      </c>
      <c r="AN179" s="46">
        <f t="shared" si="347"/>
        <v>0</v>
      </c>
      <c r="AO179" s="37"/>
      <c r="AP179" s="43">
        <f t="shared" si="2"/>
        <v>0</v>
      </c>
      <c r="AQ179" s="41"/>
      <c r="AR179" s="41"/>
      <c r="AS179" s="53"/>
      <c r="AT179" s="54"/>
      <c r="AU179" s="54"/>
      <c r="AV179" s="4"/>
      <c r="AW179" s="4"/>
    </row>
    <row r="180" spans="1:49" ht="64.5" customHeight="1" x14ac:dyDescent="0.4">
      <c r="A180" s="35">
        <f t="shared" si="3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v>3</v>
      </c>
      <c r="P180" s="45">
        <f t="shared" si="219"/>
        <v>3</v>
      </c>
      <c r="Q180" s="46">
        <f t="shared" si="290"/>
        <v>3</v>
      </c>
      <c r="R180" s="46">
        <f t="shared" ref="R180:T180" si="348">AK180</f>
        <v>3</v>
      </c>
      <c r="S180" s="46">
        <f t="shared" si="348"/>
        <v>3</v>
      </c>
      <c r="T180" s="47">
        <f t="shared" si="348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2">
        <f t="shared" ref="AJ180:AN180" si="349">P180-Z180+AE180+U180</f>
        <v>3</v>
      </c>
      <c r="AK180" s="46">
        <f t="shared" si="349"/>
        <v>3</v>
      </c>
      <c r="AL180" s="46">
        <f t="shared" si="349"/>
        <v>3</v>
      </c>
      <c r="AM180" s="46">
        <f t="shared" si="349"/>
        <v>3</v>
      </c>
      <c r="AN180" s="46">
        <f t="shared" si="349"/>
        <v>3</v>
      </c>
      <c r="AO180" s="37"/>
      <c r="AP180" s="43">
        <f t="shared" si="2"/>
        <v>3</v>
      </c>
      <c r="AQ180" s="41"/>
      <c r="AR180" s="41"/>
      <c r="AS180" s="53"/>
      <c r="AT180" s="54"/>
      <c r="AU180" s="54"/>
      <c r="AV180" s="4"/>
      <c r="AW180" s="4"/>
    </row>
    <row r="181" spans="1:49" ht="64.5" customHeight="1" x14ac:dyDescent="0.4">
      <c r="A181" s="35">
        <f t="shared" si="3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v>5</v>
      </c>
      <c r="P181" s="45">
        <f t="shared" si="219"/>
        <v>5</v>
      </c>
      <c r="Q181" s="46">
        <f t="shared" si="290"/>
        <v>5</v>
      </c>
      <c r="R181" s="46">
        <f t="shared" ref="R181:T181" si="350">AK181</f>
        <v>5</v>
      </c>
      <c r="S181" s="46">
        <f t="shared" si="350"/>
        <v>5</v>
      </c>
      <c r="T181" s="47">
        <f t="shared" si="350"/>
        <v>5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2">
        <f t="shared" ref="AJ181:AN181" si="351">P181-Z181+AE181+U181</f>
        <v>5</v>
      </c>
      <c r="AK181" s="46">
        <f t="shared" si="351"/>
        <v>5</v>
      </c>
      <c r="AL181" s="46">
        <f t="shared" si="351"/>
        <v>5</v>
      </c>
      <c r="AM181" s="46">
        <f t="shared" si="351"/>
        <v>5</v>
      </c>
      <c r="AN181" s="46">
        <f t="shared" si="351"/>
        <v>5</v>
      </c>
      <c r="AO181" s="37"/>
      <c r="AP181" s="43">
        <f t="shared" si="2"/>
        <v>5</v>
      </c>
      <c r="AQ181" s="41"/>
      <c r="AR181" s="41"/>
      <c r="AS181" s="53"/>
      <c r="AT181" s="54"/>
      <c r="AU181" s="54"/>
      <c r="AV181" s="4"/>
      <c r="AW181" s="4"/>
    </row>
    <row r="182" spans="1:49" ht="64.5" customHeight="1" x14ac:dyDescent="0.4">
      <c r="A182" s="35">
        <f t="shared" si="3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v>5</v>
      </c>
      <c r="P182" s="45">
        <f t="shared" si="219"/>
        <v>5</v>
      </c>
      <c r="Q182" s="46">
        <f t="shared" si="290"/>
        <v>5</v>
      </c>
      <c r="R182" s="46">
        <f t="shared" ref="R182:T182" si="352">AK182</f>
        <v>5</v>
      </c>
      <c r="S182" s="46">
        <f t="shared" si="352"/>
        <v>5</v>
      </c>
      <c r="T182" s="47">
        <f t="shared" si="352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2">
        <f t="shared" ref="AJ182:AN182" si="353">P182-Z182+AE182+U182</f>
        <v>5</v>
      </c>
      <c r="AK182" s="46">
        <f t="shared" si="353"/>
        <v>5</v>
      </c>
      <c r="AL182" s="46">
        <f t="shared" si="353"/>
        <v>5</v>
      </c>
      <c r="AM182" s="46">
        <f t="shared" si="353"/>
        <v>5</v>
      </c>
      <c r="AN182" s="46">
        <f t="shared" si="353"/>
        <v>5</v>
      </c>
      <c r="AO182" s="37"/>
      <c r="AP182" s="43">
        <f t="shared" si="2"/>
        <v>5</v>
      </c>
      <c r="AQ182" s="41"/>
      <c r="AR182" s="41"/>
      <c r="AS182" s="53"/>
      <c r="AT182" s="54"/>
      <c r="AU182" s="54"/>
      <c r="AV182" s="4"/>
      <c r="AW182" s="4"/>
    </row>
    <row r="183" spans="1:49" ht="64.5" customHeight="1" x14ac:dyDescent="0.4">
      <c r="A183" s="35">
        <f t="shared" si="3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 t="s">
        <v>772</v>
      </c>
      <c r="O183" s="43">
        <v>0</v>
      </c>
      <c r="P183" s="45">
        <f t="shared" si="219"/>
        <v>0</v>
      </c>
      <c r="Q183" s="46">
        <f t="shared" si="290"/>
        <v>2</v>
      </c>
      <c r="R183" s="46">
        <f t="shared" ref="R183:T183" si="354">AK183</f>
        <v>0</v>
      </c>
      <c r="S183" s="46">
        <f t="shared" si="354"/>
        <v>0</v>
      </c>
      <c r="T183" s="47">
        <f t="shared" si="354"/>
        <v>0</v>
      </c>
      <c r="U183" s="48">
        <v>2</v>
      </c>
      <c r="V183" s="37"/>
      <c r="W183" s="37"/>
      <c r="X183" s="37"/>
      <c r="Y183" s="49"/>
      <c r="Z183" s="50"/>
      <c r="AA183" s="139">
        <v>2</v>
      </c>
      <c r="AB183" s="37"/>
      <c r="AC183" s="37"/>
      <c r="AD183" s="49"/>
      <c r="AE183" s="50"/>
      <c r="AF183" s="37"/>
      <c r="AG183" s="37"/>
      <c r="AH183" s="37"/>
      <c r="AI183" s="49"/>
      <c r="AJ183" s="52">
        <f t="shared" ref="AJ183:AN183" si="355">P183-Z183+AE183+U183</f>
        <v>2</v>
      </c>
      <c r="AK183" s="46">
        <f t="shared" si="355"/>
        <v>0</v>
      </c>
      <c r="AL183" s="46">
        <f t="shared" si="355"/>
        <v>0</v>
      </c>
      <c r="AM183" s="46">
        <f t="shared" si="355"/>
        <v>0</v>
      </c>
      <c r="AN183" s="46">
        <f t="shared" si="355"/>
        <v>0</v>
      </c>
      <c r="AO183" s="37"/>
      <c r="AP183" s="43">
        <f t="shared" si="2"/>
        <v>0</v>
      </c>
      <c r="AQ183" s="41">
        <v>2901427906</v>
      </c>
      <c r="AR183" s="41">
        <v>265</v>
      </c>
      <c r="AS183" s="53" t="s">
        <v>774</v>
      </c>
      <c r="AT183" s="54"/>
      <c r="AU183" s="54"/>
      <c r="AV183" s="4"/>
      <c r="AW183" s="4"/>
    </row>
    <row r="184" spans="1:49" ht="64.5" customHeight="1" x14ac:dyDescent="0.4">
      <c r="A184" s="35">
        <f t="shared" si="3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33" t="s">
        <v>779</v>
      </c>
      <c r="O184" s="43">
        <v>15</v>
      </c>
      <c r="P184" s="45">
        <f t="shared" si="219"/>
        <v>15</v>
      </c>
      <c r="Q184" s="46">
        <f t="shared" si="290"/>
        <v>15</v>
      </c>
      <c r="R184" s="46">
        <f t="shared" ref="R184:T184" si="356">AK184</f>
        <v>15</v>
      </c>
      <c r="S184" s="46">
        <f t="shared" si="356"/>
        <v>15</v>
      </c>
      <c r="T184" s="47">
        <f t="shared" si="356"/>
        <v>15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>
        <v>1</v>
      </c>
      <c r="AE184" s="50"/>
      <c r="AF184" s="37"/>
      <c r="AG184" s="37"/>
      <c r="AH184" s="37"/>
      <c r="AI184" s="49"/>
      <c r="AJ184" s="52">
        <f t="shared" ref="AJ184:AN184" si="357">P184-Z184+AE184+U184</f>
        <v>15</v>
      </c>
      <c r="AK184" s="46">
        <f t="shared" si="357"/>
        <v>15</v>
      </c>
      <c r="AL184" s="46">
        <f t="shared" si="357"/>
        <v>15</v>
      </c>
      <c r="AM184" s="46">
        <f t="shared" si="357"/>
        <v>15</v>
      </c>
      <c r="AN184" s="46">
        <f t="shared" si="357"/>
        <v>14</v>
      </c>
      <c r="AO184" s="37"/>
      <c r="AP184" s="43">
        <f t="shared" si="2"/>
        <v>14</v>
      </c>
      <c r="AQ184" s="41"/>
      <c r="AR184" s="41">
        <v>311</v>
      </c>
      <c r="AS184" s="53"/>
      <c r="AT184" s="54"/>
      <c r="AU184" s="54"/>
      <c r="AV184" s="158"/>
      <c r="AW184" s="158"/>
    </row>
    <row r="185" spans="1:49" ht="64.5" customHeight="1" x14ac:dyDescent="0.4">
      <c r="A185" s="35">
        <f t="shared" si="3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v>1</v>
      </c>
      <c r="P185" s="45">
        <f t="shared" si="219"/>
        <v>1</v>
      </c>
      <c r="Q185" s="46">
        <f t="shared" si="290"/>
        <v>1</v>
      </c>
      <c r="R185" s="46">
        <f t="shared" ref="R185:T185" si="358">AK185</f>
        <v>1</v>
      </c>
      <c r="S185" s="46">
        <f t="shared" si="358"/>
        <v>1</v>
      </c>
      <c r="T185" s="47">
        <f t="shared" si="358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2">
        <f t="shared" ref="AJ185:AN185" si="359">P185-Z185+AE185+U185</f>
        <v>1</v>
      </c>
      <c r="AK185" s="46">
        <f t="shared" si="359"/>
        <v>1</v>
      </c>
      <c r="AL185" s="46">
        <f t="shared" si="359"/>
        <v>1</v>
      </c>
      <c r="AM185" s="46">
        <f t="shared" si="359"/>
        <v>1</v>
      </c>
      <c r="AN185" s="46">
        <f t="shared" si="359"/>
        <v>1</v>
      </c>
      <c r="AO185" s="37"/>
      <c r="AP185" s="43">
        <f t="shared" si="2"/>
        <v>1</v>
      </c>
      <c r="AQ185" s="41"/>
      <c r="AR185" s="41"/>
      <c r="AS185" s="53"/>
      <c r="AT185" s="54"/>
      <c r="AU185" s="54"/>
      <c r="AV185" s="4"/>
      <c r="AW185" s="4"/>
    </row>
    <row r="186" spans="1:49" ht="64.5" customHeight="1" x14ac:dyDescent="0.4">
      <c r="A186" s="35">
        <f t="shared" si="3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v>1</v>
      </c>
      <c r="P186" s="45">
        <f t="shared" si="219"/>
        <v>1</v>
      </c>
      <c r="Q186" s="46">
        <f t="shared" si="290"/>
        <v>1</v>
      </c>
      <c r="R186" s="46">
        <f t="shared" ref="R186:T186" si="360">AK186</f>
        <v>1</v>
      </c>
      <c r="S186" s="46">
        <f t="shared" si="360"/>
        <v>1</v>
      </c>
      <c r="T186" s="47">
        <f t="shared" si="360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2">
        <f t="shared" ref="AJ186:AN186" si="361">P186-Z186+AE186+U186</f>
        <v>1</v>
      </c>
      <c r="AK186" s="46">
        <f t="shared" si="361"/>
        <v>1</v>
      </c>
      <c r="AL186" s="46">
        <f t="shared" si="361"/>
        <v>1</v>
      </c>
      <c r="AM186" s="46">
        <f t="shared" si="361"/>
        <v>1</v>
      </c>
      <c r="AN186" s="46">
        <f t="shared" si="361"/>
        <v>1</v>
      </c>
      <c r="AO186" s="37"/>
      <c r="AP186" s="43">
        <f t="shared" si="2"/>
        <v>1</v>
      </c>
      <c r="AQ186" s="41"/>
      <c r="AR186" s="41"/>
      <c r="AS186" s="53"/>
      <c r="AT186" s="54"/>
      <c r="AU186" s="54"/>
      <c r="AV186" s="4"/>
      <c r="AW186" s="4"/>
    </row>
    <row r="187" spans="1:49" ht="64.5" customHeight="1" x14ac:dyDescent="0.4">
      <c r="A187" s="35">
        <f t="shared" si="3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v>1</v>
      </c>
      <c r="P187" s="45">
        <f t="shared" si="219"/>
        <v>1</v>
      </c>
      <c r="Q187" s="46">
        <f t="shared" si="290"/>
        <v>1</v>
      </c>
      <c r="R187" s="46">
        <f t="shared" ref="R187:T187" si="362">AK187</f>
        <v>1</v>
      </c>
      <c r="S187" s="46">
        <f t="shared" si="362"/>
        <v>1</v>
      </c>
      <c r="T187" s="47">
        <f t="shared" si="362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2">
        <f t="shared" ref="AJ187:AN187" si="363">P187-Z187+AE187+U187</f>
        <v>1</v>
      </c>
      <c r="AK187" s="46">
        <f t="shared" si="363"/>
        <v>1</v>
      </c>
      <c r="AL187" s="46">
        <f t="shared" si="363"/>
        <v>1</v>
      </c>
      <c r="AM187" s="46">
        <f t="shared" si="363"/>
        <v>1</v>
      </c>
      <c r="AN187" s="46">
        <f t="shared" si="363"/>
        <v>1</v>
      </c>
      <c r="AO187" s="37"/>
      <c r="AP187" s="43">
        <f t="shared" si="2"/>
        <v>1</v>
      </c>
      <c r="AQ187" s="41"/>
      <c r="AR187" s="41"/>
      <c r="AS187" s="53"/>
      <c r="AT187" s="54"/>
      <c r="AU187" s="54"/>
      <c r="AV187" s="4"/>
      <c r="AW187" s="4"/>
    </row>
    <row r="188" spans="1:49" ht="64.5" customHeight="1" x14ac:dyDescent="0.4">
      <c r="A188" s="35">
        <f t="shared" si="3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v>5</v>
      </c>
      <c r="P188" s="45">
        <f t="shared" si="219"/>
        <v>5</v>
      </c>
      <c r="Q188" s="46">
        <f t="shared" si="290"/>
        <v>5</v>
      </c>
      <c r="R188" s="46">
        <f t="shared" ref="R188:T188" si="364">AK188</f>
        <v>5</v>
      </c>
      <c r="S188" s="46">
        <f t="shared" si="364"/>
        <v>5</v>
      </c>
      <c r="T188" s="47">
        <f t="shared" si="364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2">
        <f t="shared" ref="AJ188:AN188" si="365">P188-Z188+AE188+U188</f>
        <v>5</v>
      </c>
      <c r="AK188" s="46">
        <f t="shared" si="365"/>
        <v>5</v>
      </c>
      <c r="AL188" s="46">
        <f t="shared" si="365"/>
        <v>5</v>
      </c>
      <c r="AM188" s="46">
        <f t="shared" si="365"/>
        <v>5</v>
      </c>
      <c r="AN188" s="46">
        <f t="shared" si="365"/>
        <v>5</v>
      </c>
      <c r="AO188" s="37"/>
      <c r="AP188" s="43">
        <f t="shared" si="2"/>
        <v>5</v>
      </c>
      <c r="AQ188" s="41"/>
      <c r="AR188" s="41"/>
      <c r="AS188" s="53"/>
      <c r="AT188" s="54"/>
      <c r="AU188" s="54"/>
      <c r="AV188" s="4"/>
      <c r="AW188" s="4"/>
    </row>
    <row r="189" spans="1:49" ht="64.5" customHeight="1" x14ac:dyDescent="0.4">
      <c r="A189" s="35">
        <f t="shared" si="3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v>2</v>
      </c>
      <c r="P189" s="45">
        <f t="shared" si="219"/>
        <v>2</v>
      </c>
      <c r="Q189" s="46">
        <f t="shared" si="290"/>
        <v>2</v>
      </c>
      <c r="R189" s="46">
        <f t="shared" ref="R189:T189" si="366">AK189</f>
        <v>2</v>
      </c>
      <c r="S189" s="46">
        <f t="shared" si="366"/>
        <v>2</v>
      </c>
      <c r="T189" s="47">
        <f t="shared" si="366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2">
        <f t="shared" ref="AJ189:AN189" si="367">P189-Z189+AE189+U189</f>
        <v>2</v>
      </c>
      <c r="AK189" s="46">
        <f t="shared" si="367"/>
        <v>2</v>
      </c>
      <c r="AL189" s="46">
        <f t="shared" si="367"/>
        <v>2</v>
      </c>
      <c r="AM189" s="46">
        <f t="shared" si="367"/>
        <v>2</v>
      </c>
      <c r="AN189" s="46">
        <f t="shared" si="367"/>
        <v>2</v>
      </c>
      <c r="AO189" s="37"/>
      <c r="AP189" s="43">
        <f t="shared" si="2"/>
        <v>2</v>
      </c>
      <c r="AQ189" s="41"/>
      <c r="AR189" s="41"/>
      <c r="AS189" s="53"/>
      <c r="AT189" s="54"/>
      <c r="AU189" s="54"/>
      <c r="AV189" s="4"/>
      <c r="AW189" s="4"/>
    </row>
    <row r="190" spans="1:49" ht="64.5" customHeight="1" x14ac:dyDescent="0.4">
      <c r="A190" s="35">
        <f t="shared" si="3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v>2</v>
      </c>
      <c r="P190" s="45">
        <f t="shared" si="219"/>
        <v>2</v>
      </c>
      <c r="Q190" s="46">
        <f t="shared" si="290"/>
        <v>2</v>
      </c>
      <c r="R190" s="46">
        <f t="shared" ref="R190:T190" si="368">AK190</f>
        <v>2</v>
      </c>
      <c r="S190" s="46">
        <f t="shared" si="368"/>
        <v>2</v>
      </c>
      <c r="T190" s="47">
        <f t="shared" si="368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2">
        <f t="shared" ref="AJ190:AN190" si="369">P190-Z190+AE190+U190</f>
        <v>2</v>
      </c>
      <c r="AK190" s="46">
        <f t="shared" si="369"/>
        <v>2</v>
      </c>
      <c r="AL190" s="46">
        <f t="shared" si="369"/>
        <v>2</v>
      </c>
      <c r="AM190" s="46">
        <f t="shared" si="369"/>
        <v>2</v>
      </c>
      <c r="AN190" s="46">
        <f t="shared" si="369"/>
        <v>2</v>
      </c>
      <c r="AO190" s="37"/>
      <c r="AP190" s="43">
        <f t="shared" si="2"/>
        <v>2</v>
      </c>
      <c r="AQ190" s="41"/>
      <c r="AR190" s="41"/>
      <c r="AS190" s="53"/>
      <c r="AT190" s="54"/>
      <c r="AU190" s="54"/>
      <c r="AV190" s="4"/>
      <c r="AW190" s="4"/>
    </row>
    <row r="191" spans="1:49" ht="64.5" customHeight="1" x14ac:dyDescent="0.4">
      <c r="A191" s="35">
        <f t="shared" si="3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v>4</v>
      </c>
      <c r="P191" s="45">
        <f t="shared" si="219"/>
        <v>4</v>
      </c>
      <c r="Q191" s="46">
        <f t="shared" si="290"/>
        <v>4</v>
      </c>
      <c r="R191" s="46">
        <f t="shared" ref="R191:T191" si="370">AK191</f>
        <v>4</v>
      </c>
      <c r="S191" s="46">
        <f t="shared" si="370"/>
        <v>4</v>
      </c>
      <c r="T191" s="47">
        <f t="shared" si="370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2">
        <f t="shared" ref="AJ191:AN191" si="371">P191-Z191+AE191+U191</f>
        <v>4</v>
      </c>
      <c r="AK191" s="46">
        <f t="shared" si="371"/>
        <v>4</v>
      </c>
      <c r="AL191" s="46">
        <f t="shared" si="371"/>
        <v>4</v>
      </c>
      <c r="AM191" s="46">
        <f t="shared" si="371"/>
        <v>4</v>
      </c>
      <c r="AN191" s="46">
        <f t="shared" si="371"/>
        <v>4</v>
      </c>
      <c r="AO191" s="37"/>
      <c r="AP191" s="43">
        <f t="shared" si="2"/>
        <v>4</v>
      </c>
      <c r="AQ191" s="41"/>
      <c r="AR191" s="41"/>
      <c r="AS191" s="53"/>
      <c r="AT191" s="54"/>
      <c r="AU191" s="54"/>
      <c r="AV191" s="4"/>
      <c r="AW191" s="4"/>
    </row>
    <row r="192" spans="1:49" ht="64.5" customHeight="1" x14ac:dyDescent="0.4">
      <c r="A192" s="35">
        <f t="shared" si="3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v>0</v>
      </c>
      <c r="P192" s="45">
        <f t="shared" si="219"/>
        <v>0</v>
      </c>
      <c r="Q192" s="46">
        <f t="shared" si="290"/>
        <v>0</v>
      </c>
      <c r="R192" s="46">
        <f t="shared" ref="R192:T192" si="372">AK192</f>
        <v>0</v>
      </c>
      <c r="S192" s="46">
        <f t="shared" si="372"/>
        <v>0</v>
      </c>
      <c r="T192" s="47">
        <f t="shared" si="372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2">
        <f t="shared" ref="AJ192:AN192" si="373">P192-Z192+AE192+U192</f>
        <v>0</v>
      </c>
      <c r="AK192" s="46">
        <f t="shared" si="373"/>
        <v>0</v>
      </c>
      <c r="AL192" s="46">
        <f t="shared" si="373"/>
        <v>0</v>
      </c>
      <c r="AM192" s="46">
        <f t="shared" si="373"/>
        <v>0</v>
      </c>
      <c r="AN192" s="46">
        <f t="shared" si="373"/>
        <v>0</v>
      </c>
      <c r="AO192" s="37"/>
      <c r="AP192" s="43">
        <f t="shared" si="2"/>
        <v>0</v>
      </c>
      <c r="AQ192" s="41"/>
      <c r="AR192" s="41"/>
      <c r="AS192" s="53"/>
      <c r="AT192" s="54"/>
      <c r="AU192" s="54"/>
      <c r="AV192" s="4"/>
      <c r="AW192" s="4"/>
    </row>
    <row r="193" spans="1:49" ht="64.5" customHeight="1" x14ac:dyDescent="0.4">
      <c r="A193" s="35">
        <f t="shared" si="3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v>5</v>
      </c>
      <c r="P193" s="45">
        <f t="shared" si="219"/>
        <v>5</v>
      </c>
      <c r="Q193" s="46">
        <f t="shared" si="290"/>
        <v>5</v>
      </c>
      <c r="R193" s="46">
        <f t="shared" ref="R193:T193" si="374">AK193</f>
        <v>5</v>
      </c>
      <c r="S193" s="46">
        <f t="shared" si="374"/>
        <v>5</v>
      </c>
      <c r="T193" s="47">
        <f t="shared" si="374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2">
        <f t="shared" ref="AJ193:AN193" si="375">P193-Z193+AE193+U193</f>
        <v>5</v>
      </c>
      <c r="AK193" s="46">
        <f t="shared" si="375"/>
        <v>5</v>
      </c>
      <c r="AL193" s="46">
        <f t="shared" si="375"/>
        <v>5</v>
      </c>
      <c r="AM193" s="46">
        <f t="shared" si="375"/>
        <v>5</v>
      </c>
      <c r="AN193" s="46">
        <f t="shared" si="375"/>
        <v>5</v>
      </c>
      <c r="AO193" s="37"/>
      <c r="AP193" s="43">
        <f t="shared" si="2"/>
        <v>5</v>
      </c>
      <c r="AQ193" s="41"/>
      <c r="AR193" s="41"/>
      <c r="AS193" s="53"/>
      <c r="AT193" s="54"/>
      <c r="AU193" s="54"/>
      <c r="AV193" s="4"/>
      <c r="AW193" s="4"/>
    </row>
    <row r="194" spans="1:49" ht="64.5" customHeight="1" x14ac:dyDescent="0.4">
      <c r="A194" s="35">
        <f t="shared" si="3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v>0</v>
      </c>
      <c r="P194" s="45">
        <f t="shared" si="219"/>
        <v>0</v>
      </c>
      <c r="Q194" s="46">
        <f t="shared" si="290"/>
        <v>0</v>
      </c>
      <c r="R194" s="46">
        <f t="shared" ref="R194:T194" si="376">AK194</f>
        <v>0</v>
      </c>
      <c r="S194" s="46">
        <f t="shared" si="376"/>
        <v>0</v>
      </c>
      <c r="T194" s="47">
        <f t="shared" si="376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2">
        <f t="shared" ref="AJ194:AN194" si="377">P194-Z194+AE194+U194</f>
        <v>0</v>
      </c>
      <c r="AK194" s="46">
        <f t="shared" si="377"/>
        <v>0</v>
      </c>
      <c r="AL194" s="46">
        <f t="shared" si="377"/>
        <v>0</v>
      </c>
      <c r="AM194" s="46">
        <f t="shared" si="377"/>
        <v>0</v>
      </c>
      <c r="AN194" s="46">
        <f t="shared" si="377"/>
        <v>0</v>
      </c>
      <c r="AO194" s="37"/>
      <c r="AP194" s="43">
        <f t="shared" si="2"/>
        <v>0</v>
      </c>
      <c r="AQ194" s="41"/>
      <c r="AR194" s="41"/>
      <c r="AS194" s="53"/>
      <c r="AT194" s="54"/>
      <c r="AU194" s="54"/>
      <c r="AV194" s="4"/>
      <c r="AW194" s="4"/>
    </row>
    <row r="195" spans="1:49" ht="64.5" customHeight="1" x14ac:dyDescent="0.4">
      <c r="A195" s="35">
        <f t="shared" si="3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v>4</v>
      </c>
      <c r="P195" s="45">
        <f t="shared" si="219"/>
        <v>4</v>
      </c>
      <c r="Q195" s="46">
        <f t="shared" si="290"/>
        <v>4</v>
      </c>
      <c r="R195" s="46">
        <f t="shared" ref="R195:T195" si="378">AK195</f>
        <v>4</v>
      </c>
      <c r="S195" s="46">
        <f t="shared" si="378"/>
        <v>4</v>
      </c>
      <c r="T195" s="47">
        <f t="shared" si="378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2">
        <f t="shared" ref="AJ195:AN195" si="379">P195-Z195+AE195+U195</f>
        <v>4</v>
      </c>
      <c r="AK195" s="46">
        <f t="shared" si="379"/>
        <v>4</v>
      </c>
      <c r="AL195" s="46">
        <f t="shared" si="379"/>
        <v>4</v>
      </c>
      <c r="AM195" s="46">
        <f t="shared" si="379"/>
        <v>4</v>
      </c>
      <c r="AN195" s="46">
        <f t="shared" si="379"/>
        <v>4</v>
      </c>
      <c r="AO195" s="37"/>
      <c r="AP195" s="43">
        <f t="shared" si="2"/>
        <v>4</v>
      </c>
      <c r="AQ195" s="41"/>
      <c r="AR195" s="41"/>
      <c r="AS195" s="53"/>
      <c r="AT195" s="54"/>
      <c r="AU195" s="54"/>
      <c r="AV195" s="4"/>
      <c r="AW195" s="4"/>
    </row>
    <row r="196" spans="1:49" ht="64.5" customHeight="1" x14ac:dyDescent="0.4">
      <c r="A196" s="35">
        <f t="shared" si="3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/>
      <c r="O196" s="43">
        <v>5</v>
      </c>
      <c r="P196" s="45">
        <f t="shared" si="219"/>
        <v>5</v>
      </c>
      <c r="Q196" s="46">
        <f t="shared" si="290"/>
        <v>5</v>
      </c>
      <c r="R196" s="46">
        <f t="shared" ref="R196:T196" si="380">AK196</f>
        <v>5</v>
      </c>
      <c r="S196" s="46">
        <f t="shared" si="380"/>
        <v>5</v>
      </c>
      <c r="T196" s="47">
        <f t="shared" si="380"/>
        <v>5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2">
        <f t="shared" ref="AJ196:AN196" si="381">P196-Z196+AE196+U196</f>
        <v>5</v>
      </c>
      <c r="AK196" s="46">
        <f t="shared" si="381"/>
        <v>5</v>
      </c>
      <c r="AL196" s="46">
        <f t="shared" si="381"/>
        <v>5</v>
      </c>
      <c r="AM196" s="46">
        <f t="shared" si="381"/>
        <v>5</v>
      </c>
      <c r="AN196" s="46">
        <f t="shared" si="381"/>
        <v>5</v>
      </c>
      <c r="AO196" s="37"/>
      <c r="AP196" s="43">
        <f t="shared" si="2"/>
        <v>5</v>
      </c>
      <c r="AQ196" s="41"/>
      <c r="AR196" s="41"/>
      <c r="AS196" s="53"/>
      <c r="AT196" s="54"/>
      <c r="AU196" s="54"/>
      <c r="AV196" s="4"/>
      <c r="AW196" s="4"/>
    </row>
    <row r="197" spans="1:49" ht="64.5" customHeight="1" x14ac:dyDescent="0.4">
      <c r="A197" s="35">
        <f t="shared" si="3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v>8</v>
      </c>
      <c r="P197" s="45">
        <f t="shared" si="219"/>
        <v>8</v>
      </c>
      <c r="Q197" s="46">
        <f t="shared" si="290"/>
        <v>8</v>
      </c>
      <c r="R197" s="46">
        <f t="shared" ref="R197:T197" si="382">AK197</f>
        <v>8</v>
      </c>
      <c r="S197" s="46">
        <f t="shared" si="382"/>
        <v>8</v>
      </c>
      <c r="T197" s="47">
        <f t="shared" si="382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2">
        <f t="shared" ref="AJ197:AN197" si="383">P197-Z197+AE197+U197</f>
        <v>8</v>
      </c>
      <c r="AK197" s="46">
        <f t="shared" si="383"/>
        <v>8</v>
      </c>
      <c r="AL197" s="46">
        <f t="shared" si="383"/>
        <v>8</v>
      </c>
      <c r="AM197" s="46">
        <f t="shared" si="383"/>
        <v>8</v>
      </c>
      <c r="AN197" s="46">
        <f t="shared" si="383"/>
        <v>8</v>
      </c>
      <c r="AO197" s="37"/>
      <c r="AP197" s="43">
        <f t="shared" si="2"/>
        <v>8</v>
      </c>
      <c r="AQ197" s="41"/>
      <c r="AR197" s="41"/>
      <c r="AS197" s="53"/>
      <c r="AT197" s="54"/>
      <c r="AU197" s="54"/>
      <c r="AV197" s="4"/>
      <c r="AW197" s="4"/>
    </row>
    <row r="198" spans="1:49" ht="64.5" customHeight="1" x14ac:dyDescent="0.4">
      <c r="A198" s="35">
        <f t="shared" si="3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v>0</v>
      </c>
      <c r="P198" s="45">
        <f t="shared" si="219"/>
        <v>0</v>
      </c>
      <c r="Q198" s="46">
        <f t="shared" si="290"/>
        <v>0</v>
      </c>
      <c r="R198" s="46">
        <f t="shared" ref="R198:T198" si="384">AK198</f>
        <v>0</v>
      </c>
      <c r="S198" s="46">
        <f t="shared" si="384"/>
        <v>0</v>
      </c>
      <c r="T198" s="47">
        <f t="shared" si="384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2">
        <f t="shared" ref="AJ198:AN198" si="385">P198-Z198+AE198+U198</f>
        <v>0</v>
      </c>
      <c r="AK198" s="46">
        <f t="shared" si="385"/>
        <v>0</v>
      </c>
      <c r="AL198" s="46">
        <f t="shared" si="385"/>
        <v>0</v>
      </c>
      <c r="AM198" s="46">
        <f t="shared" si="385"/>
        <v>0</v>
      </c>
      <c r="AN198" s="46">
        <f t="shared" si="385"/>
        <v>0</v>
      </c>
      <c r="AO198" s="37"/>
      <c r="AP198" s="43">
        <f t="shared" si="2"/>
        <v>0</v>
      </c>
      <c r="AQ198" s="41"/>
      <c r="AR198" s="41"/>
      <c r="AS198" s="53"/>
      <c r="AT198" s="54"/>
      <c r="AU198" s="54"/>
      <c r="AV198" s="4"/>
      <c r="AW198" s="4"/>
    </row>
    <row r="199" spans="1:49" ht="64.5" customHeight="1" x14ac:dyDescent="0.4">
      <c r="A199" s="35">
        <f t="shared" si="3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v>0</v>
      </c>
      <c r="P199" s="45">
        <f t="shared" si="219"/>
        <v>0</v>
      </c>
      <c r="Q199" s="46">
        <f t="shared" si="290"/>
        <v>0</v>
      </c>
      <c r="R199" s="46">
        <f t="shared" ref="R199:T199" si="386">AK199</f>
        <v>0</v>
      </c>
      <c r="S199" s="46">
        <f t="shared" si="386"/>
        <v>0</v>
      </c>
      <c r="T199" s="47">
        <f t="shared" si="386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2">
        <f t="shared" ref="AJ199:AN199" si="387">P199-Z199+AE199+U199</f>
        <v>0</v>
      </c>
      <c r="AK199" s="46">
        <f t="shared" si="387"/>
        <v>0</v>
      </c>
      <c r="AL199" s="46">
        <f t="shared" si="387"/>
        <v>0</v>
      </c>
      <c r="AM199" s="46">
        <f t="shared" si="387"/>
        <v>0</v>
      </c>
      <c r="AN199" s="46">
        <f t="shared" si="387"/>
        <v>0</v>
      </c>
      <c r="AO199" s="37"/>
      <c r="AP199" s="43">
        <f t="shared" si="2"/>
        <v>0</v>
      </c>
      <c r="AQ199" s="41"/>
      <c r="AR199" s="41"/>
      <c r="AS199" s="53"/>
      <c r="AT199" s="54"/>
      <c r="AU199" s="54"/>
      <c r="AV199" s="4"/>
      <c r="AW199" s="4"/>
    </row>
    <row r="200" spans="1:49" ht="64.5" customHeight="1" x14ac:dyDescent="0.4">
      <c r="A200" s="35">
        <f t="shared" si="3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v>0</v>
      </c>
      <c r="P200" s="45">
        <f t="shared" si="219"/>
        <v>0</v>
      </c>
      <c r="Q200" s="46">
        <f t="shared" si="290"/>
        <v>0</v>
      </c>
      <c r="R200" s="46">
        <f t="shared" ref="R200:T200" si="388">AK200</f>
        <v>0</v>
      </c>
      <c r="S200" s="46">
        <f t="shared" si="388"/>
        <v>0</v>
      </c>
      <c r="T200" s="47">
        <f t="shared" si="388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2">
        <f t="shared" ref="AJ200:AN200" si="389">P200-Z200+AE200+U200</f>
        <v>0</v>
      </c>
      <c r="AK200" s="46">
        <f t="shared" si="389"/>
        <v>0</v>
      </c>
      <c r="AL200" s="46">
        <f t="shared" si="389"/>
        <v>0</v>
      </c>
      <c r="AM200" s="46">
        <f t="shared" si="389"/>
        <v>0</v>
      </c>
      <c r="AN200" s="46">
        <f t="shared" si="389"/>
        <v>0</v>
      </c>
      <c r="AO200" s="37"/>
      <c r="AP200" s="43">
        <f t="shared" si="2"/>
        <v>0</v>
      </c>
      <c r="AQ200" s="41"/>
      <c r="AR200" s="41"/>
      <c r="AS200" s="53"/>
      <c r="AT200" s="54"/>
      <c r="AU200" s="54"/>
      <c r="AV200" s="4"/>
      <c r="AW200" s="4"/>
    </row>
    <row r="201" spans="1:49" ht="64.5" customHeight="1" x14ac:dyDescent="0.4">
      <c r="A201" s="35">
        <f t="shared" si="3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v>1</v>
      </c>
      <c r="P201" s="45">
        <f t="shared" si="219"/>
        <v>1</v>
      </c>
      <c r="Q201" s="46">
        <f t="shared" si="290"/>
        <v>1</v>
      </c>
      <c r="R201" s="46">
        <f t="shared" ref="R201:T201" si="390">AK201</f>
        <v>1</v>
      </c>
      <c r="S201" s="46">
        <f t="shared" si="390"/>
        <v>1</v>
      </c>
      <c r="T201" s="47">
        <f t="shared" si="390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2">
        <f t="shared" ref="AJ201:AN201" si="391">P201-Z201+AE201+U201</f>
        <v>1</v>
      </c>
      <c r="AK201" s="46">
        <f t="shared" si="391"/>
        <v>1</v>
      </c>
      <c r="AL201" s="46">
        <f t="shared" si="391"/>
        <v>1</v>
      </c>
      <c r="AM201" s="46">
        <f t="shared" si="391"/>
        <v>1</v>
      </c>
      <c r="AN201" s="46">
        <f t="shared" si="391"/>
        <v>1</v>
      </c>
      <c r="AO201" s="37"/>
      <c r="AP201" s="43">
        <f t="shared" si="2"/>
        <v>1</v>
      </c>
      <c r="AQ201" s="41"/>
      <c r="AR201" s="41"/>
      <c r="AS201" s="53"/>
      <c r="AT201" s="54"/>
      <c r="AU201" s="54"/>
      <c r="AV201" s="4"/>
      <c r="AW201" s="4"/>
    </row>
    <row r="202" spans="1:49" ht="64.5" customHeight="1" x14ac:dyDescent="0.4">
      <c r="A202" s="35">
        <f t="shared" si="3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v>0</v>
      </c>
      <c r="P202" s="45">
        <f t="shared" si="219"/>
        <v>0</v>
      </c>
      <c r="Q202" s="46">
        <f t="shared" si="290"/>
        <v>0</v>
      </c>
      <c r="R202" s="46">
        <f t="shared" ref="R202:T202" si="392">AK202</f>
        <v>0</v>
      </c>
      <c r="S202" s="46">
        <f t="shared" si="392"/>
        <v>0</v>
      </c>
      <c r="T202" s="47">
        <f t="shared" si="392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2">
        <f t="shared" ref="AJ202:AN202" si="393">P202-Z202+AE202+U202</f>
        <v>0</v>
      </c>
      <c r="AK202" s="46">
        <f t="shared" si="393"/>
        <v>0</v>
      </c>
      <c r="AL202" s="46">
        <f t="shared" si="393"/>
        <v>0</v>
      </c>
      <c r="AM202" s="46">
        <f t="shared" si="393"/>
        <v>0</v>
      </c>
      <c r="AN202" s="46">
        <f t="shared" si="393"/>
        <v>0</v>
      </c>
      <c r="AO202" s="37"/>
      <c r="AP202" s="43">
        <f t="shared" si="2"/>
        <v>0</v>
      </c>
      <c r="AQ202" s="41"/>
      <c r="AR202" s="41"/>
      <c r="AS202" s="53"/>
      <c r="AT202" s="54"/>
      <c r="AU202" s="54"/>
      <c r="AV202" s="4"/>
      <c r="AW202" s="4"/>
    </row>
    <row r="203" spans="1:49" ht="64.5" customHeight="1" x14ac:dyDescent="0.4">
      <c r="A203" s="35">
        <f t="shared" si="3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v>0</v>
      </c>
      <c r="P203" s="45">
        <f t="shared" si="219"/>
        <v>0</v>
      </c>
      <c r="Q203" s="46">
        <f t="shared" si="290"/>
        <v>0</v>
      </c>
      <c r="R203" s="46">
        <f t="shared" ref="R203:T203" si="394">AK203</f>
        <v>0</v>
      </c>
      <c r="S203" s="46">
        <f t="shared" si="394"/>
        <v>0</v>
      </c>
      <c r="T203" s="47">
        <f t="shared" si="394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2">
        <f t="shared" ref="AJ203:AN203" si="395">P203-Z203+AE203+U203</f>
        <v>0</v>
      </c>
      <c r="AK203" s="46">
        <f t="shared" si="395"/>
        <v>0</v>
      </c>
      <c r="AL203" s="46">
        <f t="shared" si="395"/>
        <v>0</v>
      </c>
      <c r="AM203" s="46">
        <f t="shared" si="395"/>
        <v>0</v>
      </c>
      <c r="AN203" s="46">
        <f t="shared" si="395"/>
        <v>0</v>
      </c>
      <c r="AO203" s="37"/>
      <c r="AP203" s="43">
        <f t="shared" si="2"/>
        <v>0</v>
      </c>
      <c r="AQ203" s="41"/>
      <c r="AR203" s="41"/>
      <c r="AS203" s="53"/>
      <c r="AT203" s="54"/>
      <c r="AU203" s="54"/>
      <c r="AV203" s="4"/>
      <c r="AW203" s="4"/>
    </row>
    <row r="204" spans="1:49" ht="64.5" customHeight="1" x14ac:dyDescent="0.4">
      <c r="A204" s="35">
        <f t="shared" si="3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v>0</v>
      </c>
      <c r="P204" s="45">
        <f t="shared" si="219"/>
        <v>0</v>
      </c>
      <c r="Q204" s="46">
        <f t="shared" si="290"/>
        <v>0</v>
      </c>
      <c r="R204" s="46">
        <f t="shared" ref="R204:T204" si="396">AK204</f>
        <v>0</v>
      </c>
      <c r="S204" s="46">
        <f t="shared" si="396"/>
        <v>0</v>
      </c>
      <c r="T204" s="47">
        <f t="shared" si="396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2">
        <f t="shared" ref="AJ204:AN204" si="397">P204-Z204+AE204+U204</f>
        <v>0</v>
      </c>
      <c r="AK204" s="46">
        <f t="shared" si="397"/>
        <v>0</v>
      </c>
      <c r="AL204" s="46">
        <f t="shared" si="397"/>
        <v>0</v>
      </c>
      <c r="AM204" s="46">
        <f t="shared" si="397"/>
        <v>0</v>
      </c>
      <c r="AN204" s="46">
        <f t="shared" si="397"/>
        <v>0</v>
      </c>
      <c r="AO204" s="37"/>
      <c r="AP204" s="43">
        <f t="shared" si="2"/>
        <v>0</v>
      </c>
      <c r="AQ204" s="41"/>
      <c r="AR204" s="41"/>
      <c r="AS204" s="53"/>
      <c r="AT204" s="54"/>
      <c r="AU204" s="54"/>
      <c r="AV204" s="4"/>
      <c r="AW204" s="4"/>
    </row>
    <row r="205" spans="1:49" ht="64.5" customHeight="1" x14ac:dyDescent="0.4">
      <c r="A205" s="35">
        <f t="shared" si="3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v>1</v>
      </c>
      <c r="P205" s="45">
        <f t="shared" si="219"/>
        <v>1</v>
      </c>
      <c r="Q205" s="46">
        <f t="shared" si="290"/>
        <v>1</v>
      </c>
      <c r="R205" s="46">
        <f t="shared" ref="R205:T205" si="398">AK205</f>
        <v>1</v>
      </c>
      <c r="S205" s="46">
        <f t="shared" si="398"/>
        <v>1</v>
      </c>
      <c r="T205" s="47">
        <f t="shared" si="398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2">
        <f t="shared" ref="AJ205:AN205" si="399">P205-Z205+AE205+U205</f>
        <v>1</v>
      </c>
      <c r="AK205" s="46">
        <f t="shared" si="399"/>
        <v>1</v>
      </c>
      <c r="AL205" s="46">
        <f t="shared" si="399"/>
        <v>1</v>
      </c>
      <c r="AM205" s="46">
        <f t="shared" si="399"/>
        <v>1</v>
      </c>
      <c r="AN205" s="46">
        <f t="shared" si="399"/>
        <v>1</v>
      </c>
      <c r="AO205" s="37"/>
      <c r="AP205" s="43">
        <f t="shared" si="2"/>
        <v>1</v>
      </c>
      <c r="AQ205" s="41"/>
      <c r="AR205" s="41"/>
      <c r="AS205" s="53"/>
      <c r="AT205" s="54"/>
      <c r="AU205" s="54"/>
      <c r="AV205" s="4"/>
      <c r="AW205" s="4"/>
    </row>
    <row r="206" spans="1:49" ht="64.5" customHeight="1" x14ac:dyDescent="0.4">
      <c r="A206" s="35">
        <f t="shared" si="3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v>7</v>
      </c>
      <c r="P206" s="45">
        <f t="shared" si="219"/>
        <v>7</v>
      </c>
      <c r="Q206" s="46">
        <f t="shared" si="290"/>
        <v>7</v>
      </c>
      <c r="R206" s="46">
        <f t="shared" ref="R206:T206" si="400">AK206</f>
        <v>7</v>
      </c>
      <c r="S206" s="46">
        <f t="shared" si="400"/>
        <v>7</v>
      </c>
      <c r="T206" s="47">
        <f t="shared" si="400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2">
        <f t="shared" ref="AJ206:AN206" si="401">P206-Z206+AE206+U206</f>
        <v>7</v>
      </c>
      <c r="AK206" s="46">
        <f t="shared" si="401"/>
        <v>7</v>
      </c>
      <c r="AL206" s="46">
        <f t="shared" si="401"/>
        <v>7</v>
      </c>
      <c r="AM206" s="46">
        <f t="shared" si="401"/>
        <v>7</v>
      </c>
      <c r="AN206" s="46">
        <f t="shared" si="401"/>
        <v>7</v>
      </c>
      <c r="AO206" s="37"/>
      <c r="AP206" s="43">
        <f t="shared" si="2"/>
        <v>7</v>
      </c>
      <c r="AQ206" s="41"/>
      <c r="AR206" s="41"/>
      <c r="AS206" s="53"/>
      <c r="AT206" s="54"/>
      <c r="AU206" s="54"/>
      <c r="AV206" s="4"/>
      <c r="AW206" s="4"/>
    </row>
    <row r="207" spans="1:49" ht="64.5" customHeight="1" x14ac:dyDescent="0.4">
      <c r="A207" s="35">
        <f t="shared" si="3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v>0</v>
      </c>
      <c r="P207" s="45">
        <f t="shared" si="219"/>
        <v>0</v>
      </c>
      <c r="Q207" s="46">
        <f t="shared" si="290"/>
        <v>0</v>
      </c>
      <c r="R207" s="46">
        <f t="shared" ref="R207:T207" si="402">AK207</f>
        <v>0</v>
      </c>
      <c r="S207" s="46">
        <f t="shared" si="402"/>
        <v>0</v>
      </c>
      <c r="T207" s="47">
        <f t="shared" si="402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2">
        <f t="shared" ref="AJ207:AN207" si="403">P207-Z207+AE207+U207</f>
        <v>0</v>
      </c>
      <c r="AK207" s="46">
        <f t="shared" si="403"/>
        <v>0</v>
      </c>
      <c r="AL207" s="46">
        <f t="shared" si="403"/>
        <v>0</v>
      </c>
      <c r="AM207" s="46">
        <f t="shared" si="403"/>
        <v>0</v>
      </c>
      <c r="AN207" s="46">
        <f t="shared" si="403"/>
        <v>0</v>
      </c>
      <c r="AO207" s="37"/>
      <c r="AP207" s="43">
        <f t="shared" si="2"/>
        <v>0</v>
      </c>
      <c r="AQ207" s="41"/>
      <c r="AR207" s="41"/>
      <c r="AS207" s="53"/>
      <c r="AT207" s="54"/>
      <c r="AU207" s="54"/>
      <c r="AV207" s="4"/>
      <c r="AW207" s="4"/>
    </row>
    <row r="208" spans="1:49" ht="64.5" customHeight="1" x14ac:dyDescent="0.4">
      <c r="A208" s="35">
        <f t="shared" si="3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 t="s">
        <v>856</v>
      </c>
      <c r="O208" s="43">
        <v>23</v>
      </c>
      <c r="P208" s="45">
        <f t="shared" si="219"/>
        <v>23</v>
      </c>
      <c r="Q208" s="46">
        <f t="shared" si="290"/>
        <v>23</v>
      </c>
      <c r="R208" s="46">
        <f t="shared" ref="R208:T208" si="404">AK208</f>
        <v>23</v>
      </c>
      <c r="S208" s="46">
        <f t="shared" si="404"/>
        <v>22</v>
      </c>
      <c r="T208" s="47">
        <f t="shared" si="404"/>
        <v>22</v>
      </c>
      <c r="U208" s="48"/>
      <c r="V208" s="37"/>
      <c r="W208" s="37"/>
      <c r="X208" s="37"/>
      <c r="Y208" s="49"/>
      <c r="Z208" s="138"/>
      <c r="AA208" s="139"/>
      <c r="AB208" s="37">
        <v>1</v>
      </c>
      <c r="AC208" s="37"/>
      <c r="AD208" s="49"/>
      <c r="AE208" s="50"/>
      <c r="AF208" s="37"/>
      <c r="AG208" s="37"/>
      <c r="AH208" s="37"/>
      <c r="AI208" s="49"/>
      <c r="AJ208" s="52">
        <f t="shared" ref="AJ208:AN208" si="405">P208-Z208+AE208+U208</f>
        <v>23</v>
      </c>
      <c r="AK208" s="46">
        <f t="shared" si="405"/>
        <v>23</v>
      </c>
      <c r="AL208" s="46">
        <f t="shared" si="405"/>
        <v>22</v>
      </c>
      <c r="AM208" s="46">
        <f t="shared" si="405"/>
        <v>22</v>
      </c>
      <c r="AN208" s="46">
        <f t="shared" si="405"/>
        <v>22</v>
      </c>
      <c r="AO208" s="37"/>
      <c r="AP208" s="43">
        <f t="shared" si="2"/>
        <v>22</v>
      </c>
      <c r="AQ208" s="41"/>
      <c r="AR208" s="41">
        <v>273</v>
      </c>
      <c r="AS208" s="53" t="s">
        <v>857</v>
      </c>
      <c r="AT208" s="54"/>
      <c r="AU208" s="54"/>
      <c r="AV208" s="4"/>
      <c r="AW208" s="4"/>
    </row>
    <row r="209" spans="1:49" ht="64.5" customHeight="1" x14ac:dyDescent="0.4">
      <c r="A209" s="35">
        <f t="shared" si="3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v>10</v>
      </c>
      <c r="P209" s="45">
        <f t="shared" si="219"/>
        <v>10</v>
      </c>
      <c r="Q209" s="46">
        <f t="shared" si="290"/>
        <v>10</v>
      </c>
      <c r="R209" s="46">
        <f t="shared" ref="R209:T209" si="406">AK209</f>
        <v>10</v>
      </c>
      <c r="S209" s="46">
        <f t="shared" si="406"/>
        <v>15</v>
      </c>
      <c r="T209" s="47">
        <f t="shared" si="406"/>
        <v>15</v>
      </c>
      <c r="U209" s="48"/>
      <c r="V209" s="37"/>
      <c r="W209" s="37">
        <v>5</v>
      </c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2">
        <f t="shared" ref="AJ209:AN209" si="407">P209-Z209+AE209+U209</f>
        <v>10</v>
      </c>
      <c r="AK209" s="46">
        <f t="shared" si="407"/>
        <v>10</v>
      </c>
      <c r="AL209" s="46">
        <f t="shared" si="407"/>
        <v>15</v>
      </c>
      <c r="AM209" s="46">
        <f t="shared" si="407"/>
        <v>15</v>
      </c>
      <c r="AN209" s="46">
        <f t="shared" si="407"/>
        <v>15</v>
      </c>
      <c r="AO209" s="37"/>
      <c r="AP209" s="43">
        <f t="shared" si="2"/>
        <v>15</v>
      </c>
      <c r="AQ209" s="41"/>
      <c r="AR209" s="41"/>
      <c r="AS209" s="53"/>
      <c r="AT209" s="54"/>
      <c r="AU209" s="54"/>
      <c r="AV209" s="4"/>
      <c r="AW209" s="4"/>
    </row>
    <row r="210" spans="1:49" ht="64.5" customHeight="1" x14ac:dyDescent="0.4">
      <c r="A210" s="35">
        <f t="shared" si="3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v>4</v>
      </c>
      <c r="P210" s="45">
        <f t="shared" si="219"/>
        <v>4</v>
      </c>
      <c r="Q210" s="46">
        <f t="shared" si="290"/>
        <v>4</v>
      </c>
      <c r="R210" s="46">
        <f t="shared" ref="R210:T210" si="408">AK210</f>
        <v>4</v>
      </c>
      <c r="S210" s="46">
        <f t="shared" si="408"/>
        <v>4</v>
      </c>
      <c r="T210" s="47">
        <f t="shared" si="408"/>
        <v>4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2">
        <f t="shared" ref="AJ210:AN210" si="409">P210-Z210+AE210+U210</f>
        <v>4</v>
      </c>
      <c r="AK210" s="46">
        <f t="shared" si="409"/>
        <v>4</v>
      </c>
      <c r="AL210" s="46">
        <f t="shared" si="409"/>
        <v>4</v>
      </c>
      <c r="AM210" s="46">
        <f t="shared" si="409"/>
        <v>4</v>
      </c>
      <c r="AN210" s="46">
        <f t="shared" si="409"/>
        <v>4</v>
      </c>
      <c r="AO210" s="37"/>
      <c r="AP210" s="43">
        <f t="shared" si="2"/>
        <v>4</v>
      </c>
      <c r="AQ210" s="41"/>
      <c r="AR210" s="41"/>
      <c r="AS210" s="53"/>
      <c r="AT210" s="54"/>
      <c r="AU210" s="54"/>
      <c r="AV210" s="4"/>
      <c r="AW210" s="4"/>
    </row>
    <row r="211" spans="1:49" ht="64.5" customHeight="1" x14ac:dyDescent="0.4">
      <c r="A211" s="35">
        <f t="shared" si="3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v>1</v>
      </c>
      <c r="P211" s="45">
        <f t="shared" si="219"/>
        <v>1</v>
      </c>
      <c r="Q211" s="46">
        <f t="shared" si="290"/>
        <v>1</v>
      </c>
      <c r="R211" s="46">
        <f t="shared" ref="R211:T211" si="410">AK211</f>
        <v>1</v>
      </c>
      <c r="S211" s="46">
        <f t="shared" si="410"/>
        <v>1</v>
      </c>
      <c r="T211" s="47">
        <f t="shared" si="410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2">
        <f t="shared" ref="AJ211:AN211" si="411">P211-Z211+AE211+U211</f>
        <v>1</v>
      </c>
      <c r="AK211" s="46">
        <f t="shared" si="411"/>
        <v>1</v>
      </c>
      <c r="AL211" s="46">
        <f t="shared" si="411"/>
        <v>1</v>
      </c>
      <c r="AM211" s="46">
        <f t="shared" si="411"/>
        <v>1</v>
      </c>
      <c r="AN211" s="46">
        <f t="shared" si="411"/>
        <v>1</v>
      </c>
      <c r="AO211" s="37"/>
      <c r="AP211" s="43">
        <f t="shared" si="2"/>
        <v>1</v>
      </c>
      <c r="AQ211" s="41"/>
      <c r="AR211" s="41"/>
      <c r="AS211" s="53"/>
      <c r="AT211" s="54"/>
      <c r="AU211" s="54"/>
      <c r="AV211" s="4"/>
      <c r="AW211" s="4"/>
    </row>
    <row r="212" spans="1:49" ht="64.5" customHeight="1" x14ac:dyDescent="0.4">
      <c r="A212" s="35">
        <f t="shared" si="3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 t="s">
        <v>867</v>
      </c>
      <c r="O212" s="43">
        <v>0</v>
      </c>
      <c r="P212" s="45">
        <f t="shared" si="219"/>
        <v>0</v>
      </c>
      <c r="Q212" s="46">
        <f t="shared" si="290"/>
        <v>10</v>
      </c>
      <c r="R212" s="46">
        <f t="shared" ref="R212:T212" si="412">AK212</f>
        <v>6</v>
      </c>
      <c r="S212" s="46">
        <f t="shared" si="412"/>
        <v>6</v>
      </c>
      <c r="T212" s="47">
        <f t="shared" si="412"/>
        <v>6</v>
      </c>
      <c r="U212" s="48">
        <v>10</v>
      </c>
      <c r="V212" s="37"/>
      <c r="W212" s="37"/>
      <c r="X212" s="37"/>
      <c r="Y212" s="49"/>
      <c r="Z212" s="138"/>
      <c r="AA212" s="139">
        <v>4</v>
      </c>
      <c r="AB212" s="37"/>
      <c r="AC212" s="37"/>
      <c r="AD212" s="49"/>
      <c r="AE212" s="50"/>
      <c r="AF212" s="37"/>
      <c r="AG212" s="37"/>
      <c r="AH212" s="37"/>
      <c r="AI212" s="49"/>
      <c r="AJ212" s="52">
        <f t="shared" ref="AJ212:AN212" si="413">P212-Z212+AE212+U212</f>
        <v>10</v>
      </c>
      <c r="AK212" s="46">
        <f t="shared" si="413"/>
        <v>6</v>
      </c>
      <c r="AL212" s="46">
        <f t="shared" si="413"/>
        <v>6</v>
      </c>
      <c r="AM212" s="46">
        <f t="shared" si="413"/>
        <v>6</v>
      </c>
      <c r="AN212" s="46">
        <f t="shared" si="413"/>
        <v>6</v>
      </c>
      <c r="AO212" s="37"/>
      <c r="AP212" s="43">
        <f t="shared" si="2"/>
        <v>6</v>
      </c>
      <c r="AQ212" s="41"/>
      <c r="AR212" s="41">
        <v>264</v>
      </c>
      <c r="AS212" s="53" t="s">
        <v>647</v>
      </c>
      <c r="AT212" s="54"/>
      <c r="AU212" s="54"/>
      <c r="AV212" s="4"/>
      <c r="AW212" s="4"/>
    </row>
    <row r="213" spans="1:49" ht="64.5" customHeight="1" x14ac:dyDescent="0.4">
      <c r="A213" s="35">
        <f t="shared" si="3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 t="s">
        <v>418</v>
      </c>
      <c r="O213" s="43">
        <v>0</v>
      </c>
      <c r="P213" s="45">
        <f t="shared" si="219"/>
        <v>0</v>
      </c>
      <c r="Q213" s="46">
        <f t="shared" si="290"/>
        <v>0</v>
      </c>
      <c r="R213" s="46">
        <f t="shared" ref="R213:T213" si="414">AK213</f>
        <v>1</v>
      </c>
      <c r="S213" s="46">
        <f t="shared" si="414"/>
        <v>0</v>
      </c>
      <c r="T213" s="47">
        <f t="shared" si="414"/>
        <v>0</v>
      </c>
      <c r="U213" s="48"/>
      <c r="V213" s="37">
        <v>1</v>
      </c>
      <c r="W213" s="37"/>
      <c r="X213" s="37"/>
      <c r="Y213" s="49"/>
      <c r="Z213" s="138"/>
      <c r="AA213" s="139"/>
      <c r="AB213" s="37">
        <v>1</v>
      </c>
      <c r="AC213" s="37"/>
      <c r="AD213" s="49"/>
      <c r="AE213" s="50"/>
      <c r="AF213" s="37"/>
      <c r="AG213" s="37"/>
      <c r="AH213" s="37"/>
      <c r="AI213" s="49"/>
      <c r="AJ213" s="52">
        <f t="shared" ref="AJ213:AN213" si="415">P213-Z213+AE213+U213</f>
        <v>0</v>
      </c>
      <c r="AK213" s="46">
        <f t="shared" si="415"/>
        <v>1</v>
      </c>
      <c r="AL213" s="46">
        <f t="shared" si="415"/>
        <v>0</v>
      </c>
      <c r="AM213" s="46">
        <f t="shared" si="415"/>
        <v>0</v>
      </c>
      <c r="AN213" s="46">
        <f t="shared" si="415"/>
        <v>0</v>
      </c>
      <c r="AO213" s="37"/>
      <c r="AP213" s="43">
        <f t="shared" si="2"/>
        <v>0</v>
      </c>
      <c r="AQ213" s="41"/>
      <c r="AR213" s="41">
        <v>278</v>
      </c>
      <c r="AS213" s="53" t="s">
        <v>423</v>
      </c>
      <c r="AT213" s="54"/>
      <c r="AU213" s="54"/>
      <c r="AV213" s="4"/>
      <c r="AW213" s="4"/>
    </row>
    <row r="214" spans="1:49" ht="64.5" customHeight="1" x14ac:dyDescent="0.4">
      <c r="A214" s="35">
        <f t="shared" si="3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v>0</v>
      </c>
      <c r="P214" s="45">
        <f t="shared" si="219"/>
        <v>0</v>
      </c>
      <c r="Q214" s="46">
        <f t="shared" si="290"/>
        <v>0</v>
      </c>
      <c r="R214" s="46">
        <f t="shared" ref="R214:T214" si="416">AK214</f>
        <v>0</v>
      </c>
      <c r="S214" s="46">
        <f t="shared" si="416"/>
        <v>0</v>
      </c>
      <c r="T214" s="47">
        <f t="shared" si="416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2">
        <f t="shared" ref="AJ214:AN214" si="417">P214-Z214+AE214+U214</f>
        <v>0</v>
      </c>
      <c r="AK214" s="46">
        <f t="shared" si="417"/>
        <v>0</v>
      </c>
      <c r="AL214" s="46">
        <f t="shared" si="417"/>
        <v>0</v>
      </c>
      <c r="AM214" s="46">
        <f t="shared" si="417"/>
        <v>0</v>
      </c>
      <c r="AN214" s="46">
        <f t="shared" si="417"/>
        <v>0</v>
      </c>
      <c r="AO214" s="37"/>
      <c r="AP214" s="43">
        <f t="shared" si="2"/>
        <v>0</v>
      </c>
      <c r="AQ214" s="41"/>
      <c r="AR214" s="41"/>
      <c r="AS214" s="53"/>
      <c r="AT214" s="54"/>
      <c r="AU214" s="54"/>
      <c r="AV214" s="4"/>
      <c r="AW214" s="4"/>
    </row>
    <row r="215" spans="1:49" ht="64.5" customHeight="1" x14ac:dyDescent="0.4">
      <c r="A215" s="35">
        <f t="shared" si="3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v>1</v>
      </c>
      <c r="P215" s="45">
        <f t="shared" si="219"/>
        <v>1</v>
      </c>
      <c r="Q215" s="46">
        <f t="shared" si="290"/>
        <v>1</v>
      </c>
      <c r="R215" s="46">
        <f t="shared" ref="R215:T215" si="418">AK215</f>
        <v>1</v>
      </c>
      <c r="S215" s="46">
        <f t="shared" si="418"/>
        <v>1</v>
      </c>
      <c r="T215" s="47">
        <f t="shared" si="418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2">
        <f t="shared" ref="AJ215:AN215" si="419">P215-Z215+AE215+U215</f>
        <v>1</v>
      </c>
      <c r="AK215" s="46">
        <f t="shared" si="419"/>
        <v>1</v>
      </c>
      <c r="AL215" s="46">
        <f t="shared" si="419"/>
        <v>1</v>
      </c>
      <c r="AM215" s="46">
        <f t="shared" si="419"/>
        <v>1</v>
      </c>
      <c r="AN215" s="46">
        <f t="shared" si="419"/>
        <v>1</v>
      </c>
      <c r="AO215" s="37"/>
      <c r="AP215" s="43">
        <f t="shared" si="2"/>
        <v>1</v>
      </c>
      <c r="AQ215" s="41"/>
      <c r="AR215" s="41"/>
      <c r="AS215" s="53"/>
      <c r="AT215" s="54"/>
      <c r="AU215" s="54"/>
      <c r="AV215" s="4"/>
      <c r="AW215" s="4"/>
    </row>
    <row r="216" spans="1:49" ht="64.5" customHeight="1" x14ac:dyDescent="0.4">
      <c r="A216" s="35">
        <f t="shared" si="3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v>1</v>
      </c>
      <c r="P216" s="45">
        <f t="shared" si="219"/>
        <v>1</v>
      </c>
      <c r="Q216" s="46">
        <f t="shared" si="290"/>
        <v>1</v>
      </c>
      <c r="R216" s="46">
        <f t="shared" ref="R216:T216" si="420">AK216</f>
        <v>1</v>
      </c>
      <c r="S216" s="46">
        <f t="shared" si="420"/>
        <v>1</v>
      </c>
      <c r="T216" s="47">
        <f t="shared" si="420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2">
        <f t="shared" ref="AJ216:AN216" si="421">P216-Z216+AE216+U216</f>
        <v>1</v>
      </c>
      <c r="AK216" s="46">
        <f t="shared" si="421"/>
        <v>1</v>
      </c>
      <c r="AL216" s="46">
        <f t="shared" si="421"/>
        <v>1</v>
      </c>
      <c r="AM216" s="46">
        <f t="shared" si="421"/>
        <v>1</v>
      </c>
      <c r="AN216" s="46">
        <f t="shared" si="421"/>
        <v>1</v>
      </c>
      <c r="AO216" s="37"/>
      <c r="AP216" s="43">
        <f t="shared" si="2"/>
        <v>1</v>
      </c>
      <c r="AQ216" s="41"/>
      <c r="AR216" s="41"/>
      <c r="AS216" s="53"/>
      <c r="AT216" s="54"/>
      <c r="AU216" s="54"/>
      <c r="AV216" s="4"/>
      <c r="AW216" s="4"/>
    </row>
    <row r="217" spans="1:49" ht="64.5" customHeight="1" x14ac:dyDescent="0.4">
      <c r="A217" s="35">
        <f t="shared" si="3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166">
        <v>0</v>
      </c>
      <c r="P217" s="167">
        <f t="shared" si="219"/>
        <v>0</v>
      </c>
      <c r="Q217" s="168">
        <f t="shared" si="290"/>
        <v>0</v>
      </c>
      <c r="R217" s="168">
        <f t="shared" ref="R217:T217" si="422">AK217</f>
        <v>0</v>
      </c>
      <c r="S217" s="168">
        <f t="shared" si="422"/>
        <v>0</v>
      </c>
      <c r="T217" s="169">
        <f t="shared" si="422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176">
        <f t="shared" ref="AJ217:AN217" si="423">P217-Z217+AE217+U217</f>
        <v>0</v>
      </c>
      <c r="AK217" s="168">
        <f t="shared" si="423"/>
        <v>0</v>
      </c>
      <c r="AL217" s="168">
        <f t="shared" si="423"/>
        <v>0</v>
      </c>
      <c r="AM217" s="168">
        <f t="shared" si="423"/>
        <v>0</v>
      </c>
      <c r="AN217" s="168">
        <f t="shared" si="423"/>
        <v>0</v>
      </c>
      <c r="AO217" s="171"/>
      <c r="AP217" s="43">
        <f t="shared" si="2"/>
        <v>0</v>
      </c>
      <c r="AQ217" s="162"/>
      <c r="AR217" s="162"/>
      <c r="AS217" s="177"/>
      <c r="AT217" s="178"/>
      <c r="AU217" s="178"/>
      <c r="AV217" s="179"/>
      <c r="AW217" s="179"/>
    </row>
    <row r="218" spans="1:49" ht="64.5" customHeight="1" x14ac:dyDescent="0.4">
      <c r="A218" s="35">
        <f t="shared" si="3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v>8</v>
      </c>
      <c r="P218" s="45">
        <f t="shared" si="219"/>
        <v>8</v>
      </c>
      <c r="Q218" s="46">
        <f t="shared" si="290"/>
        <v>8</v>
      </c>
      <c r="R218" s="46">
        <f t="shared" ref="R218:T218" si="424">AK218</f>
        <v>8</v>
      </c>
      <c r="S218" s="46">
        <f t="shared" si="424"/>
        <v>8</v>
      </c>
      <c r="T218" s="47">
        <f t="shared" si="424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2">
        <f t="shared" ref="AJ218:AN218" si="425">P218-Z218+AE218+U218</f>
        <v>8</v>
      </c>
      <c r="AK218" s="46">
        <f t="shared" si="425"/>
        <v>8</v>
      </c>
      <c r="AL218" s="46">
        <f t="shared" si="425"/>
        <v>8</v>
      </c>
      <c r="AM218" s="46">
        <f t="shared" si="425"/>
        <v>8</v>
      </c>
      <c r="AN218" s="46">
        <f t="shared" si="425"/>
        <v>8</v>
      </c>
      <c r="AO218" s="37"/>
      <c r="AP218" s="43">
        <f t="shared" si="2"/>
        <v>8</v>
      </c>
      <c r="AQ218" s="41"/>
      <c r="AR218" s="41"/>
      <c r="AS218" s="53"/>
      <c r="AT218" s="54"/>
      <c r="AU218" s="54"/>
      <c r="AV218" s="4"/>
      <c r="AW218" s="4"/>
    </row>
    <row r="219" spans="1:49" ht="64.5" customHeight="1" x14ac:dyDescent="0.4">
      <c r="A219" s="35">
        <f t="shared" si="3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v>12</v>
      </c>
      <c r="P219" s="45">
        <f t="shared" si="219"/>
        <v>12</v>
      </c>
      <c r="Q219" s="46">
        <f t="shared" si="290"/>
        <v>12</v>
      </c>
      <c r="R219" s="46">
        <f t="shared" ref="R219:T219" si="426">AK219</f>
        <v>12</v>
      </c>
      <c r="S219" s="46">
        <f t="shared" si="426"/>
        <v>12</v>
      </c>
      <c r="T219" s="47">
        <f t="shared" si="426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2">
        <f t="shared" ref="AJ219:AN219" si="427">P219-Z219+AE219+U219</f>
        <v>12</v>
      </c>
      <c r="AK219" s="46">
        <f t="shared" si="427"/>
        <v>12</v>
      </c>
      <c r="AL219" s="46">
        <f t="shared" si="427"/>
        <v>12</v>
      </c>
      <c r="AM219" s="46">
        <f t="shared" si="427"/>
        <v>12</v>
      </c>
      <c r="AN219" s="46">
        <f t="shared" si="427"/>
        <v>12</v>
      </c>
      <c r="AO219" s="38" t="s">
        <v>755</v>
      </c>
      <c r="AP219" s="43">
        <f t="shared" si="2"/>
        <v>12</v>
      </c>
      <c r="AQ219" s="41"/>
      <c r="AR219" s="41"/>
      <c r="AS219" s="53"/>
      <c r="AT219" s="54"/>
      <c r="AU219" s="54"/>
      <c r="AV219" s="4"/>
      <c r="AW219" s="4"/>
    </row>
    <row r="220" spans="1:49" ht="64.5" customHeight="1" x14ac:dyDescent="0.4">
      <c r="A220" s="35">
        <f t="shared" si="3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v>0</v>
      </c>
      <c r="P220" s="68">
        <v>0</v>
      </c>
      <c r="Q220" s="37">
        <v>0</v>
      </c>
      <c r="R220" s="37">
        <v>0</v>
      </c>
      <c r="S220" s="37">
        <f t="shared" ref="S220:T220" si="428">AL220</f>
        <v>0</v>
      </c>
      <c r="T220" s="132">
        <f t="shared" si="428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139">
        <f t="shared" ref="AJ220:AN220" si="429">P220-Z220+AE220+U220</f>
        <v>0</v>
      </c>
      <c r="AK220" s="37">
        <f t="shared" si="429"/>
        <v>0</v>
      </c>
      <c r="AL220" s="37">
        <f t="shared" si="429"/>
        <v>0</v>
      </c>
      <c r="AM220" s="37">
        <f t="shared" si="429"/>
        <v>0</v>
      </c>
      <c r="AN220" s="37">
        <f t="shared" si="429"/>
        <v>0</v>
      </c>
      <c r="AO220" s="38"/>
      <c r="AP220" s="43">
        <f t="shared" si="2"/>
        <v>0</v>
      </c>
      <c r="AQ220" s="41"/>
      <c r="AR220" s="41"/>
      <c r="AS220" s="53"/>
      <c r="AT220" s="54"/>
      <c r="AU220" s="54"/>
      <c r="AV220" s="4"/>
      <c r="AW220" s="4"/>
    </row>
    <row r="221" spans="1:49" ht="64.5" customHeight="1" x14ac:dyDescent="0.4">
      <c r="A221" s="35">
        <f t="shared" si="3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v>4</v>
      </c>
      <c r="P221" s="45">
        <f t="shared" ref="P221:P225" si="430">O221</f>
        <v>4</v>
      </c>
      <c r="Q221" s="46">
        <f t="shared" ref="Q221:T221" si="431">AJ221</f>
        <v>4</v>
      </c>
      <c r="R221" s="46">
        <f t="shared" si="431"/>
        <v>4</v>
      </c>
      <c r="S221" s="46">
        <f t="shared" si="431"/>
        <v>4</v>
      </c>
      <c r="T221" s="47">
        <f t="shared" si="431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2">
        <f t="shared" ref="AJ221:AN221" si="432">P221-Z221+AE221+U221</f>
        <v>4</v>
      </c>
      <c r="AK221" s="46">
        <f t="shared" si="432"/>
        <v>4</v>
      </c>
      <c r="AL221" s="46">
        <f t="shared" si="432"/>
        <v>4</v>
      </c>
      <c r="AM221" s="46">
        <f t="shared" si="432"/>
        <v>4</v>
      </c>
      <c r="AN221" s="46">
        <f t="shared" si="432"/>
        <v>4</v>
      </c>
      <c r="AO221" s="38"/>
      <c r="AP221" s="43">
        <f t="shared" si="2"/>
        <v>4</v>
      </c>
      <c r="AQ221" s="41"/>
      <c r="AR221" s="41"/>
      <c r="AS221" s="53"/>
      <c r="AT221" s="54"/>
      <c r="AU221" s="54"/>
      <c r="AV221" s="4"/>
      <c r="AW221" s="4"/>
    </row>
    <row r="222" spans="1:49" ht="64.5" customHeight="1" x14ac:dyDescent="0.4">
      <c r="A222" s="35">
        <f t="shared" si="3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v>0</v>
      </c>
      <c r="P222" s="45">
        <f t="shared" si="430"/>
        <v>0</v>
      </c>
      <c r="Q222" s="46">
        <f t="shared" ref="Q222:T222" si="433">AJ222</f>
        <v>0</v>
      </c>
      <c r="R222" s="46">
        <f t="shared" si="433"/>
        <v>0</v>
      </c>
      <c r="S222" s="46">
        <f t="shared" si="433"/>
        <v>0</v>
      </c>
      <c r="T222" s="47">
        <f t="shared" si="433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2">
        <f t="shared" ref="AJ222:AN222" si="434">P222-Z222+AE222+U222</f>
        <v>0</v>
      </c>
      <c r="AK222" s="46">
        <f t="shared" si="434"/>
        <v>0</v>
      </c>
      <c r="AL222" s="46">
        <f t="shared" si="434"/>
        <v>0</v>
      </c>
      <c r="AM222" s="46">
        <f t="shared" si="434"/>
        <v>0</v>
      </c>
      <c r="AN222" s="46">
        <f t="shared" si="434"/>
        <v>0</v>
      </c>
      <c r="AO222" s="37"/>
      <c r="AP222" s="43">
        <f t="shared" si="2"/>
        <v>0</v>
      </c>
      <c r="AQ222" s="41"/>
      <c r="AR222" s="41"/>
      <c r="AS222" s="53"/>
      <c r="AT222" s="54"/>
      <c r="AU222" s="54"/>
      <c r="AV222" s="4"/>
      <c r="AW222" s="4"/>
    </row>
    <row r="223" spans="1:49" ht="64.5" customHeight="1" x14ac:dyDescent="0.4">
      <c r="A223" s="35">
        <f t="shared" si="3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v>1</v>
      </c>
      <c r="P223" s="45">
        <f t="shared" si="430"/>
        <v>1</v>
      </c>
      <c r="Q223" s="46">
        <f t="shared" ref="Q223:T223" si="435">AJ223</f>
        <v>1</v>
      </c>
      <c r="R223" s="46">
        <f t="shared" si="435"/>
        <v>1</v>
      </c>
      <c r="S223" s="46">
        <f t="shared" si="435"/>
        <v>1</v>
      </c>
      <c r="T223" s="47">
        <f t="shared" si="435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2">
        <f t="shared" ref="AJ223:AN223" si="436">P223-Z223+AE223+U223</f>
        <v>1</v>
      </c>
      <c r="AK223" s="46">
        <f t="shared" si="436"/>
        <v>1</v>
      </c>
      <c r="AL223" s="46">
        <f t="shared" si="436"/>
        <v>1</v>
      </c>
      <c r="AM223" s="46">
        <f t="shared" si="436"/>
        <v>1</v>
      </c>
      <c r="AN223" s="46">
        <f t="shared" si="436"/>
        <v>1</v>
      </c>
      <c r="AO223" s="37"/>
      <c r="AP223" s="43">
        <f t="shared" si="2"/>
        <v>1</v>
      </c>
      <c r="AQ223" s="41"/>
      <c r="AR223" s="41"/>
      <c r="AS223" s="53"/>
      <c r="AT223" s="54"/>
      <c r="AU223" s="54"/>
      <c r="AV223" s="4"/>
      <c r="AW223" s="4"/>
    </row>
    <row r="224" spans="1:49" ht="64.5" customHeight="1" x14ac:dyDescent="0.4">
      <c r="A224" s="35">
        <f t="shared" si="3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v>0</v>
      </c>
      <c r="P224" s="45">
        <f t="shared" si="430"/>
        <v>0</v>
      </c>
      <c r="Q224" s="46">
        <f t="shared" ref="Q224:T224" si="437">AJ224</f>
        <v>0</v>
      </c>
      <c r="R224" s="46">
        <f t="shared" si="437"/>
        <v>0</v>
      </c>
      <c r="S224" s="46">
        <f t="shared" si="437"/>
        <v>4</v>
      </c>
      <c r="T224" s="47">
        <f t="shared" si="437"/>
        <v>4</v>
      </c>
      <c r="U224" s="48"/>
      <c r="V224" s="37"/>
      <c r="W224" s="37">
        <v>4</v>
      </c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2">
        <f t="shared" ref="AJ224:AN224" si="438">P224-Z224+AE224+U224</f>
        <v>0</v>
      </c>
      <c r="AK224" s="46">
        <f t="shared" si="438"/>
        <v>0</v>
      </c>
      <c r="AL224" s="46">
        <f t="shared" si="438"/>
        <v>4</v>
      </c>
      <c r="AM224" s="46">
        <f t="shared" si="438"/>
        <v>4</v>
      </c>
      <c r="AN224" s="46">
        <f t="shared" si="438"/>
        <v>4</v>
      </c>
      <c r="AO224" s="37"/>
      <c r="AP224" s="43">
        <f t="shared" si="2"/>
        <v>4</v>
      </c>
      <c r="AQ224" s="41"/>
      <c r="AR224" s="41"/>
      <c r="AS224" s="53"/>
      <c r="AT224" s="54"/>
      <c r="AU224" s="54"/>
      <c r="AV224" s="4"/>
      <c r="AW224" s="4"/>
    </row>
    <row r="225" spans="1:49" ht="64.5" customHeight="1" x14ac:dyDescent="0.4">
      <c r="A225" s="35">
        <f t="shared" si="3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v>12</v>
      </c>
      <c r="P225" s="45">
        <f t="shared" si="430"/>
        <v>12</v>
      </c>
      <c r="Q225" s="46">
        <f t="shared" ref="Q225:T225" si="439">AJ225</f>
        <v>12</v>
      </c>
      <c r="R225" s="46">
        <f t="shared" si="439"/>
        <v>12</v>
      </c>
      <c r="S225" s="46">
        <f t="shared" si="439"/>
        <v>12</v>
      </c>
      <c r="T225" s="47">
        <f t="shared" si="439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2">
        <f t="shared" ref="AJ225:AN225" si="440">P225-Z225+AE225+U225</f>
        <v>12</v>
      </c>
      <c r="AK225" s="46">
        <f t="shared" si="440"/>
        <v>12</v>
      </c>
      <c r="AL225" s="46">
        <f t="shared" si="440"/>
        <v>12</v>
      </c>
      <c r="AM225" s="46">
        <f t="shared" si="440"/>
        <v>12</v>
      </c>
      <c r="AN225" s="46">
        <f t="shared" si="440"/>
        <v>12</v>
      </c>
      <c r="AO225" s="37"/>
      <c r="AP225" s="43">
        <f t="shared" si="2"/>
        <v>12</v>
      </c>
      <c r="AQ225" s="41"/>
      <c r="AR225" s="41"/>
      <c r="AS225" s="53"/>
      <c r="AT225" s="54"/>
      <c r="AU225" s="54"/>
      <c r="AV225" s="4"/>
      <c r="AW225" s="4"/>
    </row>
    <row r="226" spans="1:49" ht="64.5" customHeight="1" x14ac:dyDescent="0.4">
      <c r="A226" s="35">
        <f t="shared" si="3"/>
        <v>221</v>
      </c>
      <c r="B226" s="55"/>
      <c r="C226" s="64"/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53"/>
      <c r="O226" s="43"/>
      <c r="P226" s="45"/>
      <c r="Q226" s="46"/>
      <c r="R226" s="46"/>
      <c r="S226" s="46"/>
      <c r="T226" s="47"/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2"/>
      <c r="AK226" s="46"/>
      <c r="AL226" s="46"/>
      <c r="AM226" s="46"/>
      <c r="AN226" s="46"/>
      <c r="AO226" s="37"/>
      <c r="AP226" s="43">
        <f t="shared" si="2"/>
        <v>0</v>
      </c>
      <c r="AQ226" s="41"/>
      <c r="AR226" s="41"/>
      <c r="AS226" s="53"/>
      <c r="AT226" s="54"/>
      <c r="AU226" s="54"/>
      <c r="AV226" s="4"/>
      <c r="AW226" s="4"/>
    </row>
    <row r="227" spans="1:49" ht="64.5" customHeight="1" x14ac:dyDescent="0.4">
      <c r="A227" s="35">
        <f t="shared" si="3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 t="s">
        <v>928</v>
      </c>
      <c r="O227" s="43">
        <v>50</v>
      </c>
      <c r="P227" s="45">
        <f t="shared" ref="P227:P242" si="441">O227</f>
        <v>50</v>
      </c>
      <c r="Q227" s="46">
        <f t="shared" ref="Q227:T227" si="442">AJ227</f>
        <v>50</v>
      </c>
      <c r="R227" s="46">
        <f t="shared" si="442"/>
        <v>48</v>
      </c>
      <c r="S227" s="46">
        <f t="shared" si="442"/>
        <v>48</v>
      </c>
      <c r="T227" s="47">
        <f t="shared" si="442"/>
        <v>48</v>
      </c>
      <c r="U227" s="48"/>
      <c r="V227" s="37"/>
      <c r="W227" s="37">
        <v>4</v>
      </c>
      <c r="X227" s="37"/>
      <c r="Y227" s="49"/>
      <c r="Z227" s="138"/>
      <c r="AA227" s="139">
        <v>2</v>
      </c>
      <c r="AB227" s="37">
        <v>4</v>
      </c>
      <c r="AC227" s="37"/>
      <c r="AD227" s="49"/>
      <c r="AE227" s="50"/>
      <c r="AF227" s="37"/>
      <c r="AG227" s="37"/>
      <c r="AH227" s="37"/>
      <c r="AI227" s="49"/>
      <c r="AJ227" s="52">
        <f t="shared" ref="AJ227:AN227" si="443">P227-Z227+AE227+U227</f>
        <v>50</v>
      </c>
      <c r="AK227" s="46">
        <f t="shared" si="443"/>
        <v>48</v>
      </c>
      <c r="AL227" s="46">
        <f t="shared" si="443"/>
        <v>48</v>
      </c>
      <c r="AM227" s="46">
        <f t="shared" si="443"/>
        <v>48</v>
      </c>
      <c r="AN227" s="46">
        <f t="shared" si="443"/>
        <v>48</v>
      </c>
      <c r="AO227" s="37"/>
      <c r="AP227" s="43">
        <f t="shared" si="2"/>
        <v>48</v>
      </c>
      <c r="AQ227" s="41">
        <v>3014279364</v>
      </c>
      <c r="AR227" s="53" t="s">
        <v>931</v>
      </c>
      <c r="AS227" s="53" t="s">
        <v>932</v>
      </c>
      <c r="AT227" s="54"/>
      <c r="AU227" s="54"/>
      <c r="AV227" s="4"/>
      <c r="AW227" s="4"/>
    </row>
    <row r="228" spans="1:49" ht="64.5" customHeight="1" x14ac:dyDescent="0.4">
      <c r="A228" s="35">
        <f t="shared" si="3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/>
      <c r="O228" s="43">
        <v>0</v>
      </c>
      <c r="P228" s="45">
        <f t="shared" si="441"/>
        <v>0</v>
      </c>
      <c r="Q228" s="46">
        <f t="shared" ref="Q228:T228" si="444">AJ228</f>
        <v>0</v>
      </c>
      <c r="R228" s="46">
        <f t="shared" si="444"/>
        <v>0</v>
      </c>
      <c r="S228" s="46">
        <f t="shared" si="444"/>
        <v>0</v>
      </c>
      <c r="T228" s="47">
        <f t="shared" si="444"/>
        <v>0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2">
        <f t="shared" ref="AJ228:AN228" si="445">P228-Z228+AE228+U228</f>
        <v>0</v>
      </c>
      <c r="AK228" s="46">
        <f t="shared" si="445"/>
        <v>0</v>
      </c>
      <c r="AL228" s="46">
        <f t="shared" si="445"/>
        <v>0</v>
      </c>
      <c r="AM228" s="46">
        <f t="shared" si="445"/>
        <v>0</v>
      </c>
      <c r="AN228" s="46">
        <f t="shared" si="445"/>
        <v>0</v>
      </c>
      <c r="AO228" s="37"/>
      <c r="AP228" s="43">
        <f t="shared" si="2"/>
        <v>0</v>
      </c>
      <c r="AQ228" s="41"/>
      <c r="AR228" s="41"/>
      <c r="AS228" s="53"/>
      <c r="AT228" s="54"/>
      <c r="AU228" s="54"/>
      <c r="AV228" s="4"/>
      <c r="AW228" s="4"/>
    </row>
    <row r="229" spans="1:49" ht="64.5" customHeight="1" x14ac:dyDescent="0.4">
      <c r="A229" s="35">
        <f t="shared" si="3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/>
      <c r="O229" s="43">
        <v>47</v>
      </c>
      <c r="P229" s="45">
        <f t="shared" si="441"/>
        <v>47</v>
      </c>
      <c r="Q229" s="46">
        <f t="shared" ref="Q229:T229" si="446">AJ229</f>
        <v>47</v>
      </c>
      <c r="R229" s="46">
        <f t="shared" si="446"/>
        <v>47</v>
      </c>
      <c r="S229" s="46">
        <f t="shared" si="446"/>
        <v>47</v>
      </c>
      <c r="T229" s="47">
        <f t="shared" si="446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2">
        <f t="shared" ref="AJ229:AN229" si="447">P229-Z229+AE229+U229</f>
        <v>47</v>
      </c>
      <c r="AK229" s="46">
        <f t="shared" si="447"/>
        <v>47</v>
      </c>
      <c r="AL229" s="46">
        <f t="shared" si="447"/>
        <v>47</v>
      </c>
      <c r="AM229" s="46">
        <f t="shared" si="447"/>
        <v>47</v>
      </c>
      <c r="AN229" s="46">
        <f t="shared" si="447"/>
        <v>47</v>
      </c>
      <c r="AO229" s="37"/>
      <c r="AP229" s="43">
        <f t="shared" si="2"/>
        <v>47</v>
      </c>
      <c r="AQ229" s="41"/>
      <c r="AR229" s="41"/>
      <c r="AS229" s="53"/>
      <c r="AT229" s="54"/>
      <c r="AU229" s="54"/>
      <c r="AV229" s="4"/>
      <c r="AW229" s="4"/>
    </row>
    <row r="230" spans="1:49" ht="64.5" customHeight="1" x14ac:dyDescent="0.4">
      <c r="A230" s="35">
        <f t="shared" si="3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v>1</v>
      </c>
      <c r="P230" s="45">
        <f t="shared" si="441"/>
        <v>1</v>
      </c>
      <c r="Q230" s="46">
        <f t="shared" ref="Q230:T230" si="448">AJ230</f>
        <v>1</v>
      </c>
      <c r="R230" s="46">
        <f t="shared" si="448"/>
        <v>1</v>
      </c>
      <c r="S230" s="46">
        <f t="shared" si="448"/>
        <v>1</v>
      </c>
      <c r="T230" s="47">
        <f t="shared" si="448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2">
        <f t="shared" ref="AJ230:AN230" si="449">P230-Z230+AE230+U230</f>
        <v>1</v>
      </c>
      <c r="AK230" s="46">
        <f t="shared" si="449"/>
        <v>1</v>
      </c>
      <c r="AL230" s="46">
        <f t="shared" si="449"/>
        <v>1</v>
      </c>
      <c r="AM230" s="46">
        <f t="shared" si="449"/>
        <v>1</v>
      </c>
      <c r="AN230" s="46">
        <f t="shared" si="449"/>
        <v>1</v>
      </c>
      <c r="AO230" s="37"/>
      <c r="AP230" s="43">
        <f t="shared" si="2"/>
        <v>1</v>
      </c>
      <c r="AQ230" s="41"/>
      <c r="AR230" s="41"/>
      <c r="AS230" s="53"/>
      <c r="AT230" s="54"/>
      <c r="AU230" s="54"/>
      <c r="AV230" s="4"/>
      <c r="AW230" s="4"/>
    </row>
    <row r="231" spans="1:49" ht="64.5" customHeight="1" x14ac:dyDescent="0.4">
      <c r="A231" s="35">
        <f t="shared" si="3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v>1</v>
      </c>
      <c r="P231" s="45">
        <f t="shared" si="441"/>
        <v>1</v>
      </c>
      <c r="Q231" s="46">
        <f t="shared" ref="Q231:T231" si="450">AJ231</f>
        <v>1</v>
      </c>
      <c r="R231" s="46">
        <f t="shared" si="450"/>
        <v>1</v>
      </c>
      <c r="S231" s="46">
        <f t="shared" si="450"/>
        <v>1</v>
      </c>
      <c r="T231" s="47">
        <f t="shared" si="450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2">
        <f t="shared" ref="AJ231:AN231" si="451">P231-Z231+AE231+U231</f>
        <v>1</v>
      </c>
      <c r="AK231" s="46">
        <f t="shared" si="451"/>
        <v>1</v>
      </c>
      <c r="AL231" s="46">
        <f t="shared" si="451"/>
        <v>1</v>
      </c>
      <c r="AM231" s="46">
        <f t="shared" si="451"/>
        <v>1</v>
      </c>
      <c r="AN231" s="46">
        <f t="shared" si="451"/>
        <v>1</v>
      </c>
      <c r="AO231" s="38" t="s">
        <v>939</v>
      </c>
      <c r="AP231" s="43">
        <f t="shared" si="2"/>
        <v>1</v>
      </c>
      <c r="AQ231" s="53"/>
      <c r="AR231" s="53"/>
      <c r="AS231" s="53"/>
      <c r="AT231" s="54"/>
      <c r="AU231" s="54"/>
      <c r="AV231" s="4"/>
      <c r="AW231" s="4"/>
    </row>
    <row r="232" spans="1:49" ht="64.5" customHeight="1" x14ac:dyDescent="0.4">
      <c r="A232" s="35">
        <f t="shared" si="3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v>1</v>
      </c>
      <c r="P232" s="45">
        <f t="shared" si="441"/>
        <v>1</v>
      </c>
      <c r="Q232" s="46">
        <f t="shared" ref="Q232:T232" si="452">AJ232</f>
        <v>1</v>
      </c>
      <c r="R232" s="46">
        <f t="shared" si="452"/>
        <v>1</v>
      </c>
      <c r="S232" s="46">
        <f t="shared" si="452"/>
        <v>1</v>
      </c>
      <c r="T232" s="47">
        <f t="shared" si="452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2">
        <f t="shared" ref="AJ232:AN232" si="453">P232-Z232+AE232+U232</f>
        <v>1</v>
      </c>
      <c r="AK232" s="46">
        <f t="shared" si="453"/>
        <v>1</v>
      </c>
      <c r="AL232" s="46">
        <f t="shared" si="453"/>
        <v>1</v>
      </c>
      <c r="AM232" s="46">
        <f t="shared" si="453"/>
        <v>1</v>
      </c>
      <c r="AN232" s="46">
        <f t="shared" si="453"/>
        <v>1</v>
      </c>
      <c r="AO232" s="37">
        <v>1</v>
      </c>
      <c r="AP232" s="43">
        <f t="shared" si="2"/>
        <v>1</v>
      </c>
      <c r="AQ232" s="41"/>
      <c r="AR232" s="41"/>
      <c r="AS232" s="53"/>
      <c r="AT232" s="54"/>
      <c r="AU232" s="54"/>
      <c r="AV232" s="4"/>
      <c r="AW232" s="4"/>
    </row>
    <row r="233" spans="1:49" ht="64.5" customHeight="1" x14ac:dyDescent="0.4">
      <c r="A233" s="35">
        <f t="shared" si="3"/>
        <v>228</v>
      </c>
      <c r="B233" s="6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 t="s">
        <v>945</v>
      </c>
      <c r="O233" s="43">
        <v>5</v>
      </c>
      <c r="P233" s="45">
        <f t="shared" si="441"/>
        <v>5</v>
      </c>
      <c r="Q233" s="46">
        <f t="shared" ref="Q233:T233" si="454">AJ233</f>
        <v>3</v>
      </c>
      <c r="R233" s="46">
        <f t="shared" si="454"/>
        <v>3</v>
      </c>
      <c r="S233" s="46">
        <f t="shared" si="454"/>
        <v>3</v>
      </c>
      <c r="T233" s="47">
        <f t="shared" si="454"/>
        <v>2</v>
      </c>
      <c r="U233" s="48"/>
      <c r="V233" s="37"/>
      <c r="W233" s="37"/>
      <c r="X233" s="37"/>
      <c r="Y233" s="49"/>
      <c r="Z233" s="138">
        <v>2</v>
      </c>
      <c r="AA233" s="139"/>
      <c r="AB233" s="37"/>
      <c r="AC233" s="37">
        <v>1</v>
      </c>
      <c r="AD233" s="49"/>
      <c r="AE233" s="50"/>
      <c r="AF233" s="37"/>
      <c r="AG233" s="37"/>
      <c r="AH233" s="37"/>
      <c r="AI233" s="49"/>
      <c r="AJ233" s="52">
        <f t="shared" ref="AJ233:AN233" si="455">P233-Z233+AE233+U233</f>
        <v>3</v>
      </c>
      <c r="AK233" s="46">
        <f t="shared" si="455"/>
        <v>3</v>
      </c>
      <c r="AL233" s="46">
        <f t="shared" si="455"/>
        <v>3</v>
      </c>
      <c r="AM233" s="46">
        <f t="shared" si="455"/>
        <v>2</v>
      </c>
      <c r="AN233" s="46">
        <f t="shared" si="455"/>
        <v>2</v>
      </c>
      <c r="AO233" s="37"/>
      <c r="AP233" s="43">
        <f t="shared" si="2"/>
        <v>2</v>
      </c>
      <c r="AQ233" s="41"/>
      <c r="AR233" s="41" t="s">
        <v>947</v>
      </c>
      <c r="AS233" s="53" t="s">
        <v>948</v>
      </c>
      <c r="AT233" s="54"/>
      <c r="AU233" s="54"/>
      <c r="AV233" s="4"/>
      <c r="AW233" s="4"/>
    </row>
    <row r="234" spans="1:49" ht="64.5" customHeight="1" x14ac:dyDescent="0.4">
      <c r="A234" s="35">
        <f t="shared" si="3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v>0</v>
      </c>
      <c r="P234" s="45">
        <f t="shared" si="441"/>
        <v>0</v>
      </c>
      <c r="Q234" s="46">
        <f t="shared" ref="Q234:T234" si="456">AJ234</f>
        <v>0</v>
      </c>
      <c r="R234" s="46">
        <f t="shared" si="456"/>
        <v>0</v>
      </c>
      <c r="S234" s="46">
        <f t="shared" si="456"/>
        <v>0</v>
      </c>
      <c r="T234" s="47">
        <f t="shared" si="456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2">
        <f t="shared" ref="AJ234:AN234" si="457">P234-Z234+AE234+U234</f>
        <v>0</v>
      </c>
      <c r="AK234" s="46">
        <f t="shared" si="457"/>
        <v>0</v>
      </c>
      <c r="AL234" s="46">
        <f t="shared" si="457"/>
        <v>0</v>
      </c>
      <c r="AM234" s="46">
        <f t="shared" si="457"/>
        <v>0</v>
      </c>
      <c r="AN234" s="46">
        <f t="shared" si="457"/>
        <v>0</v>
      </c>
      <c r="AO234" s="37"/>
      <c r="AP234" s="43">
        <f t="shared" si="2"/>
        <v>0</v>
      </c>
      <c r="AQ234" s="41"/>
      <c r="AR234" s="41"/>
      <c r="AS234" s="53"/>
      <c r="AT234" s="54"/>
      <c r="AU234" s="54"/>
      <c r="AV234" s="4"/>
      <c r="AW234" s="4"/>
    </row>
    <row r="235" spans="1:49" ht="64.5" customHeight="1" x14ac:dyDescent="0.4">
      <c r="A235" s="35">
        <f t="shared" si="3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v>0</v>
      </c>
      <c r="P235" s="45">
        <f t="shared" si="441"/>
        <v>0</v>
      </c>
      <c r="Q235" s="46">
        <f t="shared" ref="Q235:T235" si="458">AJ235</f>
        <v>0</v>
      </c>
      <c r="R235" s="46">
        <f t="shared" si="458"/>
        <v>0</v>
      </c>
      <c r="S235" s="46">
        <f t="shared" si="458"/>
        <v>0</v>
      </c>
      <c r="T235" s="47">
        <f t="shared" si="458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2">
        <f t="shared" ref="AJ235:AN235" si="459">P235-Z235+AE235+U235</f>
        <v>0</v>
      </c>
      <c r="AK235" s="46">
        <f t="shared" si="459"/>
        <v>0</v>
      </c>
      <c r="AL235" s="46">
        <f t="shared" si="459"/>
        <v>0</v>
      </c>
      <c r="AM235" s="46">
        <f t="shared" si="459"/>
        <v>0</v>
      </c>
      <c r="AN235" s="46">
        <f t="shared" si="459"/>
        <v>0</v>
      </c>
      <c r="AO235" s="37"/>
      <c r="AP235" s="43">
        <f t="shared" si="2"/>
        <v>0</v>
      </c>
      <c r="AQ235" s="41"/>
      <c r="AR235" s="41"/>
      <c r="AS235" s="53"/>
      <c r="AT235" s="54"/>
      <c r="AU235" s="54"/>
      <c r="AV235" s="4"/>
      <c r="AW235" s="4"/>
    </row>
    <row r="236" spans="1:49" ht="64.5" customHeight="1" x14ac:dyDescent="0.4">
      <c r="A236" s="35">
        <f t="shared" si="3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v>0</v>
      </c>
      <c r="P236" s="45">
        <f t="shared" si="441"/>
        <v>0</v>
      </c>
      <c r="Q236" s="46">
        <f t="shared" ref="Q236:T236" si="460">AJ236</f>
        <v>0</v>
      </c>
      <c r="R236" s="46">
        <f t="shared" si="460"/>
        <v>0</v>
      </c>
      <c r="S236" s="46">
        <f t="shared" si="460"/>
        <v>0</v>
      </c>
      <c r="T236" s="47">
        <f t="shared" si="460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2">
        <f t="shared" ref="AJ236:AN236" si="461">P236-Z236+AE236+U236</f>
        <v>0</v>
      </c>
      <c r="AK236" s="46">
        <f t="shared" si="461"/>
        <v>0</v>
      </c>
      <c r="AL236" s="46">
        <f t="shared" si="461"/>
        <v>0</v>
      </c>
      <c r="AM236" s="46">
        <f t="shared" si="461"/>
        <v>0</v>
      </c>
      <c r="AN236" s="46">
        <f t="shared" si="461"/>
        <v>0</v>
      </c>
      <c r="AO236" s="37"/>
      <c r="AP236" s="43">
        <f t="shared" si="2"/>
        <v>0</v>
      </c>
      <c r="AQ236" s="41"/>
      <c r="AR236" s="41"/>
      <c r="AS236" s="53"/>
      <c r="AT236" s="54"/>
      <c r="AU236" s="54"/>
      <c r="AV236" s="4"/>
      <c r="AW236" s="4"/>
    </row>
    <row r="237" spans="1:49" ht="64.5" customHeight="1" x14ac:dyDescent="0.4">
      <c r="A237" s="35">
        <f t="shared" si="3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v>0</v>
      </c>
      <c r="P237" s="45">
        <f t="shared" si="441"/>
        <v>0</v>
      </c>
      <c r="Q237" s="46">
        <f t="shared" ref="Q237:T237" si="462">AJ237</f>
        <v>0</v>
      </c>
      <c r="R237" s="46">
        <f t="shared" si="462"/>
        <v>0</v>
      </c>
      <c r="S237" s="46">
        <f t="shared" si="462"/>
        <v>0</v>
      </c>
      <c r="T237" s="47">
        <f t="shared" si="462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2">
        <f t="shared" ref="AJ237:AN237" si="463">P237-Z237+AE237+U237</f>
        <v>0</v>
      </c>
      <c r="AK237" s="46">
        <f t="shared" si="463"/>
        <v>0</v>
      </c>
      <c r="AL237" s="46">
        <f t="shared" si="463"/>
        <v>0</v>
      </c>
      <c r="AM237" s="46">
        <f t="shared" si="463"/>
        <v>0</v>
      </c>
      <c r="AN237" s="46">
        <f t="shared" si="463"/>
        <v>0</v>
      </c>
      <c r="AO237" s="37"/>
      <c r="AP237" s="43">
        <f t="shared" si="2"/>
        <v>0</v>
      </c>
      <c r="AQ237" s="41"/>
      <c r="AR237" s="41"/>
      <c r="AS237" s="53"/>
      <c r="AT237" s="54"/>
      <c r="AU237" s="54"/>
      <c r="AV237" s="4"/>
      <c r="AW237" s="4"/>
    </row>
    <row r="238" spans="1:49" ht="64.5" customHeight="1" x14ac:dyDescent="0.4">
      <c r="A238" s="35">
        <f t="shared" si="3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v>5</v>
      </c>
      <c r="P238" s="45">
        <f t="shared" si="441"/>
        <v>5</v>
      </c>
      <c r="Q238" s="46">
        <f t="shared" ref="Q238:T238" si="464">AJ238</f>
        <v>5</v>
      </c>
      <c r="R238" s="46">
        <f t="shared" si="464"/>
        <v>5</v>
      </c>
      <c r="S238" s="46">
        <f t="shared" si="464"/>
        <v>5</v>
      </c>
      <c r="T238" s="47">
        <f t="shared" si="464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2">
        <f t="shared" ref="AJ238:AN238" si="465">P238-Z238+AE238+U238</f>
        <v>5</v>
      </c>
      <c r="AK238" s="46">
        <f t="shared" si="465"/>
        <v>5</v>
      </c>
      <c r="AL238" s="46">
        <f t="shared" si="465"/>
        <v>5</v>
      </c>
      <c r="AM238" s="46">
        <f t="shared" si="465"/>
        <v>5</v>
      </c>
      <c r="AN238" s="46">
        <f t="shared" si="465"/>
        <v>5</v>
      </c>
      <c r="AO238" s="37"/>
      <c r="AP238" s="43">
        <f t="shared" si="2"/>
        <v>5</v>
      </c>
      <c r="AQ238" s="41"/>
      <c r="AR238" s="41"/>
      <c r="AS238" s="53"/>
      <c r="AT238" s="54"/>
      <c r="AU238" s="54"/>
      <c r="AV238" s="4"/>
      <c r="AW238" s="4"/>
    </row>
    <row r="239" spans="1:49" ht="64.5" customHeight="1" x14ac:dyDescent="0.4">
      <c r="A239" s="35">
        <f t="shared" si="3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v>2</v>
      </c>
      <c r="P239" s="45">
        <f t="shared" si="441"/>
        <v>2</v>
      </c>
      <c r="Q239" s="46">
        <f t="shared" ref="Q239:T239" si="466">AJ239</f>
        <v>2</v>
      </c>
      <c r="R239" s="46">
        <f t="shared" si="466"/>
        <v>2</v>
      </c>
      <c r="S239" s="46">
        <f t="shared" si="466"/>
        <v>2</v>
      </c>
      <c r="T239" s="47">
        <f t="shared" si="466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2">
        <f t="shared" ref="AJ239:AN239" si="467">P239-Z239+AE239+U239</f>
        <v>2</v>
      </c>
      <c r="AK239" s="46">
        <f t="shared" si="467"/>
        <v>2</v>
      </c>
      <c r="AL239" s="46">
        <f t="shared" si="467"/>
        <v>2</v>
      </c>
      <c r="AM239" s="46">
        <f t="shared" si="467"/>
        <v>2</v>
      </c>
      <c r="AN239" s="46">
        <f t="shared" si="467"/>
        <v>2</v>
      </c>
      <c r="AO239" s="37"/>
      <c r="AP239" s="43">
        <f t="shared" si="2"/>
        <v>2</v>
      </c>
      <c r="AQ239" s="41"/>
      <c r="AR239" s="41"/>
      <c r="AS239" s="53"/>
      <c r="AT239" s="54"/>
      <c r="AU239" s="54"/>
      <c r="AV239" s="4"/>
      <c r="AW239" s="4"/>
    </row>
    <row r="240" spans="1:49" ht="64.5" customHeight="1" x14ac:dyDescent="0.4">
      <c r="A240" s="35">
        <f t="shared" si="3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v>0</v>
      </c>
      <c r="P240" s="45">
        <f t="shared" si="441"/>
        <v>0</v>
      </c>
      <c r="Q240" s="46">
        <f t="shared" ref="Q240:T240" si="468">AJ240</f>
        <v>0</v>
      </c>
      <c r="R240" s="46">
        <f t="shared" si="468"/>
        <v>0</v>
      </c>
      <c r="S240" s="46">
        <f t="shared" si="468"/>
        <v>0</v>
      </c>
      <c r="T240" s="47">
        <f t="shared" si="468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2">
        <f t="shared" ref="AJ240:AN240" si="469">P240-Z240+AE240+U240</f>
        <v>0</v>
      </c>
      <c r="AK240" s="46">
        <f t="shared" si="469"/>
        <v>0</v>
      </c>
      <c r="AL240" s="46">
        <f t="shared" si="469"/>
        <v>0</v>
      </c>
      <c r="AM240" s="46">
        <f t="shared" si="469"/>
        <v>0</v>
      </c>
      <c r="AN240" s="46">
        <f t="shared" si="469"/>
        <v>0</v>
      </c>
      <c r="AO240" s="37"/>
      <c r="AP240" s="43">
        <f t="shared" si="2"/>
        <v>0</v>
      </c>
      <c r="AQ240" s="41"/>
      <c r="AR240" s="41"/>
      <c r="AS240" s="53"/>
      <c r="AT240" s="54"/>
      <c r="AU240" s="54"/>
      <c r="AV240" s="4"/>
      <c r="AW240" s="4"/>
    </row>
    <row r="241" spans="1:49" ht="64.5" customHeight="1" x14ac:dyDescent="0.4">
      <c r="A241" s="35">
        <f t="shared" si="3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v>4</v>
      </c>
      <c r="P241" s="45">
        <f t="shared" si="441"/>
        <v>4</v>
      </c>
      <c r="Q241" s="46">
        <f t="shared" ref="Q241:T241" si="470">AJ241</f>
        <v>4</v>
      </c>
      <c r="R241" s="46">
        <f t="shared" si="470"/>
        <v>4</v>
      </c>
      <c r="S241" s="46">
        <f t="shared" si="470"/>
        <v>4</v>
      </c>
      <c r="T241" s="47">
        <f t="shared" si="470"/>
        <v>4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2">
        <f t="shared" ref="AJ241:AN241" si="471">P241-Z241+AE241+U241</f>
        <v>4</v>
      </c>
      <c r="AK241" s="46">
        <f t="shared" si="471"/>
        <v>4</v>
      </c>
      <c r="AL241" s="46">
        <f t="shared" si="471"/>
        <v>4</v>
      </c>
      <c r="AM241" s="46">
        <f t="shared" si="471"/>
        <v>4</v>
      </c>
      <c r="AN241" s="46">
        <f t="shared" si="471"/>
        <v>4</v>
      </c>
      <c r="AO241" s="37"/>
      <c r="AP241" s="43">
        <f t="shared" si="2"/>
        <v>4</v>
      </c>
      <c r="AQ241" s="41"/>
      <c r="AR241" s="41"/>
      <c r="AS241" s="53"/>
      <c r="AT241" s="54"/>
      <c r="AU241" s="54"/>
      <c r="AV241" s="4"/>
      <c r="AW241" s="4"/>
    </row>
    <row r="242" spans="1:49" ht="64.5" customHeight="1" x14ac:dyDescent="0.4">
      <c r="A242" s="35">
        <f t="shared" si="3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v>4</v>
      </c>
      <c r="P242" s="45">
        <f t="shared" si="441"/>
        <v>4</v>
      </c>
      <c r="Q242" s="46">
        <f t="shared" ref="Q242:T242" si="472">AJ242</f>
        <v>4</v>
      </c>
      <c r="R242" s="46">
        <f t="shared" si="472"/>
        <v>4</v>
      </c>
      <c r="S242" s="46">
        <f t="shared" si="472"/>
        <v>4</v>
      </c>
      <c r="T242" s="47">
        <f t="shared" si="472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2">
        <f t="shared" ref="AJ242:AN242" si="473">P242-Z242+AE242+U242</f>
        <v>4</v>
      </c>
      <c r="AK242" s="46">
        <f t="shared" si="473"/>
        <v>4</v>
      </c>
      <c r="AL242" s="46">
        <f t="shared" si="473"/>
        <v>4</v>
      </c>
      <c r="AM242" s="46">
        <f t="shared" si="473"/>
        <v>4</v>
      </c>
      <c r="AN242" s="46">
        <f t="shared" si="473"/>
        <v>4</v>
      </c>
      <c r="AO242" s="37"/>
      <c r="AP242" s="43">
        <f t="shared" si="2"/>
        <v>4</v>
      </c>
      <c r="AQ242" s="41"/>
      <c r="AR242" s="41"/>
      <c r="AS242" s="53"/>
      <c r="AT242" s="54"/>
      <c r="AU242" s="54"/>
      <c r="AV242" s="4"/>
      <c r="AW242" s="4"/>
    </row>
    <row r="243" spans="1:49" ht="64.5" customHeight="1" x14ac:dyDescent="0.4">
      <c r="A243" s="35">
        <f t="shared" si="3"/>
        <v>238</v>
      </c>
      <c r="B243" s="154"/>
      <c r="C243" s="155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/>
      <c r="P243" s="45"/>
      <c r="Q243" s="46"/>
      <c r="R243" s="46"/>
      <c r="S243" s="46"/>
      <c r="T243" s="47"/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2"/>
      <c r="AK243" s="46"/>
      <c r="AL243" s="46"/>
      <c r="AM243" s="46"/>
      <c r="AN243" s="46"/>
      <c r="AO243" s="37"/>
      <c r="AP243" s="43">
        <f t="shared" si="2"/>
        <v>0</v>
      </c>
      <c r="AQ243" s="41"/>
      <c r="AR243" s="41"/>
      <c r="AS243" s="53"/>
      <c r="AT243" s="54"/>
      <c r="AU243" s="54"/>
      <c r="AV243" s="4"/>
      <c r="AW243" s="4"/>
    </row>
    <row r="244" spans="1:49" ht="64.5" customHeight="1" x14ac:dyDescent="0.4">
      <c r="A244" s="35">
        <f t="shared" si="3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v>10</v>
      </c>
      <c r="P244" s="45">
        <f t="shared" ref="P244:P247" si="474">O244</f>
        <v>10</v>
      </c>
      <c r="Q244" s="46">
        <f t="shared" ref="Q244:T244" si="475">AJ244</f>
        <v>10</v>
      </c>
      <c r="R244" s="46">
        <f t="shared" si="475"/>
        <v>10</v>
      </c>
      <c r="S244" s="46">
        <f t="shared" si="475"/>
        <v>10</v>
      </c>
      <c r="T244" s="47">
        <f t="shared" si="475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2">
        <f t="shared" ref="AJ244:AN244" si="476">P244-Z244+AE244+U244</f>
        <v>10</v>
      </c>
      <c r="AK244" s="46">
        <f t="shared" si="476"/>
        <v>10</v>
      </c>
      <c r="AL244" s="46">
        <f t="shared" si="476"/>
        <v>10</v>
      </c>
      <c r="AM244" s="46">
        <f t="shared" si="476"/>
        <v>10</v>
      </c>
      <c r="AN244" s="46">
        <f t="shared" si="476"/>
        <v>10</v>
      </c>
      <c r="AO244" s="37"/>
      <c r="AP244" s="43">
        <f t="shared" si="2"/>
        <v>10</v>
      </c>
      <c r="AQ244" s="41"/>
      <c r="AR244" s="41"/>
      <c r="AS244" s="53"/>
      <c r="AT244" s="54"/>
      <c r="AU244" s="54"/>
      <c r="AV244" s="4"/>
      <c r="AW244" s="4"/>
    </row>
    <row r="245" spans="1:49" ht="64.5" customHeight="1" x14ac:dyDescent="0.4">
      <c r="A245" s="35">
        <f t="shared" si="3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 t="s">
        <v>981</v>
      </c>
      <c r="O245" s="43">
        <v>169</v>
      </c>
      <c r="P245" s="45">
        <f t="shared" si="474"/>
        <v>169</v>
      </c>
      <c r="Q245" s="46">
        <f t="shared" ref="Q245:T245" si="477">AJ245</f>
        <v>169</v>
      </c>
      <c r="R245" s="46">
        <f t="shared" si="477"/>
        <v>169</v>
      </c>
      <c r="S245" s="46">
        <f t="shared" si="477"/>
        <v>152</v>
      </c>
      <c r="T245" s="47">
        <f t="shared" si="477"/>
        <v>142</v>
      </c>
      <c r="U245" s="48"/>
      <c r="V245" s="37"/>
      <c r="W245" s="37"/>
      <c r="X245" s="37"/>
      <c r="Y245" s="49"/>
      <c r="Z245" s="138"/>
      <c r="AA245" s="139"/>
      <c r="AB245" s="37">
        <v>17</v>
      </c>
      <c r="AC245" s="37">
        <v>10</v>
      </c>
      <c r="AD245" s="49"/>
      <c r="AE245" s="50"/>
      <c r="AF245" s="37"/>
      <c r="AG245" s="37"/>
      <c r="AH245" s="37"/>
      <c r="AI245" s="49"/>
      <c r="AJ245" s="52">
        <f t="shared" ref="AJ245:AN245" si="478">P245-Z245+AE245+U245</f>
        <v>169</v>
      </c>
      <c r="AK245" s="46">
        <f t="shared" si="478"/>
        <v>169</v>
      </c>
      <c r="AL245" s="46">
        <f t="shared" si="478"/>
        <v>152</v>
      </c>
      <c r="AM245" s="46">
        <f t="shared" si="478"/>
        <v>142</v>
      </c>
      <c r="AN245" s="46">
        <f t="shared" si="478"/>
        <v>142</v>
      </c>
      <c r="AO245" s="37"/>
      <c r="AP245" s="43">
        <f t="shared" si="2"/>
        <v>142</v>
      </c>
      <c r="AQ245" s="41"/>
      <c r="AR245" s="41" t="s">
        <v>982</v>
      </c>
      <c r="AS245" s="53" t="s">
        <v>983</v>
      </c>
      <c r="AT245" s="54"/>
      <c r="AU245" s="54"/>
      <c r="AV245" s="4"/>
      <c r="AW245" s="4"/>
    </row>
    <row r="246" spans="1:49" ht="64.5" customHeight="1" x14ac:dyDescent="0.4">
      <c r="A246" s="35">
        <f t="shared" si="3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v>410</v>
      </c>
      <c r="P246" s="45">
        <f t="shared" si="474"/>
        <v>410</v>
      </c>
      <c r="Q246" s="46">
        <f t="shared" ref="Q246:T246" si="479">AJ246</f>
        <v>410</v>
      </c>
      <c r="R246" s="46">
        <f t="shared" si="479"/>
        <v>410</v>
      </c>
      <c r="S246" s="46">
        <f t="shared" si="479"/>
        <v>410</v>
      </c>
      <c r="T246" s="47">
        <f t="shared" si="479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2">
        <f t="shared" ref="AJ246:AN246" si="480">P246-Z246+AE246+U246</f>
        <v>410</v>
      </c>
      <c r="AK246" s="46">
        <f t="shared" si="480"/>
        <v>410</v>
      </c>
      <c r="AL246" s="46">
        <f t="shared" si="480"/>
        <v>410</v>
      </c>
      <c r="AM246" s="46">
        <f t="shared" si="480"/>
        <v>410</v>
      </c>
      <c r="AN246" s="46">
        <f t="shared" si="480"/>
        <v>410</v>
      </c>
      <c r="AO246" s="37"/>
      <c r="AP246" s="43">
        <f t="shared" si="2"/>
        <v>410</v>
      </c>
      <c r="AQ246" s="41"/>
      <c r="AR246" s="41"/>
      <c r="AS246" s="53"/>
      <c r="AT246" s="54"/>
      <c r="AU246" s="54"/>
      <c r="AV246" s="4"/>
      <c r="AW246" s="4"/>
    </row>
    <row r="247" spans="1:49" ht="64.5" customHeight="1" x14ac:dyDescent="0.4">
      <c r="A247" s="35">
        <f t="shared" si="3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/>
      <c r="O247" s="43">
        <v>355</v>
      </c>
      <c r="P247" s="45">
        <f t="shared" si="474"/>
        <v>355</v>
      </c>
      <c r="Q247" s="46">
        <f t="shared" ref="Q247:T247" si="481">AJ247</f>
        <v>355</v>
      </c>
      <c r="R247" s="46">
        <f t="shared" si="481"/>
        <v>355</v>
      </c>
      <c r="S247" s="46">
        <f t="shared" si="481"/>
        <v>355</v>
      </c>
      <c r="T247" s="47">
        <f t="shared" si="481"/>
        <v>355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2">
        <f t="shared" ref="AJ247:AN247" si="482">P247-Z247+AE247+U247</f>
        <v>355</v>
      </c>
      <c r="AK247" s="46">
        <f t="shared" si="482"/>
        <v>355</v>
      </c>
      <c r="AL247" s="46">
        <f t="shared" si="482"/>
        <v>355</v>
      </c>
      <c r="AM247" s="46">
        <f t="shared" si="482"/>
        <v>355</v>
      </c>
      <c r="AN247" s="46">
        <f t="shared" si="482"/>
        <v>355</v>
      </c>
      <c r="AO247" s="37"/>
      <c r="AP247" s="43">
        <f t="shared" si="2"/>
        <v>355</v>
      </c>
      <c r="AQ247" s="41"/>
      <c r="AR247" s="41"/>
      <c r="AS247" s="53"/>
      <c r="AT247" s="54"/>
      <c r="AU247" s="54"/>
      <c r="AV247" s="4"/>
      <c r="AW247" s="4"/>
    </row>
    <row r="248" spans="1:49" ht="64.5" customHeight="1" x14ac:dyDescent="0.4">
      <c r="A248" s="35">
        <f t="shared" si="3"/>
        <v>243</v>
      </c>
      <c r="B248" s="67"/>
      <c r="C248" s="41"/>
      <c r="D248" s="41"/>
      <c r="E248" s="41"/>
      <c r="F248" s="41"/>
      <c r="G248" s="53"/>
      <c r="H248" s="74"/>
      <c r="I248" s="41"/>
      <c r="J248" s="41"/>
      <c r="K248" s="66"/>
      <c r="L248" s="43"/>
      <c r="M248" s="43"/>
      <c r="N248" s="53"/>
      <c r="O248" s="43"/>
      <c r="P248" s="45"/>
      <c r="Q248" s="46"/>
      <c r="R248" s="46"/>
      <c r="S248" s="46"/>
      <c r="T248" s="47"/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2"/>
      <c r="AK248" s="46"/>
      <c r="AL248" s="46"/>
      <c r="AM248" s="46"/>
      <c r="AN248" s="46"/>
      <c r="AO248" s="37"/>
      <c r="AP248" s="43">
        <f t="shared" si="2"/>
        <v>0</v>
      </c>
      <c r="AQ248" s="41"/>
      <c r="AR248" s="41"/>
      <c r="AS248" s="53"/>
      <c r="AT248" s="54"/>
      <c r="AU248" s="54"/>
      <c r="AV248" s="4"/>
      <c r="AW248" s="4"/>
    </row>
    <row r="249" spans="1:49" ht="64.5" customHeight="1" x14ac:dyDescent="0.4">
      <c r="A249" s="35">
        <f t="shared" si="3"/>
        <v>244</v>
      </c>
      <c r="B249" s="67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 t="s">
        <v>996</v>
      </c>
      <c r="O249" s="43">
        <v>418</v>
      </c>
      <c r="P249" s="45">
        <f t="shared" ref="P249:P276" si="483">O249</f>
        <v>418</v>
      </c>
      <c r="Q249" s="46">
        <f t="shared" ref="Q249:T249" si="484">AJ249</f>
        <v>418</v>
      </c>
      <c r="R249" s="46">
        <f t="shared" si="484"/>
        <v>418</v>
      </c>
      <c r="S249" s="46">
        <f t="shared" si="484"/>
        <v>418</v>
      </c>
      <c r="T249" s="47">
        <f t="shared" si="484"/>
        <v>418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2">
        <f t="shared" ref="AJ249:AN249" si="485">P249-Z249+AE249+U249</f>
        <v>418</v>
      </c>
      <c r="AK249" s="46">
        <f t="shared" si="485"/>
        <v>418</v>
      </c>
      <c r="AL249" s="46">
        <f t="shared" si="485"/>
        <v>418</v>
      </c>
      <c r="AM249" s="46">
        <f t="shared" si="485"/>
        <v>418</v>
      </c>
      <c r="AN249" s="46">
        <f t="shared" si="485"/>
        <v>418</v>
      </c>
      <c r="AO249" s="37"/>
      <c r="AP249" s="43">
        <f t="shared" si="2"/>
        <v>418</v>
      </c>
      <c r="AQ249" s="53"/>
      <c r="AR249" s="53"/>
      <c r="AS249" s="53"/>
      <c r="AT249" s="54"/>
      <c r="AU249" s="54"/>
      <c r="AV249" s="4"/>
      <c r="AW249" s="4"/>
    </row>
    <row r="250" spans="1:49" ht="64.5" customHeight="1" x14ac:dyDescent="0.4">
      <c r="A250" s="35">
        <f t="shared" si="3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/>
      <c r="O250" s="43">
        <v>468</v>
      </c>
      <c r="P250" s="45">
        <f t="shared" si="483"/>
        <v>468</v>
      </c>
      <c r="Q250" s="46">
        <f t="shared" ref="Q250:T250" si="486">AJ250</f>
        <v>468</v>
      </c>
      <c r="R250" s="46">
        <f t="shared" si="486"/>
        <v>468</v>
      </c>
      <c r="S250" s="46">
        <f t="shared" si="486"/>
        <v>468</v>
      </c>
      <c r="T250" s="47">
        <f t="shared" si="486"/>
        <v>468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2">
        <f t="shared" ref="AJ250:AN250" si="487">P250-Z250+AE250+U250</f>
        <v>468</v>
      </c>
      <c r="AK250" s="46">
        <f t="shared" si="487"/>
        <v>468</v>
      </c>
      <c r="AL250" s="46">
        <f t="shared" si="487"/>
        <v>468</v>
      </c>
      <c r="AM250" s="46">
        <f t="shared" si="487"/>
        <v>468</v>
      </c>
      <c r="AN250" s="46">
        <f t="shared" si="487"/>
        <v>468</v>
      </c>
      <c r="AO250" s="37"/>
      <c r="AP250" s="43">
        <f t="shared" si="2"/>
        <v>468</v>
      </c>
      <c r="AQ250" s="53"/>
      <c r="AR250" s="53"/>
      <c r="AS250" s="53"/>
      <c r="AT250" s="54"/>
      <c r="AU250" s="54"/>
      <c r="AV250" s="4"/>
      <c r="AW250" s="4"/>
    </row>
    <row r="251" spans="1:49" ht="64.5" customHeight="1" x14ac:dyDescent="0.4">
      <c r="A251" s="35">
        <f t="shared" si="3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v>100</v>
      </c>
      <c r="P251" s="45">
        <f t="shared" si="483"/>
        <v>100</v>
      </c>
      <c r="Q251" s="46">
        <f t="shared" ref="Q251:T251" si="488">AJ251</f>
        <v>100</v>
      </c>
      <c r="R251" s="46">
        <f t="shared" si="488"/>
        <v>100</v>
      </c>
      <c r="S251" s="46">
        <f t="shared" si="488"/>
        <v>100</v>
      </c>
      <c r="T251" s="47">
        <f t="shared" si="488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2">
        <f t="shared" ref="AJ251:AN251" si="489">P251-Z251+AE251+U251</f>
        <v>100</v>
      </c>
      <c r="AK251" s="46">
        <f t="shared" si="489"/>
        <v>100</v>
      </c>
      <c r="AL251" s="46">
        <f t="shared" si="489"/>
        <v>100</v>
      </c>
      <c r="AM251" s="46">
        <f t="shared" si="489"/>
        <v>100</v>
      </c>
      <c r="AN251" s="46">
        <f t="shared" si="489"/>
        <v>100</v>
      </c>
      <c r="AO251" s="37"/>
      <c r="AP251" s="43">
        <f t="shared" si="2"/>
        <v>100</v>
      </c>
      <c r="AQ251" s="41"/>
      <c r="AR251" s="41"/>
      <c r="AS251" s="53"/>
      <c r="AT251" s="54"/>
      <c r="AU251" s="54"/>
      <c r="AV251" s="4"/>
      <c r="AW251" s="4"/>
    </row>
    <row r="252" spans="1:49" ht="64.5" customHeight="1" x14ac:dyDescent="0.4">
      <c r="A252" s="35">
        <f t="shared" si="3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v>2</v>
      </c>
      <c r="P252" s="45">
        <f t="shared" si="483"/>
        <v>2</v>
      </c>
      <c r="Q252" s="46">
        <f t="shared" ref="Q252:T252" si="490">AJ252</f>
        <v>2</v>
      </c>
      <c r="R252" s="46">
        <f t="shared" si="490"/>
        <v>2</v>
      </c>
      <c r="S252" s="46">
        <f t="shared" si="490"/>
        <v>2</v>
      </c>
      <c r="T252" s="47">
        <f t="shared" si="490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2">
        <f t="shared" ref="AJ252:AN252" si="491">P252-Z252+AE252+U252</f>
        <v>2</v>
      </c>
      <c r="AK252" s="46">
        <f t="shared" si="491"/>
        <v>2</v>
      </c>
      <c r="AL252" s="46">
        <f t="shared" si="491"/>
        <v>2</v>
      </c>
      <c r="AM252" s="46">
        <f t="shared" si="491"/>
        <v>2</v>
      </c>
      <c r="AN252" s="46">
        <f t="shared" si="491"/>
        <v>2</v>
      </c>
      <c r="AO252" s="37"/>
      <c r="AP252" s="43">
        <f t="shared" si="2"/>
        <v>2</v>
      </c>
      <c r="AQ252" s="41"/>
      <c r="AR252" s="41"/>
      <c r="AS252" s="53"/>
      <c r="AT252" s="54"/>
      <c r="AU252" s="54"/>
      <c r="AV252" s="4"/>
      <c r="AW252" s="4"/>
    </row>
    <row r="253" spans="1:49" ht="64.5" customHeight="1" x14ac:dyDescent="0.4">
      <c r="A253" s="35">
        <f t="shared" si="3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>
        <v>73</v>
      </c>
      <c r="N253" s="44"/>
      <c r="O253" s="43">
        <v>1</v>
      </c>
      <c r="P253" s="45">
        <f t="shared" si="483"/>
        <v>1</v>
      </c>
      <c r="Q253" s="46">
        <f t="shared" ref="Q253:T253" si="492">AJ253</f>
        <v>1</v>
      </c>
      <c r="R253" s="46">
        <f t="shared" si="492"/>
        <v>1</v>
      </c>
      <c r="S253" s="46">
        <f t="shared" si="492"/>
        <v>1</v>
      </c>
      <c r="T253" s="47">
        <f t="shared" si="492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2">
        <f t="shared" ref="AJ253:AN253" si="493">P253-Z253+AE253+U253</f>
        <v>1</v>
      </c>
      <c r="AK253" s="46">
        <f t="shared" si="493"/>
        <v>1</v>
      </c>
      <c r="AL253" s="46">
        <f t="shared" si="493"/>
        <v>1</v>
      </c>
      <c r="AM253" s="46">
        <f t="shared" si="493"/>
        <v>1</v>
      </c>
      <c r="AN253" s="46">
        <f t="shared" si="493"/>
        <v>1</v>
      </c>
      <c r="AO253" s="37"/>
      <c r="AP253" s="43">
        <f t="shared" si="2"/>
        <v>1</v>
      </c>
      <c r="AQ253" s="41"/>
      <c r="AR253" s="41"/>
      <c r="AS253" s="53"/>
      <c r="AT253" s="54"/>
      <c r="AU253" s="54"/>
      <c r="AV253" s="4"/>
      <c r="AW253" s="4"/>
    </row>
    <row r="254" spans="1:49" ht="64.5" customHeight="1" x14ac:dyDescent="0.4">
      <c r="A254" s="35">
        <f t="shared" si="3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v>1</v>
      </c>
      <c r="P254" s="45">
        <f t="shared" si="483"/>
        <v>1</v>
      </c>
      <c r="Q254" s="46">
        <f t="shared" ref="Q254:T254" si="494">AJ254</f>
        <v>1</v>
      </c>
      <c r="R254" s="46">
        <f t="shared" si="494"/>
        <v>1</v>
      </c>
      <c r="S254" s="46">
        <f t="shared" si="494"/>
        <v>1</v>
      </c>
      <c r="T254" s="47">
        <f t="shared" si="494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2">
        <f t="shared" ref="AJ254:AN254" si="495">P254-Z254+AE254+U254</f>
        <v>1</v>
      </c>
      <c r="AK254" s="46">
        <f t="shared" si="495"/>
        <v>1</v>
      </c>
      <c r="AL254" s="46">
        <f t="shared" si="495"/>
        <v>1</v>
      </c>
      <c r="AM254" s="46">
        <f t="shared" si="495"/>
        <v>1</v>
      </c>
      <c r="AN254" s="46">
        <f t="shared" si="495"/>
        <v>1</v>
      </c>
      <c r="AO254" s="37"/>
      <c r="AP254" s="43">
        <f t="shared" si="2"/>
        <v>1</v>
      </c>
      <c r="AQ254" s="41"/>
      <c r="AR254" s="41"/>
      <c r="AS254" s="53"/>
      <c r="AT254" s="54"/>
      <c r="AU254" s="54"/>
      <c r="AV254" s="4"/>
      <c r="AW254" s="4"/>
    </row>
    <row r="255" spans="1:49" ht="64.5" customHeight="1" x14ac:dyDescent="0.4">
      <c r="A255" s="35">
        <f t="shared" si="3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v>0</v>
      </c>
      <c r="P255" s="45">
        <f t="shared" si="483"/>
        <v>0</v>
      </c>
      <c r="Q255" s="46">
        <f t="shared" ref="Q255:T255" si="496">AJ255</f>
        <v>0</v>
      </c>
      <c r="R255" s="46">
        <f t="shared" si="496"/>
        <v>0</v>
      </c>
      <c r="S255" s="46">
        <f t="shared" si="496"/>
        <v>0</v>
      </c>
      <c r="T255" s="47">
        <f t="shared" si="496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2">
        <f t="shared" ref="AJ255:AN255" si="497">P255-Z255+AE255+U255</f>
        <v>0</v>
      </c>
      <c r="AK255" s="46">
        <f t="shared" si="497"/>
        <v>0</v>
      </c>
      <c r="AL255" s="46">
        <f t="shared" si="497"/>
        <v>0</v>
      </c>
      <c r="AM255" s="46">
        <f t="shared" si="497"/>
        <v>0</v>
      </c>
      <c r="AN255" s="46">
        <f t="shared" si="497"/>
        <v>0</v>
      </c>
      <c r="AO255" s="37"/>
      <c r="AP255" s="43">
        <f t="shared" si="2"/>
        <v>0</v>
      </c>
      <c r="AQ255" s="41"/>
      <c r="AR255" s="41"/>
      <c r="AS255" s="53"/>
      <c r="AT255" s="54"/>
      <c r="AU255" s="54"/>
      <c r="AV255" s="4"/>
      <c r="AW255" s="4"/>
    </row>
    <row r="256" spans="1:49" ht="64.5" customHeight="1" x14ac:dyDescent="0.4">
      <c r="A256" s="35">
        <f t="shared" si="3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v>1</v>
      </c>
      <c r="P256" s="45">
        <f t="shared" si="483"/>
        <v>1</v>
      </c>
      <c r="Q256" s="46">
        <f t="shared" ref="Q256:T256" si="498">AJ256</f>
        <v>1</v>
      </c>
      <c r="R256" s="46">
        <f t="shared" si="498"/>
        <v>1</v>
      </c>
      <c r="S256" s="46">
        <f t="shared" si="498"/>
        <v>1</v>
      </c>
      <c r="T256" s="47">
        <f t="shared" si="498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2">
        <f t="shared" ref="AJ256:AN256" si="499">P256-Z256+AE256+U256</f>
        <v>1</v>
      </c>
      <c r="AK256" s="46">
        <f t="shared" si="499"/>
        <v>1</v>
      </c>
      <c r="AL256" s="46">
        <f t="shared" si="499"/>
        <v>1</v>
      </c>
      <c r="AM256" s="46">
        <f t="shared" si="499"/>
        <v>1</v>
      </c>
      <c r="AN256" s="46">
        <f t="shared" si="499"/>
        <v>1</v>
      </c>
      <c r="AO256" s="37"/>
      <c r="AP256" s="43">
        <f t="shared" si="2"/>
        <v>1</v>
      </c>
      <c r="AQ256" s="41"/>
      <c r="AR256" s="41"/>
      <c r="AS256" s="53"/>
      <c r="AT256" s="54"/>
      <c r="AU256" s="54"/>
      <c r="AV256" s="4"/>
      <c r="AW256" s="4"/>
    </row>
    <row r="257" spans="1:49" ht="64.5" customHeight="1" x14ac:dyDescent="0.4">
      <c r="A257" s="35">
        <f t="shared" si="3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v>2</v>
      </c>
      <c r="P257" s="45">
        <f t="shared" si="483"/>
        <v>2</v>
      </c>
      <c r="Q257" s="46">
        <f t="shared" ref="Q257:T257" si="500">AJ257</f>
        <v>2</v>
      </c>
      <c r="R257" s="46">
        <f t="shared" si="500"/>
        <v>2</v>
      </c>
      <c r="S257" s="46">
        <f t="shared" si="500"/>
        <v>2</v>
      </c>
      <c r="T257" s="47">
        <f t="shared" si="500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2">
        <f t="shared" ref="AJ257:AN257" si="501">P257-Z257+AE257+U257</f>
        <v>2</v>
      </c>
      <c r="AK257" s="46">
        <f t="shared" si="501"/>
        <v>2</v>
      </c>
      <c r="AL257" s="46">
        <f t="shared" si="501"/>
        <v>2</v>
      </c>
      <c r="AM257" s="46">
        <f t="shared" si="501"/>
        <v>2</v>
      </c>
      <c r="AN257" s="46">
        <f t="shared" si="501"/>
        <v>2</v>
      </c>
      <c r="AO257" s="37"/>
      <c r="AP257" s="43">
        <f t="shared" si="2"/>
        <v>2</v>
      </c>
      <c r="AQ257" s="41"/>
      <c r="AR257" s="41"/>
      <c r="AS257" s="53"/>
      <c r="AT257" s="54"/>
      <c r="AU257" s="54"/>
      <c r="AV257" s="4"/>
      <c r="AW257" s="4"/>
    </row>
    <row r="258" spans="1:49" ht="64.5" customHeight="1" x14ac:dyDescent="0.4">
      <c r="A258" s="35">
        <f t="shared" si="3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v>1</v>
      </c>
      <c r="P258" s="45">
        <f t="shared" si="483"/>
        <v>1</v>
      </c>
      <c r="Q258" s="46">
        <f t="shared" ref="Q258:T258" si="502">AJ258</f>
        <v>1</v>
      </c>
      <c r="R258" s="46">
        <f t="shared" si="502"/>
        <v>1</v>
      </c>
      <c r="S258" s="46">
        <f t="shared" si="502"/>
        <v>1</v>
      </c>
      <c r="T258" s="47">
        <f t="shared" si="502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2">
        <f t="shared" ref="AJ258:AN258" si="503">P258-Z258+AE258+U258</f>
        <v>1</v>
      </c>
      <c r="AK258" s="46">
        <f t="shared" si="503"/>
        <v>1</v>
      </c>
      <c r="AL258" s="46">
        <f t="shared" si="503"/>
        <v>1</v>
      </c>
      <c r="AM258" s="46">
        <f t="shared" si="503"/>
        <v>1</v>
      </c>
      <c r="AN258" s="46">
        <f t="shared" si="503"/>
        <v>1</v>
      </c>
      <c r="AO258" s="37"/>
      <c r="AP258" s="43">
        <f t="shared" si="2"/>
        <v>1</v>
      </c>
      <c r="AQ258" s="41"/>
      <c r="AR258" s="41"/>
      <c r="AS258" s="53"/>
      <c r="AT258" s="54"/>
      <c r="AU258" s="54"/>
      <c r="AV258" s="4"/>
      <c r="AW258" s="4"/>
    </row>
    <row r="259" spans="1:49" ht="64.5" customHeight="1" x14ac:dyDescent="0.4">
      <c r="A259" s="35">
        <f t="shared" si="3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v>1</v>
      </c>
      <c r="P259" s="45">
        <f t="shared" si="483"/>
        <v>1</v>
      </c>
      <c r="Q259" s="46">
        <f t="shared" ref="Q259:T259" si="504">AJ259</f>
        <v>1</v>
      </c>
      <c r="R259" s="46">
        <f t="shared" si="504"/>
        <v>1</v>
      </c>
      <c r="S259" s="46">
        <f t="shared" si="504"/>
        <v>1</v>
      </c>
      <c r="T259" s="47">
        <f t="shared" si="504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2">
        <f t="shared" ref="AJ259:AN259" si="505">P259-Z259+AE259+U259</f>
        <v>1</v>
      </c>
      <c r="AK259" s="46">
        <f t="shared" si="505"/>
        <v>1</v>
      </c>
      <c r="AL259" s="46">
        <f t="shared" si="505"/>
        <v>1</v>
      </c>
      <c r="AM259" s="46">
        <f t="shared" si="505"/>
        <v>1</v>
      </c>
      <c r="AN259" s="46">
        <f t="shared" si="505"/>
        <v>1</v>
      </c>
      <c r="AO259" s="37"/>
      <c r="AP259" s="43">
        <f t="shared" si="2"/>
        <v>1</v>
      </c>
      <c r="AQ259" s="41"/>
      <c r="AR259" s="41"/>
      <c r="AS259" s="53"/>
      <c r="AT259" s="54"/>
      <c r="AU259" s="54"/>
      <c r="AV259" s="4"/>
      <c r="AW259" s="4"/>
    </row>
    <row r="260" spans="1:49" ht="64.5" customHeight="1" x14ac:dyDescent="0.4">
      <c r="A260" s="35">
        <f t="shared" si="3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v>0</v>
      </c>
      <c r="P260" s="45">
        <f t="shared" si="483"/>
        <v>0</v>
      </c>
      <c r="Q260" s="46">
        <f t="shared" ref="Q260:T260" si="506">AJ260</f>
        <v>0</v>
      </c>
      <c r="R260" s="46">
        <f t="shared" si="506"/>
        <v>0</v>
      </c>
      <c r="S260" s="46">
        <f t="shared" si="506"/>
        <v>0</v>
      </c>
      <c r="T260" s="47">
        <f t="shared" si="506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2">
        <f t="shared" ref="AJ260:AN260" si="507">P260-Z260+AE260+U260</f>
        <v>0</v>
      </c>
      <c r="AK260" s="46">
        <f t="shared" si="507"/>
        <v>0</v>
      </c>
      <c r="AL260" s="46">
        <f t="shared" si="507"/>
        <v>0</v>
      </c>
      <c r="AM260" s="46">
        <f t="shared" si="507"/>
        <v>0</v>
      </c>
      <c r="AN260" s="46">
        <f t="shared" si="507"/>
        <v>0</v>
      </c>
      <c r="AO260" s="37"/>
      <c r="AP260" s="43">
        <f t="shared" si="2"/>
        <v>0</v>
      </c>
      <c r="AQ260" s="41"/>
      <c r="AR260" s="41"/>
      <c r="AS260" s="53"/>
      <c r="AT260" s="54"/>
      <c r="AU260" s="54"/>
      <c r="AV260" s="4"/>
      <c r="AW260" s="4"/>
    </row>
    <row r="261" spans="1:49" ht="64.5" customHeight="1" x14ac:dyDescent="0.4">
      <c r="A261" s="35">
        <f t="shared" si="3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v>2</v>
      </c>
      <c r="P261" s="45">
        <f t="shared" si="483"/>
        <v>2</v>
      </c>
      <c r="Q261" s="46">
        <f t="shared" ref="Q261:T261" si="508">AJ261</f>
        <v>2</v>
      </c>
      <c r="R261" s="46">
        <f t="shared" si="508"/>
        <v>2</v>
      </c>
      <c r="S261" s="46">
        <f t="shared" si="508"/>
        <v>2</v>
      </c>
      <c r="T261" s="47">
        <f t="shared" si="508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2">
        <f t="shared" ref="AJ261:AN261" si="509">P261-Z261+AE261+U261</f>
        <v>2</v>
      </c>
      <c r="AK261" s="46">
        <f t="shared" si="509"/>
        <v>2</v>
      </c>
      <c r="AL261" s="46">
        <f t="shared" si="509"/>
        <v>2</v>
      </c>
      <c r="AM261" s="46">
        <f t="shared" si="509"/>
        <v>2</v>
      </c>
      <c r="AN261" s="46">
        <f t="shared" si="509"/>
        <v>2</v>
      </c>
      <c r="AO261" s="38"/>
      <c r="AP261" s="43">
        <f t="shared" ref="AP261:AP276" si="510">AN261</f>
        <v>2</v>
      </c>
      <c r="AQ261" s="41"/>
      <c r="AR261" s="41"/>
      <c r="AS261" s="53"/>
      <c r="AT261" s="54"/>
      <c r="AU261" s="54"/>
      <c r="AV261" s="4"/>
      <c r="AW261" s="4"/>
    </row>
    <row r="262" spans="1:49" ht="64.5" customHeight="1" x14ac:dyDescent="0.4">
      <c r="A262" s="35">
        <f t="shared" ref="A262:A276" si="511">+A261+1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v>0</v>
      </c>
      <c r="P262" s="45">
        <f t="shared" si="483"/>
        <v>0</v>
      </c>
      <c r="Q262" s="46">
        <f t="shared" ref="Q262:T262" si="512">AJ262</f>
        <v>0</v>
      </c>
      <c r="R262" s="46">
        <f t="shared" si="512"/>
        <v>0</v>
      </c>
      <c r="S262" s="46">
        <f t="shared" si="512"/>
        <v>0</v>
      </c>
      <c r="T262" s="47">
        <f t="shared" si="512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2">
        <f t="shared" ref="AJ262:AN262" si="513">P262-Z262+AE262+U262</f>
        <v>0</v>
      </c>
      <c r="AK262" s="46">
        <f t="shared" si="513"/>
        <v>0</v>
      </c>
      <c r="AL262" s="46">
        <f t="shared" si="513"/>
        <v>0</v>
      </c>
      <c r="AM262" s="46">
        <f t="shared" si="513"/>
        <v>0</v>
      </c>
      <c r="AN262" s="46">
        <f t="shared" si="513"/>
        <v>0</v>
      </c>
      <c r="AO262" s="37"/>
      <c r="AP262" s="43">
        <f t="shared" si="510"/>
        <v>0</v>
      </c>
      <c r="AQ262" s="41"/>
      <c r="AR262" s="41"/>
      <c r="AS262" s="53"/>
      <c r="AT262" s="54"/>
      <c r="AU262" s="54"/>
      <c r="AV262" s="4"/>
      <c r="AW262" s="4"/>
    </row>
    <row r="263" spans="1:49" ht="64.5" customHeight="1" x14ac:dyDescent="0.4">
      <c r="A263" s="35">
        <f t="shared" si="511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v>0</v>
      </c>
      <c r="P263" s="45">
        <f t="shared" si="483"/>
        <v>0</v>
      </c>
      <c r="Q263" s="46">
        <f t="shared" ref="Q263:T263" si="514">AJ263</f>
        <v>0</v>
      </c>
      <c r="R263" s="46">
        <f t="shared" si="514"/>
        <v>0</v>
      </c>
      <c r="S263" s="46">
        <f t="shared" si="514"/>
        <v>0</v>
      </c>
      <c r="T263" s="47">
        <f t="shared" si="514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2">
        <f t="shared" ref="AJ263:AN263" si="515">P263-Z263+AE263+U263</f>
        <v>0</v>
      </c>
      <c r="AK263" s="46">
        <f t="shared" si="515"/>
        <v>0</v>
      </c>
      <c r="AL263" s="46">
        <f t="shared" si="515"/>
        <v>0</v>
      </c>
      <c r="AM263" s="46">
        <f t="shared" si="515"/>
        <v>0</v>
      </c>
      <c r="AN263" s="46">
        <f t="shared" si="515"/>
        <v>0</v>
      </c>
      <c r="AO263" s="37"/>
      <c r="AP263" s="43">
        <f t="shared" si="510"/>
        <v>0</v>
      </c>
      <c r="AQ263" s="41"/>
      <c r="AR263" s="41"/>
      <c r="AS263" s="53"/>
      <c r="AT263" s="54"/>
      <c r="AU263" s="54"/>
      <c r="AV263" s="4"/>
      <c r="AW263" s="4"/>
    </row>
    <row r="264" spans="1:49" ht="64.5" customHeight="1" x14ac:dyDescent="0.4">
      <c r="A264" s="35">
        <f t="shared" si="511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v>1</v>
      </c>
      <c r="P264" s="45">
        <f t="shared" si="483"/>
        <v>1</v>
      </c>
      <c r="Q264" s="46">
        <f t="shared" ref="Q264:T264" si="516">AJ264</f>
        <v>1</v>
      </c>
      <c r="R264" s="46">
        <f t="shared" si="516"/>
        <v>1</v>
      </c>
      <c r="S264" s="46">
        <f t="shared" si="516"/>
        <v>1</v>
      </c>
      <c r="T264" s="47">
        <f t="shared" si="516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2">
        <f t="shared" ref="AJ264:AN264" si="517">P264-Z264+AE264+U264</f>
        <v>1</v>
      </c>
      <c r="AK264" s="46">
        <f t="shared" si="517"/>
        <v>1</v>
      </c>
      <c r="AL264" s="46">
        <f t="shared" si="517"/>
        <v>1</v>
      </c>
      <c r="AM264" s="46">
        <f t="shared" si="517"/>
        <v>1</v>
      </c>
      <c r="AN264" s="46">
        <f t="shared" si="517"/>
        <v>1</v>
      </c>
      <c r="AO264" s="37"/>
      <c r="AP264" s="43">
        <f t="shared" si="510"/>
        <v>1</v>
      </c>
      <c r="AQ264" s="41"/>
      <c r="AR264" s="41"/>
      <c r="AS264" s="53"/>
      <c r="AT264" s="54"/>
      <c r="AU264" s="54"/>
      <c r="AV264" s="4"/>
      <c r="AW264" s="4"/>
    </row>
    <row r="265" spans="1:49" ht="64.5" customHeight="1" x14ac:dyDescent="0.4">
      <c r="A265" s="35">
        <f t="shared" si="511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 t="s">
        <v>643</v>
      </c>
      <c r="O265" s="43">
        <v>6</v>
      </c>
      <c r="P265" s="45">
        <f t="shared" si="483"/>
        <v>6</v>
      </c>
      <c r="Q265" s="46">
        <f t="shared" ref="Q265:T265" si="518">AJ265</f>
        <v>6</v>
      </c>
      <c r="R265" s="46">
        <f t="shared" si="518"/>
        <v>4</v>
      </c>
      <c r="S265" s="46">
        <f t="shared" si="518"/>
        <v>4</v>
      </c>
      <c r="T265" s="47">
        <f t="shared" si="518"/>
        <v>4</v>
      </c>
      <c r="U265" s="48"/>
      <c r="V265" s="37"/>
      <c r="W265" s="37"/>
      <c r="X265" s="37"/>
      <c r="Y265" s="49"/>
      <c r="Z265" s="138"/>
      <c r="AA265" s="139">
        <v>2</v>
      </c>
      <c r="AB265" s="37"/>
      <c r="AC265" s="37"/>
      <c r="AD265" s="49"/>
      <c r="AE265" s="50"/>
      <c r="AF265" s="37"/>
      <c r="AG265" s="37"/>
      <c r="AH265" s="37"/>
      <c r="AI265" s="49"/>
      <c r="AJ265" s="52">
        <f t="shared" ref="AJ265:AN265" si="519">P265-Z265+AE265+U265</f>
        <v>6</v>
      </c>
      <c r="AK265" s="46">
        <f t="shared" si="519"/>
        <v>4</v>
      </c>
      <c r="AL265" s="46">
        <f t="shared" si="519"/>
        <v>4</v>
      </c>
      <c r="AM265" s="46">
        <f t="shared" si="519"/>
        <v>4</v>
      </c>
      <c r="AN265" s="46">
        <f t="shared" si="519"/>
        <v>4</v>
      </c>
      <c r="AO265" s="37"/>
      <c r="AP265" s="43">
        <f t="shared" si="510"/>
        <v>4</v>
      </c>
      <c r="AQ265" s="41"/>
      <c r="AR265" s="41">
        <v>259</v>
      </c>
      <c r="AS265" s="53" t="s">
        <v>1037</v>
      </c>
      <c r="AT265" s="54"/>
      <c r="AU265" s="54"/>
      <c r="AV265" s="4"/>
      <c r="AW265" s="4"/>
    </row>
    <row r="266" spans="1:49" ht="64.5" customHeight="1" x14ac:dyDescent="0.4">
      <c r="A266" s="35">
        <f t="shared" si="511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v>1</v>
      </c>
      <c r="P266" s="45">
        <f t="shared" si="483"/>
        <v>1</v>
      </c>
      <c r="Q266" s="46">
        <f t="shared" ref="Q266:T266" si="520">AJ266</f>
        <v>1</v>
      </c>
      <c r="R266" s="46">
        <f t="shared" si="520"/>
        <v>1</v>
      </c>
      <c r="S266" s="46">
        <f t="shared" si="520"/>
        <v>1</v>
      </c>
      <c r="T266" s="47">
        <f t="shared" si="520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2">
        <f t="shared" ref="AJ266:AN266" si="521">P266-Z266+AE266+U266</f>
        <v>1</v>
      </c>
      <c r="AK266" s="46">
        <f t="shared" si="521"/>
        <v>1</v>
      </c>
      <c r="AL266" s="46">
        <f t="shared" si="521"/>
        <v>1</v>
      </c>
      <c r="AM266" s="46">
        <f t="shared" si="521"/>
        <v>1</v>
      </c>
      <c r="AN266" s="46">
        <f t="shared" si="521"/>
        <v>1</v>
      </c>
      <c r="AO266" s="37"/>
      <c r="AP266" s="43">
        <f t="shared" si="510"/>
        <v>1</v>
      </c>
      <c r="AQ266" s="41"/>
      <c r="AR266" s="41"/>
      <c r="AS266" s="53"/>
      <c r="AT266" s="54"/>
      <c r="AU266" s="54"/>
      <c r="AV266" s="4"/>
      <c r="AW266" s="4"/>
    </row>
    <row r="267" spans="1:49" ht="64.5" customHeight="1" x14ac:dyDescent="0.4">
      <c r="A267" s="35">
        <f t="shared" si="511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v>2</v>
      </c>
      <c r="P267" s="45">
        <f t="shared" si="483"/>
        <v>2</v>
      </c>
      <c r="Q267" s="46">
        <f t="shared" ref="Q267:T267" si="522">AJ267</f>
        <v>2</v>
      </c>
      <c r="R267" s="46">
        <f t="shared" si="522"/>
        <v>2</v>
      </c>
      <c r="S267" s="46">
        <f t="shared" si="522"/>
        <v>2</v>
      </c>
      <c r="T267" s="47">
        <f t="shared" si="522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2">
        <f t="shared" ref="AJ267:AN267" si="523">P267-Z267+AE267+U267</f>
        <v>2</v>
      </c>
      <c r="AK267" s="46">
        <f t="shared" si="523"/>
        <v>2</v>
      </c>
      <c r="AL267" s="46">
        <f t="shared" si="523"/>
        <v>2</v>
      </c>
      <c r="AM267" s="46">
        <f t="shared" si="523"/>
        <v>2</v>
      </c>
      <c r="AN267" s="46">
        <f t="shared" si="523"/>
        <v>2</v>
      </c>
      <c r="AO267" s="37"/>
      <c r="AP267" s="43">
        <f t="shared" si="510"/>
        <v>2</v>
      </c>
      <c r="AQ267" s="41"/>
      <c r="AR267" s="41"/>
      <c r="AS267" s="53"/>
      <c r="AT267" s="54"/>
      <c r="AU267" s="54"/>
      <c r="AV267" s="4"/>
      <c r="AW267" s="4"/>
    </row>
    <row r="268" spans="1:49" ht="64.5" customHeight="1" x14ac:dyDescent="0.4">
      <c r="A268" s="35">
        <f t="shared" si="511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v>8</v>
      </c>
      <c r="P268" s="45">
        <f t="shared" si="483"/>
        <v>8</v>
      </c>
      <c r="Q268" s="46">
        <f t="shared" ref="Q268:T268" si="524">AJ268</f>
        <v>8</v>
      </c>
      <c r="R268" s="46">
        <f t="shared" si="524"/>
        <v>8</v>
      </c>
      <c r="S268" s="46">
        <f t="shared" si="524"/>
        <v>8</v>
      </c>
      <c r="T268" s="47">
        <f t="shared" si="524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2">
        <f t="shared" ref="AJ268:AN268" si="525">P268-Z268+AE268+U268</f>
        <v>8</v>
      </c>
      <c r="AK268" s="46">
        <f t="shared" si="525"/>
        <v>8</v>
      </c>
      <c r="AL268" s="46">
        <f t="shared" si="525"/>
        <v>8</v>
      </c>
      <c r="AM268" s="46">
        <f t="shared" si="525"/>
        <v>8</v>
      </c>
      <c r="AN268" s="46">
        <f t="shared" si="525"/>
        <v>8</v>
      </c>
      <c r="AO268" s="37"/>
      <c r="AP268" s="43">
        <f t="shared" si="510"/>
        <v>8</v>
      </c>
      <c r="AQ268" s="41"/>
      <c r="AR268" s="41"/>
      <c r="AS268" s="53"/>
      <c r="AT268" s="54"/>
      <c r="AU268" s="54"/>
      <c r="AV268" s="4"/>
      <c r="AW268" s="4"/>
    </row>
    <row r="269" spans="1:49" ht="64.5" customHeight="1" x14ac:dyDescent="0.4">
      <c r="A269" s="35">
        <f t="shared" si="511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v>1</v>
      </c>
      <c r="P269" s="45">
        <f t="shared" si="483"/>
        <v>1</v>
      </c>
      <c r="Q269" s="46">
        <f t="shared" ref="Q269:T269" si="526">AJ269</f>
        <v>1</v>
      </c>
      <c r="R269" s="46">
        <f t="shared" si="526"/>
        <v>1</v>
      </c>
      <c r="S269" s="46">
        <f t="shared" si="526"/>
        <v>1</v>
      </c>
      <c r="T269" s="47">
        <f t="shared" si="526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2">
        <f t="shared" ref="AJ269:AN269" si="527">P269-Z269+AE269+U269</f>
        <v>1</v>
      </c>
      <c r="AK269" s="46">
        <f t="shared" si="527"/>
        <v>1</v>
      </c>
      <c r="AL269" s="46">
        <f t="shared" si="527"/>
        <v>1</v>
      </c>
      <c r="AM269" s="46">
        <f t="shared" si="527"/>
        <v>1</v>
      </c>
      <c r="AN269" s="46">
        <f t="shared" si="527"/>
        <v>1</v>
      </c>
      <c r="AO269" s="37"/>
      <c r="AP269" s="43">
        <f t="shared" si="510"/>
        <v>1</v>
      </c>
      <c r="AQ269" s="41"/>
      <c r="AR269" s="41"/>
      <c r="AS269" s="53"/>
      <c r="AT269" s="54"/>
      <c r="AU269" s="54"/>
      <c r="AV269" s="4"/>
      <c r="AW269" s="4"/>
    </row>
    <row r="270" spans="1:49" ht="64.5" customHeight="1" x14ac:dyDescent="0.4">
      <c r="A270" s="35">
        <f t="shared" si="511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v>4</v>
      </c>
      <c r="P270" s="45">
        <f t="shared" si="483"/>
        <v>4</v>
      </c>
      <c r="Q270" s="46">
        <f t="shared" ref="Q270:T270" si="528">AJ270</f>
        <v>4</v>
      </c>
      <c r="R270" s="46">
        <f t="shared" si="528"/>
        <v>4</v>
      </c>
      <c r="S270" s="46">
        <f t="shared" si="528"/>
        <v>4</v>
      </c>
      <c r="T270" s="47">
        <f t="shared" si="528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2">
        <f t="shared" ref="AJ270:AN270" si="529">P270-Z270+AE270+U270</f>
        <v>4</v>
      </c>
      <c r="AK270" s="46">
        <f t="shared" si="529"/>
        <v>4</v>
      </c>
      <c r="AL270" s="46">
        <f t="shared" si="529"/>
        <v>4</v>
      </c>
      <c r="AM270" s="46">
        <f t="shared" si="529"/>
        <v>4</v>
      </c>
      <c r="AN270" s="46">
        <f t="shared" si="529"/>
        <v>4</v>
      </c>
      <c r="AO270" s="38" t="s">
        <v>1053</v>
      </c>
      <c r="AP270" s="43">
        <f t="shared" si="510"/>
        <v>4</v>
      </c>
      <c r="AQ270" s="41"/>
      <c r="AR270" s="41"/>
      <c r="AS270" s="53"/>
      <c r="AT270" s="54"/>
      <c r="AU270" s="54"/>
      <c r="AV270" s="4"/>
      <c r="AW270" s="4"/>
    </row>
    <row r="271" spans="1:49" ht="64.5" customHeight="1" x14ac:dyDescent="0.4">
      <c r="A271" s="35">
        <f t="shared" si="511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v>0</v>
      </c>
      <c r="P271" s="45">
        <f t="shared" si="483"/>
        <v>0</v>
      </c>
      <c r="Q271" s="46">
        <f t="shared" ref="Q271:T271" si="530">AJ271</f>
        <v>0</v>
      </c>
      <c r="R271" s="46">
        <f t="shared" si="530"/>
        <v>0</v>
      </c>
      <c r="S271" s="46">
        <f t="shared" si="530"/>
        <v>0</v>
      </c>
      <c r="T271" s="47">
        <f t="shared" si="530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2">
        <f t="shared" ref="AJ271:AN271" si="531">P271-Z271+AE271+U271</f>
        <v>0</v>
      </c>
      <c r="AK271" s="46">
        <f t="shared" si="531"/>
        <v>0</v>
      </c>
      <c r="AL271" s="46">
        <f t="shared" si="531"/>
        <v>0</v>
      </c>
      <c r="AM271" s="46">
        <f t="shared" si="531"/>
        <v>0</v>
      </c>
      <c r="AN271" s="46">
        <f t="shared" si="531"/>
        <v>0</v>
      </c>
      <c r="AO271" s="37"/>
      <c r="AP271" s="43">
        <f t="shared" si="510"/>
        <v>0</v>
      </c>
      <c r="AQ271" s="37"/>
      <c r="AR271" s="37"/>
      <c r="AS271" s="38"/>
      <c r="AT271" s="185"/>
      <c r="AU271" s="185"/>
      <c r="AV271" s="4"/>
      <c r="AW271" s="4"/>
    </row>
    <row r="272" spans="1:49" ht="64.5" customHeight="1" x14ac:dyDescent="0.5">
      <c r="A272" s="35">
        <f t="shared" si="511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v>2</v>
      </c>
      <c r="P272" s="45">
        <f t="shared" si="483"/>
        <v>2</v>
      </c>
      <c r="Q272" s="46">
        <f t="shared" ref="Q272:T272" si="532">AJ272</f>
        <v>2</v>
      </c>
      <c r="R272" s="46">
        <f t="shared" si="532"/>
        <v>2</v>
      </c>
      <c r="S272" s="46">
        <f t="shared" si="532"/>
        <v>2</v>
      </c>
      <c r="T272" s="47">
        <f t="shared" si="532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2">
        <f t="shared" ref="AJ272:AN272" si="533">P272-Z272+AE272+U272</f>
        <v>2</v>
      </c>
      <c r="AK272" s="46">
        <f t="shared" si="533"/>
        <v>2</v>
      </c>
      <c r="AL272" s="46">
        <f t="shared" si="533"/>
        <v>2</v>
      </c>
      <c r="AM272" s="46">
        <f t="shared" si="533"/>
        <v>2</v>
      </c>
      <c r="AN272" s="46">
        <f t="shared" si="533"/>
        <v>2</v>
      </c>
      <c r="AO272" s="38" t="s">
        <v>1059</v>
      </c>
      <c r="AP272" s="43">
        <f t="shared" si="510"/>
        <v>2</v>
      </c>
      <c r="AQ272" s="41"/>
      <c r="AR272" s="41"/>
      <c r="AS272" s="53"/>
      <c r="AT272" s="54"/>
      <c r="AU272" s="54"/>
      <c r="AV272" s="4"/>
      <c r="AW272" s="4"/>
    </row>
    <row r="273" spans="1:49" ht="64.5" customHeight="1" x14ac:dyDescent="0.4">
      <c r="A273" s="35">
        <f t="shared" si="511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v>1</v>
      </c>
      <c r="P273" s="45">
        <f t="shared" si="483"/>
        <v>1</v>
      </c>
      <c r="Q273" s="46">
        <f t="shared" ref="Q273:T273" si="534">AJ273</f>
        <v>1</v>
      </c>
      <c r="R273" s="46">
        <f t="shared" si="534"/>
        <v>1</v>
      </c>
      <c r="S273" s="46">
        <f t="shared" si="534"/>
        <v>1</v>
      </c>
      <c r="T273" s="47">
        <f t="shared" si="534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2">
        <f t="shared" ref="AJ273:AN273" si="535">P273-Z273+AE273+U273</f>
        <v>1</v>
      </c>
      <c r="AK273" s="46">
        <f t="shared" si="535"/>
        <v>1</v>
      </c>
      <c r="AL273" s="46">
        <f t="shared" si="535"/>
        <v>1</v>
      </c>
      <c r="AM273" s="46">
        <f t="shared" si="535"/>
        <v>1</v>
      </c>
      <c r="AN273" s="46">
        <f t="shared" si="535"/>
        <v>1</v>
      </c>
      <c r="AO273" s="37"/>
      <c r="AP273" s="43">
        <f t="shared" si="510"/>
        <v>1</v>
      </c>
      <c r="AQ273" s="41"/>
      <c r="AR273" s="41"/>
      <c r="AS273" s="53"/>
      <c r="AT273" s="54"/>
      <c r="AU273" s="54"/>
      <c r="AV273" s="4"/>
      <c r="AW273" s="4"/>
    </row>
    <row r="274" spans="1:49" ht="64.5" customHeight="1" x14ac:dyDescent="0.4">
      <c r="A274" s="35">
        <f t="shared" si="511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v>1</v>
      </c>
      <c r="P274" s="45">
        <f t="shared" si="483"/>
        <v>1</v>
      </c>
      <c r="Q274" s="46">
        <f t="shared" ref="Q274:T274" si="536">AJ274</f>
        <v>1</v>
      </c>
      <c r="R274" s="46">
        <f t="shared" si="536"/>
        <v>1</v>
      </c>
      <c r="S274" s="46">
        <f t="shared" si="536"/>
        <v>1</v>
      </c>
      <c r="T274" s="47">
        <f t="shared" si="536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2">
        <f t="shared" ref="AJ274:AN274" si="537">P274-Z274+AE274+U274</f>
        <v>1</v>
      </c>
      <c r="AK274" s="46">
        <f t="shared" si="537"/>
        <v>1</v>
      </c>
      <c r="AL274" s="46">
        <f t="shared" si="537"/>
        <v>1</v>
      </c>
      <c r="AM274" s="46">
        <f t="shared" si="537"/>
        <v>1</v>
      </c>
      <c r="AN274" s="46">
        <f t="shared" si="537"/>
        <v>1</v>
      </c>
      <c r="AO274" s="90" t="s">
        <v>1063</v>
      </c>
      <c r="AP274" s="43">
        <f t="shared" si="510"/>
        <v>1</v>
      </c>
      <c r="AQ274" s="41"/>
      <c r="AR274" s="41"/>
      <c r="AS274" s="53"/>
      <c r="AT274" s="54"/>
      <c r="AU274" s="54"/>
      <c r="AV274" s="4"/>
      <c r="AW274" s="4"/>
    </row>
    <row r="275" spans="1:49" ht="64.5" customHeight="1" x14ac:dyDescent="0.5">
      <c r="A275" s="35">
        <f t="shared" si="511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v>1</v>
      </c>
      <c r="P275" s="45">
        <f t="shared" si="483"/>
        <v>1</v>
      </c>
      <c r="Q275" s="46">
        <f t="shared" ref="Q275:T275" si="538">AJ275</f>
        <v>1</v>
      </c>
      <c r="R275" s="46">
        <f t="shared" si="538"/>
        <v>1</v>
      </c>
      <c r="S275" s="46">
        <f t="shared" si="538"/>
        <v>1</v>
      </c>
      <c r="T275" s="47">
        <f t="shared" si="538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2">
        <f t="shared" ref="AJ275:AN275" si="539">P275-Z275+AE275+U275</f>
        <v>1</v>
      </c>
      <c r="AK275" s="46">
        <f t="shared" si="539"/>
        <v>1</v>
      </c>
      <c r="AL275" s="46">
        <f t="shared" si="539"/>
        <v>1</v>
      </c>
      <c r="AM275" s="46">
        <f t="shared" si="539"/>
        <v>1</v>
      </c>
      <c r="AN275" s="46">
        <f t="shared" si="539"/>
        <v>1</v>
      </c>
      <c r="AO275" s="90" t="s">
        <v>1063</v>
      </c>
      <c r="AP275" s="43">
        <f t="shared" si="510"/>
        <v>1</v>
      </c>
      <c r="AQ275" s="43"/>
      <c r="AR275" s="43"/>
      <c r="AS275" s="134"/>
      <c r="AT275" s="191"/>
      <c r="AU275" s="191"/>
      <c r="AV275" s="191"/>
      <c r="AW275" s="191"/>
    </row>
    <row r="276" spans="1:49" ht="64.5" customHeight="1" x14ac:dyDescent="0.5">
      <c r="A276" s="35">
        <f t="shared" si="511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v>1</v>
      </c>
      <c r="P276" s="45">
        <f t="shared" si="483"/>
        <v>1</v>
      </c>
      <c r="Q276" s="46">
        <f t="shared" ref="Q276:T276" si="540">AJ276</f>
        <v>1</v>
      </c>
      <c r="R276" s="46">
        <f t="shared" si="540"/>
        <v>1</v>
      </c>
      <c r="S276" s="46">
        <f t="shared" si="540"/>
        <v>1</v>
      </c>
      <c r="T276" s="47">
        <f t="shared" si="540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2">
        <f t="shared" ref="AJ276:AN276" si="541">P276-Z276+AE276+U276</f>
        <v>1</v>
      </c>
      <c r="AK276" s="46">
        <f t="shared" si="541"/>
        <v>1</v>
      </c>
      <c r="AL276" s="46">
        <f t="shared" si="541"/>
        <v>1</v>
      </c>
      <c r="AM276" s="46">
        <f t="shared" si="541"/>
        <v>1</v>
      </c>
      <c r="AN276" s="46">
        <f t="shared" si="541"/>
        <v>1</v>
      </c>
      <c r="AO276" s="90" t="s">
        <v>1063</v>
      </c>
      <c r="AP276" s="43">
        <f t="shared" si="510"/>
        <v>1</v>
      </c>
      <c r="AQ276" s="43"/>
      <c r="AR276" s="43"/>
      <c r="AS276" s="134"/>
      <c r="AT276" s="191"/>
      <c r="AU276" s="191"/>
      <c r="AV276" s="191"/>
      <c r="AW276" s="191"/>
    </row>
    <row r="277" spans="1:49" ht="18" x14ac:dyDescent="0.35">
      <c r="A277" s="4"/>
      <c r="B277" s="192"/>
      <c r="C277" s="4"/>
      <c r="D277" s="4"/>
      <c r="E277" s="4"/>
      <c r="F277" s="19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194"/>
      <c r="AQ277" s="4"/>
      <c r="AR277" s="4"/>
      <c r="AS277" s="4"/>
      <c r="AT277" s="4"/>
      <c r="AU277" s="4"/>
      <c r="AV277" s="4"/>
      <c r="AW277" s="4"/>
    </row>
    <row r="278" spans="1:49" ht="15.75" customHeight="1" x14ac:dyDescent="0.35">
      <c r="A278" s="4"/>
      <c r="B278" s="192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ht="15.75" customHeight="1" x14ac:dyDescent="0.35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ht="15.75" customHeight="1" x14ac:dyDescent="0.35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194"/>
      <c r="AQ280" s="4"/>
      <c r="AR280" s="4"/>
      <c r="AS280" s="4"/>
      <c r="AT280" s="4"/>
      <c r="AU280" s="4"/>
      <c r="AV280" s="4"/>
      <c r="AW280" s="4"/>
    </row>
    <row r="281" spans="1:49" ht="15.75" customHeight="1" x14ac:dyDescent="0.35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ht="15.75" customHeight="1" x14ac:dyDescent="0.35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ht="15.75" customHeight="1" x14ac:dyDescent="0.35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ht="15.75" customHeight="1" x14ac:dyDescent="0.35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ht="15.75" customHeight="1" x14ac:dyDescent="0.35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ht="15.75" customHeight="1" x14ac:dyDescent="0.35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ht="15.75" customHeight="1" x14ac:dyDescent="0.35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ht="15.75" customHeight="1" x14ac:dyDescent="0.35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ht="15.75" customHeight="1" x14ac:dyDescent="0.35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ht="15.75" customHeight="1" x14ac:dyDescent="0.35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ht="15.75" customHeight="1" x14ac:dyDescent="0.35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ht="15.75" customHeight="1" x14ac:dyDescent="0.35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ht="15.75" customHeight="1" x14ac:dyDescent="0.35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ht="15.75" customHeight="1" x14ac:dyDescent="0.35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ht="15.75" customHeight="1" x14ac:dyDescent="0.35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ht="15.75" customHeight="1" x14ac:dyDescent="0.35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ht="15.75" customHeight="1" x14ac:dyDescent="0.35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ht="15.75" customHeight="1" x14ac:dyDescent="0.35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ht="15.75" customHeight="1" x14ac:dyDescent="0.35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ht="15.75" customHeight="1" x14ac:dyDescent="0.35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ht="15.75" customHeight="1" x14ac:dyDescent="0.35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ht="15.75" customHeight="1" x14ac:dyDescent="0.35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ht="15.75" customHeight="1" x14ac:dyDescent="0.35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ht="15.75" customHeight="1" x14ac:dyDescent="0.35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ht="15.75" customHeight="1" x14ac:dyDescent="0.35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ht="15.75" customHeight="1" x14ac:dyDescent="0.35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ht="15.75" customHeight="1" x14ac:dyDescent="0.35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ht="15.75" customHeight="1" x14ac:dyDescent="0.35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ht="15.75" customHeight="1" x14ac:dyDescent="0.35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ht="15.75" customHeight="1" x14ac:dyDescent="0.35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ht="15.75" customHeight="1" x14ac:dyDescent="0.35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ht="15.75" customHeight="1" x14ac:dyDescent="0.35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ht="15.75" customHeight="1" x14ac:dyDescent="0.35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ht="15.75" customHeight="1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ht="15.75" customHeight="1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49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1:49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1:49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1:49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1:49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1:49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1:49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1:49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1:49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1:49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1:49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1:49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1:49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1:49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1:49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1:49" ht="15.75" customHeight="1" x14ac:dyDescent="0.35">
      <c r="A516" s="4"/>
      <c r="B516" s="192"/>
      <c r="C516" s="4"/>
      <c r="D516" s="158"/>
      <c r="E516" s="158"/>
      <c r="F516" s="193"/>
      <c r="G516" s="4"/>
      <c r="H516" s="4"/>
      <c r="I516" s="4"/>
      <c r="J516" s="4"/>
      <c r="K516" s="158"/>
      <c r="L516" s="196"/>
      <c r="M516" s="19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1:49" ht="15.75" customHeight="1" x14ac:dyDescent="0.35">
      <c r="A517" s="4"/>
      <c r="B517" s="192"/>
      <c r="C517" s="4"/>
      <c r="D517" s="158"/>
      <c r="E517" s="158"/>
      <c r="F517" s="193"/>
      <c r="G517" s="4"/>
      <c r="H517" s="4"/>
      <c r="I517" s="4"/>
      <c r="J517" s="4"/>
      <c r="K517" s="158"/>
      <c r="L517" s="196"/>
      <c r="M517" s="19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1:49" ht="15.75" customHeight="1" x14ac:dyDescent="0.35">
      <c r="A518" s="4"/>
      <c r="B518" s="192"/>
      <c r="C518" s="4"/>
      <c r="D518" s="158"/>
      <c r="E518" s="158"/>
      <c r="F518" s="193"/>
      <c r="G518" s="4"/>
      <c r="H518" s="4"/>
      <c r="I518" s="4"/>
      <c r="J518" s="4"/>
      <c r="K518" s="158"/>
      <c r="L518" s="196"/>
      <c r="M518" s="19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spans="1:49" ht="15.75" customHeight="1" x14ac:dyDescent="0.35">
      <c r="A519" s="4"/>
      <c r="B519" s="192"/>
      <c r="C519" s="4"/>
      <c r="D519" s="158"/>
      <c r="E519" s="158"/>
      <c r="F519" s="193"/>
      <c r="G519" s="4"/>
      <c r="H519" s="4"/>
      <c r="I519" s="4"/>
      <c r="J519" s="4"/>
      <c r="K519" s="158"/>
      <c r="L519" s="196"/>
      <c r="M519" s="19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spans="1:49" ht="15.75" customHeight="1" x14ac:dyDescent="0.35">
      <c r="A520" s="4"/>
      <c r="B520" s="192"/>
      <c r="C520" s="4"/>
      <c r="D520" s="158"/>
      <c r="E520" s="158"/>
      <c r="F520" s="193"/>
      <c r="G520" s="4"/>
      <c r="H520" s="4"/>
      <c r="I520" s="4"/>
      <c r="J520" s="4"/>
      <c r="K520" s="158"/>
      <c r="L520" s="196"/>
      <c r="M520" s="19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spans="1:49" ht="15.75" customHeight="1" x14ac:dyDescent="0.35">
      <c r="A521" s="4"/>
      <c r="B521" s="192"/>
      <c r="C521" s="4"/>
      <c r="D521" s="158"/>
      <c r="E521" s="158"/>
      <c r="F521" s="193"/>
      <c r="G521" s="4"/>
      <c r="H521" s="4"/>
      <c r="I521" s="4"/>
      <c r="J521" s="4"/>
      <c r="K521" s="158"/>
      <c r="L521" s="196"/>
      <c r="M521" s="19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spans="1:49" ht="15.75" customHeight="1" x14ac:dyDescent="0.35">
      <c r="A522" s="4"/>
      <c r="B522" s="192"/>
      <c r="C522" s="4"/>
      <c r="D522" s="158"/>
      <c r="E522" s="158"/>
      <c r="F522" s="193"/>
      <c r="G522" s="4"/>
      <c r="H522" s="4"/>
      <c r="I522" s="4"/>
      <c r="J522" s="4"/>
      <c r="K522" s="158"/>
      <c r="L522" s="196"/>
      <c r="M522" s="19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spans="1:49" ht="15.75" customHeight="1" x14ac:dyDescent="0.35">
      <c r="A523" s="4"/>
      <c r="B523" s="192"/>
      <c r="C523" s="4"/>
      <c r="D523" s="158"/>
      <c r="E523" s="158"/>
      <c r="F523" s="193"/>
      <c r="G523" s="4"/>
      <c r="H523" s="4"/>
      <c r="I523" s="4"/>
      <c r="J523" s="4"/>
      <c r="K523" s="158"/>
      <c r="L523" s="196"/>
      <c r="M523" s="196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spans="1:49" ht="15.75" customHeight="1" x14ac:dyDescent="0.35">
      <c r="A524" s="4"/>
      <c r="B524" s="192"/>
      <c r="C524" s="4"/>
      <c r="D524" s="158"/>
      <c r="E524" s="158"/>
      <c r="F524" s="193"/>
      <c r="G524" s="4"/>
      <c r="H524" s="4"/>
      <c r="I524" s="4"/>
      <c r="J524" s="4"/>
      <c r="K524" s="158"/>
      <c r="L524" s="196"/>
      <c r="M524" s="196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spans="1:49" ht="15.75" customHeight="1" x14ac:dyDescent="0.35">
      <c r="A525" s="4"/>
      <c r="B525" s="192"/>
      <c r="C525" s="4"/>
      <c r="D525" s="158"/>
      <c r="E525" s="158"/>
      <c r="F525" s="193"/>
      <c r="G525" s="4"/>
      <c r="H525" s="4"/>
      <c r="I525" s="4"/>
      <c r="J525" s="4"/>
      <c r="K525" s="158"/>
      <c r="L525" s="196"/>
      <c r="M525" s="196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spans="1:49" ht="15.75" customHeight="1" x14ac:dyDescent="0.35">
      <c r="A526" s="4"/>
      <c r="B526" s="192"/>
      <c r="C526" s="4"/>
      <c r="D526" s="158"/>
      <c r="E526" s="158"/>
      <c r="F526" s="193"/>
      <c r="G526" s="4"/>
      <c r="H526" s="4"/>
      <c r="I526" s="4"/>
      <c r="J526" s="4"/>
      <c r="K526" s="158"/>
      <c r="L526" s="196"/>
      <c r="M526" s="196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spans="1:49" ht="15.75" customHeight="1" x14ac:dyDescent="0.35">
      <c r="A527" s="4"/>
      <c r="B527" s="192"/>
      <c r="C527" s="4"/>
      <c r="D527" s="158"/>
      <c r="E527" s="158"/>
      <c r="F527" s="193"/>
      <c r="G527" s="4"/>
      <c r="H527" s="4"/>
      <c r="I527" s="4"/>
      <c r="J527" s="4"/>
      <c r="K527" s="158"/>
      <c r="L527" s="196"/>
      <c r="M527" s="196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spans="1:49" ht="15.75" customHeight="1" x14ac:dyDescent="0.35">
      <c r="A528" s="4"/>
      <c r="B528" s="192"/>
      <c r="C528" s="4"/>
      <c r="D528" s="158"/>
      <c r="E528" s="158"/>
      <c r="F528" s="193"/>
      <c r="G528" s="4"/>
      <c r="H528" s="4"/>
      <c r="I528" s="4"/>
      <c r="J528" s="4"/>
      <c r="K528" s="158"/>
      <c r="L528" s="196"/>
      <c r="M528" s="196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spans="1:49" ht="15.75" customHeight="1" x14ac:dyDescent="0.35">
      <c r="A529" s="4"/>
      <c r="B529" s="192"/>
      <c r="C529" s="4"/>
      <c r="D529" s="158"/>
      <c r="E529" s="158"/>
      <c r="F529" s="193"/>
      <c r="G529" s="4"/>
      <c r="H529" s="4"/>
      <c r="I529" s="4"/>
      <c r="J529" s="4"/>
      <c r="K529" s="158"/>
      <c r="L529" s="196"/>
      <c r="M529" s="196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spans="1:49" ht="15.75" customHeight="1" x14ac:dyDescent="0.35">
      <c r="A530" s="4"/>
      <c r="B530" s="192"/>
      <c r="C530" s="4"/>
      <c r="D530" s="158"/>
      <c r="E530" s="158"/>
      <c r="F530" s="193"/>
      <c r="G530" s="4"/>
      <c r="H530" s="4"/>
      <c r="I530" s="4"/>
      <c r="J530" s="4"/>
      <c r="K530" s="158"/>
      <c r="L530" s="196"/>
      <c r="M530" s="196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spans="1:49" ht="15.75" customHeight="1" x14ac:dyDescent="0.35">
      <c r="A531" s="4"/>
      <c r="B531" s="192"/>
      <c r="C531" s="4"/>
      <c r="D531" s="158"/>
      <c r="E531" s="158"/>
      <c r="F531" s="193"/>
      <c r="G531" s="4"/>
      <c r="H531" s="4"/>
      <c r="I531" s="4"/>
      <c r="J531" s="4"/>
      <c r="K531" s="158"/>
      <c r="L531" s="196"/>
      <c r="M531" s="196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spans="1:49" ht="15.75" customHeight="1" x14ac:dyDescent="0.35">
      <c r="A532" s="4"/>
      <c r="B532" s="192"/>
      <c r="C532" s="4"/>
      <c r="D532" s="158"/>
      <c r="E532" s="158"/>
      <c r="F532" s="193"/>
      <c r="G532" s="4"/>
      <c r="H532" s="4"/>
      <c r="I532" s="4"/>
      <c r="J532" s="4"/>
      <c r="K532" s="158"/>
      <c r="L532" s="196"/>
      <c r="M532" s="196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spans="1:49" ht="15.75" customHeight="1" x14ac:dyDescent="0.35">
      <c r="A533" s="4"/>
      <c r="B533" s="192"/>
      <c r="C533" s="4"/>
      <c r="D533" s="158"/>
      <c r="E533" s="158"/>
      <c r="F533" s="193"/>
      <c r="G533" s="4"/>
      <c r="H533" s="4"/>
      <c r="I533" s="4"/>
      <c r="J533" s="4"/>
      <c r="K533" s="158"/>
      <c r="L533" s="196"/>
      <c r="M533" s="196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spans="1:49" ht="15.75" customHeight="1" x14ac:dyDescent="0.35">
      <c r="A534" s="4"/>
      <c r="B534" s="192"/>
      <c r="C534" s="4"/>
      <c r="D534" s="158"/>
      <c r="E534" s="158"/>
      <c r="F534" s="193"/>
      <c r="G534" s="4"/>
      <c r="H534" s="4"/>
      <c r="I534" s="4"/>
      <c r="J534" s="4"/>
      <c r="K534" s="158"/>
      <c r="L534" s="196"/>
      <c r="M534" s="196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spans="1:49" ht="15.75" customHeight="1" x14ac:dyDescent="0.35">
      <c r="A535" s="4"/>
      <c r="B535" s="192"/>
      <c r="C535" s="4"/>
      <c r="D535" s="158"/>
      <c r="E535" s="158"/>
      <c r="F535" s="193"/>
      <c r="G535" s="4"/>
      <c r="H535" s="4"/>
      <c r="I535" s="4"/>
      <c r="J535" s="4"/>
      <c r="K535" s="158"/>
      <c r="L535" s="196"/>
      <c r="M535" s="196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spans="1:49" ht="15.75" customHeight="1" x14ac:dyDescent="0.35">
      <c r="A536" s="4"/>
      <c r="B536" s="192"/>
      <c r="C536" s="4"/>
      <c r="D536" s="158"/>
      <c r="E536" s="158"/>
      <c r="F536" s="193"/>
      <c r="G536" s="4"/>
      <c r="H536" s="4"/>
      <c r="I536" s="4"/>
      <c r="J536" s="4"/>
      <c r="K536" s="158"/>
      <c r="L536" s="196"/>
      <c r="M536" s="196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spans="1:49" ht="15.75" customHeight="1" x14ac:dyDescent="0.35">
      <c r="A537" s="4"/>
      <c r="B537" s="192"/>
      <c r="C537" s="4"/>
      <c r="D537" s="158"/>
      <c r="E537" s="158"/>
      <c r="F537" s="193"/>
      <c r="G537" s="4"/>
      <c r="H537" s="4"/>
      <c r="I537" s="4"/>
      <c r="J537" s="4"/>
      <c r="K537" s="158"/>
      <c r="L537" s="196"/>
      <c r="M537" s="196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spans="1:49" ht="15.75" customHeight="1" x14ac:dyDescent="0.35">
      <c r="A538" s="4"/>
      <c r="B538" s="192"/>
      <c r="C538" s="4"/>
      <c r="D538" s="158"/>
      <c r="E538" s="158"/>
      <c r="F538" s="193"/>
      <c r="G538" s="4"/>
      <c r="H538" s="4"/>
      <c r="I538" s="4"/>
      <c r="J538" s="4"/>
      <c r="K538" s="158"/>
      <c r="L538" s="196"/>
      <c r="M538" s="196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spans="1:49" ht="15.75" customHeight="1" x14ac:dyDescent="0.35">
      <c r="A539" s="4"/>
      <c r="B539" s="192"/>
      <c r="C539" s="4"/>
      <c r="D539" s="158"/>
      <c r="E539" s="158"/>
      <c r="F539" s="193"/>
      <c r="G539" s="4"/>
      <c r="H539" s="4"/>
      <c r="I539" s="4"/>
      <c r="J539" s="4"/>
      <c r="K539" s="158"/>
      <c r="L539" s="196"/>
      <c r="M539" s="196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spans="1:49" ht="15.75" customHeight="1" x14ac:dyDescent="0.35">
      <c r="A540" s="4"/>
      <c r="B540" s="192"/>
      <c r="C540" s="4"/>
      <c r="D540" s="158"/>
      <c r="E540" s="158"/>
      <c r="F540" s="193"/>
      <c r="G540" s="4"/>
      <c r="H540" s="4"/>
      <c r="I540" s="4"/>
      <c r="J540" s="4"/>
      <c r="K540" s="158"/>
      <c r="L540" s="196"/>
      <c r="M540" s="196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spans="1:49" ht="15.75" customHeight="1" x14ac:dyDescent="0.35">
      <c r="A541" s="4"/>
      <c r="B541" s="192"/>
      <c r="C541" s="4"/>
      <c r="D541" s="158"/>
      <c r="E541" s="158"/>
      <c r="F541" s="193"/>
      <c r="G541" s="4"/>
      <c r="H541" s="4"/>
      <c r="I541" s="4"/>
      <c r="J541" s="4"/>
      <c r="K541" s="158"/>
      <c r="L541" s="196"/>
      <c r="M541" s="196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spans="1:49" ht="15.75" customHeight="1" x14ac:dyDescent="0.35">
      <c r="A542" s="4"/>
      <c r="B542" s="192"/>
      <c r="C542" s="4"/>
      <c r="D542" s="158"/>
      <c r="E542" s="158"/>
      <c r="F542" s="193"/>
      <c r="G542" s="4"/>
      <c r="H542" s="4"/>
      <c r="I542" s="4"/>
      <c r="J542" s="4"/>
      <c r="K542" s="158"/>
      <c r="L542" s="196"/>
      <c r="M542" s="196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spans="1:49" ht="15.75" customHeight="1" x14ac:dyDescent="0.35">
      <c r="A543" s="4"/>
      <c r="B543" s="192"/>
      <c r="C543" s="4"/>
      <c r="D543" s="158"/>
      <c r="E543" s="158"/>
      <c r="F543" s="193"/>
      <c r="G543" s="4"/>
      <c r="H543" s="4"/>
      <c r="I543" s="4"/>
      <c r="J543" s="4"/>
      <c r="K543" s="158"/>
      <c r="L543" s="196"/>
      <c r="M543" s="196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spans="1:49" ht="15.75" customHeight="1" x14ac:dyDescent="0.35">
      <c r="A544" s="4"/>
      <c r="B544" s="192"/>
      <c r="C544" s="4"/>
      <c r="D544" s="158"/>
      <c r="E544" s="158"/>
      <c r="F544" s="193"/>
      <c r="G544" s="4"/>
      <c r="H544" s="4"/>
      <c r="I544" s="4"/>
      <c r="J544" s="4"/>
      <c r="K544" s="158"/>
      <c r="L544" s="196"/>
      <c r="M544" s="196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spans="1:49" ht="15.75" customHeight="1" x14ac:dyDescent="0.35">
      <c r="A545" s="4"/>
      <c r="B545" s="192"/>
      <c r="C545" s="4"/>
      <c r="D545" s="158"/>
      <c r="E545" s="158"/>
      <c r="F545" s="193"/>
      <c r="G545" s="4"/>
      <c r="H545" s="4"/>
      <c r="I545" s="4"/>
      <c r="J545" s="4"/>
      <c r="K545" s="158"/>
      <c r="L545" s="196"/>
      <c r="M545" s="196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5.75" customHeight="1" x14ac:dyDescent="0.35">
      <c r="A546" s="4"/>
      <c r="B546" s="192"/>
      <c r="C546" s="4"/>
      <c r="D546" s="158"/>
      <c r="E546" s="158"/>
      <c r="F546" s="193"/>
      <c r="G546" s="4"/>
      <c r="H546" s="4"/>
      <c r="I546" s="4"/>
      <c r="J546" s="4"/>
      <c r="K546" s="158"/>
      <c r="L546" s="196"/>
      <c r="M546" s="196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spans="1:49" ht="15.75" customHeight="1" x14ac:dyDescent="0.35">
      <c r="A547" s="4"/>
      <c r="B547" s="192"/>
      <c r="C547" s="4"/>
      <c r="D547" s="158"/>
      <c r="E547" s="158"/>
      <c r="F547" s="193"/>
      <c r="G547" s="4"/>
      <c r="H547" s="4"/>
      <c r="I547" s="4"/>
      <c r="J547" s="4"/>
      <c r="K547" s="158"/>
      <c r="L547" s="196"/>
      <c r="M547" s="196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spans="1:49" ht="15.75" customHeight="1" x14ac:dyDescent="0.35">
      <c r="A548" s="4"/>
      <c r="B548" s="192"/>
      <c r="C548" s="4"/>
      <c r="D548" s="158"/>
      <c r="E548" s="158"/>
      <c r="F548" s="193"/>
      <c r="G548" s="4"/>
      <c r="H548" s="4"/>
      <c r="I548" s="4"/>
      <c r="J548" s="4"/>
      <c r="K548" s="158"/>
      <c r="L548" s="196"/>
      <c r="M548" s="196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spans="1:49" ht="15.75" customHeight="1" x14ac:dyDescent="0.35">
      <c r="A549" s="4"/>
      <c r="B549" s="192"/>
      <c r="C549" s="4"/>
      <c r="D549" s="158"/>
      <c r="E549" s="158"/>
      <c r="F549" s="193"/>
      <c r="G549" s="4"/>
      <c r="H549" s="4"/>
      <c r="I549" s="4"/>
      <c r="J549" s="4"/>
      <c r="K549" s="158"/>
      <c r="L549" s="196"/>
      <c r="M549" s="196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spans="1:49" ht="15.75" customHeight="1" x14ac:dyDescent="0.35">
      <c r="A550" s="4"/>
      <c r="B550" s="192"/>
      <c r="C550" s="4"/>
      <c r="D550" s="158"/>
      <c r="E550" s="158"/>
      <c r="F550" s="193"/>
      <c r="G550" s="4"/>
      <c r="H550" s="4"/>
      <c r="I550" s="4"/>
      <c r="J550" s="4"/>
      <c r="K550" s="158"/>
      <c r="L550" s="196"/>
      <c r="M550" s="196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spans="1:49" ht="15.75" customHeight="1" x14ac:dyDescent="0.35">
      <c r="A551" s="4"/>
      <c r="B551" s="192"/>
      <c r="C551" s="4"/>
      <c r="D551" s="158"/>
      <c r="E551" s="158"/>
      <c r="F551" s="193"/>
      <c r="G551" s="4"/>
      <c r="H551" s="4"/>
      <c r="I551" s="4"/>
      <c r="J551" s="4"/>
      <c r="K551" s="158"/>
      <c r="L551" s="196"/>
      <c r="M551" s="196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spans="1:49" ht="15.75" customHeight="1" x14ac:dyDescent="0.35">
      <c r="A552" s="4"/>
      <c r="B552" s="192"/>
      <c r="C552" s="4"/>
      <c r="D552" s="158"/>
      <c r="E552" s="158"/>
      <c r="F552" s="193"/>
      <c r="G552" s="4"/>
      <c r="H552" s="4"/>
      <c r="I552" s="4"/>
      <c r="J552" s="4"/>
      <c r="K552" s="158"/>
      <c r="L552" s="196"/>
      <c r="M552" s="196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spans="1:49" ht="15.75" customHeight="1" x14ac:dyDescent="0.35">
      <c r="A553" s="4"/>
      <c r="B553" s="192"/>
      <c r="C553" s="4"/>
      <c r="D553" s="158"/>
      <c r="E553" s="158"/>
      <c r="F553" s="193"/>
      <c r="G553" s="4"/>
      <c r="H553" s="4"/>
      <c r="I553" s="4"/>
      <c r="J553" s="4"/>
      <c r="K553" s="158"/>
      <c r="L553" s="196"/>
      <c r="M553" s="196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spans="1:49" ht="15.75" customHeight="1" x14ac:dyDescent="0.35">
      <c r="A554" s="4"/>
      <c r="B554" s="192"/>
      <c r="C554" s="4"/>
      <c r="D554" s="158"/>
      <c r="E554" s="158"/>
      <c r="F554" s="193"/>
      <c r="G554" s="4"/>
      <c r="H554" s="4"/>
      <c r="I554" s="4"/>
      <c r="J554" s="4"/>
      <c r="K554" s="158"/>
      <c r="L554" s="196"/>
      <c r="M554" s="196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spans="1:49" ht="15.75" customHeight="1" x14ac:dyDescent="0.35">
      <c r="A555" s="4"/>
      <c r="B555" s="192"/>
      <c r="C555" s="4"/>
      <c r="D555" s="158"/>
      <c r="E555" s="158"/>
      <c r="F555" s="193"/>
      <c r="G555" s="4"/>
      <c r="H555" s="4"/>
      <c r="I555" s="4"/>
      <c r="J555" s="4"/>
      <c r="K555" s="158"/>
      <c r="L555" s="196"/>
      <c r="M555" s="196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spans="1:49" ht="15.75" customHeight="1" x14ac:dyDescent="0.35">
      <c r="A556" s="4"/>
      <c r="B556" s="192"/>
      <c r="C556" s="4"/>
      <c r="D556" s="158"/>
      <c r="E556" s="158"/>
      <c r="F556" s="193"/>
      <c r="G556" s="4"/>
      <c r="H556" s="4"/>
      <c r="I556" s="4"/>
      <c r="J556" s="4"/>
      <c r="K556" s="158"/>
      <c r="L556" s="196"/>
      <c r="M556" s="196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spans="1:49" ht="15.75" customHeight="1" x14ac:dyDescent="0.35">
      <c r="A557" s="4"/>
      <c r="B557" s="192"/>
      <c r="C557" s="4"/>
      <c r="D557" s="158"/>
      <c r="E557" s="158"/>
      <c r="F557" s="193"/>
      <c r="G557" s="4"/>
      <c r="H557" s="4"/>
      <c r="I557" s="4"/>
      <c r="J557" s="4"/>
      <c r="K557" s="158"/>
      <c r="L557" s="196"/>
      <c r="M557" s="196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spans="1:49" ht="15.75" customHeight="1" x14ac:dyDescent="0.35">
      <c r="A558" s="4"/>
      <c r="B558" s="192"/>
      <c r="C558" s="4"/>
      <c r="D558" s="158"/>
      <c r="E558" s="158"/>
      <c r="F558" s="193"/>
      <c r="G558" s="4"/>
      <c r="H558" s="4"/>
      <c r="I558" s="4"/>
      <c r="J558" s="4"/>
      <c r="K558" s="158"/>
      <c r="L558" s="196"/>
      <c r="M558" s="196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spans="1:49" ht="15.75" customHeight="1" x14ac:dyDescent="0.35">
      <c r="A559" s="4"/>
      <c r="B559" s="192"/>
      <c r="C559" s="4"/>
      <c r="D559" s="158"/>
      <c r="E559" s="158"/>
      <c r="F559" s="193"/>
      <c r="G559" s="4"/>
      <c r="H559" s="4"/>
      <c r="I559" s="4"/>
      <c r="J559" s="4"/>
      <c r="K559" s="158"/>
      <c r="L559" s="196"/>
      <c r="M559" s="196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spans="1:49" ht="15.75" customHeight="1" x14ac:dyDescent="0.35">
      <c r="A560" s="4"/>
      <c r="B560" s="192"/>
      <c r="C560" s="4"/>
      <c r="D560" s="158"/>
      <c r="E560" s="158"/>
      <c r="F560" s="193"/>
      <c r="G560" s="4"/>
      <c r="H560" s="4"/>
      <c r="I560" s="4"/>
      <c r="J560" s="4"/>
      <c r="K560" s="158"/>
      <c r="L560" s="196"/>
      <c r="M560" s="196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spans="1:49" ht="15.75" customHeight="1" x14ac:dyDescent="0.35">
      <c r="A561" s="4"/>
      <c r="B561" s="192"/>
      <c r="C561" s="4"/>
      <c r="D561" s="158"/>
      <c r="E561" s="158"/>
      <c r="F561" s="193"/>
      <c r="G561" s="4"/>
      <c r="H561" s="4"/>
      <c r="I561" s="4"/>
      <c r="J561" s="4"/>
      <c r="K561" s="158"/>
      <c r="L561" s="196"/>
      <c r="M561" s="196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spans="1:49" ht="15.75" customHeight="1" x14ac:dyDescent="0.35">
      <c r="A562" s="4"/>
      <c r="B562" s="192"/>
      <c r="C562" s="4"/>
      <c r="D562" s="158"/>
      <c r="E562" s="158"/>
      <c r="F562" s="193"/>
      <c r="G562" s="4"/>
      <c r="H562" s="4"/>
      <c r="I562" s="4"/>
      <c r="J562" s="4"/>
      <c r="K562" s="158"/>
      <c r="L562" s="196"/>
      <c r="M562" s="196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spans="1:49" ht="15.75" customHeight="1" x14ac:dyDescent="0.35">
      <c r="A563" s="4"/>
      <c r="B563" s="192"/>
      <c r="C563" s="4"/>
      <c r="D563" s="158"/>
      <c r="E563" s="158"/>
      <c r="F563" s="193"/>
      <c r="G563" s="4"/>
      <c r="H563" s="4"/>
      <c r="I563" s="4"/>
      <c r="J563" s="4"/>
      <c r="K563" s="158"/>
      <c r="L563" s="196"/>
      <c r="M563" s="196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spans="1:49" ht="15.75" customHeight="1" x14ac:dyDescent="0.35">
      <c r="A564" s="4"/>
      <c r="B564" s="192"/>
      <c r="C564" s="4"/>
      <c r="D564" s="158"/>
      <c r="E564" s="158"/>
      <c r="F564" s="193"/>
      <c r="G564" s="4"/>
      <c r="H564" s="4"/>
      <c r="I564" s="4"/>
      <c r="J564" s="4"/>
      <c r="K564" s="158"/>
      <c r="L564" s="196"/>
      <c r="M564" s="196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spans="1:49" ht="15.75" customHeight="1" x14ac:dyDescent="0.35">
      <c r="A565" s="4"/>
      <c r="B565" s="192"/>
      <c r="C565" s="4"/>
      <c r="D565" s="158"/>
      <c r="E565" s="158"/>
      <c r="F565" s="193"/>
      <c r="G565" s="4"/>
      <c r="H565" s="4"/>
      <c r="I565" s="4"/>
      <c r="J565" s="4"/>
      <c r="K565" s="158"/>
      <c r="L565" s="196"/>
      <c r="M565" s="196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spans="1:49" ht="15.75" customHeight="1" x14ac:dyDescent="0.35">
      <c r="A566" s="4"/>
      <c r="B566" s="192"/>
      <c r="C566" s="4"/>
      <c r="D566" s="158"/>
      <c r="E566" s="158"/>
      <c r="F566" s="193"/>
      <c r="G566" s="4"/>
      <c r="H566" s="4"/>
      <c r="I566" s="4"/>
      <c r="J566" s="4"/>
      <c r="K566" s="158"/>
      <c r="L566" s="196"/>
      <c r="M566" s="196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spans="1:49" ht="15.75" customHeight="1" x14ac:dyDescent="0.35">
      <c r="A567" s="4"/>
      <c r="B567" s="192"/>
      <c r="C567" s="4"/>
      <c r="D567" s="158"/>
      <c r="E567" s="158"/>
      <c r="F567" s="193"/>
      <c r="G567" s="4"/>
      <c r="H567" s="4"/>
      <c r="I567" s="4"/>
      <c r="J567" s="4"/>
      <c r="K567" s="158"/>
      <c r="L567" s="196"/>
      <c r="M567" s="196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spans="1:49" ht="15.75" customHeight="1" x14ac:dyDescent="0.35">
      <c r="A568" s="4"/>
      <c r="B568" s="192"/>
      <c r="C568" s="4"/>
      <c r="D568" s="158"/>
      <c r="E568" s="158"/>
      <c r="F568" s="193"/>
      <c r="G568" s="4"/>
      <c r="H568" s="4"/>
      <c r="I568" s="4"/>
      <c r="J568" s="4"/>
      <c r="K568" s="158"/>
      <c r="L568" s="196"/>
      <c r="M568" s="196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spans="1:49" ht="15.75" customHeight="1" x14ac:dyDescent="0.35">
      <c r="A569" s="4"/>
      <c r="B569" s="192"/>
      <c r="C569" s="4"/>
      <c r="D569" s="158"/>
      <c r="E569" s="158"/>
      <c r="F569" s="193"/>
      <c r="G569" s="4"/>
      <c r="H569" s="4"/>
      <c r="I569" s="4"/>
      <c r="J569" s="4"/>
      <c r="K569" s="158"/>
      <c r="L569" s="196"/>
      <c r="M569" s="196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spans="1:49" ht="15.75" customHeight="1" x14ac:dyDescent="0.35">
      <c r="A570" s="4"/>
      <c r="B570" s="192"/>
      <c r="C570" s="4"/>
      <c r="D570" s="158"/>
      <c r="E570" s="158"/>
      <c r="F570" s="193"/>
      <c r="G570" s="4"/>
      <c r="H570" s="4"/>
      <c r="I570" s="4"/>
      <c r="J570" s="4"/>
      <c r="K570" s="158"/>
      <c r="L570" s="196"/>
      <c r="M570" s="196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spans="1:49" ht="15.75" customHeight="1" x14ac:dyDescent="0.35">
      <c r="A571" s="4"/>
      <c r="B571" s="192"/>
      <c r="C571" s="4"/>
      <c r="D571" s="158"/>
      <c r="E571" s="158"/>
      <c r="F571" s="193"/>
      <c r="G571" s="4"/>
      <c r="H571" s="4"/>
      <c r="I571" s="4"/>
      <c r="J571" s="4"/>
      <c r="K571" s="158"/>
      <c r="L571" s="196"/>
      <c r="M571" s="196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spans="1:49" ht="15.75" customHeight="1" x14ac:dyDescent="0.35">
      <c r="A572" s="4"/>
      <c r="B572" s="192"/>
      <c r="C572" s="4"/>
      <c r="D572" s="158"/>
      <c r="E572" s="158"/>
      <c r="F572" s="193"/>
      <c r="G572" s="4"/>
      <c r="H572" s="4"/>
      <c r="I572" s="4"/>
      <c r="J572" s="4"/>
      <c r="K572" s="158"/>
      <c r="L572" s="196"/>
      <c r="M572" s="196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spans="1:49" ht="15.75" customHeight="1" x14ac:dyDescent="0.35">
      <c r="A573" s="4"/>
      <c r="B573" s="192"/>
      <c r="C573" s="4"/>
      <c r="D573" s="158"/>
      <c r="E573" s="158"/>
      <c r="F573" s="193"/>
      <c r="G573" s="4"/>
      <c r="H573" s="4"/>
      <c r="I573" s="4"/>
      <c r="J573" s="4"/>
      <c r="K573" s="158"/>
      <c r="L573" s="196"/>
      <c r="M573" s="196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spans="1:49" ht="15.75" customHeight="1" x14ac:dyDescent="0.35">
      <c r="A574" s="4"/>
      <c r="B574" s="192"/>
      <c r="C574" s="4"/>
      <c r="D574" s="158"/>
      <c r="E574" s="158"/>
      <c r="F574" s="193"/>
      <c r="G574" s="4"/>
      <c r="H574" s="4"/>
      <c r="I574" s="4"/>
      <c r="J574" s="4"/>
      <c r="K574" s="158"/>
      <c r="L574" s="196"/>
      <c r="M574" s="196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spans="1:49" ht="15.75" customHeight="1" x14ac:dyDescent="0.35">
      <c r="A575" s="4"/>
      <c r="B575" s="192"/>
      <c r="C575" s="4"/>
      <c r="D575" s="158"/>
      <c r="E575" s="158"/>
      <c r="F575" s="193"/>
      <c r="G575" s="4"/>
      <c r="H575" s="4"/>
      <c r="I575" s="4"/>
      <c r="J575" s="4"/>
      <c r="K575" s="158"/>
      <c r="L575" s="196"/>
      <c r="M575" s="196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spans="1:49" ht="15.75" customHeight="1" x14ac:dyDescent="0.35">
      <c r="A576" s="4"/>
      <c r="B576" s="192"/>
      <c r="C576" s="4"/>
      <c r="D576" s="158"/>
      <c r="E576" s="158"/>
      <c r="F576" s="193"/>
      <c r="G576" s="4"/>
      <c r="H576" s="4"/>
      <c r="I576" s="4"/>
      <c r="J576" s="4"/>
      <c r="K576" s="158"/>
      <c r="L576" s="196"/>
      <c r="M576" s="196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spans="1:49" ht="15.75" customHeight="1" x14ac:dyDescent="0.35">
      <c r="A577" s="4"/>
      <c r="B577" s="192"/>
      <c r="C577" s="4"/>
      <c r="D577" s="158"/>
      <c r="E577" s="158"/>
      <c r="F577" s="193"/>
      <c r="G577" s="4"/>
      <c r="H577" s="4"/>
      <c r="I577" s="4"/>
      <c r="J577" s="4"/>
      <c r="K577" s="158"/>
      <c r="L577" s="196"/>
      <c r="M577" s="196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spans="1:49" ht="15.75" customHeight="1" x14ac:dyDescent="0.35">
      <c r="A578" s="4"/>
      <c r="B578" s="192"/>
      <c r="C578" s="4"/>
      <c r="D578" s="158"/>
      <c r="E578" s="158"/>
      <c r="F578" s="193"/>
      <c r="G578" s="4"/>
      <c r="H578" s="4"/>
      <c r="I578" s="4"/>
      <c r="J578" s="4"/>
      <c r="K578" s="158"/>
      <c r="L578" s="196"/>
      <c r="M578" s="196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spans="1:49" ht="15.75" customHeight="1" x14ac:dyDescent="0.35">
      <c r="A579" s="4"/>
      <c r="B579" s="192"/>
      <c r="C579" s="4"/>
      <c r="D579" s="158"/>
      <c r="E579" s="158"/>
      <c r="F579" s="193"/>
      <c r="G579" s="4"/>
      <c r="H579" s="4"/>
      <c r="I579" s="4"/>
      <c r="J579" s="4"/>
      <c r="K579" s="158"/>
      <c r="L579" s="196"/>
      <c r="M579" s="196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spans="1:49" ht="15.75" customHeight="1" x14ac:dyDescent="0.35">
      <c r="A580" s="4"/>
      <c r="B580" s="192"/>
      <c r="C580" s="4"/>
      <c r="D580" s="158"/>
      <c r="E580" s="158"/>
      <c r="F580" s="193"/>
      <c r="G580" s="4"/>
      <c r="H580" s="4"/>
      <c r="I580" s="4"/>
      <c r="J580" s="4"/>
      <c r="K580" s="158"/>
      <c r="L580" s="196"/>
      <c r="M580" s="196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5.75" customHeight="1" x14ac:dyDescent="0.35">
      <c r="A581" s="4"/>
      <c r="B581" s="192"/>
      <c r="C581" s="4"/>
      <c r="D581" s="158"/>
      <c r="E581" s="158"/>
      <c r="F581" s="193"/>
      <c r="G581" s="4"/>
      <c r="H581" s="4"/>
      <c r="I581" s="4"/>
      <c r="J581" s="4"/>
      <c r="K581" s="158"/>
      <c r="L581" s="196"/>
      <c r="M581" s="196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spans="1:49" ht="15.75" customHeight="1" x14ac:dyDescent="0.35">
      <c r="A582" s="4"/>
      <c r="B582" s="192"/>
      <c r="C582" s="4"/>
      <c r="D582" s="158"/>
      <c r="E582" s="158"/>
      <c r="F582" s="193"/>
      <c r="G582" s="4"/>
      <c r="H582" s="4"/>
      <c r="I582" s="4"/>
      <c r="J582" s="4"/>
      <c r="K582" s="158"/>
      <c r="L582" s="196"/>
      <c r="M582" s="196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spans="1:49" ht="15.75" customHeight="1" x14ac:dyDescent="0.35">
      <c r="A583" s="4"/>
      <c r="B583" s="192"/>
      <c r="C583" s="4"/>
      <c r="D583" s="158"/>
      <c r="E583" s="158"/>
      <c r="F583" s="193"/>
      <c r="G583" s="4"/>
      <c r="H583" s="4"/>
      <c r="I583" s="4"/>
      <c r="J583" s="4"/>
      <c r="K583" s="158"/>
      <c r="L583" s="196"/>
      <c r="M583" s="196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spans="1:49" ht="15.75" customHeight="1" x14ac:dyDescent="0.35">
      <c r="A584" s="4"/>
      <c r="B584" s="192"/>
      <c r="C584" s="4"/>
      <c r="D584" s="158"/>
      <c r="E584" s="158"/>
      <c r="F584" s="193"/>
      <c r="G584" s="4"/>
      <c r="H584" s="4"/>
      <c r="I584" s="4"/>
      <c r="J584" s="4"/>
      <c r="K584" s="158"/>
      <c r="L584" s="196"/>
      <c r="M584" s="196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spans="1:49" ht="15.75" customHeight="1" x14ac:dyDescent="0.35">
      <c r="A585" s="4"/>
      <c r="B585" s="192"/>
      <c r="C585" s="4"/>
      <c r="D585" s="158"/>
      <c r="E585" s="158"/>
      <c r="F585" s="193"/>
      <c r="G585" s="4"/>
      <c r="H585" s="4"/>
      <c r="I585" s="4"/>
      <c r="J585" s="4"/>
      <c r="K585" s="158"/>
      <c r="L585" s="196"/>
      <c r="M585" s="196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spans="1:49" ht="15.75" customHeight="1" x14ac:dyDescent="0.35">
      <c r="A586" s="4"/>
      <c r="B586" s="192"/>
      <c r="C586" s="4"/>
      <c r="D586" s="158"/>
      <c r="E586" s="158"/>
      <c r="F586" s="193"/>
      <c r="G586" s="4"/>
      <c r="H586" s="4"/>
      <c r="I586" s="4"/>
      <c r="J586" s="4"/>
      <c r="K586" s="158"/>
      <c r="L586" s="196"/>
      <c r="M586" s="196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spans="1:49" ht="15.75" customHeight="1" x14ac:dyDescent="0.35">
      <c r="A587" s="4"/>
      <c r="B587" s="192"/>
      <c r="C587" s="4"/>
      <c r="D587" s="158"/>
      <c r="E587" s="158"/>
      <c r="F587" s="193"/>
      <c r="G587" s="4"/>
      <c r="H587" s="4"/>
      <c r="I587" s="4"/>
      <c r="J587" s="4"/>
      <c r="K587" s="158"/>
      <c r="L587" s="196"/>
      <c r="M587" s="196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spans="1:49" ht="15.75" customHeight="1" x14ac:dyDescent="0.35">
      <c r="A588" s="4"/>
      <c r="B588" s="192"/>
      <c r="C588" s="4"/>
      <c r="D588" s="158"/>
      <c r="E588" s="158"/>
      <c r="F588" s="193"/>
      <c r="G588" s="4"/>
      <c r="H588" s="4"/>
      <c r="I588" s="4"/>
      <c r="J588" s="4"/>
      <c r="K588" s="158"/>
      <c r="L588" s="196"/>
      <c r="M588" s="196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spans="1:49" ht="15.75" customHeight="1" x14ac:dyDescent="0.35">
      <c r="A589" s="4"/>
      <c r="B589" s="192"/>
      <c r="C589" s="4"/>
      <c r="D589" s="158"/>
      <c r="E589" s="158"/>
      <c r="F589" s="193"/>
      <c r="G589" s="4"/>
      <c r="H589" s="4"/>
      <c r="I589" s="4"/>
      <c r="J589" s="4"/>
      <c r="K589" s="158"/>
      <c r="L589" s="196"/>
      <c r="M589" s="196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spans="1:49" ht="15.75" customHeight="1" x14ac:dyDescent="0.35">
      <c r="A590" s="4"/>
      <c r="B590" s="192"/>
      <c r="C590" s="4"/>
      <c r="D590" s="158"/>
      <c r="E590" s="158"/>
      <c r="F590" s="193"/>
      <c r="G590" s="4"/>
      <c r="H590" s="4"/>
      <c r="I590" s="4"/>
      <c r="J590" s="4"/>
      <c r="K590" s="158"/>
      <c r="L590" s="196"/>
      <c r="M590" s="196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spans="1:49" ht="15.75" customHeight="1" x14ac:dyDescent="0.35">
      <c r="A591" s="4"/>
      <c r="B591" s="192"/>
      <c r="C591" s="4"/>
      <c r="D591" s="158"/>
      <c r="E591" s="158"/>
      <c r="F591" s="193"/>
      <c r="G591" s="4"/>
      <c r="H591" s="4"/>
      <c r="I591" s="4"/>
      <c r="J591" s="4"/>
      <c r="K591" s="158"/>
      <c r="L591" s="196"/>
      <c r="M591" s="196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spans="1:49" ht="15.75" customHeight="1" x14ac:dyDescent="0.35">
      <c r="A592" s="4"/>
      <c r="B592" s="192"/>
      <c r="C592" s="4"/>
      <c r="D592" s="158"/>
      <c r="E592" s="158"/>
      <c r="F592" s="193"/>
      <c r="G592" s="4"/>
      <c r="H592" s="4"/>
      <c r="I592" s="4"/>
      <c r="J592" s="4"/>
      <c r="K592" s="158"/>
      <c r="L592" s="196"/>
      <c r="M592" s="196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spans="1:49" ht="15.75" customHeight="1" x14ac:dyDescent="0.35">
      <c r="A593" s="4"/>
      <c r="B593" s="192"/>
      <c r="C593" s="4"/>
      <c r="D593" s="158"/>
      <c r="E593" s="158"/>
      <c r="F593" s="193"/>
      <c r="G593" s="4"/>
      <c r="H593" s="4"/>
      <c r="I593" s="4"/>
      <c r="J593" s="4"/>
      <c r="K593" s="158"/>
      <c r="L593" s="196"/>
      <c r="M593" s="196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spans="1:49" ht="15.75" customHeight="1" x14ac:dyDescent="0.35">
      <c r="A594" s="4"/>
      <c r="B594" s="192"/>
      <c r="C594" s="4"/>
      <c r="D594" s="158"/>
      <c r="E594" s="158"/>
      <c r="F594" s="193"/>
      <c r="G594" s="4"/>
      <c r="H594" s="4"/>
      <c r="I594" s="4"/>
      <c r="J594" s="4"/>
      <c r="K594" s="158"/>
      <c r="L594" s="196"/>
      <c r="M594" s="196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spans="1:49" ht="15.75" customHeight="1" x14ac:dyDescent="0.35">
      <c r="A595" s="4"/>
      <c r="B595" s="192"/>
      <c r="C595" s="4"/>
      <c r="D595" s="158"/>
      <c r="E595" s="158"/>
      <c r="F595" s="193"/>
      <c r="G595" s="4"/>
      <c r="H595" s="4"/>
      <c r="I595" s="4"/>
      <c r="J595" s="4"/>
      <c r="K595" s="158"/>
      <c r="L595" s="196"/>
      <c r="M595" s="196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spans="1:49" ht="15.75" customHeight="1" x14ac:dyDescent="0.35">
      <c r="A596" s="4"/>
      <c r="B596" s="192"/>
      <c r="C596" s="4"/>
      <c r="D596" s="158"/>
      <c r="E596" s="158"/>
      <c r="F596" s="193"/>
      <c r="G596" s="4"/>
      <c r="H596" s="4"/>
      <c r="I596" s="4"/>
      <c r="J596" s="4"/>
      <c r="K596" s="158"/>
      <c r="L596" s="196"/>
      <c r="M596" s="196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spans="1:49" ht="15.75" customHeight="1" x14ac:dyDescent="0.35">
      <c r="A597" s="4"/>
      <c r="B597" s="192"/>
      <c r="C597" s="4"/>
      <c r="D597" s="158"/>
      <c r="E597" s="158"/>
      <c r="F597" s="193"/>
      <c r="G597" s="4"/>
      <c r="H597" s="4"/>
      <c r="I597" s="4"/>
      <c r="J597" s="4"/>
      <c r="K597" s="158"/>
      <c r="L597" s="196"/>
      <c r="M597" s="196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spans="1:49" ht="15.75" customHeight="1" x14ac:dyDescent="0.35">
      <c r="A598" s="4"/>
      <c r="B598" s="192"/>
      <c r="C598" s="4"/>
      <c r="D598" s="158"/>
      <c r="E598" s="158"/>
      <c r="F598" s="193"/>
      <c r="G598" s="4"/>
      <c r="H598" s="4"/>
      <c r="I598" s="4"/>
      <c r="J598" s="4"/>
      <c r="K598" s="158"/>
      <c r="L598" s="196"/>
      <c r="M598" s="196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spans="1:49" ht="15.75" customHeight="1" x14ac:dyDescent="0.35">
      <c r="A599" s="4"/>
      <c r="B599" s="192"/>
      <c r="C599" s="4"/>
      <c r="D599" s="158"/>
      <c r="E599" s="158"/>
      <c r="F599" s="193"/>
      <c r="G599" s="4"/>
      <c r="H599" s="4"/>
      <c r="I599" s="4"/>
      <c r="J599" s="4"/>
      <c r="K599" s="158"/>
      <c r="L599" s="196"/>
      <c r="M599" s="196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spans="1:49" ht="15.75" customHeight="1" x14ac:dyDescent="0.35">
      <c r="A600" s="4"/>
      <c r="B600" s="192"/>
      <c r="C600" s="4"/>
      <c r="D600" s="158"/>
      <c r="E600" s="158"/>
      <c r="F600" s="193"/>
      <c r="G600" s="4"/>
      <c r="H600" s="4"/>
      <c r="I600" s="4"/>
      <c r="J600" s="4"/>
      <c r="K600" s="158"/>
      <c r="L600" s="196"/>
      <c r="M600" s="196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spans="1:49" ht="15.75" customHeight="1" x14ac:dyDescent="0.35">
      <c r="A601" s="4"/>
      <c r="B601" s="192"/>
      <c r="C601" s="4"/>
      <c r="D601" s="158"/>
      <c r="E601" s="158"/>
      <c r="F601" s="193"/>
      <c r="G601" s="4"/>
      <c r="H601" s="4"/>
      <c r="I601" s="4"/>
      <c r="J601" s="4"/>
      <c r="K601" s="158"/>
      <c r="L601" s="196"/>
      <c r="M601" s="196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spans="1:49" ht="15.75" customHeight="1" x14ac:dyDescent="0.35">
      <c r="A602" s="4"/>
      <c r="B602" s="192"/>
      <c r="C602" s="4"/>
      <c r="D602" s="158"/>
      <c r="E602" s="158"/>
      <c r="F602" s="193"/>
      <c r="G602" s="4"/>
      <c r="H602" s="4"/>
      <c r="I602" s="4"/>
      <c r="J602" s="4"/>
      <c r="K602" s="158"/>
      <c r="L602" s="196"/>
      <c r="M602" s="196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spans="1:49" ht="15.75" customHeight="1" x14ac:dyDescent="0.35">
      <c r="A603" s="4"/>
      <c r="B603" s="192"/>
      <c r="C603" s="4"/>
      <c r="D603" s="158"/>
      <c r="E603" s="158"/>
      <c r="F603" s="193"/>
      <c r="G603" s="4"/>
      <c r="H603" s="4"/>
      <c r="I603" s="4"/>
      <c r="J603" s="4"/>
      <c r="K603" s="158"/>
      <c r="L603" s="196"/>
      <c r="M603" s="196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spans="1:49" ht="15.75" customHeight="1" x14ac:dyDescent="0.35">
      <c r="A604" s="4"/>
      <c r="B604" s="192"/>
      <c r="C604" s="4"/>
      <c r="D604" s="158"/>
      <c r="E604" s="158"/>
      <c r="F604" s="193"/>
      <c r="G604" s="4"/>
      <c r="H604" s="4"/>
      <c r="I604" s="4"/>
      <c r="J604" s="4"/>
      <c r="K604" s="158"/>
      <c r="L604" s="196"/>
      <c r="M604" s="196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spans="1:49" ht="15.75" customHeight="1" x14ac:dyDescent="0.35">
      <c r="A605" s="4"/>
      <c r="B605" s="192"/>
      <c r="C605" s="4"/>
      <c r="D605" s="158"/>
      <c r="E605" s="158"/>
      <c r="F605" s="193"/>
      <c r="G605" s="4"/>
      <c r="H605" s="4"/>
      <c r="I605" s="4"/>
      <c r="J605" s="4"/>
      <c r="K605" s="158"/>
      <c r="L605" s="196"/>
      <c r="M605" s="196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spans="1:49" ht="15.75" customHeight="1" x14ac:dyDescent="0.35">
      <c r="A606" s="4"/>
      <c r="B606" s="192"/>
      <c r="C606" s="4"/>
      <c r="D606" s="158"/>
      <c r="E606" s="158"/>
      <c r="F606" s="193"/>
      <c r="G606" s="4"/>
      <c r="H606" s="4"/>
      <c r="I606" s="4"/>
      <c r="J606" s="4"/>
      <c r="K606" s="158"/>
      <c r="L606" s="196"/>
      <c r="M606" s="196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spans="1:49" ht="15.75" customHeight="1" x14ac:dyDescent="0.35">
      <c r="A607" s="4"/>
      <c r="B607" s="192"/>
      <c r="C607" s="4"/>
      <c r="D607" s="158"/>
      <c r="E607" s="158"/>
      <c r="F607" s="193"/>
      <c r="G607" s="4"/>
      <c r="H607" s="4"/>
      <c r="I607" s="4"/>
      <c r="J607" s="4"/>
      <c r="K607" s="158"/>
      <c r="L607" s="196"/>
      <c r="M607" s="196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spans="1:49" ht="15.75" customHeight="1" x14ac:dyDescent="0.35">
      <c r="A608" s="4"/>
      <c r="B608" s="192"/>
      <c r="C608" s="4"/>
      <c r="D608" s="158"/>
      <c r="E608" s="158"/>
      <c r="F608" s="193"/>
      <c r="G608" s="4"/>
      <c r="H608" s="4"/>
      <c r="I608" s="4"/>
      <c r="J608" s="4"/>
      <c r="K608" s="158"/>
      <c r="L608" s="196"/>
      <c r="M608" s="196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spans="1:49" ht="15.75" customHeight="1" x14ac:dyDescent="0.35">
      <c r="A609" s="4"/>
      <c r="B609" s="192"/>
      <c r="C609" s="4"/>
      <c r="D609" s="158"/>
      <c r="E609" s="158"/>
      <c r="F609" s="193"/>
      <c r="G609" s="4"/>
      <c r="H609" s="4"/>
      <c r="I609" s="4"/>
      <c r="J609" s="4"/>
      <c r="K609" s="158"/>
      <c r="L609" s="196"/>
      <c r="M609" s="196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spans="1:49" ht="15.75" customHeight="1" x14ac:dyDescent="0.35">
      <c r="A610" s="4"/>
      <c r="B610" s="192"/>
      <c r="C610" s="4"/>
      <c r="D610" s="158"/>
      <c r="E610" s="158"/>
      <c r="F610" s="193"/>
      <c r="G610" s="4"/>
      <c r="H610" s="4"/>
      <c r="I610" s="4"/>
      <c r="J610" s="4"/>
      <c r="K610" s="158"/>
      <c r="L610" s="196"/>
      <c r="M610" s="196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spans="1:49" ht="15.75" customHeight="1" x14ac:dyDescent="0.35">
      <c r="A611" s="4"/>
      <c r="B611" s="192"/>
      <c r="C611" s="4"/>
      <c r="D611" s="158"/>
      <c r="E611" s="158"/>
      <c r="F611" s="193"/>
      <c r="G611" s="4"/>
      <c r="H611" s="4"/>
      <c r="I611" s="4"/>
      <c r="J611" s="4"/>
      <c r="K611" s="158"/>
      <c r="L611" s="196"/>
      <c r="M611" s="196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spans="1:49" ht="15.75" customHeight="1" x14ac:dyDescent="0.35">
      <c r="A612" s="4"/>
      <c r="B612" s="192"/>
      <c r="C612" s="4"/>
      <c r="D612" s="158"/>
      <c r="E612" s="158"/>
      <c r="F612" s="193"/>
      <c r="G612" s="4"/>
      <c r="H612" s="4"/>
      <c r="I612" s="4"/>
      <c r="J612" s="4"/>
      <c r="K612" s="158"/>
      <c r="L612" s="196"/>
      <c r="M612" s="196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spans="1:49" ht="15.75" customHeight="1" x14ac:dyDescent="0.35">
      <c r="A613" s="4"/>
      <c r="B613" s="192"/>
      <c r="C613" s="4"/>
      <c r="D613" s="158"/>
      <c r="E613" s="158"/>
      <c r="F613" s="193"/>
      <c r="G613" s="4"/>
      <c r="H613" s="4"/>
      <c r="I613" s="4"/>
      <c r="J613" s="4"/>
      <c r="K613" s="158"/>
      <c r="L613" s="196"/>
      <c r="M613" s="196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spans="1:49" ht="15.75" customHeight="1" x14ac:dyDescent="0.35">
      <c r="A614" s="4"/>
      <c r="B614" s="192"/>
      <c r="C614" s="4"/>
      <c r="D614" s="158"/>
      <c r="E614" s="158"/>
      <c r="F614" s="193"/>
      <c r="G614" s="4"/>
      <c r="H614" s="4"/>
      <c r="I614" s="4"/>
      <c r="J614" s="4"/>
      <c r="K614" s="158"/>
      <c r="L614" s="196"/>
      <c r="M614" s="196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spans="1:49" ht="15.75" customHeight="1" x14ac:dyDescent="0.35">
      <c r="A615" s="4"/>
      <c r="B615" s="192"/>
      <c r="C615" s="4"/>
      <c r="D615" s="158"/>
      <c r="E615" s="158"/>
      <c r="F615" s="193"/>
      <c r="G615" s="4"/>
      <c r="H615" s="4"/>
      <c r="I615" s="4"/>
      <c r="J615" s="4"/>
      <c r="K615" s="158"/>
      <c r="L615" s="196"/>
      <c r="M615" s="196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spans="1:49" ht="15.75" customHeight="1" x14ac:dyDescent="0.35">
      <c r="A616" s="4"/>
      <c r="B616" s="192"/>
      <c r="C616" s="4"/>
      <c r="D616" s="158"/>
      <c r="E616" s="158"/>
      <c r="F616" s="193"/>
      <c r="G616" s="4"/>
      <c r="H616" s="4"/>
      <c r="I616" s="4"/>
      <c r="J616" s="4"/>
      <c r="K616" s="158"/>
      <c r="L616" s="196"/>
      <c r="M616" s="196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spans="1:49" ht="15.75" customHeight="1" x14ac:dyDescent="0.35">
      <c r="A617" s="4"/>
      <c r="B617" s="192"/>
      <c r="C617" s="4"/>
      <c r="D617" s="158"/>
      <c r="E617" s="158"/>
      <c r="F617" s="193"/>
      <c r="G617" s="4"/>
      <c r="H617" s="4"/>
      <c r="I617" s="4"/>
      <c r="J617" s="4"/>
      <c r="K617" s="158"/>
      <c r="L617" s="196"/>
      <c r="M617" s="196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spans="1:49" ht="15.75" customHeight="1" x14ac:dyDescent="0.35">
      <c r="A618" s="4"/>
      <c r="B618" s="192"/>
      <c r="C618" s="4"/>
      <c r="D618" s="158"/>
      <c r="E618" s="158"/>
      <c r="F618" s="193"/>
      <c r="G618" s="4"/>
      <c r="H618" s="4"/>
      <c r="I618" s="4"/>
      <c r="J618" s="4"/>
      <c r="K618" s="158"/>
      <c r="L618" s="196"/>
      <c r="M618" s="196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5.75" customHeight="1" x14ac:dyDescent="0.35">
      <c r="A619" s="4"/>
      <c r="B619" s="192"/>
      <c r="C619" s="4"/>
      <c r="D619" s="158"/>
      <c r="E619" s="158"/>
      <c r="F619" s="193"/>
      <c r="G619" s="4"/>
      <c r="H619" s="4"/>
      <c r="I619" s="4"/>
      <c r="J619" s="4"/>
      <c r="K619" s="158"/>
      <c r="L619" s="196"/>
      <c r="M619" s="196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spans="1:49" ht="15.75" customHeight="1" x14ac:dyDescent="0.35">
      <c r="A620" s="4"/>
      <c r="B620" s="192"/>
      <c r="C620" s="4"/>
      <c r="D620" s="158"/>
      <c r="E620" s="158"/>
      <c r="F620" s="193"/>
      <c r="G620" s="4"/>
      <c r="H620" s="4"/>
      <c r="I620" s="4"/>
      <c r="J620" s="4"/>
      <c r="K620" s="158"/>
      <c r="L620" s="196"/>
      <c r="M620" s="196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spans="1:49" ht="15.75" customHeight="1" x14ac:dyDescent="0.35">
      <c r="A621" s="4"/>
      <c r="B621" s="192"/>
      <c r="C621" s="4"/>
      <c r="D621" s="158"/>
      <c r="E621" s="158"/>
      <c r="F621" s="193"/>
      <c r="G621" s="4"/>
      <c r="H621" s="4"/>
      <c r="I621" s="4"/>
      <c r="J621" s="4"/>
      <c r="K621" s="158"/>
      <c r="L621" s="196"/>
      <c r="M621" s="196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spans="1:49" ht="15.75" customHeight="1" x14ac:dyDescent="0.35">
      <c r="A622" s="4"/>
      <c r="B622" s="192"/>
      <c r="C622" s="4"/>
      <c r="D622" s="158"/>
      <c r="E622" s="158"/>
      <c r="F622" s="193"/>
      <c r="G622" s="4"/>
      <c r="H622" s="4"/>
      <c r="I622" s="4"/>
      <c r="J622" s="4"/>
      <c r="K622" s="158"/>
      <c r="L622" s="196"/>
      <c r="M622" s="196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spans="1:49" ht="15.75" customHeight="1" x14ac:dyDescent="0.35">
      <c r="A623" s="4"/>
      <c r="B623" s="192"/>
      <c r="C623" s="4"/>
      <c r="D623" s="158"/>
      <c r="E623" s="158"/>
      <c r="F623" s="193"/>
      <c r="G623" s="4"/>
      <c r="H623" s="4"/>
      <c r="I623" s="4"/>
      <c r="J623" s="4"/>
      <c r="K623" s="158"/>
      <c r="L623" s="196"/>
      <c r="M623" s="196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spans="1:49" ht="15.75" customHeight="1" x14ac:dyDescent="0.35">
      <c r="A624" s="4"/>
      <c r="B624" s="192"/>
      <c r="C624" s="4"/>
      <c r="D624" s="158"/>
      <c r="E624" s="158"/>
      <c r="F624" s="193"/>
      <c r="G624" s="4"/>
      <c r="H624" s="4"/>
      <c r="I624" s="4"/>
      <c r="J624" s="4"/>
      <c r="K624" s="158"/>
      <c r="L624" s="196"/>
      <c r="M624" s="196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spans="1:49" ht="15.75" customHeight="1" x14ac:dyDescent="0.35">
      <c r="A625" s="4"/>
      <c r="B625" s="192"/>
      <c r="C625" s="4"/>
      <c r="D625" s="158"/>
      <c r="E625" s="158"/>
      <c r="F625" s="193"/>
      <c r="G625" s="4"/>
      <c r="H625" s="4"/>
      <c r="I625" s="4"/>
      <c r="J625" s="4"/>
      <c r="K625" s="158"/>
      <c r="L625" s="196"/>
      <c r="M625" s="196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spans="1:49" ht="15.75" customHeight="1" x14ac:dyDescent="0.35">
      <c r="A626" s="4"/>
      <c r="B626" s="192"/>
      <c r="C626" s="4"/>
      <c r="D626" s="158"/>
      <c r="E626" s="158"/>
      <c r="F626" s="193"/>
      <c r="G626" s="4"/>
      <c r="H626" s="4"/>
      <c r="I626" s="4"/>
      <c r="J626" s="4"/>
      <c r="K626" s="158"/>
      <c r="L626" s="196"/>
      <c r="M626" s="196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spans="1:49" ht="15.75" customHeight="1" x14ac:dyDescent="0.35">
      <c r="A627" s="4"/>
      <c r="B627" s="192"/>
      <c r="C627" s="4"/>
      <c r="D627" s="158"/>
      <c r="E627" s="158"/>
      <c r="F627" s="193"/>
      <c r="G627" s="4"/>
      <c r="H627" s="4"/>
      <c r="I627" s="4"/>
      <c r="J627" s="4"/>
      <c r="K627" s="158"/>
      <c r="L627" s="196"/>
      <c r="M627" s="196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spans="1:49" ht="15.75" customHeight="1" x14ac:dyDescent="0.35">
      <c r="A628" s="4"/>
      <c r="B628" s="192"/>
      <c r="C628" s="4"/>
      <c r="D628" s="158"/>
      <c r="E628" s="158"/>
      <c r="F628" s="193"/>
      <c r="G628" s="4"/>
      <c r="H628" s="4"/>
      <c r="I628" s="4"/>
      <c r="J628" s="4"/>
      <c r="K628" s="158"/>
      <c r="L628" s="196"/>
      <c r="M628" s="196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spans="1:49" ht="15.75" customHeight="1" x14ac:dyDescent="0.35">
      <c r="A629" s="4"/>
      <c r="B629" s="192"/>
      <c r="C629" s="4"/>
      <c r="D629" s="158"/>
      <c r="E629" s="158"/>
      <c r="F629" s="193"/>
      <c r="G629" s="4"/>
      <c r="H629" s="4"/>
      <c r="I629" s="4"/>
      <c r="J629" s="4"/>
      <c r="K629" s="158"/>
      <c r="L629" s="196"/>
      <c r="M629" s="196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spans="1:49" ht="15.75" customHeight="1" x14ac:dyDescent="0.35">
      <c r="A630" s="4"/>
      <c r="B630" s="192"/>
      <c r="C630" s="4"/>
      <c r="D630" s="158"/>
      <c r="E630" s="158"/>
      <c r="F630" s="193"/>
      <c r="G630" s="4"/>
      <c r="H630" s="4"/>
      <c r="I630" s="4"/>
      <c r="J630" s="4"/>
      <c r="K630" s="158"/>
      <c r="L630" s="196"/>
      <c r="M630" s="196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spans="1:49" ht="15.75" customHeight="1" x14ac:dyDescent="0.35">
      <c r="A631" s="4"/>
      <c r="B631" s="192"/>
      <c r="C631" s="4"/>
      <c r="D631" s="158"/>
      <c r="E631" s="158"/>
      <c r="F631" s="193"/>
      <c r="G631" s="4"/>
      <c r="H631" s="4"/>
      <c r="I631" s="4"/>
      <c r="J631" s="4"/>
      <c r="K631" s="158"/>
      <c r="L631" s="196"/>
      <c r="M631" s="196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spans="1:49" ht="15.75" customHeight="1" x14ac:dyDescent="0.35">
      <c r="A632" s="4"/>
      <c r="B632" s="192"/>
      <c r="C632" s="4"/>
      <c r="D632" s="158"/>
      <c r="E632" s="158"/>
      <c r="F632" s="193"/>
      <c r="G632" s="4"/>
      <c r="H632" s="4"/>
      <c r="I632" s="4"/>
      <c r="J632" s="4"/>
      <c r="K632" s="158"/>
      <c r="L632" s="196"/>
      <c r="M632" s="196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spans="1:49" ht="15.75" customHeight="1" x14ac:dyDescent="0.35">
      <c r="A633" s="4"/>
      <c r="B633" s="192"/>
      <c r="C633" s="4"/>
      <c r="D633" s="158"/>
      <c r="E633" s="158"/>
      <c r="F633" s="193"/>
      <c r="G633" s="4"/>
      <c r="H633" s="4"/>
      <c r="I633" s="4"/>
      <c r="J633" s="4"/>
      <c r="K633" s="158"/>
      <c r="L633" s="196"/>
      <c r="M633" s="196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spans="1:49" ht="15.75" customHeight="1" x14ac:dyDescent="0.35">
      <c r="A634" s="4"/>
      <c r="B634" s="192"/>
      <c r="C634" s="4"/>
      <c r="D634" s="158"/>
      <c r="E634" s="158"/>
      <c r="F634" s="193"/>
      <c r="G634" s="4"/>
      <c r="H634" s="4"/>
      <c r="I634" s="4"/>
      <c r="J634" s="4"/>
      <c r="K634" s="158"/>
      <c r="L634" s="196"/>
      <c r="M634" s="196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spans="1:49" ht="15.75" customHeight="1" x14ac:dyDescent="0.35">
      <c r="A635" s="4"/>
      <c r="B635" s="192"/>
      <c r="C635" s="4"/>
      <c r="D635" s="158"/>
      <c r="E635" s="158"/>
      <c r="F635" s="193"/>
      <c r="G635" s="4"/>
      <c r="H635" s="4"/>
      <c r="I635" s="4"/>
      <c r="J635" s="4"/>
      <c r="K635" s="158"/>
      <c r="L635" s="196"/>
      <c r="M635" s="196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spans="1:49" ht="15.75" customHeight="1" x14ac:dyDescent="0.35">
      <c r="A636" s="4"/>
      <c r="B636" s="192"/>
      <c r="C636" s="4"/>
      <c r="D636" s="158"/>
      <c r="E636" s="158"/>
      <c r="F636" s="193"/>
      <c r="G636" s="4"/>
      <c r="H636" s="4"/>
      <c r="I636" s="4"/>
      <c r="J636" s="4"/>
      <c r="K636" s="158"/>
      <c r="L636" s="196"/>
      <c r="M636" s="196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spans="1:49" ht="15.75" customHeight="1" x14ac:dyDescent="0.35">
      <c r="A637" s="4"/>
      <c r="B637" s="192"/>
      <c r="C637" s="4"/>
      <c r="D637" s="158"/>
      <c r="E637" s="158"/>
      <c r="F637" s="193"/>
      <c r="G637" s="4"/>
      <c r="H637" s="4"/>
      <c r="I637" s="4"/>
      <c r="J637" s="4"/>
      <c r="K637" s="158"/>
      <c r="L637" s="196"/>
      <c r="M637" s="196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spans="1:49" ht="15.75" customHeight="1" x14ac:dyDescent="0.35">
      <c r="A638" s="4"/>
      <c r="B638" s="192"/>
      <c r="C638" s="4"/>
      <c r="D638" s="158"/>
      <c r="E638" s="158"/>
      <c r="F638" s="193"/>
      <c r="G638" s="4"/>
      <c r="H638" s="4"/>
      <c r="I638" s="4"/>
      <c r="J638" s="4"/>
      <c r="K638" s="158"/>
      <c r="L638" s="196"/>
      <c r="M638" s="196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spans="1:49" ht="15.75" customHeight="1" x14ac:dyDescent="0.35">
      <c r="A639" s="4"/>
      <c r="B639" s="192"/>
      <c r="C639" s="4"/>
      <c r="D639" s="158"/>
      <c r="E639" s="158"/>
      <c r="F639" s="193"/>
      <c r="G639" s="4"/>
      <c r="H639" s="4"/>
      <c r="I639" s="4"/>
      <c r="J639" s="4"/>
      <c r="K639" s="158"/>
      <c r="L639" s="196"/>
      <c r="M639" s="196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spans="1:49" ht="15.75" customHeight="1" x14ac:dyDescent="0.35">
      <c r="A640" s="4"/>
      <c r="B640" s="192"/>
      <c r="C640" s="4"/>
      <c r="D640" s="158"/>
      <c r="E640" s="158"/>
      <c r="F640" s="193"/>
      <c r="G640" s="4"/>
      <c r="H640" s="4"/>
      <c r="I640" s="4"/>
      <c r="J640" s="4"/>
      <c r="K640" s="158"/>
      <c r="L640" s="196"/>
      <c r="M640" s="196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spans="1:49" ht="15.75" customHeight="1" x14ac:dyDescent="0.35">
      <c r="A641" s="4"/>
      <c r="B641" s="192"/>
      <c r="C641" s="4"/>
      <c r="D641" s="158"/>
      <c r="E641" s="158"/>
      <c r="F641" s="193"/>
      <c r="G641" s="4"/>
      <c r="H641" s="4"/>
      <c r="I641" s="4"/>
      <c r="J641" s="4"/>
      <c r="K641" s="158"/>
      <c r="L641" s="196"/>
      <c r="M641" s="196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spans="1:49" ht="15.75" customHeight="1" x14ac:dyDescent="0.35">
      <c r="A642" s="4"/>
      <c r="B642" s="192"/>
      <c r="C642" s="4"/>
      <c r="D642" s="158"/>
      <c r="E642" s="158"/>
      <c r="F642" s="193"/>
      <c r="G642" s="4"/>
      <c r="H642" s="4"/>
      <c r="I642" s="4"/>
      <c r="J642" s="4"/>
      <c r="K642" s="158"/>
      <c r="L642" s="196"/>
      <c r="M642" s="196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spans="1:49" ht="15.75" customHeight="1" x14ac:dyDescent="0.35">
      <c r="A643" s="4"/>
      <c r="B643" s="192"/>
      <c r="C643" s="4"/>
      <c r="D643" s="158"/>
      <c r="E643" s="158"/>
      <c r="F643" s="193"/>
      <c r="G643" s="4"/>
      <c r="H643" s="4"/>
      <c r="I643" s="4"/>
      <c r="J643" s="4"/>
      <c r="K643" s="158"/>
      <c r="L643" s="196"/>
      <c r="M643" s="196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spans="1:49" ht="15.75" customHeight="1" x14ac:dyDescent="0.35">
      <c r="A644" s="4"/>
      <c r="B644" s="192"/>
      <c r="C644" s="4"/>
      <c r="D644" s="158"/>
      <c r="E644" s="158"/>
      <c r="F644" s="193"/>
      <c r="G644" s="4"/>
      <c r="H644" s="4"/>
      <c r="I644" s="4"/>
      <c r="J644" s="4"/>
      <c r="K644" s="158"/>
      <c r="L644" s="196"/>
      <c r="M644" s="196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5.75" customHeight="1" x14ac:dyDescent="0.35">
      <c r="A645" s="4"/>
      <c r="B645" s="192"/>
      <c r="C645" s="4"/>
      <c r="D645" s="158"/>
      <c r="E645" s="158"/>
      <c r="F645" s="193"/>
      <c r="G645" s="4"/>
      <c r="H645" s="4"/>
      <c r="I645" s="4"/>
      <c r="J645" s="4"/>
      <c r="K645" s="158"/>
      <c r="L645" s="196"/>
      <c r="M645" s="196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spans="1:49" ht="15.75" customHeight="1" x14ac:dyDescent="0.35">
      <c r="A646" s="4"/>
      <c r="B646" s="192"/>
      <c r="C646" s="4"/>
      <c r="D646" s="158"/>
      <c r="E646" s="158"/>
      <c r="F646" s="193"/>
      <c r="G646" s="4"/>
      <c r="H646" s="4"/>
      <c r="I646" s="4"/>
      <c r="J646" s="4"/>
      <c r="K646" s="158"/>
      <c r="L646" s="196"/>
      <c r="M646" s="196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spans="1:49" ht="15.75" customHeight="1" x14ac:dyDescent="0.35">
      <c r="A647" s="4"/>
      <c r="B647" s="192"/>
      <c r="C647" s="4"/>
      <c r="D647" s="158"/>
      <c r="E647" s="158"/>
      <c r="F647" s="193"/>
      <c r="G647" s="4"/>
      <c r="H647" s="4"/>
      <c r="I647" s="4"/>
      <c r="J647" s="4"/>
      <c r="K647" s="158"/>
      <c r="L647" s="196"/>
      <c r="M647" s="196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spans="1:49" ht="15.75" customHeight="1" x14ac:dyDescent="0.35">
      <c r="A648" s="4"/>
      <c r="B648" s="192"/>
      <c r="C648" s="4"/>
      <c r="D648" s="158"/>
      <c r="E648" s="158"/>
      <c r="F648" s="193"/>
      <c r="G648" s="4"/>
      <c r="H648" s="4"/>
      <c r="I648" s="4"/>
      <c r="J648" s="4"/>
      <c r="K648" s="158"/>
      <c r="L648" s="196"/>
      <c r="M648" s="196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spans="1:49" ht="15.75" customHeight="1" x14ac:dyDescent="0.35">
      <c r="A649" s="4"/>
      <c r="B649" s="192"/>
      <c r="C649" s="4"/>
      <c r="D649" s="158"/>
      <c r="E649" s="158"/>
      <c r="F649" s="193"/>
      <c r="G649" s="4"/>
      <c r="H649" s="4"/>
      <c r="I649" s="4"/>
      <c r="J649" s="4"/>
      <c r="K649" s="158"/>
      <c r="L649" s="196"/>
      <c r="M649" s="196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spans="1:49" ht="15.75" customHeight="1" x14ac:dyDescent="0.35">
      <c r="A650" s="4"/>
      <c r="B650" s="192"/>
      <c r="C650" s="4"/>
      <c r="D650" s="158"/>
      <c r="E650" s="158"/>
      <c r="F650" s="193"/>
      <c r="G650" s="4"/>
      <c r="H650" s="4"/>
      <c r="I650" s="4"/>
      <c r="J650" s="4"/>
      <c r="K650" s="158"/>
      <c r="L650" s="196"/>
      <c r="M650" s="196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spans="1:49" ht="15.75" customHeight="1" x14ac:dyDescent="0.35">
      <c r="A651" s="4"/>
      <c r="B651" s="192"/>
      <c r="C651" s="4"/>
      <c r="D651" s="158"/>
      <c r="E651" s="158"/>
      <c r="F651" s="193"/>
      <c r="G651" s="4"/>
      <c r="H651" s="4"/>
      <c r="I651" s="4"/>
      <c r="J651" s="4"/>
      <c r="K651" s="158"/>
      <c r="L651" s="196"/>
      <c r="M651" s="196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spans="1:49" ht="15.75" customHeight="1" x14ac:dyDescent="0.35">
      <c r="A652" s="4"/>
      <c r="B652" s="192"/>
      <c r="C652" s="4"/>
      <c r="D652" s="158"/>
      <c r="E652" s="158"/>
      <c r="F652" s="193"/>
      <c r="G652" s="4"/>
      <c r="H652" s="4"/>
      <c r="I652" s="4"/>
      <c r="J652" s="4"/>
      <c r="K652" s="158"/>
      <c r="L652" s="196"/>
      <c r="M652" s="196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spans="1:49" ht="15.75" customHeight="1" x14ac:dyDescent="0.35">
      <c r="A653" s="4"/>
      <c r="B653" s="192"/>
      <c r="C653" s="4"/>
      <c r="D653" s="158"/>
      <c r="E653" s="158"/>
      <c r="F653" s="193"/>
      <c r="G653" s="4"/>
      <c r="H653" s="4"/>
      <c r="I653" s="4"/>
      <c r="J653" s="4"/>
      <c r="K653" s="158"/>
      <c r="L653" s="196"/>
      <c r="M653" s="196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spans="1:49" ht="15.75" customHeight="1" x14ac:dyDescent="0.35">
      <c r="A654" s="4"/>
      <c r="B654" s="192"/>
      <c r="C654" s="4"/>
      <c r="D654" s="158"/>
      <c r="E654" s="158"/>
      <c r="F654" s="193"/>
      <c r="G654" s="4"/>
      <c r="H654" s="4"/>
      <c r="I654" s="4"/>
      <c r="J654" s="4"/>
      <c r="K654" s="158"/>
      <c r="L654" s="196"/>
      <c r="M654" s="196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spans="1:49" ht="15.75" customHeight="1" x14ac:dyDescent="0.35">
      <c r="A655" s="4"/>
      <c r="B655" s="192"/>
      <c r="C655" s="4"/>
      <c r="D655" s="158"/>
      <c r="E655" s="158"/>
      <c r="F655" s="193"/>
      <c r="G655" s="4"/>
      <c r="H655" s="4"/>
      <c r="I655" s="4"/>
      <c r="J655" s="4"/>
      <c r="K655" s="158"/>
      <c r="L655" s="196"/>
      <c r="M655" s="196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spans="1:49" ht="15.75" customHeight="1" x14ac:dyDescent="0.35">
      <c r="A656" s="4"/>
      <c r="B656" s="192"/>
      <c r="C656" s="4"/>
      <c r="D656" s="158"/>
      <c r="E656" s="158"/>
      <c r="F656" s="193"/>
      <c r="G656" s="4"/>
      <c r="H656" s="4"/>
      <c r="I656" s="4"/>
      <c r="J656" s="4"/>
      <c r="K656" s="158"/>
      <c r="L656" s="196"/>
      <c r="M656" s="196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spans="1:49" ht="15.75" customHeight="1" x14ac:dyDescent="0.35">
      <c r="A657" s="4"/>
      <c r="B657" s="192"/>
      <c r="C657" s="4"/>
      <c r="D657" s="158"/>
      <c r="E657" s="158"/>
      <c r="F657" s="193"/>
      <c r="G657" s="4"/>
      <c r="H657" s="4"/>
      <c r="I657" s="4"/>
      <c r="J657" s="4"/>
      <c r="K657" s="158"/>
      <c r="L657" s="196"/>
      <c r="M657" s="196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spans="1:49" ht="15.75" customHeight="1" x14ac:dyDescent="0.35">
      <c r="A658" s="4"/>
      <c r="B658" s="192"/>
      <c r="C658" s="4"/>
      <c r="D658" s="158"/>
      <c r="E658" s="158"/>
      <c r="F658" s="193"/>
      <c r="G658" s="4"/>
      <c r="H658" s="4"/>
      <c r="I658" s="4"/>
      <c r="J658" s="4"/>
      <c r="K658" s="158"/>
      <c r="L658" s="196"/>
      <c r="M658" s="196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spans="1:49" ht="15.75" customHeight="1" x14ac:dyDescent="0.35">
      <c r="A659" s="4"/>
      <c r="B659" s="192"/>
      <c r="C659" s="4"/>
      <c r="D659" s="158"/>
      <c r="E659" s="158"/>
      <c r="F659" s="193"/>
      <c r="G659" s="4"/>
      <c r="H659" s="4"/>
      <c r="I659" s="4"/>
      <c r="J659" s="4"/>
      <c r="K659" s="158"/>
      <c r="L659" s="196"/>
      <c r="M659" s="196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spans="1:49" ht="15.75" customHeight="1" x14ac:dyDescent="0.35">
      <c r="A660" s="4"/>
      <c r="B660" s="192"/>
      <c r="C660" s="4"/>
      <c r="D660" s="158"/>
      <c r="E660" s="158"/>
      <c r="F660" s="193"/>
      <c r="G660" s="4"/>
      <c r="H660" s="4"/>
      <c r="I660" s="4"/>
      <c r="J660" s="4"/>
      <c r="K660" s="158"/>
      <c r="L660" s="196"/>
      <c r="M660" s="196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spans="1:49" ht="15.75" customHeight="1" x14ac:dyDescent="0.35">
      <c r="A661" s="4"/>
      <c r="B661" s="192"/>
      <c r="C661" s="4"/>
      <c r="D661" s="158"/>
      <c r="E661" s="158"/>
      <c r="F661" s="193"/>
      <c r="G661" s="4"/>
      <c r="H661" s="4"/>
      <c r="I661" s="4"/>
      <c r="J661" s="4"/>
      <c r="K661" s="158"/>
      <c r="L661" s="196"/>
      <c r="M661" s="196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spans="1:49" ht="15.75" customHeight="1" x14ac:dyDescent="0.35">
      <c r="A662" s="4"/>
      <c r="B662" s="192"/>
      <c r="C662" s="4"/>
      <c r="D662" s="158"/>
      <c r="E662" s="158"/>
      <c r="F662" s="193"/>
      <c r="G662" s="4"/>
      <c r="H662" s="4"/>
      <c r="I662" s="4"/>
      <c r="J662" s="4"/>
      <c r="K662" s="158"/>
      <c r="L662" s="196"/>
      <c r="M662" s="196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spans="1:49" ht="15.75" customHeight="1" x14ac:dyDescent="0.35">
      <c r="A663" s="4"/>
      <c r="B663" s="192"/>
      <c r="C663" s="4"/>
      <c r="D663" s="158"/>
      <c r="E663" s="158"/>
      <c r="F663" s="193"/>
      <c r="G663" s="4"/>
      <c r="H663" s="4"/>
      <c r="I663" s="4"/>
      <c r="J663" s="4"/>
      <c r="K663" s="158"/>
      <c r="L663" s="196"/>
      <c r="M663" s="196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spans="1:49" ht="15.75" customHeight="1" x14ac:dyDescent="0.35">
      <c r="A664" s="4"/>
      <c r="B664" s="192"/>
      <c r="C664" s="4"/>
      <c r="D664" s="158"/>
      <c r="E664" s="158"/>
      <c r="F664" s="193"/>
      <c r="G664" s="4"/>
      <c r="H664" s="4"/>
      <c r="I664" s="4"/>
      <c r="J664" s="4"/>
      <c r="K664" s="158"/>
      <c r="L664" s="196"/>
      <c r="M664" s="196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spans="1:49" ht="15.75" customHeight="1" x14ac:dyDescent="0.35">
      <c r="A665" s="4"/>
      <c r="B665" s="192"/>
      <c r="C665" s="4"/>
      <c r="D665" s="158"/>
      <c r="E665" s="158"/>
      <c r="F665" s="193"/>
      <c r="G665" s="4"/>
      <c r="H665" s="4"/>
      <c r="I665" s="4"/>
      <c r="J665" s="4"/>
      <c r="K665" s="158"/>
      <c r="L665" s="196"/>
      <c r="M665" s="196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spans="1:49" ht="15.75" customHeight="1" x14ac:dyDescent="0.35">
      <c r="A666" s="4"/>
      <c r="B666" s="192"/>
      <c r="C666" s="4"/>
      <c r="D666" s="158"/>
      <c r="E666" s="158"/>
      <c r="F666" s="193"/>
      <c r="G666" s="4"/>
      <c r="H666" s="4"/>
      <c r="I666" s="4"/>
      <c r="J666" s="4"/>
      <c r="K666" s="158"/>
      <c r="L666" s="196"/>
      <c r="M666" s="196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spans="1:49" ht="15.75" customHeight="1" x14ac:dyDescent="0.35">
      <c r="A667" s="4"/>
      <c r="B667" s="192"/>
      <c r="C667" s="4"/>
      <c r="D667" s="158"/>
      <c r="E667" s="158"/>
      <c r="F667" s="193"/>
      <c r="G667" s="4"/>
      <c r="H667" s="4"/>
      <c r="I667" s="4"/>
      <c r="J667" s="4"/>
      <c r="K667" s="158"/>
      <c r="L667" s="196"/>
      <c r="M667" s="196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spans="1:49" ht="15.75" customHeight="1" x14ac:dyDescent="0.35">
      <c r="A668" s="4"/>
      <c r="B668" s="192"/>
      <c r="C668" s="4"/>
      <c r="D668" s="158"/>
      <c r="E668" s="158"/>
      <c r="F668" s="193"/>
      <c r="G668" s="4"/>
      <c r="H668" s="4"/>
      <c r="I668" s="4"/>
      <c r="J668" s="4"/>
      <c r="K668" s="158"/>
      <c r="L668" s="196"/>
      <c r="M668" s="196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spans="1:49" ht="15.75" customHeight="1" x14ac:dyDescent="0.35">
      <c r="A669" s="4"/>
      <c r="B669" s="192"/>
      <c r="C669" s="4"/>
      <c r="D669" s="158"/>
      <c r="E669" s="158"/>
      <c r="F669" s="193"/>
      <c r="G669" s="4"/>
      <c r="H669" s="4"/>
      <c r="I669" s="4"/>
      <c r="J669" s="4"/>
      <c r="K669" s="158"/>
      <c r="L669" s="196"/>
      <c r="M669" s="196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spans="1:49" ht="15.75" customHeight="1" x14ac:dyDescent="0.35">
      <c r="A670" s="4"/>
      <c r="B670" s="192"/>
      <c r="C670" s="4"/>
      <c r="D670" s="158"/>
      <c r="E670" s="158"/>
      <c r="F670" s="193"/>
      <c r="G670" s="4"/>
      <c r="H670" s="4"/>
      <c r="I670" s="4"/>
      <c r="J670" s="4"/>
      <c r="K670" s="158"/>
      <c r="L670" s="196"/>
      <c r="M670" s="196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spans="1:49" ht="15.75" customHeight="1" x14ac:dyDescent="0.35">
      <c r="A671" s="4"/>
      <c r="B671" s="192"/>
      <c r="C671" s="4"/>
      <c r="D671" s="158"/>
      <c r="E671" s="158"/>
      <c r="F671" s="193"/>
      <c r="G671" s="4"/>
      <c r="H671" s="4"/>
      <c r="I671" s="4"/>
      <c r="J671" s="4"/>
      <c r="K671" s="158"/>
      <c r="L671" s="196"/>
      <c r="M671" s="196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spans="1:49" ht="15.75" customHeight="1" x14ac:dyDescent="0.35">
      <c r="A672" s="4"/>
      <c r="B672" s="192"/>
      <c r="C672" s="4"/>
      <c r="D672" s="158"/>
      <c r="E672" s="158"/>
      <c r="F672" s="193"/>
      <c r="G672" s="4"/>
      <c r="H672" s="4"/>
      <c r="I672" s="4"/>
      <c r="J672" s="4"/>
      <c r="K672" s="158"/>
      <c r="L672" s="196"/>
      <c r="M672" s="196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spans="1:49" ht="15.75" customHeight="1" x14ac:dyDescent="0.35">
      <c r="A673" s="4"/>
      <c r="B673" s="192"/>
      <c r="C673" s="4"/>
      <c r="D673" s="158"/>
      <c r="E673" s="158"/>
      <c r="F673" s="193"/>
      <c r="G673" s="4"/>
      <c r="H673" s="4"/>
      <c r="I673" s="4"/>
      <c r="J673" s="4"/>
      <c r="K673" s="158"/>
      <c r="L673" s="196"/>
      <c r="M673" s="196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spans="1:49" ht="15.75" customHeight="1" x14ac:dyDescent="0.35">
      <c r="A674" s="4"/>
      <c r="B674" s="192"/>
      <c r="C674" s="4"/>
      <c r="D674" s="158"/>
      <c r="E674" s="158"/>
      <c r="F674" s="193"/>
      <c r="G674" s="4"/>
      <c r="H674" s="4"/>
      <c r="I674" s="4"/>
      <c r="J674" s="4"/>
      <c r="K674" s="158"/>
      <c r="L674" s="196"/>
      <c r="M674" s="196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spans="1:49" ht="15.75" customHeight="1" x14ac:dyDescent="0.35">
      <c r="A675" s="4"/>
      <c r="B675" s="192"/>
      <c r="C675" s="4"/>
      <c r="D675" s="158"/>
      <c r="E675" s="158"/>
      <c r="F675" s="193"/>
      <c r="G675" s="4"/>
      <c r="H675" s="4"/>
      <c r="I675" s="4"/>
      <c r="J675" s="4"/>
      <c r="K675" s="158"/>
      <c r="L675" s="196"/>
      <c r="M675" s="196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spans="1:49" ht="15.75" customHeight="1" x14ac:dyDescent="0.35">
      <c r="A676" s="4"/>
      <c r="B676" s="192"/>
      <c r="C676" s="4"/>
      <c r="D676" s="158"/>
      <c r="E676" s="158"/>
      <c r="F676" s="193"/>
      <c r="G676" s="4"/>
      <c r="H676" s="4"/>
      <c r="I676" s="4"/>
      <c r="J676" s="4"/>
      <c r="K676" s="158"/>
      <c r="L676" s="196"/>
      <c r="M676" s="196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spans="1:49" ht="15.75" customHeight="1" x14ac:dyDescent="0.35">
      <c r="A677" s="4"/>
      <c r="B677" s="192"/>
      <c r="C677" s="4"/>
      <c r="D677" s="158"/>
      <c r="E677" s="158"/>
      <c r="F677" s="193"/>
      <c r="G677" s="4"/>
      <c r="H677" s="4"/>
      <c r="I677" s="4"/>
      <c r="J677" s="4"/>
      <c r="K677" s="158"/>
      <c r="L677" s="196"/>
      <c r="M677" s="196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spans="1:49" ht="15.75" customHeight="1" x14ac:dyDescent="0.35">
      <c r="A678" s="4"/>
      <c r="B678" s="192"/>
      <c r="C678" s="4"/>
      <c r="D678" s="158"/>
      <c r="E678" s="158"/>
      <c r="F678" s="193"/>
      <c r="G678" s="4"/>
      <c r="H678" s="4"/>
      <c r="I678" s="4"/>
      <c r="J678" s="4"/>
      <c r="K678" s="158"/>
      <c r="L678" s="196"/>
      <c r="M678" s="196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spans="1:49" ht="15.75" customHeight="1" x14ac:dyDescent="0.35">
      <c r="A679" s="4"/>
      <c r="B679" s="192"/>
      <c r="C679" s="4"/>
      <c r="D679" s="158"/>
      <c r="E679" s="158"/>
      <c r="F679" s="193"/>
      <c r="G679" s="4"/>
      <c r="H679" s="4"/>
      <c r="I679" s="4"/>
      <c r="J679" s="4"/>
      <c r="K679" s="158"/>
      <c r="L679" s="196"/>
      <c r="M679" s="196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spans="1:49" ht="15.75" customHeight="1" x14ac:dyDescent="0.35">
      <c r="A680" s="4"/>
      <c r="B680" s="192"/>
      <c r="C680" s="4"/>
      <c r="D680" s="158"/>
      <c r="E680" s="158"/>
      <c r="F680" s="193"/>
      <c r="G680" s="4"/>
      <c r="H680" s="4"/>
      <c r="I680" s="4"/>
      <c r="J680" s="4"/>
      <c r="K680" s="158"/>
      <c r="L680" s="196"/>
      <c r="M680" s="196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spans="1:49" ht="15.75" customHeight="1" x14ac:dyDescent="0.35">
      <c r="A681" s="4"/>
      <c r="B681" s="192"/>
      <c r="C681" s="4"/>
      <c r="D681" s="158"/>
      <c r="E681" s="158"/>
      <c r="F681" s="193"/>
      <c r="G681" s="4"/>
      <c r="H681" s="4"/>
      <c r="I681" s="4"/>
      <c r="J681" s="4"/>
      <c r="K681" s="158"/>
      <c r="L681" s="196"/>
      <c r="M681" s="196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spans="1:49" ht="15.75" customHeight="1" x14ac:dyDescent="0.35">
      <c r="A682" s="4"/>
      <c r="B682" s="192"/>
      <c r="C682" s="4"/>
      <c r="D682" s="158"/>
      <c r="E682" s="158"/>
      <c r="F682" s="193"/>
      <c r="G682" s="4"/>
      <c r="H682" s="4"/>
      <c r="I682" s="4"/>
      <c r="J682" s="4"/>
      <c r="K682" s="158"/>
      <c r="L682" s="196"/>
      <c r="M682" s="196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spans="1:49" ht="15.75" customHeight="1" x14ac:dyDescent="0.35">
      <c r="A683" s="4"/>
      <c r="B683" s="192"/>
      <c r="C683" s="4"/>
      <c r="D683" s="158"/>
      <c r="E683" s="158"/>
      <c r="F683" s="193"/>
      <c r="G683" s="4"/>
      <c r="H683" s="4"/>
      <c r="I683" s="4"/>
      <c r="J683" s="4"/>
      <c r="K683" s="158"/>
      <c r="L683" s="196"/>
      <c r="M683" s="196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spans="1:49" ht="15.75" customHeight="1" x14ac:dyDescent="0.35">
      <c r="A684" s="4"/>
      <c r="B684" s="192"/>
      <c r="C684" s="4"/>
      <c r="D684" s="158"/>
      <c r="E684" s="158"/>
      <c r="F684" s="193"/>
      <c r="G684" s="4"/>
      <c r="H684" s="4"/>
      <c r="I684" s="4"/>
      <c r="J684" s="4"/>
      <c r="K684" s="158"/>
      <c r="L684" s="196"/>
      <c r="M684" s="196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spans="1:49" ht="15.75" customHeight="1" x14ac:dyDescent="0.35">
      <c r="A685" s="4"/>
      <c r="B685" s="192"/>
      <c r="C685" s="4"/>
      <c r="D685" s="158"/>
      <c r="E685" s="158"/>
      <c r="F685" s="193"/>
      <c r="G685" s="4"/>
      <c r="H685" s="4"/>
      <c r="I685" s="4"/>
      <c r="J685" s="4"/>
      <c r="K685" s="158"/>
      <c r="L685" s="196"/>
      <c r="M685" s="196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5.75" customHeight="1" x14ac:dyDescent="0.35">
      <c r="A686" s="4"/>
      <c r="B686" s="192"/>
      <c r="C686" s="4"/>
      <c r="D686" s="158"/>
      <c r="E686" s="158"/>
      <c r="F686" s="193"/>
      <c r="G686" s="4"/>
      <c r="H686" s="4"/>
      <c r="I686" s="4"/>
      <c r="J686" s="4"/>
      <c r="K686" s="158"/>
      <c r="L686" s="196"/>
      <c r="M686" s="196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spans="1:49" ht="15.75" customHeight="1" x14ac:dyDescent="0.35">
      <c r="A687" s="4"/>
      <c r="B687" s="192"/>
      <c r="C687" s="4"/>
      <c r="D687" s="158"/>
      <c r="E687" s="158"/>
      <c r="F687" s="193"/>
      <c r="G687" s="4"/>
      <c r="H687" s="4"/>
      <c r="I687" s="4"/>
      <c r="J687" s="4"/>
      <c r="K687" s="158"/>
      <c r="L687" s="196"/>
      <c r="M687" s="196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spans="1:49" ht="15.75" customHeight="1" x14ac:dyDescent="0.35">
      <c r="A688" s="4"/>
      <c r="B688" s="192"/>
      <c r="C688" s="4"/>
      <c r="D688" s="158"/>
      <c r="E688" s="158"/>
      <c r="F688" s="193"/>
      <c r="G688" s="4"/>
      <c r="H688" s="4"/>
      <c r="I688" s="4"/>
      <c r="J688" s="4"/>
      <c r="K688" s="158"/>
      <c r="L688" s="196"/>
      <c r="M688" s="196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spans="1:49" ht="15.75" customHeight="1" x14ac:dyDescent="0.35">
      <c r="A689" s="4"/>
      <c r="B689" s="192"/>
      <c r="C689" s="4"/>
      <c r="D689" s="158"/>
      <c r="E689" s="158"/>
      <c r="F689" s="193"/>
      <c r="G689" s="4"/>
      <c r="H689" s="4"/>
      <c r="I689" s="4"/>
      <c r="J689" s="4"/>
      <c r="K689" s="158"/>
      <c r="L689" s="196"/>
      <c r="M689" s="196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spans="1:49" ht="15.75" customHeight="1" x14ac:dyDescent="0.35">
      <c r="A690" s="4"/>
      <c r="B690" s="192"/>
      <c r="C690" s="4"/>
      <c r="D690" s="158"/>
      <c r="E690" s="158"/>
      <c r="F690" s="193"/>
      <c r="G690" s="4"/>
      <c r="H690" s="4"/>
      <c r="I690" s="4"/>
      <c r="J690" s="4"/>
      <c r="K690" s="158"/>
      <c r="L690" s="196"/>
      <c r="M690" s="196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spans="1:49" ht="15.75" customHeight="1" x14ac:dyDescent="0.35">
      <c r="A691" s="4"/>
      <c r="B691" s="192"/>
      <c r="C691" s="4"/>
      <c r="D691" s="158"/>
      <c r="E691" s="158"/>
      <c r="F691" s="193"/>
      <c r="G691" s="4"/>
      <c r="H691" s="4"/>
      <c r="I691" s="4"/>
      <c r="J691" s="4"/>
      <c r="K691" s="158"/>
      <c r="L691" s="196"/>
      <c r="M691" s="196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spans="1:49" ht="15.75" customHeight="1" x14ac:dyDescent="0.35">
      <c r="A692" s="4"/>
      <c r="B692" s="192"/>
      <c r="C692" s="4"/>
      <c r="D692" s="158"/>
      <c r="E692" s="158"/>
      <c r="F692" s="193"/>
      <c r="G692" s="4"/>
      <c r="H692" s="4"/>
      <c r="I692" s="4"/>
      <c r="J692" s="4"/>
      <c r="K692" s="158"/>
      <c r="L692" s="196"/>
      <c r="M692" s="196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spans="1:49" ht="15.75" customHeight="1" x14ac:dyDescent="0.35">
      <c r="A693" s="4"/>
      <c r="B693" s="192"/>
      <c r="C693" s="4"/>
      <c r="D693" s="158"/>
      <c r="E693" s="158"/>
      <c r="F693" s="193"/>
      <c r="G693" s="4"/>
      <c r="H693" s="4"/>
      <c r="I693" s="4"/>
      <c r="J693" s="4"/>
      <c r="K693" s="158"/>
      <c r="L693" s="196"/>
      <c r="M693" s="196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spans="1:49" ht="15.75" customHeight="1" x14ac:dyDescent="0.35">
      <c r="A694" s="4"/>
      <c r="B694" s="192"/>
      <c r="C694" s="4"/>
      <c r="D694" s="158"/>
      <c r="E694" s="158"/>
      <c r="F694" s="193"/>
      <c r="G694" s="4"/>
      <c r="H694" s="4"/>
      <c r="I694" s="4"/>
      <c r="J694" s="4"/>
      <c r="K694" s="158"/>
      <c r="L694" s="196"/>
      <c r="M694" s="196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spans="1:49" ht="15.75" customHeight="1" x14ac:dyDescent="0.35">
      <c r="A695" s="4"/>
      <c r="B695" s="192"/>
      <c r="C695" s="4"/>
      <c r="D695" s="158"/>
      <c r="E695" s="158"/>
      <c r="F695" s="193"/>
      <c r="G695" s="4"/>
      <c r="H695" s="4"/>
      <c r="I695" s="4"/>
      <c r="J695" s="4"/>
      <c r="K695" s="158"/>
      <c r="L695" s="196"/>
      <c r="M695" s="196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spans="1:49" ht="15.75" customHeight="1" x14ac:dyDescent="0.35">
      <c r="A696" s="4"/>
      <c r="B696" s="192"/>
      <c r="C696" s="4"/>
      <c r="D696" s="158"/>
      <c r="E696" s="158"/>
      <c r="F696" s="193"/>
      <c r="G696" s="4"/>
      <c r="H696" s="4"/>
      <c r="I696" s="4"/>
      <c r="J696" s="4"/>
      <c r="K696" s="158"/>
      <c r="L696" s="196"/>
      <c r="M696" s="196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spans="1:49" ht="15.75" customHeight="1" x14ac:dyDescent="0.35">
      <c r="A697" s="4"/>
      <c r="B697" s="192"/>
      <c r="C697" s="4"/>
      <c r="D697" s="158"/>
      <c r="E697" s="158"/>
      <c r="F697" s="193"/>
      <c r="G697" s="4"/>
      <c r="H697" s="4"/>
      <c r="I697" s="4"/>
      <c r="J697" s="4"/>
      <c r="K697" s="158"/>
      <c r="L697" s="196"/>
      <c r="M697" s="196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spans="1:49" ht="15.75" customHeight="1" x14ac:dyDescent="0.35">
      <c r="A698" s="4"/>
      <c r="B698" s="192"/>
      <c r="C698" s="4"/>
      <c r="D698" s="158"/>
      <c r="E698" s="158"/>
      <c r="F698" s="193"/>
      <c r="G698" s="4"/>
      <c r="H698" s="4"/>
      <c r="I698" s="4"/>
      <c r="J698" s="4"/>
      <c r="K698" s="158"/>
      <c r="L698" s="196"/>
      <c r="M698" s="196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spans="1:49" ht="15.75" customHeight="1" x14ac:dyDescent="0.35">
      <c r="A699" s="4"/>
      <c r="B699" s="192"/>
      <c r="C699" s="4"/>
      <c r="D699" s="158"/>
      <c r="E699" s="158"/>
      <c r="F699" s="193"/>
      <c r="G699" s="4"/>
      <c r="H699" s="4"/>
      <c r="I699" s="4"/>
      <c r="J699" s="4"/>
      <c r="K699" s="158"/>
      <c r="L699" s="196"/>
      <c r="M699" s="196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spans="1:49" ht="15.75" customHeight="1" x14ac:dyDescent="0.35">
      <c r="A700" s="4"/>
      <c r="B700" s="192"/>
      <c r="C700" s="4"/>
      <c r="D700" s="158"/>
      <c r="E700" s="158"/>
      <c r="F700" s="193"/>
      <c r="G700" s="4"/>
      <c r="H700" s="4"/>
      <c r="I700" s="4"/>
      <c r="J700" s="4"/>
      <c r="K700" s="158"/>
      <c r="L700" s="196"/>
      <c r="M700" s="196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spans="1:49" ht="15.75" customHeight="1" x14ac:dyDescent="0.35">
      <c r="A701" s="4"/>
      <c r="B701" s="192"/>
      <c r="C701" s="4"/>
      <c r="D701" s="158"/>
      <c r="E701" s="158"/>
      <c r="F701" s="193"/>
      <c r="G701" s="4"/>
      <c r="H701" s="4"/>
      <c r="I701" s="4"/>
      <c r="J701" s="4"/>
      <c r="K701" s="158"/>
      <c r="L701" s="196"/>
      <c r="M701" s="196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spans="1:49" ht="15.75" customHeight="1" x14ac:dyDescent="0.35">
      <c r="A702" s="4"/>
      <c r="B702" s="192"/>
      <c r="C702" s="4"/>
      <c r="D702" s="158"/>
      <c r="E702" s="158"/>
      <c r="F702" s="193"/>
      <c r="G702" s="4"/>
      <c r="H702" s="4"/>
      <c r="I702" s="4"/>
      <c r="J702" s="4"/>
      <c r="K702" s="158"/>
      <c r="L702" s="196"/>
      <c r="M702" s="196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spans="1:49" ht="15.75" customHeight="1" x14ac:dyDescent="0.35">
      <c r="A703" s="4"/>
      <c r="B703" s="192"/>
      <c r="C703" s="4"/>
      <c r="D703" s="158"/>
      <c r="E703" s="158"/>
      <c r="F703" s="193"/>
      <c r="G703" s="4"/>
      <c r="H703" s="4"/>
      <c r="I703" s="4"/>
      <c r="J703" s="4"/>
      <c r="K703" s="158"/>
      <c r="L703" s="196"/>
      <c r="M703" s="196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spans="1:49" ht="15.75" customHeight="1" x14ac:dyDescent="0.35">
      <c r="A704" s="4"/>
      <c r="B704" s="192"/>
      <c r="C704" s="4"/>
      <c r="D704" s="158"/>
      <c r="E704" s="158"/>
      <c r="F704" s="193"/>
      <c r="G704" s="4"/>
      <c r="H704" s="4"/>
      <c r="I704" s="4"/>
      <c r="J704" s="4"/>
      <c r="K704" s="158"/>
      <c r="L704" s="196"/>
      <c r="M704" s="196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spans="1:49" ht="15.75" customHeight="1" x14ac:dyDescent="0.35">
      <c r="A705" s="4"/>
      <c r="B705" s="192"/>
      <c r="C705" s="4"/>
      <c r="D705" s="158"/>
      <c r="E705" s="158"/>
      <c r="F705" s="193"/>
      <c r="G705" s="4"/>
      <c r="H705" s="4"/>
      <c r="I705" s="4"/>
      <c r="J705" s="4"/>
      <c r="K705" s="158"/>
      <c r="L705" s="196"/>
      <c r="M705" s="196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spans="1:49" ht="15.75" customHeight="1" x14ac:dyDescent="0.35">
      <c r="A706" s="4"/>
      <c r="B706" s="192"/>
      <c r="C706" s="4"/>
      <c r="D706" s="158"/>
      <c r="E706" s="158"/>
      <c r="F706" s="193"/>
      <c r="G706" s="4"/>
      <c r="H706" s="4"/>
      <c r="I706" s="4"/>
      <c r="J706" s="4"/>
      <c r="K706" s="158"/>
      <c r="L706" s="196"/>
      <c r="M706" s="196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spans="1:49" ht="15.75" customHeight="1" x14ac:dyDescent="0.35">
      <c r="A707" s="4"/>
      <c r="B707" s="192"/>
      <c r="C707" s="4"/>
      <c r="D707" s="158"/>
      <c r="E707" s="158"/>
      <c r="F707" s="193"/>
      <c r="G707" s="4"/>
      <c r="H707" s="4"/>
      <c r="I707" s="4"/>
      <c r="J707" s="4"/>
      <c r="K707" s="158"/>
      <c r="L707" s="196"/>
      <c r="M707" s="196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spans="1:49" ht="15.75" customHeight="1" x14ac:dyDescent="0.35">
      <c r="A708" s="4"/>
      <c r="B708" s="192"/>
      <c r="C708" s="4"/>
      <c r="D708" s="158"/>
      <c r="E708" s="158"/>
      <c r="F708" s="193"/>
      <c r="G708" s="4"/>
      <c r="H708" s="4"/>
      <c r="I708" s="4"/>
      <c r="J708" s="4"/>
      <c r="K708" s="158"/>
      <c r="L708" s="196"/>
      <c r="M708" s="196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spans="1:49" ht="15.75" customHeight="1" x14ac:dyDescent="0.35">
      <c r="A709" s="4"/>
      <c r="B709" s="192"/>
      <c r="C709" s="4"/>
      <c r="D709" s="158"/>
      <c r="E709" s="158"/>
      <c r="F709" s="193"/>
      <c r="G709" s="4"/>
      <c r="H709" s="4"/>
      <c r="I709" s="4"/>
      <c r="J709" s="4"/>
      <c r="K709" s="158"/>
      <c r="L709" s="196"/>
      <c r="M709" s="196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spans="1:49" ht="15.75" customHeight="1" x14ac:dyDescent="0.35">
      <c r="A710" s="4"/>
      <c r="B710" s="192"/>
      <c r="C710" s="4"/>
      <c r="D710" s="158"/>
      <c r="E710" s="158"/>
      <c r="F710" s="193"/>
      <c r="G710" s="4"/>
      <c r="H710" s="4"/>
      <c r="I710" s="4"/>
      <c r="J710" s="4"/>
      <c r="K710" s="158"/>
      <c r="L710" s="196"/>
      <c r="M710" s="196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spans="1:49" ht="15.75" customHeight="1" x14ac:dyDescent="0.35">
      <c r="A711" s="4"/>
      <c r="B711" s="192"/>
      <c r="C711" s="4"/>
      <c r="D711" s="158"/>
      <c r="E711" s="158"/>
      <c r="F711" s="193"/>
      <c r="G711" s="4"/>
      <c r="H711" s="4"/>
      <c r="I711" s="4"/>
      <c r="J711" s="4"/>
      <c r="K711" s="158"/>
      <c r="L711" s="196"/>
      <c r="M711" s="196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spans="1:49" ht="15.75" customHeight="1" x14ac:dyDescent="0.35">
      <c r="A712" s="4"/>
      <c r="B712" s="192"/>
      <c r="C712" s="4"/>
      <c r="D712" s="158"/>
      <c r="E712" s="158"/>
      <c r="F712" s="193"/>
      <c r="G712" s="4"/>
      <c r="H712" s="4"/>
      <c r="I712" s="4"/>
      <c r="J712" s="4"/>
      <c r="K712" s="158"/>
      <c r="L712" s="196"/>
      <c r="M712" s="196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spans="1:49" ht="15.75" customHeight="1" x14ac:dyDescent="0.35">
      <c r="A713" s="4"/>
      <c r="B713" s="192"/>
      <c r="C713" s="4"/>
      <c r="D713" s="158"/>
      <c r="E713" s="158"/>
      <c r="F713" s="193"/>
      <c r="G713" s="4"/>
      <c r="H713" s="4"/>
      <c r="I713" s="4"/>
      <c r="J713" s="4"/>
      <c r="K713" s="158"/>
      <c r="L713" s="196"/>
      <c r="M713" s="196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spans="1:49" ht="15.75" customHeight="1" x14ac:dyDescent="0.35">
      <c r="A714" s="4"/>
      <c r="B714" s="192"/>
      <c r="C714" s="4"/>
      <c r="D714" s="158"/>
      <c r="E714" s="158"/>
      <c r="F714" s="193"/>
      <c r="G714" s="4"/>
      <c r="H714" s="4"/>
      <c r="I714" s="4"/>
      <c r="J714" s="4"/>
      <c r="K714" s="158"/>
      <c r="L714" s="196"/>
      <c r="M714" s="196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spans="1:49" ht="15.75" customHeight="1" x14ac:dyDescent="0.35">
      <c r="A715" s="4"/>
      <c r="B715" s="192"/>
      <c r="C715" s="4"/>
      <c r="D715" s="158"/>
      <c r="E715" s="158"/>
      <c r="F715" s="193"/>
      <c r="G715" s="4"/>
      <c r="H715" s="4"/>
      <c r="I715" s="4"/>
      <c r="J715" s="4"/>
      <c r="K715" s="158"/>
      <c r="L715" s="196"/>
      <c r="M715" s="196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spans="1:49" ht="15.75" customHeight="1" x14ac:dyDescent="0.35">
      <c r="A716" s="4"/>
      <c r="B716" s="192"/>
      <c r="C716" s="4"/>
      <c r="D716" s="158"/>
      <c r="E716" s="158"/>
      <c r="F716" s="193"/>
      <c r="G716" s="4"/>
      <c r="H716" s="4"/>
      <c r="I716" s="4"/>
      <c r="J716" s="4"/>
      <c r="K716" s="158"/>
      <c r="L716" s="196"/>
      <c r="M716" s="196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spans="1:49" ht="15.75" customHeight="1" x14ac:dyDescent="0.35">
      <c r="A717" s="4"/>
      <c r="B717" s="192"/>
      <c r="C717" s="4"/>
      <c r="D717" s="158"/>
      <c r="E717" s="158"/>
      <c r="F717" s="193"/>
      <c r="G717" s="4"/>
      <c r="H717" s="4"/>
      <c r="I717" s="4"/>
      <c r="J717" s="4"/>
      <c r="K717" s="158"/>
      <c r="L717" s="196"/>
      <c r="M717" s="196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spans="1:49" ht="15.75" customHeight="1" x14ac:dyDescent="0.35">
      <c r="A718" s="4"/>
      <c r="B718" s="192"/>
      <c r="C718" s="4"/>
      <c r="D718" s="158"/>
      <c r="E718" s="158"/>
      <c r="F718" s="193"/>
      <c r="G718" s="4"/>
      <c r="H718" s="4"/>
      <c r="I718" s="4"/>
      <c r="J718" s="4"/>
      <c r="K718" s="158"/>
      <c r="L718" s="196"/>
      <c r="M718" s="196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spans="1:49" ht="15.75" customHeight="1" x14ac:dyDescent="0.35">
      <c r="A719" s="4"/>
      <c r="B719" s="192"/>
      <c r="C719" s="4"/>
      <c r="D719" s="158"/>
      <c r="E719" s="158"/>
      <c r="F719" s="193"/>
      <c r="G719" s="4"/>
      <c r="H719" s="4"/>
      <c r="I719" s="4"/>
      <c r="J719" s="4"/>
      <c r="K719" s="158"/>
      <c r="L719" s="196"/>
      <c r="M719" s="196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spans="1:49" ht="15.75" customHeight="1" x14ac:dyDescent="0.35">
      <c r="A720" s="4"/>
      <c r="B720" s="192"/>
      <c r="C720" s="4"/>
      <c r="D720" s="158"/>
      <c r="E720" s="158"/>
      <c r="F720" s="193"/>
      <c r="G720" s="4"/>
      <c r="H720" s="4"/>
      <c r="I720" s="4"/>
      <c r="J720" s="4"/>
      <c r="K720" s="158"/>
      <c r="L720" s="196"/>
      <c r="M720" s="196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spans="1:49" ht="15.75" customHeight="1" x14ac:dyDescent="0.35">
      <c r="A721" s="4"/>
      <c r="B721" s="192"/>
      <c r="C721" s="4"/>
      <c r="D721" s="158"/>
      <c r="E721" s="158"/>
      <c r="F721" s="193"/>
      <c r="G721" s="4"/>
      <c r="H721" s="4"/>
      <c r="I721" s="4"/>
      <c r="J721" s="4"/>
      <c r="K721" s="158"/>
      <c r="L721" s="196"/>
      <c r="M721" s="196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spans="1:49" ht="15.75" customHeight="1" x14ac:dyDescent="0.35">
      <c r="A722" s="4"/>
      <c r="B722" s="192"/>
      <c r="C722" s="4"/>
      <c r="D722" s="158"/>
      <c r="E722" s="158"/>
      <c r="F722" s="193"/>
      <c r="G722" s="4"/>
      <c r="H722" s="4"/>
      <c r="I722" s="4"/>
      <c r="J722" s="4"/>
      <c r="K722" s="158"/>
      <c r="L722" s="196"/>
      <c r="M722" s="196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spans="1:49" ht="15.75" customHeight="1" x14ac:dyDescent="0.35">
      <c r="A723" s="4"/>
      <c r="B723" s="192"/>
      <c r="C723" s="4"/>
      <c r="D723" s="158"/>
      <c r="E723" s="158"/>
      <c r="F723" s="193"/>
      <c r="G723" s="4"/>
      <c r="H723" s="4"/>
      <c r="I723" s="4"/>
      <c r="J723" s="4"/>
      <c r="K723" s="158"/>
      <c r="L723" s="196"/>
      <c r="M723" s="196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spans="1:49" ht="15.75" customHeight="1" x14ac:dyDescent="0.35">
      <c r="A724" s="4"/>
      <c r="B724" s="192"/>
      <c r="C724" s="4"/>
      <c r="D724" s="158"/>
      <c r="E724" s="158"/>
      <c r="F724" s="193"/>
      <c r="G724" s="4"/>
      <c r="H724" s="4"/>
      <c r="I724" s="4"/>
      <c r="J724" s="4"/>
      <c r="K724" s="158"/>
      <c r="L724" s="196"/>
      <c r="M724" s="196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5.75" customHeight="1" x14ac:dyDescent="0.35">
      <c r="A725" s="4"/>
      <c r="B725" s="192"/>
      <c r="C725" s="4"/>
      <c r="D725" s="158"/>
      <c r="E725" s="158"/>
      <c r="F725" s="193"/>
      <c r="G725" s="4"/>
      <c r="H725" s="4"/>
      <c r="I725" s="4"/>
      <c r="J725" s="4"/>
      <c r="K725" s="158"/>
      <c r="L725" s="196"/>
      <c r="M725" s="196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spans="1:49" ht="15.75" customHeight="1" x14ac:dyDescent="0.35">
      <c r="A726" s="4"/>
      <c r="B726" s="192"/>
      <c r="C726" s="4"/>
      <c r="D726" s="158"/>
      <c r="E726" s="158"/>
      <c r="F726" s="193"/>
      <c r="G726" s="4"/>
      <c r="H726" s="4"/>
      <c r="I726" s="4"/>
      <c r="J726" s="4"/>
      <c r="K726" s="158"/>
      <c r="L726" s="196"/>
      <c r="M726" s="196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spans="1:49" ht="15.75" customHeight="1" x14ac:dyDescent="0.35">
      <c r="A727" s="4"/>
      <c r="B727" s="192"/>
      <c r="C727" s="4"/>
      <c r="D727" s="158"/>
      <c r="E727" s="158"/>
      <c r="F727" s="193"/>
      <c r="G727" s="4"/>
      <c r="H727" s="4"/>
      <c r="I727" s="4"/>
      <c r="J727" s="4"/>
      <c r="K727" s="158"/>
      <c r="L727" s="196"/>
      <c r="M727" s="196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spans="1:49" ht="15.75" customHeight="1" x14ac:dyDescent="0.35">
      <c r="A728" s="4"/>
      <c r="B728" s="192"/>
      <c r="C728" s="4"/>
      <c r="D728" s="158"/>
      <c r="E728" s="158"/>
      <c r="F728" s="193"/>
      <c r="G728" s="4"/>
      <c r="H728" s="4"/>
      <c r="I728" s="4"/>
      <c r="J728" s="4"/>
      <c r="K728" s="158"/>
      <c r="L728" s="196"/>
      <c r="M728" s="196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spans="1:49" ht="15.75" customHeight="1" x14ac:dyDescent="0.35">
      <c r="A729" s="4"/>
      <c r="B729" s="192"/>
      <c r="C729" s="4"/>
      <c r="D729" s="158"/>
      <c r="E729" s="158"/>
      <c r="F729" s="193"/>
      <c r="G729" s="4"/>
      <c r="H729" s="4"/>
      <c r="I729" s="4"/>
      <c r="J729" s="4"/>
      <c r="K729" s="158"/>
      <c r="L729" s="196"/>
      <c r="M729" s="196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spans="1:49" ht="15.75" customHeight="1" x14ac:dyDescent="0.35">
      <c r="A730" s="4"/>
      <c r="B730" s="192"/>
      <c r="C730" s="4"/>
      <c r="D730" s="158"/>
      <c r="E730" s="158"/>
      <c r="F730" s="193"/>
      <c r="G730" s="4"/>
      <c r="H730" s="4"/>
      <c r="I730" s="4"/>
      <c r="J730" s="4"/>
      <c r="K730" s="158"/>
      <c r="L730" s="196"/>
      <c r="M730" s="196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spans="1:49" ht="15.75" customHeight="1" x14ac:dyDescent="0.35">
      <c r="A731" s="4"/>
      <c r="B731" s="192"/>
      <c r="C731" s="4"/>
      <c r="D731" s="158"/>
      <c r="E731" s="158"/>
      <c r="F731" s="193"/>
      <c r="G731" s="4"/>
      <c r="H731" s="4"/>
      <c r="I731" s="4"/>
      <c r="J731" s="4"/>
      <c r="K731" s="158"/>
      <c r="L731" s="196"/>
      <c r="M731" s="196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spans="1:49" ht="15.75" customHeight="1" x14ac:dyDescent="0.35">
      <c r="A732" s="4"/>
      <c r="B732" s="192"/>
      <c r="C732" s="4"/>
      <c r="D732" s="158"/>
      <c r="E732" s="158"/>
      <c r="F732" s="193"/>
      <c r="G732" s="4"/>
      <c r="H732" s="4"/>
      <c r="I732" s="4"/>
      <c r="J732" s="4"/>
      <c r="K732" s="158"/>
      <c r="L732" s="196"/>
      <c r="M732" s="196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spans="1:49" ht="15.75" customHeight="1" x14ac:dyDescent="0.35">
      <c r="A733" s="4"/>
      <c r="B733" s="192"/>
      <c r="C733" s="4"/>
      <c r="D733" s="158"/>
      <c r="E733" s="158"/>
      <c r="F733" s="193"/>
      <c r="G733" s="4"/>
      <c r="H733" s="4"/>
      <c r="I733" s="4"/>
      <c r="J733" s="4"/>
      <c r="K733" s="158"/>
      <c r="L733" s="196"/>
      <c r="M733" s="196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spans="1:49" ht="15.75" customHeight="1" x14ac:dyDescent="0.35">
      <c r="A734" s="4"/>
      <c r="B734" s="192"/>
      <c r="C734" s="4"/>
      <c r="D734" s="158"/>
      <c r="E734" s="158"/>
      <c r="F734" s="193"/>
      <c r="G734" s="4"/>
      <c r="H734" s="4"/>
      <c r="I734" s="4"/>
      <c r="J734" s="4"/>
      <c r="K734" s="158"/>
      <c r="L734" s="196"/>
      <c r="M734" s="196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spans="1:49" ht="15.75" customHeight="1" x14ac:dyDescent="0.35">
      <c r="A735" s="4"/>
      <c r="B735" s="192"/>
      <c r="C735" s="4"/>
      <c r="D735" s="158"/>
      <c r="E735" s="158"/>
      <c r="F735" s="193"/>
      <c r="G735" s="4"/>
      <c r="H735" s="4"/>
      <c r="I735" s="4"/>
      <c r="J735" s="4"/>
      <c r="K735" s="158"/>
      <c r="L735" s="196"/>
      <c r="M735" s="196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spans="1:49" ht="15.75" customHeight="1" x14ac:dyDescent="0.35">
      <c r="A736" s="4"/>
      <c r="B736" s="192"/>
      <c r="C736" s="4"/>
      <c r="D736" s="158"/>
      <c r="E736" s="158"/>
      <c r="F736" s="193"/>
      <c r="G736" s="4"/>
      <c r="H736" s="4"/>
      <c r="I736" s="4"/>
      <c r="J736" s="4"/>
      <c r="K736" s="158"/>
      <c r="L736" s="196"/>
      <c r="M736" s="196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spans="1:49" ht="15.75" customHeight="1" x14ac:dyDescent="0.35">
      <c r="A737" s="4"/>
      <c r="B737" s="192"/>
      <c r="C737" s="4"/>
      <c r="D737" s="158"/>
      <c r="E737" s="158"/>
      <c r="F737" s="193"/>
      <c r="G737" s="4"/>
      <c r="H737" s="4"/>
      <c r="I737" s="4"/>
      <c r="J737" s="4"/>
      <c r="K737" s="158"/>
      <c r="L737" s="196"/>
      <c r="M737" s="196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spans="1:49" ht="15.75" customHeight="1" x14ac:dyDescent="0.35">
      <c r="A738" s="4"/>
      <c r="B738" s="192"/>
      <c r="C738" s="4"/>
      <c r="D738" s="158"/>
      <c r="E738" s="158"/>
      <c r="F738" s="193"/>
      <c r="G738" s="4"/>
      <c r="H738" s="4"/>
      <c r="I738" s="4"/>
      <c r="J738" s="4"/>
      <c r="K738" s="158"/>
      <c r="L738" s="196"/>
      <c r="M738" s="196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spans="1:49" ht="15.75" customHeight="1" x14ac:dyDescent="0.35">
      <c r="A739" s="4"/>
      <c r="B739" s="192"/>
      <c r="C739" s="4"/>
      <c r="D739" s="158"/>
      <c r="E739" s="158"/>
      <c r="F739" s="193"/>
      <c r="G739" s="4"/>
      <c r="H739" s="4"/>
      <c r="I739" s="4"/>
      <c r="J739" s="4"/>
      <c r="K739" s="158"/>
      <c r="L739" s="196"/>
      <c r="M739" s="196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spans="1:49" ht="15.75" customHeight="1" x14ac:dyDescent="0.35">
      <c r="A740" s="4"/>
      <c r="B740" s="192"/>
      <c r="C740" s="4"/>
      <c r="D740" s="158"/>
      <c r="E740" s="158"/>
      <c r="F740" s="193"/>
      <c r="G740" s="4"/>
      <c r="H740" s="4"/>
      <c r="I740" s="4"/>
      <c r="J740" s="4"/>
      <c r="K740" s="158"/>
      <c r="L740" s="196"/>
      <c r="M740" s="196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spans="1:49" ht="15.75" customHeight="1" x14ac:dyDescent="0.35">
      <c r="A741" s="4"/>
      <c r="B741" s="192"/>
      <c r="C741" s="4"/>
      <c r="D741" s="158"/>
      <c r="E741" s="158"/>
      <c r="F741" s="193"/>
      <c r="G741" s="4"/>
      <c r="H741" s="4"/>
      <c r="I741" s="4"/>
      <c r="J741" s="4"/>
      <c r="K741" s="158"/>
      <c r="L741" s="196"/>
      <c r="M741" s="196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spans="1:49" ht="15.75" customHeight="1" x14ac:dyDescent="0.35">
      <c r="A742" s="4"/>
      <c r="B742" s="192"/>
      <c r="C742" s="4"/>
      <c r="D742" s="158"/>
      <c r="E742" s="158"/>
      <c r="F742" s="193"/>
      <c r="G742" s="4"/>
      <c r="H742" s="4"/>
      <c r="I742" s="4"/>
      <c r="J742" s="4"/>
      <c r="K742" s="158"/>
      <c r="L742" s="196"/>
      <c r="M742" s="196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spans="1:49" ht="15.75" customHeight="1" x14ac:dyDescent="0.35">
      <c r="A743" s="4"/>
      <c r="B743" s="192"/>
      <c r="C743" s="4"/>
      <c r="D743" s="158"/>
      <c r="E743" s="158"/>
      <c r="F743" s="193"/>
      <c r="G743" s="4"/>
      <c r="H743" s="4"/>
      <c r="I743" s="4"/>
      <c r="J743" s="4"/>
      <c r="K743" s="158"/>
      <c r="L743" s="196"/>
      <c r="M743" s="196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spans="1:49" ht="15.75" customHeight="1" x14ac:dyDescent="0.35">
      <c r="A744" s="4"/>
      <c r="B744" s="192"/>
      <c r="C744" s="4"/>
      <c r="D744" s="158"/>
      <c r="E744" s="158"/>
      <c r="F744" s="193"/>
      <c r="G744" s="4"/>
      <c r="H744" s="4"/>
      <c r="I744" s="4"/>
      <c r="J744" s="4"/>
      <c r="K744" s="158"/>
      <c r="L744" s="196"/>
      <c r="M744" s="196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spans="1:49" ht="15.75" customHeight="1" x14ac:dyDescent="0.35">
      <c r="A745" s="4"/>
      <c r="B745" s="192"/>
      <c r="C745" s="4"/>
      <c r="D745" s="158"/>
      <c r="E745" s="158"/>
      <c r="F745" s="193"/>
      <c r="G745" s="4"/>
      <c r="H745" s="4"/>
      <c r="I745" s="4"/>
      <c r="J745" s="4"/>
      <c r="K745" s="158"/>
      <c r="L745" s="196"/>
      <c r="M745" s="196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spans="1:49" ht="15.75" customHeight="1" x14ac:dyDescent="0.35">
      <c r="A746" s="4"/>
      <c r="B746" s="192"/>
      <c r="C746" s="4"/>
      <c r="D746" s="158"/>
      <c r="E746" s="158"/>
      <c r="F746" s="193"/>
      <c r="G746" s="4"/>
      <c r="H746" s="4"/>
      <c r="I746" s="4"/>
      <c r="J746" s="4"/>
      <c r="K746" s="158"/>
      <c r="L746" s="196"/>
      <c r="M746" s="196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spans="1:49" ht="15.75" customHeight="1" x14ac:dyDescent="0.35">
      <c r="A747" s="4"/>
      <c r="B747" s="192"/>
      <c r="C747" s="4"/>
      <c r="D747" s="158"/>
      <c r="E747" s="158"/>
      <c r="F747" s="193"/>
      <c r="G747" s="4"/>
      <c r="H747" s="4"/>
      <c r="I747" s="4"/>
      <c r="J747" s="4"/>
      <c r="K747" s="158"/>
      <c r="L747" s="196"/>
      <c r="M747" s="196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spans="1:49" ht="15.75" customHeight="1" x14ac:dyDescent="0.35">
      <c r="A748" s="4"/>
      <c r="B748" s="192"/>
      <c r="C748" s="4"/>
      <c r="D748" s="158"/>
      <c r="E748" s="158"/>
      <c r="F748" s="193"/>
      <c r="G748" s="4"/>
      <c r="H748" s="4"/>
      <c r="I748" s="4"/>
      <c r="J748" s="4"/>
      <c r="K748" s="158"/>
      <c r="L748" s="196"/>
      <c r="M748" s="196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spans="1:49" ht="15.75" customHeight="1" x14ac:dyDescent="0.35">
      <c r="A749" s="4"/>
      <c r="B749" s="192"/>
      <c r="C749" s="4"/>
      <c r="D749" s="158"/>
      <c r="E749" s="158"/>
      <c r="F749" s="193"/>
      <c r="G749" s="4"/>
      <c r="H749" s="4"/>
      <c r="I749" s="4"/>
      <c r="J749" s="4"/>
      <c r="K749" s="158"/>
      <c r="L749" s="196"/>
      <c r="M749" s="196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spans="1:49" ht="15.75" customHeight="1" x14ac:dyDescent="0.35">
      <c r="A750" s="4"/>
      <c r="B750" s="192"/>
      <c r="C750" s="4"/>
      <c r="D750" s="158"/>
      <c r="E750" s="158"/>
      <c r="F750" s="193"/>
      <c r="G750" s="4"/>
      <c r="H750" s="4"/>
      <c r="I750" s="4"/>
      <c r="J750" s="4"/>
      <c r="K750" s="158"/>
      <c r="L750" s="196"/>
      <c r="M750" s="196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spans="1:49" ht="15.75" customHeight="1" x14ac:dyDescent="0.35">
      <c r="A751" s="4"/>
      <c r="B751" s="192"/>
      <c r="C751" s="4"/>
      <c r="D751" s="158"/>
      <c r="E751" s="158"/>
      <c r="F751" s="193"/>
      <c r="G751" s="4"/>
      <c r="H751" s="4"/>
      <c r="I751" s="4"/>
      <c r="J751" s="4"/>
      <c r="K751" s="158"/>
      <c r="L751" s="196"/>
      <c r="M751" s="196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spans="1:49" ht="15.75" customHeight="1" x14ac:dyDescent="0.35">
      <c r="A752" s="4"/>
      <c r="B752" s="192"/>
      <c r="C752" s="4"/>
      <c r="D752" s="158"/>
      <c r="E752" s="158"/>
      <c r="F752" s="193"/>
      <c r="G752" s="4"/>
      <c r="H752" s="4"/>
      <c r="I752" s="4"/>
      <c r="J752" s="4"/>
      <c r="K752" s="158"/>
      <c r="L752" s="196"/>
      <c r="M752" s="196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spans="1:49" ht="15.75" customHeight="1" x14ac:dyDescent="0.35">
      <c r="A753" s="4"/>
      <c r="B753" s="192"/>
      <c r="C753" s="4"/>
      <c r="D753" s="158"/>
      <c r="E753" s="158"/>
      <c r="F753" s="193"/>
      <c r="G753" s="4"/>
      <c r="H753" s="4"/>
      <c r="I753" s="4"/>
      <c r="J753" s="4"/>
      <c r="K753" s="158"/>
      <c r="L753" s="196"/>
      <c r="M753" s="196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spans="1:49" ht="15.75" customHeight="1" x14ac:dyDescent="0.35">
      <c r="A754" s="4"/>
      <c r="B754" s="192"/>
      <c r="C754" s="4"/>
      <c r="D754" s="158"/>
      <c r="E754" s="158"/>
      <c r="F754" s="193"/>
      <c r="G754" s="4"/>
      <c r="H754" s="4"/>
      <c r="I754" s="4"/>
      <c r="J754" s="4"/>
      <c r="K754" s="158"/>
      <c r="L754" s="196"/>
      <c r="M754" s="196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spans="1:49" ht="15.75" customHeight="1" x14ac:dyDescent="0.35">
      <c r="A755" s="4"/>
      <c r="B755" s="192"/>
      <c r="C755" s="4"/>
      <c r="D755" s="158"/>
      <c r="E755" s="158"/>
      <c r="F755" s="193"/>
      <c r="G755" s="4"/>
      <c r="H755" s="4"/>
      <c r="I755" s="4"/>
      <c r="J755" s="4"/>
      <c r="K755" s="158"/>
      <c r="L755" s="196"/>
      <c r="M755" s="196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spans="1:49" ht="15.75" customHeight="1" x14ac:dyDescent="0.35">
      <c r="A756" s="4"/>
      <c r="B756" s="192"/>
      <c r="C756" s="4"/>
      <c r="D756" s="158"/>
      <c r="E756" s="158"/>
      <c r="F756" s="193"/>
      <c r="G756" s="4"/>
      <c r="H756" s="4"/>
      <c r="I756" s="4"/>
      <c r="J756" s="4"/>
      <c r="K756" s="158"/>
      <c r="L756" s="196"/>
      <c r="M756" s="196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spans="1:49" ht="15.75" customHeight="1" x14ac:dyDescent="0.35">
      <c r="A757" s="4"/>
      <c r="B757" s="192"/>
      <c r="C757" s="4"/>
      <c r="D757" s="158"/>
      <c r="E757" s="158"/>
      <c r="F757" s="193"/>
      <c r="G757" s="4"/>
      <c r="H757" s="4"/>
      <c r="I757" s="4"/>
      <c r="J757" s="4"/>
      <c r="K757" s="158"/>
      <c r="L757" s="196"/>
      <c r="M757" s="196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spans="1:49" ht="15.75" customHeight="1" x14ac:dyDescent="0.35">
      <c r="A758" s="4"/>
      <c r="B758" s="192"/>
      <c r="C758" s="4"/>
      <c r="D758" s="158"/>
      <c r="E758" s="158"/>
      <c r="F758" s="193"/>
      <c r="G758" s="4"/>
      <c r="H758" s="4"/>
      <c r="I758" s="4"/>
      <c r="J758" s="4"/>
      <c r="K758" s="158"/>
      <c r="L758" s="196"/>
      <c r="M758" s="196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spans="1:49" ht="15.75" customHeight="1" x14ac:dyDescent="0.35">
      <c r="A759" s="4"/>
      <c r="B759" s="192"/>
      <c r="C759" s="4"/>
      <c r="D759" s="158"/>
      <c r="E759" s="158"/>
      <c r="F759" s="193"/>
      <c r="G759" s="4"/>
      <c r="H759" s="4"/>
      <c r="I759" s="4"/>
      <c r="J759" s="4"/>
      <c r="K759" s="158"/>
      <c r="L759" s="196"/>
      <c r="M759" s="196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spans="1:49" ht="15.75" customHeight="1" x14ac:dyDescent="0.35">
      <c r="A760" s="4"/>
      <c r="B760" s="192"/>
      <c r="C760" s="4"/>
      <c r="D760" s="158"/>
      <c r="E760" s="158"/>
      <c r="F760" s="193"/>
      <c r="G760" s="4"/>
      <c r="H760" s="4"/>
      <c r="I760" s="4"/>
      <c r="J760" s="4"/>
      <c r="K760" s="158"/>
      <c r="L760" s="196"/>
      <c r="M760" s="196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spans="1:49" ht="15.75" customHeight="1" x14ac:dyDescent="0.35">
      <c r="A761" s="4"/>
      <c r="B761" s="192"/>
      <c r="C761" s="4"/>
      <c r="D761" s="158"/>
      <c r="E761" s="158"/>
      <c r="F761" s="193"/>
      <c r="G761" s="4"/>
      <c r="H761" s="4"/>
      <c r="I761" s="4"/>
      <c r="J761" s="4"/>
      <c r="K761" s="158"/>
      <c r="L761" s="196"/>
      <c r="M761" s="196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5.75" customHeight="1" x14ac:dyDescent="0.35">
      <c r="A762" s="4"/>
      <c r="B762" s="192"/>
      <c r="C762" s="4"/>
      <c r="D762" s="158"/>
      <c r="E762" s="158"/>
      <c r="F762" s="193"/>
      <c r="G762" s="4"/>
      <c r="H762" s="4"/>
      <c r="I762" s="4"/>
      <c r="J762" s="4"/>
      <c r="K762" s="158"/>
      <c r="L762" s="196"/>
      <c r="M762" s="196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spans="1:49" ht="15.75" customHeight="1" x14ac:dyDescent="0.35">
      <c r="A763" s="4"/>
      <c r="B763" s="192"/>
      <c r="C763" s="4"/>
      <c r="D763" s="158"/>
      <c r="E763" s="158"/>
      <c r="F763" s="193"/>
      <c r="G763" s="4"/>
      <c r="H763" s="4"/>
      <c r="I763" s="4"/>
      <c r="J763" s="4"/>
      <c r="K763" s="158"/>
      <c r="L763" s="196"/>
      <c r="M763" s="196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spans="1:49" ht="15.75" customHeight="1" x14ac:dyDescent="0.35">
      <c r="A764" s="4"/>
      <c r="B764" s="192"/>
      <c r="C764" s="4"/>
      <c r="D764" s="158"/>
      <c r="E764" s="158"/>
      <c r="F764" s="193"/>
      <c r="G764" s="4"/>
      <c r="H764" s="4"/>
      <c r="I764" s="4"/>
      <c r="J764" s="4"/>
      <c r="K764" s="158"/>
      <c r="L764" s="196"/>
      <c r="M764" s="196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spans="1:49" ht="15.75" customHeight="1" x14ac:dyDescent="0.35">
      <c r="A765" s="4"/>
      <c r="B765" s="192"/>
      <c r="C765" s="4"/>
      <c r="D765" s="158"/>
      <c r="E765" s="158"/>
      <c r="F765" s="193"/>
      <c r="G765" s="4"/>
      <c r="H765" s="4"/>
      <c r="I765" s="4"/>
      <c r="J765" s="4"/>
      <c r="K765" s="158"/>
      <c r="L765" s="196"/>
      <c r="M765" s="196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spans="1:49" ht="15.75" customHeight="1" x14ac:dyDescent="0.35">
      <c r="A766" s="4"/>
      <c r="B766" s="192"/>
      <c r="C766" s="4"/>
      <c r="D766" s="158"/>
      <c r="E766" s="158"/>
      <c r="F766" s="193"/>
      <c r="G766" s="4"/>
      <c r="H766" s="4"/>
      <c r="I766" s="4"/>
      <c r="J766" s="4"/>
      <c r="K766" s="158"/>
      <c r="L766" s="196"/>
      <c r="M766" s="196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spans="1:49" ht="15.75" customHeight="1" x14ac:dyDescent="0.35">
      <c r="A767" s="4"/>
      <c r="B767" s="192"/>
      <c r="C767" s="4"/>
      <c r="D767" s="158"/>
      <c r="E767" s="158"/>
      <c r="F767" s="193"/>
      <c r="G767" s="4"/>
      <c r="H767" s="4"/>
      <c r="I767" s="4"/>
      <c r="J767" s="4"/>
      <c r="K767" s="158"/>
      <c r="L767" s="196"/>
      <c r="M767" s="196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spans="1:49" ht="15.75" customHeight="1" x14ac:dyDescent="0.35">
      <c r="A768" s="4"/>
      <c r="B768" s="192"/>
      <c r="C768" s="4"/>
      <c r="D768" s="158"/>
      <c r="E768" s="158"/>
      <c r="F768" s="193"/>
      <c r="G768" s="4"/>
      <c r="H768" s="4"/>
      <c r="I768" s="4"/>
      <c r="J768" s="4"/>
      <c r="K768" s="158"/>
      <c r="L768" s="196"/>
      <c r="M768" s="196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spans="1:49" ht="15.75" customHeight="1" x14ac:dyDescent="0.35">
      <c r="A769" s="4"/>
      <c r="B769" s="192"/>
      <c r="C769" s="4"/>
      <c r="D769" s="158"/>
      <c r="E769" s="158"/>
      <c r="F769" s="193"/>
      <c r="G769" s="4"/>
      <c r="H769" s="4"/>
      <c r="I769" s="4"/>
      <c r="J769" s="4"/>
      <c r="K769" s="158"/>
      <c r="L769" s="196"/>
      <c r="M769" s="196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spans="1:49" ht="15.75" customHeight="1" x14ac:dyDescent="0.35">
      <c r="A770" s="4"/>
      <c r="B770" s="192"/>
      <c r="C770" s="4"/>
      <c r="D770" s="158"/>
      <c r="E770" s="158"/>
      <c r="F770" s="193"/>
      <c r="G770" s="4"/>
      <c r="H770" s="4"/>
      <c r="I770" s="4"/>
      <c r="J770" s="4"/>
      <c r="K770" s="158"/>
      <c r="L770" s="196"/>
      <c r="M770" s="196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spans="1:49" ht="15.75" customHeight="1" x14ac:dyDescent="0.35">
      <c r="A771" s="4"/>
      <c r="B771" s="192"/>
      <c r="C771" s="4"/>
      <c r="D771" s="158"/>
      <c r="E771" s="158"/>
      <c r="F771" s="193"/>
      <c r="G771" s="4"/>
      <c r="H771" s="4"/>
      <c r="I771" s="4"/>
      <c r="J771" s="4"/>
      <c r="K771" s="158"/>
      <c r="L771" s="196"/>
      <c r="M771" s="196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spans="1:49" ht="15.75" customHeight="1" x14ac:dyDescent="0.35">
      <c r="A772" s="4"/>
      <c r="B772" s="192"/>
      <c r="C772" s="4"/>
      <c r="D772" s="158"/>
      <c r="E772" s="158"/>
      <c r="F772" s="193"/>
      <c r="G772" s="4"/>
      <c r="H772" s="4"/>
      <c r="I772" s="4"/>
      <c r="J772" s="4"/>
      <c r="K772" s="158"/>
      <c r="L772" s="196"/>
      <c r="M772" s="196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spans="1:49" ht="15.75" customHeight="1" x14ac:dyDescent="0.35">
      <c r="A773" s="4"/>
      <c r="B773" s="192"/>
      <c r="C773" s="4"/>
      <c r="D773" s="158"/>
      <c r="E773" s="158"/>
      <c r="F773" s="193"/>
      <c r="G773" s="4"/>
      <c r="H773" s="4"/>
      <c r="I773" s="4"/>
      <c r="J773" s="4"/>
      <c r="K773" s="158"/>
      <c r="L773" s="196"/>
      <c r="M773" s="196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spans="1:49" ht="15.75" customHeight="1" x14ac:dyDescent="0.35">
      <c r="A774" s="4"/>
      <c r="B774" s="192"/>
      <c r="C774" s="4"/>
      <c r="D774" s="158"/>
      <c r="E774" s="158"/>
      <c r="F774" s="193"/>
      <c r="G774" s="4"/>
      <c r="H774" s="4"/>
      <c r="I774" s="4"/>
      <c r="J774" s="4"/>
      <c r="K774" s="158"/>
      <c r="L774" s="196"/>
      <c r="M774" s="196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spans="1:49" ht="15.75" customHeight="1" x14ac:dyDescent="0.35">
      <c r="A775" s="4"/>
      <c r="B775" s="192"/>
      <c r="C775" s="4"/>
      <c r="D775" s="158"/>
      <c r="E775" s="158"/>
      <c r="F775" s="193"/>
      <c r="G775" s="4"/>
      <c r="H775" s="4"/>
      <c r="I775" s="4"/>
      <c r="J775" s="4"/>
      <c r="K775" s="158"/>
      <c r="L775" s="196"/>
      <c r="M775" s="196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spans="1:49" ht="15.75" customHeight="1" x14ac:dyDescent="0.35">
      <c r="A776" s="4"/>
      <c r="B776" s="192"/>
      <c r="C776" s="4"/>
      <c r="D776" s="158"/>
      <c r="E776" s="158"/>
      <c r="F776" s="193"/>
      <c r="G776" s="4"/>
      <c r="H776" s="4"/>
      <c r="I776" s="4"/>
      <c r="J776" s="4"/>
      <c r="K776" s="158"/>
      <c r="L776" s="196"/>
      <c r="M776" s="196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spans="1:49" ht="15.75" customHeight="1" x14ac:dyDescent="0.35">
      <c r="A777" s="4"/>
      <c r="B777" s="192"/>
      <c r="C777" s="4"/>
      <c r="D777" s="158"/>
      <c r="E777" s="158"/>
      <c r="F777" s="193"/>
      <c r="G777" s="4"/>
      <c r="H777" s="4"/>
      <c r="I777" s="4"/>
      <c r="J777" s="4"/>
      <c r="K777" s="158"/>
      <c r="L777" s="196"/>
      <c r="M777" s="196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spans="1:49" ht="15.75" customHeight="1" x14ac:dyDescent="0.35">
      <c r="A778" s="4"/>
      <c r="B778" s="192"/>
      <c r="C778" s="4"/>
      <c r="D778" s="158"/>
      <c r="E778" s="158"/>
      <c r="F778" s="193"/>
      <c r="G778" s="4"/>
      <c r="H778" s="4"/>
      <c r="I778" s="4"/>
      <c r="J778" s="4"/>
      <c r="K778" s="158"/>
      <c r="L778" s="196"/>
      <c r="M778" s="196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spans="1:49" ht="15.75" customHeight="1" x14ac:dyDescent="0.35">
      <c r="A779" s="4"/>
      <c r="B779" s="192"/>
      <c r="C779" s="4"/>
      <c r="D779" s="158"/>
      <c r="E779" s="158"/>
      <c r="F779" s="193"/>
      <c r="G779" s="4"/>
      <c r="H779" s="4"/>
      <c r="I779" s="4"/>
      <c r="J779" s="4"/>
      <c r="K779" s="158"/>
      <c r="L779" s="196"/>
      <c r="M779" s="196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spans="1:49" ht="15.75" customHeight="1" x14ac:dyDescent="0.35">
      <c r="A780" s="4"/>
      <c r="B780" s="192"/>
      <c r="C780" s="4"/>
      <c r="D780" s="158"/>
      <c r="E780" s="158"/>
      <c r="F780" s="193"/>
      <c r="G780" s="4"/>
      <c r="H780" s="4"/>
      <c r="I780" s="4"/>
      <c r="J780" s="4"/>
      <c r="K780" s="158"/>
      <c r="L780" s="196"/>
      <c r="M780" s="196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spans="1:49" ht="15.75" customHeight="1" x14ac:dyDescent="0.35">
      <c r="A781" s="4"/>
      <c r="B781" s="192"/>
      <c r="C781" s="4"/>
      <c r="D781" s="158"/>
      <c r="E781" s="158"/>
      <c r="F781" s="193"/>
      <c r="G781" s="4"/>
      <c r="H781" s="4"/>
      <c r="I781" s="4"/>
      <c r="J781" s="4"/>
      <c r="K781" s="158"/>
      <c r="L781" s="196"/>
      <c r="M781" s="196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spans="1:49" ht="15.75" customHeight="1" x14ac:dyDescent="0.35">
      <c r="A782" s="4"/>
      <c r="B782" s="192"/>
      <c r="C782" s="4"/>
      <c r="D782" s="158"/>
      <c r="E782" s="158"/>
      <c r="F782" s="193"/>
      <c r="G782" s="4"/>
      <c r="H782" s="4"/>
      <c r="I782" s="4"/>
      <c r="J782" s="4"/>
      <c r="K782" s="158"/>
      <c r="L782" s="196"/>
      <c r="M782" s="196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spans="1:49" ht="15.75" customHeight="1" x14ac:dyDescent="0.35">
      <c r="A783" s="4"/>
      <c r="B783" s="192"/>
      <c r="C783" s="4"/>
      <c r="D783" s="158"/>
      <c r="E783" s="158"/>
      <c r="F783" s="193"/>
      <c r="G783" s="4"/>
      <c r="H783" s="4"/>
      <c r="I783" s="4"/>
      <c r="J783" s="4"/>
      <c r="K783" s="158"/>
      <c r="L783" s="196"/>
      <c r="M783" s="196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spans="1:49" ht="15.75" customHeight="1" x14ac:dyDescent="0.35">
      <c r="A784" s="4"/>
      <c r="B784" s="192"/>
      <c r="C784" s="4"/>
      <c r="D784" s="158"/>
      <c r="E784" s="158"/>
      <c r="F784" s="193"/>
      <c r="G784" s="4"/>
      <c r="H784" s="4"/>
      <c r="I784" s="4"/>
      <c r="J784" s="4"/>
      <c r="K784" s="158"/>
      <c r="L784" s="196"/>
      <c r="M784" s="196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spans="1:49" ht="15.75" customHeight="1" x14ac:dyDescent="0.35">
      <c r="A785" s="4"/>
      <c r="B785" s="192"/>
      <c r="C785" s="4"/>
      <c r="D785" s="158"/>
      <c r="E785" s="158"/>
      <c r="F785" s="193"/>
      <c r="G785" s="4"/>
      <c r="H785" s="4"/>
      <c r="I785" s="4"/>
      <c r="J785" s="4"/>
      <c r="K785" s="158"/>
      <c r="L785" s="196"/>
      <c r="M785" s="196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spans="1:49" ht="15.75" customHeight="1" x14ac:dyDescent="0.35">
      <c r="A786" s="4"/>
      <c r="B786" s="192"/>
      <c r="C786" s="4"/>
      <c r="D786" s="158"/>
      <c r="E786" s="158"/>
      <c r="F786" s="193"/>
      <c r="G786" s="4"/>
      <c r="H786" s="4"/>
      <c r="I786" s="4"/>
      <c r="J786" s="4"/>
      <c r="K786" s="158"/>
      <c r="L786" s="196"/>
      <c r="M786" s="196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spans="1:49" ht="15.75" customHeight="1" x14ac:dyDescent="0.35">
      <c r="A787" s="4"/>
      <c r="B787" s="192"/>
      <c r="C787" s="4"/>
      <c r="D787" s="158"/>
      <c r="E787" s="158"/>
      <c r="F787" s="193"/>
      <c r="G787" s="4"/>
      <c r="H787" s="4"/>
      <c r="I787" s="4"/>
      <c r="J787" s="4"/>
      <c r="K787" s="158"/>
      <c r="L787" s="196"/>
      <c r="M787" s="196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spans="1:49" ht="15.75" customHeight="1" x14ac:dyDescent="0.35">
      <c r="A788" s="4"/>
      <c r="B788" s="192"/>
      <c r="C788" s="4"/>
      <c r="D788" s="158"/>
      <c r="E788" s="158"/>
      <c r="F788" s="193"/>
      <c r="G788" s="4"/>
      <c r="H788" s="4"/>
      <c r="I788" s="4"/>
      <c r="J788" s="4"/>
      <c r="K788" s="158"/>
      <c r="L788" s="196"/>
      <c r="M788" s="196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spans="1:49" ht="15.75" customHeight="1" x14ac:dyDescent="0.35">
      <c r="A789" s="4"/>
      <c r="B789" s="192"/>
      <c r="C789" s="4"/>
      <c r="D789" s="158"/>
      <c r="E789" s="158"/>
      <c r="F789" s="193"/>
      <c r="G789" s="4"/>
      <c r="H789" s="4"/>
      <c r="I789" s="4"/>
      <c r="J789" s="4"/>
      <c r="K789" s="158"/>
      <c r="L789" s="196"/>
      <c r="M789" s="196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spans="1:49" ht="15.75" customHeight="1" x14ac:dyDescent="0.35">
      <c r="A790" s="4"/>
      <c r="B790" s="192"/>
      <c r="C790" s="4"/>
      <c r="D790" s="158"/>
      <c r="E790" s="158"/>
      <c r="F790" s="193"/>
      <c r="G790" s="4"/>
      <c r="H790" s="4"/>
      <c r="I790" s="4"/>
      <c r="J790" s="4"/>
      <c r="K790" s="158"/>
      <c r="L790" s="196"/>
      <c r="M790" s="196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spans="1:49" ht="15.75" customHeight="1" x14ac:dyDescent="0.35">
      <c r="A791" s="4"/>
      <c r="B791" s="192"/>
      <c r="C791" s="4"/>
      <c r="D791" s="158"/>
      <c r="E791" s="158"/>
      <c r="F791" s="193"/>
      <c r="G791" s="4"/>
      <c r="H791" s="4"/>
      <c r="I791" s="4"/>
      <c r="J791" s="4"/>
      <c r="K791" s="158"/>
      <c r="L791" s="196"/>
      <c r="M791" s="196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spans="1:49" ht="15.75" customHeight="1" x14ac:dyDescent="0.35">
      <c r="A792" s="4"/>
      <c r="B792" s="192"/>
      <c r="C792" s="4"/>
      <c r="D792" s="158"/>
      <c r="E792" s="158"/>
      <c r="F792" s="193"/>
      <c r="G792" s="4"/>
      <c r="H792" s="4"/>
      <c r="I792" s="4"/>
      <c r="J792" s="4"/>
      <c r="K792" s="158"/>
      <c r="L792" s="196"/>
      <c r="M792" s="196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spans="1:49" ht="15.75" customHeight="1" x14ac:dyDescent="0.35">
      <c r="A793" s="4"/>
      <c r="B793" s="192"/>
      <c r="C793" s="4"/>
      <c r="D793" s="158"/>
      <c r="E793" s="158"/>
      <c r="F793" s="193"/>
      <c r="G793" s="4"/>
      <c r="H793" s="4"/>
      <c r="I793" s="4"/>
      <c r="J793" s="4"/>
      <c r="K793" s="158"/>
      <c r="L793" s="196"/>
      <c r="M793" s="196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spans="1:49" ht="15.75" customHeight="1" x14ac:dyDescent="0.35">
      <c r="A794" s="4"/>
      <c r="B794" s="192"/>
      <c r="C794" s="4"/>
      <c r="D794" s="158"/>
      <c r="E794" s="158"/>
      <c r="F794" s="193"/>
      <c r="G794" s="4"/>
      <c r="H794" s="4"/>
      <c r="I794" s="4"/>
      <c r="J794" s="4"/>
      <c r="K794" s="158"/>
      <c r="L794" s="196"/>
      <c r="M794" s="196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spans="1:49" ht="15.75" customHeight="1" x14ac:dyDescent="0.35">
      <c r="A795" s="4"/>
      <c r="B795" s="192"/>
      <c r="C795" s="4"/>
      <c r="D795" s="158"/>
      <c r="E795" s="158"/>
      <c r="F795" s="193"/>
      <c r="G795" s="4"/>
      <c r="H795" s="4"/>
      <c r="I795" s="4"/>
      <c r="J795" s="4"/>
      <c r="K795" s="158"/>
      <c r="L795" s="196"/>
      <c r="M795" s="196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5.75" customHeight="1" x14ac:dyDescent="0.35">
      <c r="A796" s="4"/>
      <c r="B796" s="192"/>
      <c r="C796" s="4"/>
      <c r="D796" s="158"/>
      <c r="E796" s="158"/>
      <c r="F796" s="193"/>
      <c r="G796" s="4"/>
      <c r="H796" s="4"/>
      <c r="I796" s="4"/>
      <c r="J796" s="4"/>
      <c r="K796" s="158"/>
      <c r="L796" s="196"/>
      <c r="M796" s="196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spans="1:49" ht="15.75" customHeight="1" x14ac:dyDescent="0.35">
      <c r="A797" s="4"/>
      <c r="B797" s="192"/>
      <c r="C797" s="4"/>
      <c r="D797" s="158"/>
      <c r="E797" s="158"/>
      <c r="F797" s="193"/>
      <c r="G797" s="4"/>
      <c r="H797" s="4"/>
      <c r="I797" s="4"/>
      <c r="J797" s="4"/>
      <c r="K797" s="158"/>
      <c r="L797" s="196"/>
      <c r="M797" s="196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spans="1:49" ht="15.75" customHeight="1" x14ac:dyDescent="0.35">
      <c r="A798" s="4"/>
      <c r="B798" s="192"/>
      <c r="C798" s="4"/>
      <c r="D798" s="158"/>
      <c r="E798" s="158"/>
      <c r="F798" s="193"/>
      <c r="G798" s="4"/>
      <c r="H798" s="4"/>
      <c r="I798" s="4"/>
      <c r="J798" s="4"/>
      <c r="K798" s="158"/>
      <c r="L798" s="196"/>
      <c r="M798" s="196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spans="1:49" ht="15.75" customHeight="1" x14ac:dyDescent="0.35">
      <c r="A799" s="4"/>
      <c r="B799" s="192"/>
      <c r="C799" s="4"/>
      <c r="D799" s="158"/>
      <c r="E799" s="158"/>
      <c r="F799" s="193"/>
      <c r="G799" s="4"/>
      <c r="H799" s="4"/>
      <c r="I799" s="4"/>
      <c r="J799" s="4"/>
      <c r="K799" s="158"/>
      <c r="L799" s="196"/>
      <c r="M799" s="196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spans="1:49" ht="15.75" customHeight="1" x14ac:dyDescent="0.35">
      <c r="A800" s="4"/>
      <c r="B800" s="192"/>
      <c r="C800" s="4"/>
      <c r="D800" s="158"/>
      <c r="E800" s="158"/>
      <c r="F800" s="193"/>
      <c r="G800" s="4"/>
      <c r="H800" s="4"/>
      <c r="I800" s="4"/>
      <c r="J800" s="4"/>
      <c r="K800" s="158"/>
      <c r="L800" s="196"/>
      <c r="M800" s="196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spans="1:49" ht="15.75" customHeight="1" x14ac:dyDescent="0.35">
      <c r="A801" s="4"/>
      <c r="B801" s="192"/>
      <c r="C801" s="4"/>
      <c r="D801" s="158"/>
      <c r="E801" s="158"/>
      <c r="F801" s="193"/>
      <c r="G801" s="4"/>
      <c r="H801" s="4"/>
      <c r="I801" s="4"/>
      <c r="J801" s="4"/>
      <c r="K801" s="158"/>
      <c r="L801" s="196"/>
      <c r="M801" s="196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spans="1:49" ht="15.75" customHeight="1" x14ac:dyDescent="0.35">
      <c r="A802" s="4"/>
      <c r="B802" s="192"/>
      <c r="C802" s="4"/>
      <c r="D802" s="158"/>
      <c r="E802" s="158"/>
      <c r="F802" s="193"/>
      <c r="G802" s="4"/>
      <c r="H802" s="4"/>
      <c r="I802" s="4"/>
      <c r="J802" s="4"/>
      <c r="K802" s="158"/>
      <c r="L802" s="196"/>
      <c r="M802" s="196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spans="1:49" ht="15.75" customHeight="1" x14ac:dyDescent="0.35">
      <c r="A803" s="4"/>
      <c r="B803" s="192"/>
      <c r="C803" s="4"/>
      <c r="D803" s="158"/>
      <c r="E803" s="158"/>
      <c r="F803" s="193"/>
      <c r="G803" s="4"/>
      <c r="H803" s="4"/>
      <c r="I803" s="4"/>
      <c r="J803" s="4"/>
      <c r="K803" s="158"/>
      <c r="L803" s="196"/>
      <c r="M803" s="196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spans="1:49" ht="15.75" customHeight="1" x14ac:dyDescent="0.35">
      <c r="A804" s="4"/>
      <c r="B804" s="192"/>
      <c r="C804" s="4"/>
      <c r="D804" s="158"/>
      <c r="E804" s="158"/>
      <c r="F804" s="193"/>
      <c r="G804" s="4"/>
      <c r="H804" s="4"/>
      <c r="I804" s="4"/>
      <c r="J804" s="4"/>
      <c r="K804" s="158"/>
      <c r="L804" s="196"/>
      <c r="M804" s="196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spans="1:49" ht="15.75" customHeight="1" x14ac:dyDescent="0.35">
      <c r="A805" s="4"/>
      <c r="B805" s="192"/>
      <c r="C805" s="4"/>
      <c r="D805" s="158"/>
      <c r="E805" s="158"/>
      <c r="F805" s="193"/>
      <c r="G805" s="4"/>
      <c r="H805" s="4"/>
      <c r="I805" s="4"/>
      <c r="J805" s="4"/>
      <c r="K805" s="158"/>
      <c r="L805" s="196"/>
      <c r="M805" s="196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spans="1:49" ht="15.75" customHeight="1" x14ac:dyDescent="0.35">
      <c r="A806" s="4"/>
      <c r="B806" s="192"/>
      <c r="C806" s="4"/>
      <c r="D806" s="158"/>
      <c r="E806" s="158"/>
      <c r="F806" s="193"/>
      <c r="G806" s="4"/>
      <c r="H806" s="4"/>
      <c r="I806" s="4"/>
      <c r="J806" s="4"/>
      <c r="K806" s="158"/>
      <c r="L806" s="196"/>
      <c r="M806" s="196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spans="1:49" ht="15.75" customHeight="1" x14ac:dyDescent="0.35">
      <c r="A807" s="4"/>
      <c r="B807" s="192"/>
      <c r="C807" s="4"/>
      <c r="D807" s="158"/>
      <c r="E807" s="158"/>
      <c r="F807" s="193"/>
      <c r="G807" s="4"/>
      <c r="H807" s="4"/>
      <c r="I807" s="4"/>
      <c r="J807" s="4"/>
      <c r="K807" s="158"/>
      <c r="L807" s="196"/>
      <c r="M807" s="196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spans="1:49" ht="15.75" customHeight="1" x14ac:dyDescent="0.35">
      <c r="A808" s="4"/>
      <c r="B808" s="192"/>
      <c r="C808" s="4"/>
      <c r="D808" s="158"/>
      <c r="E808" s="158"/>
      <c r="F808" s="193"/>
      <c r="G808" s="4"/>
      <c r="H808" s="4"/>
      <c r="I808" s="4"/>
      <c r="J808" s="4"/>
      <c r="K808" s="158"/>
      <c r="L808" s="196"/>
      <c r="M808" s="196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spans="1:49" ht="15.75" customHeight="1" x14ac:dyDescent="0.35">
      <c r="A809" s="4"/>
      <c r="B809" s="192"/>
      <c r="C809" s="4"/>
      <c r="D809" s="158"/>
      <c r="E809" s="158"/>
      <c r="F809" s="193"/>
      <c r="G809" s="4"/>
      <c r="H809" s="4"/>
      <c r="I809" s="4"/>
      <c r="J809" s="4"/>
      <c r="K809" s="158"/>
      <c r="L809" s="196"/>
      <c r="M809" s="196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spans="1:49" ht="15.75" customHeight="1" x14ac:dyDescent="0.35">
      <c r="A810" s="4"/>
      <c r="B810" s="192"/>
      <c r="C810" s="4"/>
      <c r="D810" s="158"/>
      <c r="E810" s="158"/>
      <c r="F810" s="193"/>
      <c r="G810" s="4"/>
      <c r="H810" s="4"/>
      <c r="I810" s="4"/>
      <c r="J810" s="4"/>
      <c r="K810" s="158"/>
      <c r="L810" s="196"/>
      <c r="M810" s="196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spans="1:49" ht="15.75" customHeight="1" x14ac:dyDescent="0.35">
      <c r="A811" s="4"/>
      <c r="B811" s="192"/>
      <c r="C811" s="4"/>
      <c r="D811" s="158"/>
      <c r="E811" s="158"/>
      <c r="F811" s="193"/>
      <c r="G811" s="4"/>
      <c r="H811" s="4"/>
      <c r="I811" s="4"/>
      <c r="J811" s="4"/>
      <c r="K811" s="158"/>
      <c r="L811" s="196"/>
      <c r="M811" s="196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spans="1:49" ht="15.75" customHeight="1" x14ac:dyDescent="0.35">
      <c r="A812" s="4"/>
      <c r="B812" s="192"/>
      <c r="C812" s="4"/>
      <c r="D812" s="158"/>
      <c r="E812" s="158"/>
      <c r="F812" s="193"/>
      <c r="G812" s="4"/>
      <c r="H812" s="4"/>
      <c r="I812" s="4"/>
      <c r="J812" s="4"/>
      <c r="K812" s="158"/>
      <c r="L812" s="196"/>
      <c r="M812" s="196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spans="1:49" ht="15.75" customHeight="1" x14ac:dyDescent="0.35">
      <c r="A813" s="4"/>
      <c r="B813" s="192"/>
      <c r="C813" s="4"/>
      <c r="D813" s="158"/>
      <c r="E813" s="158"/>
      <c r="F813" s="193"/>
      <c r="G813" s="4"/>
      <c r="H813" s="4"/>
      <c r="I813" s="4"/>
      <c r="J813" s="4"/>
      <c r="K813" s="158"/>
      <c r="L813" s="196"/>
      <c r="M813" s="196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spans="1:49" ht="15.75" customHeight="1" x14ac:dyDescent="0.35">
      <c r="A814" s="4"/>
      <c r="B814" s="192"/>
      <c r="C814" s="4"/>
      <c r="D814" s="158"/>
      <c r="E814" s="158"/>
      <c r="F814" s="193"/>
      <c r="G814" s="4"/>
      <c r="H814" s="4"/>
      <c r="I814" s="4"/>
      <c r="J814" s="4"/>
      <c r="K814" s="158"/>
      <c r="L814" s="196"/>
      <c r="M814" s="196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spans="1:49" ht="15.75" customHeight="1" x14ac:dyDescent="0.35">
      <c r="A815" s="4"/>
      <c r="B815" s="192"/>
      <c r="C815" s="4"/>
      <c r="D815" s="158"/>
      <c r="E815" s="158"/>
      <c r="F815" s="193"/>
      <c r="G815" s="4"/>
      <c r="H815" s="4"/>
      <c r="I815" s="4"/>
      <c r="J815" s="4"/>
      <c r="K815" s="158"/>
      <c r="L815" s="196"/>
      <c r="M815" s="196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spans="1:49" ht="15.75" customHeight="1" x14ac:dyDescent="0.35">
      <c r="A816" s="4"/>
      <c r="B816" s="192"/>
      <c r="C816" s="4"/>
      <c r="D816" s="158"/>
      <c r="E816" s="158"/>
      <c r="F816" s="193"/>
      <c r="G816" s="4"/>
      <c r="H816" s="4"/>
      <c r="I816" s="4"/>
      <c r="J816" s="4"/>
      <c r="K816" s="158"/>
      <c r="L816" s="196"/>
      <c r="M816" s="196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spans="1:49" ht="15.75" customHeight="1" x14ac:dyDescent="0.35">
      <c r="A817" s="4"/>
      <c r="B817" s="192"/>
      <c r="C817" s="4"/>
      <c r="D817" s="158"/>
      <c r="E817" s="158"/>
      <c r="F817" s="193"/>
      <c r="G817" s="4"/>
      <c r="H817" s="4"/>
      <c r="I817" s="4"/>
      <c r="J817" s="4"/>
      <c r="K817" s="158"/>
      <c r="L817" s="196"/>
      <c r="M817" s="196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spans="1:49" ht="15.75" customHeight="1" x14ac:dyDescent="0.35">
      <c r="A818" s="4"/>
      <c r="B818" s="192"/>
      <c r="C818" s="4"/>
      <c r="D818" s="158"/>
      <c r="E818" s="158"/>
      <c r="F818" s="193"/>
      <c r="G818" s="4"/>
      <c r="H818" s="4"/>
      <c r="I818" s="4"/>
      <c r="J818" s="4"/>
      <c r="K818" s="158"/>
      <c r="L818" s="196"/>
      <c r="M818" s="196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spans="1:49" ht="15.75" customHeight="1" x14ac:dyDescent="0.35">
      <c r="A819" s="4"/>
      <c r="B819" s="192"/>
      <c r="C819" s="4"/>
      <c r="D819" s="158"/>
      <c r="E819" s="158"/>
      <c r="F819" s="193"/>
      <c r="G819" s="4"/>
      <c r="H819" s="4"/>
      <c r="I819" s="4"/>
      <c r="J819" s="4"/>
      <c r="K819" s="158"/>
      <c r="L819" s="196"/>
      <c r="M819" s="196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spans="1:49" ht="15.75" customHeight="1" x14ac:dyDescent="0.35">
      <c r="A820" s="4"/>
      <c r="B820" s="192"/>
      <c r="C820" s="4"/>
      <c r="D820" s="158"/>
      <c r="E820" s="158"/>
      <c r="F820" s="193"/>
      <c r="G820" s="4"/>
      <c r="H820" s="4"/>
      <c r="I820" s="4"/>
      <c r="J820" s="4"/>
      <c r="K820" s="158"/>
      <c r="L820" s="196"/>
      <c r="M820" s="196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spans="1:49" ht="15.75" customHeight="1" x14ac:dyDescent="0.35">
      <c r="A821" s="4"/>
      <c r="B821" s="192"/>
      <c r="C821" s="4"/>
      <c r="D821" s="158"/>
      <c r="E821" s="158"/>
      <c r="F821" s="193"/>
      <c r="G821" s="4"/>
      <c r="H821" s="4"/>
      <c r="I821" s="4"/>
      <c r="J821" s="4"/>
      <c r="K821" s="158"/>
      <c r="L821" s="196"/>
      <c r="M821" s="196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spans="1:49" ht="15.75" customHeight="1" x14ac:dyDescent="0.35">
      <c r="A822" s="4"/>
      <c r="B822" s="192"/>
      <c r="C822" s="4"/>
      <c r="D822" s="158"/>
      <c r="E822" s="158"/>
      <c r="F822" s="193"/>
      <c r="G822" s="4"/>
      <c r="H822" s="4"/>
      <c r="I822" s="4"/>
      <c r="J822" s="4"/>
      <c r="K822" s="158"/>
      <c r="L822" s="196"/>
      <c r="M822" s="196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spans="1:49" ht="15.75" customHeight="1" x14ac:dyDescent="0.35">
      <c r="A823" s="4"/>
      <c r="B823" s="192"/>
      <c r="C823" s="4"/>
      <c r="D823" s="158"/>
      <c r="E823" s="158"/>
      <c r="F823" s="193"/>
      <c r="G823" s="4"/>
      <c r="H823" s="4"/>
      <c r="I823" s="4"/>
      <c r="J823" s="4"/>
      <c r="K823" s="158"/>
      <c r="L823" s="196"/>
      <c r="M823" s="196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spans="1:49" ht="15.75" customHeight="1" x14ac:dyDescent="0.35">
      <c r="A824" s="4"/>
      <c r="B824" s="192"/>
      <c r="C824" s="4"/>
      <c r="D824" s="158"/>
      <c r="E824" s="158"/>
      <c r="F824" s="193"/>
      <c r="G824" s="4"/>
      <c r="H824" s="4"/>
      <c r="I824" s="4"/>
      <c r="J824" s="4"/>
      <c r="K824" s="158"/>
      <c r="L824" s="196"/>
      <c r="M824" s="196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15.75" customHeight="1" x14ac:dyDescent="0.35">
      <c r="A825" s="4"/>
      <c r="B825" s="192"/>
      <c r="C825" s="4"/>
      <c r="D825" s="158"/>
      <c r="E825" s="158"/>
      <c r="F825" s="193"/>
      <c r="G825" s="4"/>
      <c r="H825" s="4"/>
      <c r="I825" s="4"/>
      <c r="J825" s="4"/>
      <c r="K825" s="158"/>
      <c r="L825" s="196"/>
      <c r="M825" s="196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spans="1:49" ht="15.75" customHeight="1" x14ac:dyDescent="0.35">
      <c r="A826" s="4"/>
      <c r="B826" s="192"/>
      <c r="C826" s="4"/>
      <c r="D826" s="158"/>
      <c r="E826" s="158"/>
      <c r="F826" s="193"/>
      <c r="G826" s="4"/>
      <c r="H826" s="4"/>
      <c r="I826" s="4"/>
      <c r="J826" s="4"/>
      <c r="K826" s="158"/>
      <c r="L826" s="196"/>
      <c r="M826" s="196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spans="1:49" ht="15.75" customHeight="1" x14ac:dyDescent="0.35">
      <c r="A827" s="4"/>
      <c r="B827" s="192"/>
      <c r="C827" s="4"/>
      <c r="D827" s="158"/>
      <c r="E827" s="158"/>
      <c r="F827" s="193"/>
      <c r="G827" s="4"/>
      <c r="H827" s="4"/>
      <c r="I827" s="4"/>
      <c r="J827" s="4"/>
      <c r="K827" s="158"/>
      <c r="L827" s="196"/>
      <c r="M827" s="196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spans="1:49" ht="15.75" customHeight="1" x14ac:dyDescent="0.35">
      <c r="A828" s="4"/>
      <c r="B828" s="192"/>
      <c r="C828" s="4"/>
      <c r="D828" s="158"/>
      <c r="E828" s="158"/>
      <c r="F828" s="193"/>
      <c r="G828" s="4"/>
      <c r="H828" s="4"/>
      <c r="I828" s="4"/>
      <c r="J828" s="4"/>
      <c r="K828" s="158"/>
      <c r="L828" s="196"/>
      <c r="M828" s="196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spans="1:49" ht="15.75" customHeight="1" x14ac:dyDescent="0.35">
      <c r="A829" s="4"/>
      <c r="B829" s="192"/>
      <c r="C829" s="4"/>
      <c r="D829" s="158"/>
      <c r="E829" s="158"/>
      <c r="F829" s="193"/>
      <c r="G829" s="4"/>
      <c r="H829" s="4"/>
      <c r="I829" s="4"/>
      <c r="J829" s="4"/>
      <c r="K829" s="158"/>
      <c r="L829" s="196"/>
      <c r="M829" s="196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spans="1:49" ht="15.75" customHeight="1" x14ac:dyDescent="0.35">
      <c r="A830" s="4"/>
      <c r="B830" s="192"/>
      <c r="C830" s="4"/>
      <c r="D830" s="158"/>
      <c r="E830" s="158"/>
      <c r="F830" s="193"/>
      <c r="G830" s="4"/>
      <c r="H830" s="4"/>
      <c r="I830" s="4"/>
      <c r="J830" s="4"/>
      <c r="K830" s="158"/>
      <c r="L830" s="196"/>
      <c r="M830" s="196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spans="1:49" ht="15.75" customHeight="1" x14ac:dyDescent="0.35">
      <c r="A831" s="4"/>
      <c r="B831" s="192"/>
      <c r="C831" s="4"/>
      <c r="D831" s="158"/>
      <c r="E831" s="158"/>
      <c r="F831" s="193"/>
      <c r="G831" s="4"/>
      <c r="H831" s="4"/>
      <c r="I831" s="4"/>
      <c r="J831" s="4"/>
      <c r="K831" s="158"/>
      <c r="L831" s="196"/>
      <c r="M831" s="196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spans="1:49" ht="15.75" customHeight="1" x14ac:dyDescent="0.35">
      <c r="A832" s="4"/>
      <c r="B832" s="192"/>
      <c r="C832" s="4"/>
      <c r="D832" s="158"/>
      <c r="E832" s="158"/>
      <c r="F832" s="193"/>
      <c r="G832" s="4"/>
      <c r="H832" s="4"/>
      <c r="I832" s="4"/>
      <c r="J832" s="4"/>
      <c r="K832" s="158"/>
      <c r="L832" s="196"/>
      <c r="M832" s="196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spans="1:49" ht="15.75" customHeight="1" x14ac:dyDescent="0.35">
      <c r="A833" s="4"/>
      <c r="B833" s="192"/>
      <c r="C833" s="4"/>
      <c r="D833" s="158"/>
      <c r="E833" s="158"/>
      <c r="F833" s="193"/>
      <c r="G833" s="4"/>
      <c r="H833" s="4"/>
      <c r="I833" s="4"/>
      <c r="J833" s="4"/>
      <c r="K833" s="158"/>
      <c r="L833" s="196"/>
      <c r="M833" s="196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spans="1:49" ht="15.75" customHeight="1" x14ac:dyDescent="0.35">
      <c r="A834" s="4"/>
      <c r="B834" s="192"/>
      <c r="C834" s="4"/>
      <c r="D834" s="158"/>
      <c r="E834" s="158"/>
      <c r="F834" s="193"/>
      <c r="G834" s="4"/>
      <c r="H834" s="4"/>
      <c r="I834" s="4"/>
      <c r="J834" s="4"/>
      <c r="K834" s="158"/>
      <c r="L834" s="196"/>
      <c r="M834" s="196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spans="1:49" ht="15.75" customHeight="1" x14ac:dyDescent="0.35">
      <c r="A835" s="4"/>
      <c r="B835" s="192"/>
      <c r="C835" s="4"/>
      <c r="D835" s="158"/>
      <c r="E835" s="158"/>
      <c r="F835" s="193"/>
      <c r="G835" s="4"/>
      <c r="H835" s="4"/>
      <c r="I835" s="4"/>
      <c r="J835" s="4"/>
      <c r="K835" s="158"/>
      <c r="L835" s="196"/>
      <c r="M835" s="196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spans="1:49" ht="15.75" customHeight="1" x14ac:dyDescent="0.35">
      <c r="A836" s="4"/>
      <c r="B836" s="192"/>
      <c r="C836" s="4"/>
      <c r="D836" s="158"/>
      <c r="E836" s="158"/>
      <c r="F836" s="193"/>
      <c r="G836" s="4"/>
      <c r="H836" s="4"/>
      <c r="I836" s="4"/>
      <c r="J836" s="4"/>
      <c r="K836" s="158"/>
      <c r="L836" s="196"/>
      <c r="M836" s="196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spans="1:49" ht="15.75" customHeight="1" x14ac:dyDescent="0.35">
      <c r="A837" s="4"/>
      <c r="B837" s="192"/>
      <c r="C837" s="4"/>
      <c r="D837" s="158"/>
      <c r="E837" s="158"/>
      <c r="F837" s="193"/>
      <c r="G837" s="4"/>
      <c r="H837" s="4"/>
      <c r="I837" s="4"/>
      <c r="J837" s="4"/>
      <c r="K837" s="158"/>
      <c r="L837" s="196"/>
      <c r="M837" s="196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spans="1:49" ht="15.75" customHeight="1" x14ac:dyDescent="0.35">
      <c r="A838" s="4"/>
      <c r="B838" s="192"/>
      <c r="C838" s="4"/>
      <c r="D838" s="158"/>
      <c r="E838" s="158"/>
      <c r="F838" s="193"/>
      <c r="G838" s="4"/>
      <c r="H838" s="4"/>
      <c r="I838" s="4"/>
      <c r="J838" s="4"/>
      <c r="K838" s="158"/>
      <c r="L838" s="196"/>
      <c r="M838" s="196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spans="1:49" ht="15.75" customHeight="1" x14ac:dyDescent="0.35">
      <c r="A839" s="4"/>
      <c r="B839" s="192"/>
      <c r="C839" s="4"/>
      <c r="D839" s="158"/>
      <c r="E839" s="158"/>
      <c r="F839" s="193"/>
      <c r="G839" s="4"/>
      <c r="H839" s="4"/>
      <c r="I839" s="4"/>
      <c r="J839" s="4"/>
      <c r="K839" s="158"/>
      <c r="L839" s="196"/>
      <c r="M839" s="196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spans="1:49" ht="15.75" customHeight="1" x14ac:dyDescent="0.35">
      <c r="A840" s="4"/>
      <c r="B840" s="192"/>
      <c r="C840" s="4"/>
      <c r="D840" s="158"/>
      <c r="E840" s="158"/>
      <c r="F840" s="193"/>
      <c r="G840" s="4"/>
      <c r="H840" s="4"/>
      <c r="I840" s="4"/>
      <c r="J840" s="4"/>
      <c r="K840" s="158"/>
      <c r="L840" s="196"/>
      <c r="M840" s="196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spans="1:49" ht="15.75" customHeight="1" x14ac:dyDescent="0.35">
      <c r="A841" s="4"/>
      <c r="B841" s="192"/>
      <c r="C841" s="4"/>
      <c r="D841" s="158"/>
      <c r="E841" s="158"/>
      <c r="F841" s="193"/>
      <c r="G841" s="4"/>
      <c r="H841" s="4"/>
      <c r="I841" s="4"/>
      <c r="J841" s="4"/>
      <c r="K841" s="158"/>
      <c r="L841" s="196"/>
      <c r="M841" s="196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spans="1:49" ht="15.75" customHeight="1" x14ac:dyDescent="0.35">
      <c r="A842" s="4"/>
      <c r="B842" s="192"/>
      <c r="C842" s="4"/>
      <c r="D842" s="158"/>
      <c r="E842" s="158"/>
      <c r="F842" s="193"/>
      <c r="G842" s="4"/>
      <c r="H842" s="4"/>
      <c r="I842" s="4"/>
      <c r="J842" s="4"/>
      <c r="K842" s="158"/>
      <c r="L842" s="196"/>
      <c r="M842" s="196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spans="1:49" ht="15.75" customHeight="1" x14ac:dyDescent="0.35">
      <c r="A843" s="4"/>
      <c r="B843" s="192"/>
      <c r="C843" s="4"/>
      <c r="D843" s="158"/>
      <c r="E843" s="158"/>
      <c r="F843" s="193"/>
      <c r="G843" s="4"/>
      <c r="H843" s="4"/>
      <c r="I843" s="4"/>
      <c r="J843" s="4"/>
      <c r="K843" s="158"/>
      <c r="L843" s="196"/>
      <c r="M843" s="196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spans="1:49" ht="15.75" customHeight="1" x14ac:dyDescent="0.35">
      <c r="A844" s="4"/>
      <c r="B844" s="192"/>
      <c r="C844" s="4"/>
      <c r="D844" s="158"/>
      <c r="E844" s="158"/>
      <c r="F844" s="193"/>
      <c r="G844" s="4"/>
      <c r="H844" s="4"/>
      <c r="I844" s="4"/>
      <c r="J844" s="4"/>
      <c r="K844" s="158"/>
      <c r="L844" s="196"/>
      <c r="M844" s="196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spans="1:49" ht="15.75" customHeight="1" x14ac:dyDescent="0.35">
      <c r="A845" s="4"/>
      <c r="B845" s="192"/>
      <c r="C845" s="4"/>
      <c r="D845" s="158"/>
      <c r="E845" s="158"/>
      <c r="F845" s="193"/>
      <c r="G845" s="4"/>
      <c r="H845" s="4"/>
      <c r="I845" s="4"/>
      <c r="J845" s="4"/>
      <c r="K845" s="158"/>
      <c r="L845" s="196"/>
      <c r="M845" s="196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spans="1:49" ht="15.75" customHeight="1" x14ac:dyDescent="0.35">
      <c r="A846" s="4"/>
      <c r="B846" s="192"/>
      <c r="C846" s="4"/>
      <c r="D846" s="158"/>
      <c r="E846" s="158"/>
      <c r="F846" s="193"/>
      <c r="G846" s="4"/>
      <c r="H846" s="4"/>
      <c r="I846" s="4"/>
      <c r="J846" s="4"/>
      <c r="K846" s="158"/>
      <c r="L846" s="196"/>
      <c r="M846" s="196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spans="1:49" ht="15.75" customHeight="1" x14ac:dyDescent="0.35">
      <c r="A847" s="4"/>
      <c r="B847" s="192"/>
      <c r="C847" s="4"/>
      <c r="D847" s="158"/>
      <c r="E847" s="158"/>
      <c r="F847" s="193"/>
      <c r="G847" s="4"/>
      <c r="H847" s="4"/>
      <c r="I847" s="4"/>
      <c r="J847" s="4"/>
      <c r="K847" s="158"/>
      <c r="L847" s="196"/>
      <c r="M847" s="196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spans="1:49" ht="15.75" customHeight="1" x14ac:dyDescent="0.35">
      <c r="A848" s="4"/>
      <c r="B848" s="192"/>
      <c r="C848" s="4"/>
      <c r="D848" s="158"/>
      <c r="E848" s="158"/>
      <c r="F848" s="193"/>
      <c r="G848" s="4"/>
      <c r="H848" s="4"/>
      <c r="I848" s="4"/>
      <c r="J848" s="4"/>
      <c r="K848" s="158"/>
      <c r="L848" s="196"/>
      <c r="M848" s="196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spans="1:49" ht="15.75" customHeight="1" x14ac:dyDescent="0.35">
      <c r="A849" s="4"/>
      <c r="B849" s="192"/>
      <c r="C849" s="4"/>
      <c r="D849" s="158"/>
      <c r="E849" s="158"/>
      <c r="F849" s="193"/>
      <c r="G849" s="4"/>
      <c r="H849" s="4"/>
      <c r="I849" s="4"/>
      <c r="J849" s="4"/>
      <c r="K849" s="158"/>
      <c r="L849" s="196"/>
      <c r="M849" s="196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spans="1:49" ht="15.75" customHeight="1" x14ac:dyDescent="0.35">
      <c r="A850" s="4"/>
      <c r="B850" s="192"/>
      <c r="C850" s="4"/>
      <c r="D850" s="158"/>
      <c r="E850" s="158"/>
      <c r="F850" s="193"/>
      <c r="G850" s="4"/>
      <c r="H850" s="4"/>
      <c r="I850" s="4"/>
      <c r="J850" s="4"/>
      <c r="K850" s="158"/>
      <c r="L850" s="196"/>
      <c r="M850" s="196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spans="1:49" ht="15.75" customHeight="1" x14ac:dyDescent="0.35">
      <c r="A851" s="4"/>
      <c r="B851" s="192"/>
      <c r="C851" s="4"/>
      <c r="D851" s="158"/>
      <c r="E851" s="158"/>
      <c r="F851" s="193"/>
      <c r="G851" s="4"/>
      <c r="H851" s="4"/>
      <c r="I851" s="4"/>
      <c r="J851" s="4"/>
      <c r="K851" s="158"/>
      <c r="L851" s="196"/>
      <c r="M851" s="196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spans="1:49" ht="15.75" customHeight="1" x14ac:dyDescent="0.35">
      <c r="A852" s="4"/>
      <c r="B852" s="192"/>
      <c r="C852" s="4"/>
      <c r="D852" s="158"/>
      <c r="E852" s="158"/>
      <c r="F852" s="193"/>
      <c r="G852" s="4"/>
      <c r="H852" s="4"/>
      <c r="I852" s="4"/>
      <c r="J852" s="4"/>
      <c r="K852" s="158"/>
      <c r="L852" s="196"/>
      <c r="M852" s="196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spans="1:49" ht="15.75" customHeight="1" x14ac:dyDescent="0.35">
      <c r="A853" s="4"/>
      <c r="B853" s="192"/>
      <c r="C853" s="4"/>
      <c r="D853" s="158"/>
      <c r="E853" s="158"/>
      <c r="F853" s="193"/>
      <c r="G853" s="4"/>
      <c r="H853" s="4"/>
      <c r="I853" s="4"/>
      <c r="J853" s="4"/>
      <c r="K853" s="158"/>
      <c r="L853" s="196"/>
      <c r="M853" s="196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spans="1:49" ht="18" x14ac:dyDescent="0.35">
      <c r="A854" s="4"/>
      <c r="B854" s="192"/>
      <c r="C854" s="4"/>
      <c r="D854" s="158"/>
      <c r="E854" s="158"/>
      <c r="F854" s="193"/>
      <c r="G854" s="4"/>
      <c r="H854" s="4"/>
      <c r="I854" s="4"/>
      <c r="J854" s="4"/>
      <c r="K854" s="158"/>
      <c r="L854" s="196"/>
      <c r="M854" s="196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spans="1:49" ht="18" x14ac:dyDescent="0.35">
      <c r="A855" s="4"/>
      <c r="B855" s="192"/>
      <c r="C855" s="4"/>
      <c r="D855" s="158"/>
      <c r="E855" s="158"/>
      <c r="F855" s="193"/>
      <c r="G855" s="4"/>
      <c r="H855" s="4"/>
      <c r="I855" s="4"/>
      <c r="J855" s="4"/>
      <c r="K855" s="158"/>
      <c r="L855" s="196"/>
      <c r="M855" s="196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spans="1:49" ht="18" x14ac:dyDescent="0.35">
      <c r="A856" s="4"/>
      <c r="B856" s="192"/>
      <c r="C856" s="4"/>
      <c r="D856" s="158"/>
      <c r="E856" s="158"/>
      <c r="F856" s="193"/>
      <c r="G856" s="4"/>
      <c r="H856" s="4"/>
      <c r="I856" s="4"/>
      <c r="J856" s="4"/>
      <c r="K856" s="158"/>
      <c r="L856" s="196"/>
      <c r="M856" s="196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spans="1:49" ht="18" x14ac:dyDescent="0.35">
      <c r="A857" s="4"/>
      <c r="B857" s="192"/>
      <c r="C857" s="4"/>
      <c r="D857" s="158"/>
      <c r="E857" s="158"/>
      <c r="F857" s="193"/>
      <c r="G857" s="4"/>
      <c r="H857" s="4"/>
      <c r="I857" s="4"/>
      <c r="J857" s="4"/>
      <c r="K857" s="158"/>
      <c r="L857" s="196"/>
      <c r="M857" s="196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spans="1:49" ht="18" x14ac:dyDescent="0.35">
      <c r="A858" s="4"/>
      <c r="B858" s="192"/>
      <c r="C858" s="4"/>
      <c r="D858" s="158"/>
      <c r="E858" s="158"/>
      <c r="F858" s="193"/>
      <c r="G858" s="4"/>
      <c r="H858" s="4"/>
      <c r="I858" s="4"/>
      <c r="J858" s="4"/>
      <c r="K858" s="158"/>
      <c r="L858" s="196"/>
      <c r="M858" s="196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spans="1:49" ht="18" x14ac:dyDescent="0.35">
      <c r="A859" s="4"/>
      <c r="B859" s="192"/>
      <c r="C859" s="4"/>
      <c r="D859" s="158"/>
      <c r="E859" s="158"/>
      <c r="F859" s="193"/>
      <c r="G859" s="4"/>
      <c r="H859" s="4"/>
      <c r="I859" s="4"/>
      <c r="J859" s="4"/>
      <c r="K859" s="158"/>
      <c r="L859" s="196"/>
      <c r="M859" s="196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spans="1:49" ht="18" x14ac:dyDescent="0.35">
      <c r="A860" s="4"/>
      <c r="B860" s="192"/>
      <c r="C860" s="4"/>
      <c r="D860" s="158"/>
      <c r="E860" s="158"/>
      <c r="F860" s="193"/>
      <c r="G860" s="4"/>
      <c r="H860" s="4"/>
      <c r="I860" s="4"/>
      <c r="J860" s="4"/>
      <c r="K860" s="158"/>
      <c r="L860" s="196"/>
      <c r="M860" s="196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8" x14ac:dyDescent="0.35">
      <c r="A861" s="4"/>
      <c r="B861" s="192"/>
      <c r="C861" s="4"/>
      <c r="D861" s="158"/>
      <c r="E861" s="158"/>
      <c r="F861" s="193"/>
      <c r="G861" s="4"/>
      <c r="H861" s="4"/>
      <c r="I861" s="4"/>
      <c r="J861" s="4"/>
      <c r="K861" s="158"/>
      <c r="L861" s="196"/>
      <c r="M861" s="196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spans="1:49" ht="18" x14ac:dyDescent="0.35">
      <c r="A862" s="4"/>
      <c r="B862" s="192"/>
      <c r="C862" s="4"/>
      <c r="D862" s="158"/>
      <c r="E862" s="158"/>
      <c r="F862" s="193"/>
      <c r="G862" s="4"/>
      <c r="H862" s="4"/>
      <c r="I862" s="4"/>
      <c r="J862" s="4"/>
      <c r="K862" s="158"/>
      <c r="L862" s="196"/>
      <c r="M862" s="196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spans="1:49" ht="18" x14ac:dyDescent="0.35">
      <c r="A863" s="4"/>
      <c r="B863" s="192"/>
      <c r="C863" s="4"/>
      <c r="D863" s="158"/>
      <c r="E863" s="158"/>
      <c r="F863" s="193"/>
      <c r="G863" s="4"/>
      <c r="H863" s="4"/>
      <c r="I863" s="4"/>
      <c r="J863" s="4"/>
      <c r="K863" s="158"/>
      <c r="L863" s="196"/>
      <c r="M863" s="196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spans="1:49" ht="18" x14ac:dyDescent="0.35">
      <c r="A864" s="4"/>
      <c r="B864" s="192"/>
      <c r="C864" s="4"/>
      <c r="D864" s="158"/>
      <c r="E864" s="158"/>
      <c r="F864" s="193"/>
      <c r="G864" s="4"/>
      <c r="H864" s="4"/>
      <c r="I864" s="4"/>
      <c r="J864" s="4"/>
      <c r="K864" s="158"/>
      <c r="L864" s="196"/>
      <c r="M864" s="196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spans="1:49" ht="18" x14ac:dyDescent="0.35">
      <c r="A865" s="4"/>
      <c r="B865" s="192"/>
      <c r="C865" s="4"/>
      <c r="D865" s="158"/>
      <c r="E865" s="158"/>
      <c r="F865" s="193"/>
      <c r="G865" s="4"/>
      <c r="H865" s="4"/>
      <c r="I865" s="4"/>
      <c r="J865" s="4"/>
      <c r="K865" s="158"/>
      <c r="L865" s="196"/>
      <c r="M865" s="196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spans="1:49" ht="18" x14ac:dyDescent="0.35">
      <c r="A866" s="4"/>
      <c r="B866" s="192"/>
      <c r="C866" s="4"/>
      <c r="D866" s="158"/>
      <c r="E866" s="158"/>
      <c r="F866" s="193"/>
      <c r="G866" s="4"/>
      <c r="H866" s="4"/>
      <c r="I866" s="4"/>
      <c r="J866" s="4"/>
      <c r="K866" s="158"/>
      <c r="L866" s="196"/>
      <c r="M866" s="196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spans="1:49" ht="18" x14ac:dyDescent="0.35">
      <c r="A867" s="4"/>
      <c r="B867" s="192"/>
      <c r="C867" s="4"/>
      <c r="D867" s="158"/>
      <c r="E867" s="158"/>
      <c r="F867" s="193"/>
      <c r="G867" s="4"/>
      <c r="H867" s="4"/>
      <c r="I867" s="4"/>
      <c r="J867" s="4"/>
      <c r="K867" s="158"/>
      <c r="L867" s="196"/>
      <c r="M867" s="196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spans="1:49" ht="18" x14ac:dyDescent="0.35">
      <c r="A868" s="4"/>
      <c r="B868" s="192"/>
      <c r="C868" s="4"/>
      <c r="D868" s="158"/>
      <c r="E868" s="158"/>
      <c r="F868" s="193"/>
      <c r="G868" s="4"/>
      <c r="H868" s="4"/>
      <c r="I868" s="4"/>
      <c r="J868" s="4"/>
      <c r="K868" s="158"/>
      <c r="L868" s="196"/>
      <c r="M868" s="196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spans="1:49" ht="18" x14ac:dyDescent="0.35">
      <c r="A869" s="4"/>
      <c r="B869" s="192"/>
      <c r="C869" s="4"/>
      <c r="D869" s="158"/>
      <c r="E869" s="158"/>
      <c r="F869" s="193"/>
      <c r="G869" s="4"/>
      <c r="H869" s="4"/>
      <c r="I869" s="4"/>
      <c r="J869" s="4"/>
      <c r="K869" s="158"/>
      <c r="L869" s="196"/>
      <c r="M869" s="196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spans="1:49" ht="18" x14ac:dyDescent="0.35">
      <c r="A870" s="4"/>
      <c r="B870" s="192"/>
      <c r="C870" s="4"/>
      <c r="D870" s="158"/>
      <c r="E870" s="158"/>
      <c r="F870" s="193"/>
      <c r="G870" s="4"/>
      <c r="H870" s="4"/>
      <c r="I870" s="4"/>
      <c r="J870" s="4"/>
      <c r="K870" s="158"/>
      <c r="L870" s="196"/>
      <c r="M870" s="196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spans="1:49" ht="18" x14ac:dyDescent="0.35">
      <c r="A871" s="4"/>
      <c r="B871" s="192"/>
      <c r="C871" s="4"/>
      <c r="D871" s="158"/>
      <c r="E871" s="158"/>
      <c r="F871" s="193"/>
      <c r="G871" s="4"/>
      <c r="H871" s="4"/>
      <c r="I871" s="4"/>
      <c r="J871" s="4"/>
      <c r="K871" s="158"/>
      <c r="L871" s="196"/>
      <c r="M871" s="196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spans="1:49" ht="18" x14ac:dyDescent="0.35">
      <c r="A872" s="4"/>
      <c r="B872" s="192"/>
      <c r="C872" s="4"/>
      <c r="D872" s="158"/>
      <c r="E872" s="158"/>
      <c r="F872" s="193"/>
      <c r="G872" s="4"/>
      <c r="H872" s="4"/>
      <c r="I872" s="4"/>
      <c r="J872" s="4"/>
      <c r="K872" s="158"/>
      <c r="L872" s="196"/>
      <c r="M872" s="196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spans="1:49" ht="18" x14ac:dyDescent="0.35">
      <c r="A873" s="4"/>
      <c r="B873" s="192"/>
      <c r="C873" s="4"/>
      <c r="D873" s="158"/>
      <c r="E873" s="158"/>
      <c r="F873" s="193"/>
      <c r="G873" s="4"/>
      <c r="H873" s="4"/>
      <c r="I873" s="4"/>
      <c r="J873" s="4"/>
      <c r="K873" s="158"/>
      <c r="L873" s="196"/>
      <c r="M873" s="196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spans="1:49" ht="18" x14ac:dyDescent="0.35">
      <c r="A874" s="4"/>
      <c r="B874" s="192"/>
      <c r="C874" s="4"/>
      <c r="D874" s="158"/>
      <c r="E874" s="158"/>
      <c r="F874" s="193"/>
      <c r="G874" s="4"/>
      <c r="H874" s="4"/>
      <c r="I874" s="4"/>
      <c r="J874" s="4"/>
      <c r="K874" s="158"/>
      <c r="L874" s="196"/>
      <c r="M874" s="196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spans="1:49" ht="18" x14ac:dyDescent="0.35">
      <c r="A875" s="4"/>
      <c r="B875" s="192"/>
      <c r="C875" s="4"/>
      <c r="D875" s="158"/>
      <c r="E875" s="158"/>
      <c r="F875" s="193"/>
      <c r="G875" s="4"/>
      <c r="H875" s="4"/>
      <c r="I875" s="4"/>
      <c r="J875" s="4"/>
      <c r="K875" s="158"/>
      <c r="L875" s="196"/>
      <c r="M875" s="196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spans="1:49" ht="18" x14ac:dyDescent="0.35">
      <c r="A876" s="4"/>
      <c r="B876" s="192"/>
      <c r="C876" s="4"/>
      <c r="D876" s="158"/>
      <c r="E876" s="158"/>
      <c r="F876" s="193"/>
      <c r="G876" s="4"/>
      <c r="H876" s="4"/>
      <c r="I876" s="4"/>
      <c r="J876" s="4"/>
      <c r="K876" s="158"/>
      <c r="L876" s="196"/>
      <c r="M876" s="196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spans="1:49" ht="18" x14ac:dyDescent="0.35">
      <c r="A877" s="4"/>
      <c r="B877" s="192"/>
      <c r="C877" s="4"/>
      <c r="D877" s="158"/>
      <c r="E877" s="158"/>
      <c r="F877" s="193"/>
      <c r="G877" s="4"/>
      <c r="H877" s="4"/>
      <c r="I877" s="4"/>
      <c r="J877" s="4"/>
      <c r="K877" s="158"/>
      <c r="L877" s="196"/>
      <c r="M877" s="196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spans="1:49" ht="18" x14ac:dyDescent="0.35">
      <c r="A878" s="4"/>
      <c r="B878" s="192"/>
      <c r="C878" s="4"/>
      <c r="D878" s="158"/>
      <c r="E878" s="158"/>
      <c r="F878" s="193"/>
      <c r="G878" s="4"/>
      <c r="H878" s="4"/>
      <c r="I878" s="4"/>
      <c r="J878" s="4"/>
      <c r="K878" s="158"/>
      <c r="L878" s="196"/>
      <c r="M878" s="196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spans="1:49" ht="18" x14ac:dyDescent="0.35">
      <c r="A879" s="4"/>
      <c r="B879" s="192"/>
      <c r="C879" s="4"/>
      <c r="D879" s="158"/>
      <c r="E879" s="158"/>
      <c r="F879" s="193"/>
      <c r="G879" s="4"/>
      <c r="H879" s="4"/>
      <c r="I879" s="4"/>
      <c r="J879" s="4"/>
      <c r="K879" s="158"/>
      <c r="L879" s="196"/>
      <c r="M879" s="196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spans="1:49" ht="18" x14ac:dyDescent="0.35">
      <c r="A880" s="4"/>
      <c r="B880" s="192"/>
      <c r="C880" s="4"/>
      <c r="D880" s="158"/>
      <c r="E880" s="158"/>
      <c r="F880" s="193"/>
      <c r="G880" s="4"/>
      <c r="H880" s="4"/>
      <c r="I880" s="4"/>
      <c r="J880" s="4"/>
      <c r="K880" s="158"/>
      <c r="L880" s="196"/>
      <c r="M880" s="196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spans="1:49" ht="18" x14ac:dyDescent="0.35">
      <c r="A881" s="4"/>
      <c r="B881" s="192"/>
      <c r="C881" s="4"/>
      <c r="D881" s="158"/>
      <c r="E881" s="158"/>
      <c r="F881" s="193"/>
      <c r="G881" s="4"/>
      <c r="H881" s="4"/>
      <c r="I881" s="4"/>
      <c r="J881" s="4"/>
      <c r="K881" s="158"/>
      <c r="L881" s="196"/>
      <c r="M881" s="196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spans="1:49" ht="18" x14ac:dyDescent="0.35">
      <c r="A882" s="4"/>
      <c r="B882" s="192"/>
      <c r="C882" s="4"/>
      <c r="D882" s="158"/>
      <c r="E882" s="158"/>
      <c r="F882" s="193"/>
      <c r="G882" s="4"/>
      <c r="H882" s="4"/>
      <c r="I882" s="4"/>
      <c r="J882" s="4"/>
      <c r="K882" s="158"/>
      <c r="L882" s="196"/>
      <c r="M882" s="196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spans="1:49" ht="18" x14ac:dyDescent="0.35">
      <c r="A883" s="4"/>
      <c r="B883" s="192"/>
      <c r="C883" s="4"/>
      <c r="D883" s="158"/>
      <c r="E883" s="158"/>
      <c r="F883" s="193"/>
      <c r="G883" s="4"/>
      <c r="H883" s="4"/>
      <c r="I883" s="4"/>
      <c r="J883" s="4"/>
      <c r="K883" s="158"/>
      <c r="L883" s="196"/>
      <c r="M883" s="196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spans="1:49" ht="18" x14ac:dyDescent="0.35">
      <c r="A884" s="4"/>
      <c r="B884" s="192"/>
      <c r="C884" s="4"/>
      <c r="D884" s="158"/>
      <c r="E884" s="158"/>
      <c r="F884" s="193"/>
      <c r="G884" s="4"/>
      <c r="H884" s="4"/>
      <c r="I884" s="4"/>
      <c r="J884" s="4"/>
      <c r="K884" s="158"/>
      <c r="L884" s="196"/>
      <c r="M884" s="196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spans="1:49" ht="18" x14ac:dyDescent="0.35">
      <c r="A885" s="4"/>
      <c r="B885" s="192"/>
      <c r="C885" s="4"/>
      <c r="D885" s="158"/>
      <c r="E885" s="158"/>
      <c r="F885" s="193"/>
      <c r="G885" s="4"/>
      <c r="H885" s="4"/>
      <c r="I885" s="4"/>
      <c r="J885" s="4"/>
      <c r="K885" s="158"/>
      <c r="L885" s="196"/>
      <c r="M885" s="196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spans="1:49" ht="18" x14ac:dyDescent="0.35">
      <c r="A886" s="4"/>
      <c r="B886" s="192"/>
      <c r="C886" s="4"/>
      <c r="D886" s="158"/>
      <c r="E886" s="158"/>
      <c r="F886" s="193"/>
      <c r="G886" s="4"/>
      <c r="H886" s="4"/>
      <c r="I886" s="4"/>
      <c r="J886" s="4"/>
      <c r="K886" s="158"/>
      <c r="L886" s="196"/>
      <c r="M886" s="196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spans="1:49" ht="18" x14ac:dyDescent="0.35">
      <c r="A887" s="4"/>
      <c r="B887" s="192"/>
      <c r="C887" s="4"/>
      <c r="D887" s="158"/>
      <c r="E887" s="158"/>
      <c r="F887" s="193"/>
      <c r="G887" s="4"/>
      <c r="H887" s="4"/>
      <c r="I887" s="4"/>
      <c r="J887" s="4"/>
      <c r="K887" s="158"/>
      <c r="L887" s="196"/>
      <c r="M887" s="196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spans="1:49" ht="18" x14ac:dyDescent="0.35">
      <c r="A888" s="4"/>
      <c r="B888" s="192"/>
      <c r="C888" s="4"/>
      <c r="D888" s="158"/>
      <c r="E888" s="158"/>
      <c r="F888" s="193"/>
      <c r="G888" s="4"/>
      <c r="H888" s="4"/>
      <c r="I888" s="4"/>
      <c r="J888" s="4"/>
      <c r="K888" s="158"/>
      <c r="L888" s="196"/>
      <c r="M888" s="196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spans="1:49" ht="18" x14ac:dyDescent="0.35">
      <c r="A889" s="4"/>
      <c r="B889" s="192"/>
      <c r="C889" s="4"/>
      <c r="D889" s="158"/>
      <c r="E889" s="158"/>
      <c r="F889" s="193"/>
      <c r="G889" s="4"/>
      <c r="H889" s="4"/>
      <c r="I889" s="4"/>
      <c r="J889" s="4"/>
      <c r="K889" s="158"/>
      <c r="L889" s="196"/>
      <c r="M889" s="196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spans="1:49" ht="18" x14ac:dyDescent="0.35">
      <c r="A890" s="4"/>
      <c r="B890" s="192"/>
      <c r="C890" s="4"/>
      <c r="D890" s="158"/>
      <c r="E890" s="158"/>
      <c r="F890" s="193"/>
      <c r="G890" s="4"/>
      <c r="H890" s="4"/>
      <c r="I890" s="4"/>
      <c r="J890" s="4"/>
      <c r="K890" s="158"/>
      <c r="L890" s="196"/>
      <c r="M890" s="196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spans="1:49" ht="18" x14ac:dyDescent="0.35">
      <c r="A891" s="4"/>
      <c r="B891" s="192"/>
      <c r="C891" s="4"/>
      <c r="D891" s="158"/>
      <c r="E891" s="158"/>
      <c r="F891" s="193"/>
      <c r="G891" s="4"/>
      <c r="H891" s="4"/>
      <c r="I891" s="4"/>
      <c r="J891" s="4"/>
      <c r="K891" s="158"/>
      <c r="L891" s="196"/>
      <c r="M891" s="196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spans="1:49" ht="18" x14ac:dyDescent="0.35">
      <c r="A892" s="4"/>
      <c r="B892" s="192"/>
      <c r="C892" s="4"/>
      <c r="D892" s="158"/>
      <c r="E892" s="158"/>
      <c r="F892" s="193"/>
      <c r="G892" s="4"/>
      <c r="H892" s="4"/>
      <c r="I892" s="4"/>
      <c r="J892" s="4"/>
      <c r="K892" s="158"/>
      <c r="L892" s="196"/>
      <c r="M892" s="196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spans="1:49" ht="18" x14ac:dyDescent="0.35">
      <c r="A893" s="4"/>
      <c r="B893" s="192"/>
      <c r="C893" s="4"/>
      <c r="D893" s="158"/>
      <c r="E893" s="158"/>
      <c r="F893" s="193"/>
      <c r="G893" s="4"/>
      <c r="H893" s="4"/>
      <c r="I893" s="4"/>
      <c r="J893" s="4"/>
      <c r="K893" s="158"/>
      <c r="L893" s="196"/>
      <c r="M893" s="196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spans="1:49" ht="18" x14ac:dyDescent="0.35">
      <c r="A894" s="4"/>
      <c r="B894" s="192"/>
      <c r="C894" s="4"/>
      <c r="D894" s="158"/>
      <c r="E894" s="158"/>
      <c r="F894" s="193"/>
      <c r="G894" s="4"/>
      <c r="H894" s="4"/>
      <c r="I894" s="4"/>
      <c r="J894" s="4"/>
      <c r="K894" s="158"/>
      <c r="L894" s="196"/>
      <c r="M894" s="196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spans="1:49" ht="18" x14ac:dyDescent="0.35">
      <c r="A895" s="4"/>
      <c r="B895" s="192"/>
      <c r="C895" s="4"/>
      <c r="D895" s="158"/>
      <c r="E895" s="158"/>
      <c r="F895" s="193"/>
      <c r="G895" s="4"/>
      <c r="H895" s="4"/>
      <c r="I895" s="4"/>
      <c r="J895" s="4"/>
      <c r="K895" s="158"/>
      <c r="L895" s="196"/>
      <c r="M895" s="196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spans="1:49" ht="18" x14ac:dyDescent="0.35">
      <c r="A896" s="4"/>
      <c r="B896" s="192"/>
      <c r="C896" s="4"/>
      <c r="D896" s="158"/>
      <c r="E896" s="158"/>
      <c r="F896" s="193"/>
      <c r="G896" s="4"/>
      <c r="H896" s="4"/>
      <c r="I896" s="4"/>
      <c r="J896" s="4"/>
      <c r="K896" s="158"/>
      <c r="L896" s="196"/>
      <c r="M896" s="196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spans="1:49" ht="18" x14ac:dyDescent="0.35">
      <c r="A897" s="4"/>
      <c r="B897" s="192"/>
      <c r="C897" s="4"/>
      <c r="D897" s="158"/>
      <c r="E897" s="158"/>
      <c r="F897" s="193"/>
      <c r="G897" s="4"/>
      <c r="H897" s="4"/>
      <c r="I897" s="4"/>
      <c r="J897" s="4"/>
      <c r="K897" s="158"/>
      <c r="L897" s="196"/>
      <c r="M897" s="196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spans="1:49" ht="18" x14ac:dyDescent="0.35">
      <c r="A898" s="4"/>
      <c r="B898" s="192"/>
      <c r="C898" s="4"/>
      <c r="D898" s="158"/>
      <c r="E898" s="158"/>
      <c r="F898" s="193"/>
      <c r="G898" s="4"/>
      <c r="H898" s="4"/>
      <c r="I898" s="4"/>
      <c r="J898" s="4"/>
      <c r="K898" s="158"/>
      <c r="L898" s="196"/>
      <c r="M898" s="196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spans="1:49" ht="18" x14ac:dyDescent="0.35">
      <c r="A899" s="4"/>
      <c r="B899" s="192"/>
      <c r="C899" s="4"/>
      <c r="D899" s="158"/>
      <c r="E899" s="158"/>
      <c r="F899" s="193"/>
      <c r="G899" s="4"/>
      <c r="H899" s="4"/>
      <c r="I899" s="4"/>
      <c r="J899" s="4"/>
      <c r="K899" s="158"/>
      <c r="L899" s="196"/>
      <c r="M899" s="196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8" x14ac:dyDescent="0.35">
      <c r="A900" s="4"/>
      <c r="B900" s="192"/>
      <c r="C900" s="4"/>
      <c r="D900" s="158"/>
      <c r="E900" s="158"/>
      <c r="F900" s="193"/>
      <c r="G900" s="4"/>
      <c r="H900" s="4"/>
      <c r="I900" s="4"/>
      <c r="J900" s="4"/>
      <c r="K900" s="158"/>
      <c r="L900" s="196"/>
      <c r="M900" s="196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spans="1:49" ht="18" x14ac:dyDescent="0.35">
      <c r="A901" s="4"/>
      <c r="B901" s="192"/>
      <c r="C901" s="4"/>
      <c r="D901" s="158"/>
      <c r="E901" s="158"/>
      <c r="F901" s="193"/>
      <c r="G901" s="4"/>
      <c r="H901" s="4"/>
      <c r="I901" s="4"/>
      <c r="J901" s="4"/>
      <c r="K901" s="158"/>
      <c r="L901" s="196"/>
      <c r="M901" s="196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spans="1:49" ht="18" x14ac:dyDescent="0.35">
      <c r="A902" s="4"/>
      <c r="B902" s="192"/>
      <c r="C902" s="4"/>
      <c r="D902" s="158"/>
      <c r="E902" s="158"/>
      <c r="F902" s="193"/>
      <c r="G902" s="4"/>
      <c r="H902" s="4"/>
      <c r="I902" s="4"/>
      <c r="J902" s="4"/>
      <c r="K902" s="158"/>
      <c r="L902" s="196"/>
      <c r="M902" s="196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spans="1:49" ht="18" x14ac:dyDescent="0.35">
      <c r="A903" s="4"/>
      <c r="B903" s="192"/>
      <c r="C903" s="4"/>
      <c r="D903" s="158"/>
      <c r="E903" s="158"/>
      <c r="F903" s="193"/>
      <c r="G903" s="4"/>
      <c r="H903" s="4"/>
      <c r="I903" s="4"/>
      <c r="J903" s="4"/>
      <c r="K903" s="158"/>
      <c r="L903" s="196"/>
      <c r="M903" s="196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spans="1:49" ht="18" x14ac:dyDescent="0.35">
      <c r="A904" s="4"/>
      <c r="B904" s="192"/>
      <c r="C904" s="4"/>
      <c r="D904" s="158"/>
      <c r="E904" s="158"/>
      <c r="F904" s="193"/>
      <c r="G904" s="4"/>
      <c r="H904" s="4"/>
      <c r="I904" s="4"/>
      <c r="J904" s="4"/>
      <c r="K904" s="158"/>
      <c r="L904" s="196"/>
      <c r="M904" s="196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spans="1:49" ht="18" x14ac:dyDescent="0.35">
      <c r="A905" s="4"/>
      <c r="B905" s="192"/>
      <c r="C905" s="4"/>
      <c r="D905" s="158"/>
      <c r="E905" s="158"/>
      <c r="F905" s="193"/>
      <c r="G905" s="4"/>
      <c r="H905" s="4"/>
      <c r="I905" s="4"/>
      <c r="J905" s="4"/>
      <c r="K905" s="158"/>
      <c r="L905" s="196"/>
      <c r="M905" s="196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spans="1:49" ht="18" x14ac:dyDescent="0.35">
      <c r="A906" s="4"/>
      <c r="B906" s="192"/>
      <c r="C906" s="4"/>
      <c r="D906" s="158"/>
      <c r="E906" s="158"/>
      <c r="F906" s="193"/>
      <c r="G906" s="4"/>
      <c r="H906" s="4"/>
      <c r="I906" s="4"/>
      <c r="J906" s="4"/>
      <c r="K906" s="158"/>
      <c r="L906" s="196"/>
      <c r="M906" s="196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spans="1:49" ht="18" x14ac:dyDescent="0.35">
      <c r="A907" s="4"/>
      <c r="B907" s="192"/>
      <c r="C907" s="4"/>
      <c r="D907" s="158"/>
      <c r="E907" s="158"/>
      <c r="F907" s="193"/>
      <c r="G907" s="4"/>
      <c r="H907" s="4"/>
      <c r="I907" s="4"/>
      <c r="J907" s="4"/>
      <c r="K907" s="158"/>
      <c r="L907" s="196"/>
      <c r="M907" s="196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spans="1:49" ht="18" x14ac:dyDescent="0.35">
      <c r="A908" s="4"/>
      <c r="B908" s="192"/>
      <c r="C908" s="4"/>
      <c r="D908" s="158"/>
      <c r="E908" s="158"/>
      <c r="F908" s="193"/>
      <c r="G908" s="4"/>
      <c r="H908" s="4"/>
      <c r="I908" s="4"/>
      <c r="J908" s="4"/>
      <c r="K908" s="158"/>
      <c r="L908" s="196"/>
      <c r="M908" s="196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spans="1:49" ht="18" x14ac:dyDescent="0.35">
      <c r="A909" s="4"/>
      <c r="B909" s="192"/>
      <c r="C909" s="4"/>
      <c r="D909" s="158"/>
      <c r="E909" s="158"/>
      <c r="F909" s="193"/>
      <c r="G909" s="4"/>
      <c r="H909" s="4"/>
      <c r="I909" s="4"/>
      <c r="J909" s="4"/>
      <c r="K909" s="158"/>
      <c r="L909" s="196"/>
      <c r="M909" s="196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spans="1:49" ht="18" x14ac:dyDescent="0.35">
      <c r="A910" s="4"/>
      <c r="B910" s="192"/>
      <c r="C910" s="4"/>
      <c r="D910" s="158"/>
      <c r="E910" s="158"/>
      <c r="F910" s="193"/>
      <c r="G910" s="4"/>
      <c r="H910" s="4"/>
      <c r="I910" s="4"/>
      <c r="J910" s="4"/>
      <c r="K910" s="158"/>
      <c r="L910" s="196"/>
      <c r="M910" s="196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spans="1:49" ht="18" x14ac:dyDescent="0.35">
      <c r="A911" s="4"/>
      <c r="B911" s="192"/>
      <c r="C911" s="4"/>
      <c r="D911" s="158"/>
      <c r="E911" s="158"/>
      <c r="F911" s="193"/>
      <c r="G911" s="4"/>
      <c r="H911" s="4"/>
      <c r="I911" s="4"/>
      <c r="J911" s="4"/>
      <c r="K911" s="158"/>
      <c r="L911" s="196"/>
      <c r="M911" s="196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spans="1:49" ht="18" x14ac:dyDescent="0.35">
      <c r="A912" s="4"/>
      <c r="B912" s="192"/>
      <c r="C912" s="4"/>
      <c r="D912" s="158"/>
      <c r="E912" s="158"/>
      <c r="F912" s="193"/>
      <c r="G912" s="4"/>
      <c r="H912" s="4"/>
      <c r="I912" s="4"/>
      <c r="J912" s="4"/>
      <c r="K912" s="158"/>
      <c r="L912" s="196"/>
      <c r="M912" s="196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spans="1:49" ht="18" x14ac:dyDescent="0.35">
      <c r="A913" s="4"/>
      <c r="B913" s="192"/>
      <c r="C913" s="4"/>
      <c r="D913" s="158"/>
      <c r="E913" s="158"/>
      <c r="F913" s="193"/>
      <c r="G913" s="4"/>
      <c r="H913" s="4"/>
      <c r="I913" s="4"/>
      <c r="J913" s="4"/>
      <c r="K913" s="158"/>
      <c r="L913" s="196"/>
      <c r="M913" s="196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spans="1:49" ht="18" x14ac:dyDescent="0.35">
      <c r="A914" s="4"/>
      <c r="B914" s="192"/>
      <c r="C914" s="4"/>
      <c r="D914" s="158"/>
      <c r="E914" s="158"/>
      <c r="F914" s="193"/>
      <c r="G914" s="4"/>
      <c r="H914" s="4"/>
      <c r="I914" s="4"/>
      <c r="J914" s="4"/>
      <c r="K914" s="158"/>
      <c r="L914" s="196"/>
      <c r="M914" s="196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spans="1:49" ht="18" x14ac:dyDescent="0.35">
      <c r="A915" s="4"/>
      <c r="B915" s="192"/>
      <c r="C915" s="4"/>
      <c r="D915" s="158"/>
      <c r="E915" s="158"/>
      <c r="F915" s="193"/>
      <c r="G915" s="4"/>
      <c r="H915" s="4"/>
      <c r="I915" s="4"/>
      <c r="J915" s="4"/>
      <c r="K915" s="158"/>
      <c r="L915" s="196"/>
      <c r="M915" s="196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spans="1:49" ht="18" x14ac:dyDescent="0.35">
      <c r="A916" s="4"/>
      <c r="B916" s="192"/>
      <c r="C916" s="4"/>
      <c r="D916" s="158"/>
      <c r="E916" s="158"/>
      <c r="F916" s="193"/>
      <c r="G916" s="4"/>
      <c r="H916" s="4"/>
      <c r="I916" s="4"/>
      <c r="J916" s="4"/>
      <c r="K916" s="158"/>
      <c r="L916" s="196"/>
      <c r="M916" s="196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spans="1:49" ht="18" x14ac:dyDescent="0.35">
      <c r="A917" s="4"/>
      <c r="B917" s="192"/>
      <c r="C917" s="4"/>
      <c r="D917" s="158"/>
      <c r="E917" s="158"/>
      <c r="F917" s="193"/>
      <c r="G917" s="4"/>
      <c r="H917" s="4"/>
      <c r="I917" s="4"/>
      <c r="J917" s="4"/>
      <c r="K917" s="158"/>
      <c r="L917" s="196"/>
      <c r="M917" s="196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spans="1:49" ht="18" x14ac:dyDescent="0.35">
      <c r="A918" s="4"/>
      <c r="B918" s="192"/>
      <c r="C918" s="4"/>
      <c r="D918" s="158"/>
      <c r="E918" s="158"/>
      <c r="F918" s="193"/>
      <c r="G918" s="4"/>
      <c r="H918" s="4"/>
      <c r="I918" s="4"/>
      <c r="J918" s="4"/>
      <c r="K918" s="158"/>
      <c r="L918" s="196"/>
      <c r="M918" s="196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spans="1:49" ht="18" x14ac:dyDescent="0.35">
      <c r="A919" s="4"/>
      <c r="B919" s="192"/>
      <c r="C919" s="4"/>
      <c r="D919" s="158"/>
      <c r="E919" s="158"/>
      <c r="F919" s="193"/>
      <c r="G919" s="4"/>
      <c r="H919" s="4"/>
      <c r="I919" s="4"/>
      <c r="J919" s="4"/>
      <c r="K919" s="158"/>
      <c r="L919" s="196"/>
      <c r="M919" s="196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spans="1:49" ht="18" x14ac:dyDescent="0.35">
      <c r="A920" s="4"/>
      <c r="B920" s="192"/>
      <c r="C920" s="4"/>
      <c r="D920" s="158"/>
      <c r="E920" s="158"/>
      <c r="F920" s="193"/>
      <c r="G920" s="4"/>
      <c r="H920" s="4"/>
      <c r="I920" s="4"/>
      <c r="J920" s="4"/>
      <c r="K920" s="158"/>
      <c r="L920" s="196"/>
      <c r="M920" s="196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spans="1:49" ht="18" x14ac:dyDescent="0.35">
      <c r="A921" s="4"/>
      <c r="B921" s="192"/>
      <c r="C921" s="4"/>
      <c r="D921" s="158"/>
      <c r="E921" s="158"/>
      <c r="F921" s="193"/>
      <c r="G921" s="4"/>
      <c r="H921" s="4"/>
      <c r="I921" s="4"/>
      <c r="J921" s="4"/>
      <c r="K921" s="158"/>
      <c r="L921" s="196"/>
      <c r="M921" s="196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spans="1:49" ht="18" x14ac:dyDescent="0.35">
      <c r="A922" s="4"/>
      <c r="B922" s="192"/>
      <c r="C922" s="4"/>
      <c r="D922" s="158"/>
      <c r="E922" s="158"/>
      <c r="F922" s="193"/>
      <c r="G922" s="4"/>
      <c r="H922" s="4"/>
      <c r="I922" s="4"/>
      <c r="J922" s="4"/>
      <c r="K922" s="158"/>
      <c r="L922" s="196"/>
      <c r="M922" s="196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spans="1:49" ht="18" x14ac:dyDescent="0.35">
      <c r="A923" s="4"/>
      <c r="B923" s="192"/>
      <c r="C923" s="4"/>
      <c r="D923" s="158"/>
      <c r="E923" s="158"/>
      <c r="F923" s="193"/>
      <c r="G923" s="4"/>
      <c r="H923" s="4"/>
      <c r="I923" s="4"/>
      <c r="J923" s="4"/>
      <c r="K923" s="158"/>
      <c r="L923" s="196"/>
      <c r="M923" s="196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spans="1:49" ht="18" x14ac:dyDescent="0.35">
      <c r="A924" s="4"/>
      <c r="B924" s="192"/>
      <c r="C924" s="4"/>
      <c r="D924" s="158"/>
      <c r="E924" s="158"/>
      <c r="F924" s="193"/>
      <c r="G924" s="4"/>
      <c r="H924" s="4"/>
      <c r="I924" s="4"/>
      <c r="J924" s="4"/>
      <c r="K924" s="158"/>
      <c r="L924" s="196"/>
      <c r="M924" s="196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spans="1:49" ht="18" x14ac:dyDescent="0.35">
      <c r="A925" s="4"/>
      <c r="B925" s="192"/>
      <c r="C925" s="4"/>
      <c r="D925" s="158"/>
      <c r="E925" s="158"/>
      <c r="F925" s="193"/>
      <c r="G925" s="4"/>
      <c r="H925" s="4"/>
      <c r="I925" s="4"/>
      <c r="J925" s="4"/>
      <c r="K925" s="158"/>
      <c r="L925" s="196"/>
      <c r="M925" s="196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spans="1:49" ht="18" x14ac:dyDescent="0.35">
      <c r="A926" s="4"/>
      <c r="B926" s="192"/>
      <c r="C926" s="4"/>
      <c r="D926" s="158"/>
      <c r="E926" s="158"/>
      <c r="F926" s="193"/>
      <c r="G926" s="4"/>
      <c r="H926" s="4"/>
      <c r="I926" s="4"/>
      <c r="J926" s="4"/>
      <c r="K926" s="158"/>
      <c r="L926" s="196"/>
      <c r="M926" s="196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spans="1:49" ht="18" x14ac:dyDescent="0.35">
      <c r="A927" s="4"/>
      <c r="B927" s="192"/>
      <c r="C927" s="4"/>
      <c r="D927" s="158"/>
      <c r="E927" s="158"/>
      <c r="F927" s="193"/>
      <c r="G927" s="4"/>
      <c r="H927" s="4"/>
      <c r="I927" s="4"/>
      <c r="J927" s="4"/>
      <c r="K927" s="158"/>
      <c r="L927" s="196"/>
      <c r="M927" s="196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spans="1:49" ht="18" x14ac:dyDescent="0.35">
      <c r="A928" s="4"/>
      <c r="B928" s="192"/>
      <c r="C928" s="4"/>
      <c r="D928" s="158"/>
      <c r="E928" s="158"/>
      <c r="F928" s="193"/>
      <c r="G928" s="4"/>
      <c r="H928" s="4"/>
      <c r="I928" s="4"/>
      <c r="J928" s="4"/>
      <c r="K928" s="158"/>
      <c r="L928" s="196"/>
      <c r="M928" s="196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spans="1:49" ht="18" x14ac:dyDescent="0.35">
      <c r="A929" s="4"/>
      <c r="B929" s="192"/>
      <c r="C929" s="4"/>
      <c r="D929" s="158"/>
      <c r="E929" s="158"/>
      <c r="F929" s="193"/>
      <c r="G929" s="4"/>
      <c r="H929" s="4"/>
      <c r="I929" s="4"/>
      <c r="J929" s="4"/>
      <c r="K929" s="158"/>
      <c r="L929" s="196"/>
      <c r="M929" s="196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spans="1:49" ht="18" x14ac:dyDescent="0.35">
      <c r="A930" s="4"/>
      <c r="B930" s="192"/>
      <c r="C930" s="4"/>
      <c r="D930" s="158"/>
      <c r="E930" s="158"/>
      <c r="F930" s="193"/>
      <c r="G930" s="4"/>
      <c r="H930" s="4"/>
      <c r="I930" s="4"/>
      <c r="J930" s="4"/>
      <c r="K930" s="158"/>
      <c r="L930" s="196"/>
      <c r="M930" s="196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spans="1:49" ht="18" x14ac:dyDescent="0.35">
      <c r="A931" s="4"/>
      <c r="B931" s="192"/>
      <c r="C931" s="4"/>
      <c r="D931" s="158"/>
      <c r="E931" s="158"/>
      <c r="F931" s="193"/>
      <c r="G931" s="4"/>
      <c r="H931" s="4"/>
      <c r="I931" s="4"/>
      <c r="J931" s="4"/>
      <c r="K931" s="158"/>
      <c r="L931" s="196"/>
      <c r="M931" s="196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spans="1:49" ht="18" x14ac:dyDescent="0.35">
      <c r="A932" s="4"/>
      <c r="B932" s="192"/>
      <c r="C932" s="4"/>
      <c r="D932" s="158"/>
      <c r="E932" s="158"/>
      <c r="F932" s="193"/>
      <c r="G932" s="4"/>
      <c r="H932" s="4"/>
      <c r="I932" s="4"/>
      <c r="J932" s="4"/>
      <c r="K932" s="158"/>
      <c r="L932" s="196"/>
      <c r="M932" s="196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spans="1:49" ht="18" x14ac:dyDescent="0.35">
      <c r="A933" s="4"/>
      <c r="B933" s="192"/>
      <c r="C933" s="4"/>
      <c r="D933" s="158"/>
      <c r="E933" s="158"/>
      <c r="F933" s="193"/>
      <c r="G933" s="4"/>
      <c r="H933" s="4"/>
      <c r="I933" s="4"/>
      <c r="J933" s="4"/>
      <c r="K933" s="158"/>
      <c r="L933" s="196"/>
      <c r="M933" s="196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spans="1:49" ht="18" x14ac:dyDescent="0.35">
      <c r="A934" s="4"/>
      <c r="B934" s="192"/>
      <c r="C934" s="4"/>
      <c r="D934" s="158"/>
      <c r="E934" s="158"/>
      <c r="F934" s="193"/>
      <c r="G934" s="4"/>
      <c r="H934" s="4"/>
      <c r="I934" s="4"/>
      <c r="J934" s="4"/>
      <c r="K934" s="158"/>
      <c r="L934" s="196"/>
      <c r="M934" s="196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spans="1:49" ht="18" x14ac:dyDescent="0.35">
      <c r="A935" s="4"/>
      <c r="B935" s="192"/>
      <c r="C935" s="4"/>
      <c r="D935" s="158"/>
      <c r="E935" s="158"/>
      <c r="F935" s="193"/>
      <c r="G935" s="4"/>
      <c r="H935" s="4"/>
      <c r="I935" s="4"/>
      <c r="J935" s="4"/>
      <c r="K935" s="158"/>
      <c r="L935" s="196"/>
      <c r="M935" s="196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spans="1:49" ht="18" x14ac:dyDescent="0.35">
      <c r="A936" s="4"/>
      <c r="B936" s="192"/>
      <c r="C936" s="4"/>
      <c r="D936" s="158"/>
      <c r="E936" s="158"/>
      <c r="F936" s="193"/>
      <c r="G936" s="4"/>
      <c r="H936" s="4"/>
      <c r="I936" s="4"/>
      <c r="J936" s="4"/>
      <c r="K936" s="158"/>
      <c r="L936" s="196"/>
      <c r="M936" s="196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spans="1:49" ht="18" x14ac:dyDescent="0.35">
      <c r="A937" s="4"/>
      <c r="B937" s="192"/>
      <c r="C937" s="4"/>
      <c r="D937" s="158"/>
      <c r="E937" s="158"/>
      <c r="F937" s="193"/>
      <c r="G937" s="4"/>
      <c r="H937" s="4"/>
      <c r="I937" s="4"/>
      <c r="J937" s="4"/>
      <c r="K937" s="158"/>
      <c r="L937" s="196"/>
      <c r="M937" s="196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spans="1:49" ht="18" x14ac:dyDescent="0.35">
      <c r="A938" s="4"/>
      <c r="B938" s="192"/>
      <c r="C938" s="4"/>
      <c r="D938" s="158"/>
      <c r="E938" s="158"/>
      <c r="F938" s="193"/>
      <c r="G938" s="4"/>
      <c r="H938" s="4"/>
      <c r="I938" s="4"/>
      <c r="J938" s="4"/>
      <c r="K938" s="158"/>
      <c r="L938" s="196"/>
      <c r="M938" s="196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8" x14ac:dyDescent="0.35">
      <c r="A939" s="4"/>
      <c r="B939" s="192"/>
      <c r="C939" s="4"/>
      <c r="D939" s="158"/>
      <c r="E939" s="158"/>
      <c r="F939" s="193"/>
      <c r="G939" s="4"/>
      <c r="H939" s="4"/>
      <c r="I939" s="4"/>
      <c r="J939" s="4"/>
      <c r="K939" s="158"/>
      <c r="L939" s="196"/>
      <c r="M939" s="196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spans="1:49" ht="18" x14ac:dyDescent="0.35">
      <c r="A940" s="4"/>
      <c r="B940" s="192"/>
      <c r="C940" s="4"/>
      <c r="D940" s="158"/>
      <c r="E940" s="158"/>
      <c r="F940" s="193"/>
      <c r="G940" s="4"/>
      <c r="H940" s="4"/>
      <c r="I940" s="4"/>
      <c r="J940" s="4"/>
      <c r="K940" s="158"/>
      <c r="L940" s="196"/>
      <c r="M940" s="196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spans="1:49" ht="18" x14ac:dyDescent="0.35">
      <c r="A941" s="4"/>
      <c r="B941" s="192"/>
      <c r="C941" s="4"/>
      <c r="D941" s="158"/>
      <c r="E941" s="158"/>
      <c r="F941" s="193"/>
      <c r="G941" s="4"/>
      <c r="H941" s="4"/>
      <c r="I941" s="4"/>
      <c r="J941" s="4"/>
      <c r="K941" s="158"/>
      <c r="L941" s="196"/>
      <c r="M941" s="196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spans="1:49" ht="18" x14ac:dyDescent="0.35">
      <c r="A942" s="4"/>
      <c r="B942" s="192"/>
      <c r="C942" s="4"/>
      <c r="D942" s="158"/>
      <c r="E942" s="158"/>
      <c r="F942" s="193"/>
      <c r="G942" s="4"/>
      <c r="H942" s="4"/>
      <c r="I942" s="4"/>
      <c r="J942" s="4"/>
      <c r="K942" s="158"/>
      <c r="L942" s="196"/>
      <c r="M942" s="196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spans="1:49" ht="18" x14ac:dyDescent="0.35">
      <c r="A943" s="4"/>
      <c r="B943" s="192"/>
      <c r="C943" s="4"/>
      <c r="D943" s="158"/>
      <c r="E943" s="158"/>
      <c r="F943" s="193"/>
      <c r="G943" s="4"/>
      <c r="H943" s="4"/>
      <c r="I943" s="4"/>
      <c r="J943" s="4"/>
      <c r="K943" s="158"/>
      <c r="L943" s="196"/>
      <c r="M943" s="196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spans="1:49" ht="18" x14ac:dyDescent="0.35">
      <c r="A944" s="4"/>
      <c r="B944" s="192"/>
      <c r="C944" s="4"/>
      <c r="D944" s="158"/>
      <c r="E944" s="158"/>
      <c r="F944" s="193"/>
      <c r="G944" s="4"/>
      <c r="H944" s="4"/>
      <c r="I944" s="4"/>
      <c r="J944" s="4"/>
      <c r="K944" s="158"/>
      <c r="L944" s="196"/>
      <c r="M944" s="196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spans="1:49" ht="18" x14ac:dyDescent="0.35">
      <c r="A945" s="4"/>
      <c r="B945" s="192"/>
      <c r="C945" s="4"/>
      <c r="D945" s="158"/>
      <c r="E945" s="158"/>
      <c r="F945" s="193"/>
      <c r="G945" s="4"/>
      <c r="H945" s="4"/>
      <c r="I945" s="4"/>
      <c r="J945" s="4"/>
      <c r="K945" s="158"/>
      <c r="L945" s="196"/>
      <c r="M945" s="196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spans="1:49" ht="18" x14ac:dyDescent="0.35">
      <c r="A946" s="4"/>
      <c r="B946" s="192"/>
      <c r="C946" s="4"/>
      <c r="D946" s="158"/>
      <c r="E946" s="158"/>
      <c r="F946" s="193"/>
      <c r="G946" s="4"/>
      <c r="H946" s="4"/>
      <c r="I946" s="4"/>
      <c r="J946" s="4"/>
      <c r="K946" s="158"/>
      <c r="L946" s="196"/>
      <c r="M946" s="196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spans="1:49" ht="18" x14ac:dyDescent="0.35">
      <c r="A947" s="4"/>
      <c r="B947" s="192"/>
      <c r="C947" s="4"/>
      <c r="D947" s="158"/>
      <c r="E947" s="158"/>
      <c r="F947" s="193"/>
      <c r="G947" s="4"/>
      <c r="H947" s="4"/>
      <c r="I947" s="4"/>
      <c r="J947" s="4"/>
      <c r="K947" s="158"/>
      <c r="L947" s="196"/>
      <c r="M947" s="196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spans="1:49" ht="18" x14ac:dyDescent="0.35">
      <c r="A948" s="4"/>
      <c r="B948" s="192"/>
      <c r="C948" s="4"/>
      <c r="D948" s="158"/>
      <c r="E948" s="158"/>
      <c r="F948" s="193"/>
      <c r="G948" s="4"/>
      <c r="H948" s="4"/>
      <c r="I948" s="4"/>
      <c r="J948" s="4"/>
      <c r="K948" s="158"/>
      <c r="L948" s="196"/>
      <c r="M948" s="196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spans="1:49" ht="18" x14ac:dyDescent="0.35">
      <c r="A949" s="4"/>
      <c r="B949" s="192"/>
      <c r="C949" s="4"/>
      <c r="D949" s="158"/>
      <c r="E949" s="158"/>
      <c r="F949" s="193"/>
      <c r="G949" s="4"/>
      <c r="H949" s="4"/>
      <c r="I949" s="4"/>
      <c r="J949" s="4"/>
      <c r="K949" s="158"/>
      <c r="L949" s="196"/>
      <c r="M949" s="196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spans="1:49" ht="18" x14ac:dyDescent="0.35">
      <c r="A950" s="4"/>
      <c r="B950" s="192"/>
      <c r="C950" s="4"/>
      <c r="D950" s="158"/>
      <c r="E950" s="158"/>
      <c r="F950" s="193"/>
      <c r="G950" s="4"/>
      <c r="H950" s="4"/>
      <c r="I950" s="4"/>
      <c r="J950" s="4"/>
      <c r="K950" s="158"/>
      <c r="L950" s="196"/>
      <c r="M950" s="196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spans="1:49" ht="18" x14ac:dyDescent="0.35">
      <c r="A951" s="4"/>
      <c r="B951" s="192"/>
      <c r="C951" s="4"/>
      <c r="D951" s="158"/>
      <c r="E951" s="158"/>
      <c r="F951" s="193"/>
      <c r="G951" s="4"/>
      <c r="H951" s="4"/>
      <c r="I951" s="4"/>
      <c r="J951" s="4"/>
      <c r="K951" s="158"/>
      <c r="L951" s="196"/>
      <c r="M951" s="196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spans="1:49" ht="18" x14ac:dyDescent="0.35">
      <c r="A952" s="4"/>
      <c r="B952" s="192"/>
      <c r="C952" s="4"/>
      <c r="D952" s="158"/>
      <c r="E952" s="158"/>
      <c r="F952" s="193"/>
      <c r="G952" s="4"/>
      <c r="H952" s="4"/>
      <c r="I952" s="4"/>
      <c r="J952" s="4"/>
      <c r="K952" s="158"/>
      <c r="L952" s="196"/>
      <c r="M952" s="196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spans="1:49" ht="18" x14ac:dyDescent="0.35">
      <c r="A953" s="4"/>
      <c r="B953" s="192"/>
      <c r="C953" s="4"/>
      <c r="D953" s="158"/>
      <c r="E953" s="158"/>
      <c r="F953" s="193"/>
      <c r="G953" s="4"/>
      <c r="H953" s="4"/>
      <c r="I953" s="4"/>
      <c r="J953" s="4"/>
      <c r="K953" s="158"/>
      <c r="L953" s="196"/>
      <c r="M953" s="196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spans="1:49" ht="18" x14ac:dyDescent="0.35">
      <c r="A954" s="4"/>
      <c r="B954" s="192"/>
      <c r="C954" s="4"/>
      <c r="D954" s="158"/>
      <c r="E954" s="158"/>
      <c r="F954" s="193"/>
      <c r="G954" s="4"/>
      <c r="H954" s="4"/>
      <c r="I954" s="4"/>
      <c r="J954" s="4"/>
      <c r="K954" s="158"/>
      <c r="L954" s="196"/>
      <c r="M954" s="196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spans="1:49" ht="18" x14ac:dyDescent="0.35">
      <c r="A955" s="4"/>
      <c r="B955" s="192"/>
      <c r="C955" s="4"/>
      <c r="D955" s="158"/>
      <c r="E955" s="158"/>
      <c r="F955" s="193"/>
      <c r="G955" s="4"/>
      <c r="H955" s="4"/>
      <c r="I955" s="4"/>
      <c r="J955" s="4"/>
      <c r="K955" s="158"/>
      <c r="L955" s="196"/>
      <c r="M955" s="196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spans="1:49" ht="18" x14ac:dyDescent="0.35">
      <c r="A956" s="4"/>
      <c r="B956" s="192"/>
      <c r="C956" s="4"/>
      <c r="D956" s="158"/>
      <c r="E956" s="158"/>
      <c r="F956" s="193"/>
      <c r="G956" s="4"/>
      <c r="H956" s="4"/>
      <c r="I956" s="4"/>
      <c r="J956" s="4"/>
      <c r="K956" s="158"/>
      <c r="L956" s="196"/>
      <c r="M956" s="196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spans="1:49" ht="18" x14ac:dyDescent="0.35">
      <c r="A957" s="4"/>
      <c r="B957" s="192"/>
      <c r="C957" s="4"/>
      <c r="D957" s="158"/>
      <c r="E957" s="158"/>
      <c r="F957" s="193"/>
      <c r="G957" s="4"/>
      <c r="H957" s="4"/>
      <c r="I957" s="4"/>
      <c r="J957" s="4"/>
      <c r="K957" s="158"/>
      <c r="L957" s="196"/>
      <c r="M957" s="196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spans="1:49" ht="18" x14ac:dyDescent="0.35">
      <c r="A958" s="4"/>
      <c r="B958" s="192"/>
      <c r="C958" s="4"/>
      <c r="D958" s="158"/>
      <c r="E958" s="158"/>
      <c r="F958" s="193"/>
      <c r="G958" s="4"/>
      <c r="H958" s="4"/>
      <c r="I958" s="4"/>
      <c r="J958" s="4"/>
      <c r="K958" s="158"/>
      <c r="L958" s="196"/>
      <c r="M958" s="196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spans="1:49" ht="18" x14ac:dyDescent="0.35">
      <c r="A959" s="4"/>
      <c r="B959" s="192"/>
      <c r="C959" s="4"/>
      <c r="D959" s="158"/>
      <c r="E959" s="158"/>
      <c r="F959" s="193"/>
      <c r="G959" s="4"/>
      <c r="H959" s="4"/>
      <c r="I959" s="4"/>
      <c r="J959" s="4"/>
      <c r="K959" s="158"/>
      <c r="L959" s="196"/>
      <c r="M959" s="196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spans="1:49" ht="18" x14ac:dyDescent="0.35">
      <c r="A960" s="4"/>
      <c r="B960" s="192"/>
      <c r="C960" s="4"/>
      <c r="D960" s="158"/>
      <c r="E960" s="158"/>
      <c r="F960" s="193"/>
      <c r="G960" s="4"/>
      <c r="H960" s="4"/>
      <c r="I960" s="4"/>
      <c r="J960" s="4"/>
      <c r="K960" s="158"/>
      <c r="L960" s="196"/>
      <c r="M960" s="196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spans="1:49" ht="18" x14ac:dyDescent="0.35">
      <c r="A961" s="4"/>
      <c r="B961" s="192"/>
      <c r="C961" s="4"/>
      <c r="D961" s="158"/>
      <c r="E961" s="158"/>
      <c r="F961" s="193"/>
      <c r="G961" s="4"/>
      <c r="H961" s="4"/>
      <c r="I961" s="4"/>
      <c r="J961" s="4"/>
      <c r="K961" s="158"/>
      <c r="L961" s="196"/>
      <c r="M961" s="196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spans="1:49" ht="18" x14ac:dyDescent="0.35">
      <c r="A962" s="4"/>
      <c r="B962" s="192"/>
      <c r="C962" s="4"/>
      <c r="D962" s="158"/>
      <c r="E962" s="158"/>
      <c r="F962" s="193"/>
      <c r="G962" s="4"/>
      <c r="H962" s="4"/>
      <c r="I962" s="4"/>
      <c r="J962" s="4"/>
      <c r="K962" s="158"/>
      <c r="L962" s="196"/>
      <c r="M962" s="196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spans="1:49" ht="18" x14ac:dyDescent="0.35">
      <c r="A963" s="4"/>
      <c r="B963" s="192"/>
      <c r="C963" s="4"/>
      <c r="D963" s="158"/>
      <c r="E963" s="158"/>
      <c r="F963" s="193"/>
      <c r="G963" s="4"/>
      <c r="H963" s="4"/>
      <c r="I963" s="4"/>
      <c r="J963" s="4"/>
      <c r="K963" s="158"/>
      <c r="L963" s="196"/>
      <c r="M963" s="196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spans="1:49" ht="18" x14ac:dyDescent="0.35">
      <c r="A964" s="4"/>
      <c r="B964" s="192"/>
      <c r="C964" s="4"/>
      <c r="D964" s="158"/>
      <c r="E964" s="158"/>
      <c r="F964" s="193"/>
      <c r="G964" s="4"/>
      <c r="H964" s="4"/>
      <c r="I964" s="4"/>
      <c r="J964" s="4"/>
      <c r="K964" s="158"/>
      <c r="L964" s="196"/>
      <c r="M964" s="196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spans="1:49" ht="18" x14ac:dyDescent="0.35">
      <c r="A965" s="4"/>
      <c r="B965" s="192"/>
      <c r="C965" s="4"/>
      <c r="D965" s="158"/>
      <c r="E965" s="158"/>
      <c r="F965" s="193"/>
      <c r="G965" s="4"/>
      <c r="H965" s="4"/>
      <c r="I965" s="4"/>
      <c r="J965" s="4"/>
      <c r="K965" s="158"/>
      <c r="L965" s="196"/>
      <c r="M965" s="196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spans="1:49" ht="18" x14ac:dyDescent="0.35">
      <c r="A966" s="4"/>
      <c r="B966" s="192"/>
      <c r="C966" s="4"/>
      <c r="D966" s="158"/>
      <c r="E966" s="158"/>
      <c r="F966" s="193"/>
      <c r="G966" s="4"/>
      <c r="H966" s="4"/>
      <c r="I966" s="4"/>
      <c r="J966" s="4"/>
      <c r="K966" s="158"/>
      <c r="L966" s="196"/>
      <c r="M966" s="196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spans="1:49" ht="18" x14ac:dyDescent="0.35">
      <c r="A967" s="4"/>
      <c r="B967" s="192"/>
      <c r="C967" s="4"/>
      <c r="D967" s="158"/>
      <c r="E967" s="158"/>
      <c r="F967" s="193"/>
      <c r="G967" s="4"/>
      <c r="H967" s="4"/>
      <c r="I967" s="4"/>
      <c r="J967" s="4"/>
      <c r="K967" s="158"/>
      <c r="L967" s="196"/>
      <c r="M967" s="196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spans="1:49" ht="18" x14ac:dyDescent="0.35">
      <c r="A968" s="4"/>
      <c r="B968" s="192"/>
      <c r="C968" s="4"/>
      <c r="D968" s="158"/>
      <c r="E968" s="158"/>
      <c r="F968" s="193"/>
      <c r="G968" s="4"/>
      <c r="H968" s="4"/>
      <c r="I968" s="4"/>
      <c r="J968" s="4"/>
      <c r="K968" s="158"/>
      <c r="L968" s="196"/>
      <c r="M968" s="196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8" x14ac:dyDescent="0.35">
      <c r="A969" s="4"/>
      <c r="B969" s="192"/>
      <c r="C969" s="4"/>
      <c r="D969" s="158"/>
      <c r="E969" s="158"/>
      <c r="F969" s="193"/>
      <c r="G969" s="4"/>
      <c r="H969" s="4"/>
      <c r="I969" s="4"/>
      <c r="J969" s="4"/>
      <c r="K969" s="158"/>
      <c r="L969" s="196"/>
      <c r="M969" s="196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spans="1:49" ht="18" x14ac:dyDescent="0.35">
      <c r="A970" s="4"/>
      <c r="B970" s="192"/>
      <c r="C970" s="4"/>
      <c r="D970" s="158"/>
      <c r="E970" s="158"/>
      <c r="F970" s="193"/>
      <c r="G970" s="4"/>
      <c r="H970" s="4"/>
      <c r="I970" s="4"/>
      <c r="J970" s="4"/>
      <c r="K970" s="158"/>
      <c r="L970" s="196"/>
      <c r="M970" s="196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spans="1:49" ht="18" x14ac:dyDescent="0.35">
      <c r="A971" s="4"/>
      <c r="B971" s="192"/>
      <c r="C971" s="4"/>
      <c r="D971" s="158"/>
      <c r="E971" s="158"/>
      <c r="F971" s="193"/>
      <c r="G971" s="4"/>
      <c r="H971" s="4"/>
      <c r="I971" s="4"/>
      <c r="J971" s="4"/>
      <c r="K971" s="158"/>
      <c r="L971" s="196"/>
      <c r="M971" s="196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spans="1:49" ht="18" x14ac:dyDescent="0.35">
      <c r="A972" s="4"/>
      <c r="B972" s="192"/>
      <c r="C972" s="4"/>
      <c r="D972" s="158"/>
      <c r="E972" s="158"/>
      <c r="F972" s="193"/>
      <c r="G972" s="4"/>
      <c r="H972" s="4"/>
      <c r="I972" s="4"/>
      <c r="J972" s="4"/>
      <c r="K972" s="158"/>
      <c r="L972" s="196"/>
      <c r="M972" s="196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spans="1:49" ht="18" x14ac:dyDescent="0.35">
      <c r="A973" s="4"/>
      <c r="B973" s="192"/>
      <c r="C973" s="4"/>
      <c r="D973" s="158"/>
      <c r="E973" s="158"/>
      <c r="F973" s="193"/>
      <c r="G973" s="4"/>
      <c r="H973" s="4"/>
      <c r="I973" s="4"/>
      <c r="J973" s="4"/>
      <c r="K973" s="158"/>
      <c r="L973" s="196"/>
      <c r="M973" s="196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spans="1:49" ht="18" x14ac:dyDescent="0.35">
      <c r="A974" s="4"/>
      <c r="B974" s="192"/>
      <c r="C974" s="4"/>
      <c r="D974" s="158"/>
      <c r="E974" s="158"/>
      <c r="F974" s="193"/>
      <c r="G974" s="4"/>
      <c r="H974" s="4"/>
      <c r="I974" s="4"/>
      <c r="J974" s="4"/>
      <c r="K974" s="158"/>
      <c r="L974" s="196"/>
      <c r="M974" s="196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spans="1:49" ht="18" x14ac:dyDescent="0.35">
      <c r="A975" s="4"/>
      <c r="B975" s="192"/>
      <c r="C975" s="4"/>
      <c r="D975" s="158"/>
      <c r="E975" s="158"/>
      <c r="F975" s="193"/>
      <c r="G975" s="4"/>
      <c r="H975" s="4"/>
      <c r="I975" s="4"/>
      <c r="J975" s="4"/>
      <c r="K975" s="158"/>
      <c r="L975" s="196"/>
      <c r="M975" s="196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spans="1:49" ht="18" x14ac:dyDescent="0.35">
      <c r="A976" s="4"/>
      <c r="B976" s="192"/>
      <c r="C976" s="4"/>
      <c r="D976" s="158"/>
      <c r="E976" s="158"/>
      <c r="F976" s="193"/>
      <c r="G976" s="4"/>
      <c r="H976" s="4"/>
      <c r="I976" s="4"/>
      <c r="J976" s="4"/>
      <c r="K976" s="158"/>
      <c r="L976" s="196"/>
      <c r="M976" s="196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spans="1:49" ht="18" x14ac:dyDescent="0.35">
      <c r="A977" s="4"/>
      <c r="B977" s="192"/>
      <c r="C977" s="4"/>
      <c r="D977" s="158"/>
      <c r="E977" s="158"/>
      <c r="F977" s="193"/>
      <c r="G977" s="4"/>
      <c r="H977" s="4"/>
      <c r="I977" s="4"/>
      <c r="J977" s="4"/>
      <c r="K977" s="158"/>
      <c r="L977" s="196"/>
      <c r="M977" s="196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spans="1:49" ht="18" x14ac:dyDescent="0.35">
      <c r="A978" s="4"/>
      <c r="B978" s="192"/>
      <c r="C978" s="4"/>
      <c r="D978" s="158"/>
      <c r="E978" s="158"/>
      <c r="F978" s="193"/>
      <c r="G978" s="4"/>
      <c r="H978" s="4"/>
      <c r="I978" s="4"/>
      <c r="J978" s="4"/>
      <c r="K978" s="158"/>
      <c r="L978" s="196"/>
      <c r="M978" s="196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spans="1:49" ht="18" x14ac:dyDescent="0.35">
      <c r="A979" s="4"/>
      <c r="B979" s="192"/>
      <c r="C979" s="4"/>
      <c r="D979" s="158"/>
      <c r="E979" s="158"/>
      <c r="F979" s="193"/>
      <c r="G979" s="4"/>
      <c r="H979" s="4"/>
      <c r="I979" s="4"/>
      <c r="J979" s="4"/>
      <c r="K979" s="158"/>
      <c r="L979" s="196"/>
      <c r="M979" s="196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spans="1:49" ht="18" x14ac:dyDescent="0.35">
      <c r="A980" s="4"/>
      <c r="B980" s="192"/>
      <c r="C980" s="4"/>
      <c r="D980" s="158"/>
      <c r="E980" s="158"/>
      <c r="F980" s="193"/>
      <c r="G980" s="4"/>
      <c r="H980" s="4"/>
      <c r="I980" s="4"/>
      <c r="J980" s="4"/>
      <c r="K980" s="158"/>
      <c r="L980" s="196"/>
      <c r="M980" s="196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spans="1:49" ht="18" x14ac:dyDescent="0.35">
      <c r="A981" s="4"/>
      <c r="B981" s="192"/>
      <c r="C981" s="4"/>
      <c r="D981" s="158"/>
      <c r="E981" s="158"/>
      <c r="F981" s="193"/>
      <c r="G981" s="4"/>
      <c r="H981" s="4"/>
      <c r="I981" s="4"/>
      <c r="J981" s="4"/>
      <c r="K981" s="158"/>
      <c r="L981" s="196"/>
      <c r="M981" s="196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spans="1:49" ht="18" x14ac:dyDescent="0.35">
      <c r="A982" s="4"/>
      <c r="B982" s="192"/>
      <c r="C982" s="4"/>
      <c r="D982" s="158"/>
      <c r="E982" s="158"/>
      <c r="F982" s="193"/>
      <c r="G982" s="4"/>
      <c r="H982" s="4"/>
      <c r="I982" s="4"/>
      <c r="J982" s="4"/>
      <c r="K982" s="158"/>
      <c r="L982" s="196"/>
      <c r="M982" s="196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spans="1:49" ht="18" x14ac:dyDescent="0.35">
      <c r="A983" s="4"/>
      <c r="B983" s="192"/>
      <c r="C983" s="4"/>
      <c r="D983" s="158"/>
      <c r="E983" s="158"/>
      <c r="F983" s="193"/>
      <c r="G983" s="4"/>
      <c r="H983" s="4"/>
      <c r="I983" s="4"/>
      <c r="J983" s="4"/>
      <c r="K983" s="158"/>
      <c r="L983" s="196"/>
      <c r="M983" s="196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spans="1:49" ht="18" x14ac:dyDescent="0.35">
      <c r="A984" s="4"/>
      <c r="B984" s="192"/>
      <c r="C984" s="4"/>
      <c r="D984" s="158"/>
      <c r="E984" s="158"/>
      <c r="F984" s="193"/>
      <c r="G984" s="4"/>
      <c r="H984" s="4"/>
      <c r="I984" s="4"/>
      <c r="J984" s="4"/>
      <c r="K984" s="158"/>
      <c r="L984" s="196"/>
      <c r="M984" s="196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spans="1:49" ht="18" x14ac:dyDescent="0.35">
      <c r="A985" s="4"/>
      <c r="B985" s="192"/>
      <c r="C985" s="4"/>
      <c r="D985" s="158"/>
      <c r="E985" s="158"/>
      <c r="F985" s="193"/>
      <c r="G985" s="4"/>
      <c r="H985" s="4"/>
      <c r="I985" s="4"/>
      <c r="J985" s="4"/>
      <c r="K985" s="158"/>
      <c r="L985" s="196"/>
      <c r="M985" s="196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spans="1:49" ht="18" x14ac:dyDescent="0.35">
      <c r="A986" s="4"/>
      <c r="B986" s="192"/>
      <c r="C986" s="4"/>
      <c r="D986" s="158"/>
      <c r="E986" s="158"/>
      <c r="F986" s="193"/>
      <c r="G986" s="4"/>
      <c r="H986" s="4"/>
      <c r="I986" s="4"/>
      <c r="J986" s="4"/>
      <c r="K986" s="158"/>
      <c r="L986" s="196"/>
      <c r="M986" s="196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spans="1:49" ht="18" x14ac:dyDescent="0.35">
      <c r="A987" s="4"/>
      <c r="B987" s="192"/>
      <c r="C987" s="4"/>
      <c r="D987" s="158"/>
      <c r="E987" s="158"/>
      <c r="F987" s="193"/>
      <c r="G987" s="4"/>
      <c r="H987" s="4"/>
      <c r="I987" s="4"/>
      <c r="J987" s="4"/>
      <c r="K987" s="158"/>
      <c r="L987" s="196"/>
      <c r="M987" s="196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spans="1:49" ht="18" x14ac:dyDescent="0.35">
      <c r="A988" s="4"/>
      <c r="B988" s="192"/>
      <c r="C988" s="4"/>
      <c r="D988" s="158"/>
      <c r="E988" s="158"/>
      <c r="F988" s="193"/>
      <c r="G988" s="4"/>
      <c r="H988" s="4"/>
      <c r="I988" s="4"/>
      <c r="J988" s="4"/>
      <c r="K988" s="158"/>
      <c r="L988" s="196"/>
      <c r="M988" s="196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spans="1:49" ht="18" x14ac:dyDescent="0.35">
      <c r="A989" s="4"/>
      <c r="B989" s="192"/>
      <c r="C989" s="4"/>
      <c r="D989" s="158"/>
      <c r="E989" s="158"/>
      <c r="F989" s="193"/>
      <c r="G989" s="4"/>
      <c r="H989" s="4"/>
      <c r="I989" s="4"/>
      <c r="J989" s="4"/>
      <c r="K989" s="158"/>
      <c r="L989" s="196"/>
      <c r="M989" s="196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spans="1:49" ht="18" x14ac:dyDescent="0.35">
      <c r="A990" s="4"/>
      <c r="B990" s="192"/>
      <c r="C990" s="4"/>
      <c r="D990" s="158"/>
      <c r="E990" s="158"/>
      <c r="F990" s="193"/>
      <c r="G990" s="4"/>
      <c r="H990" s="4"/>
      <c r="I990" s="4"/>
      <c r="J990" s="4"/>
      <c r="K990" s="158"/>
      <c r="L990" s="196"/>
      <c r="M990" s="196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spans="1:49" ht="18" x14ac:dyDescent="0.35">
      <c r="A991" s="4"/>
      <c r="B991" s="192"/>
      <c r="C991" s="4"/>
      <c r="D991" s="158"/>
      <c r="E991" s="158"/>
      <c r="F991" s="193"/>
      <c r="G991" s="4"/>
      <c r="H991" s="4"/>
      <c r="I991" s="4"/>
      <c r="J991" s="4"/>
      <c r="K991" s="158"/>
      <c r="L991" s="196"/>
      <c r="M991" s="196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spans="1:49" ht="18" x14ac:dyDescent="0.35">
      <c r="A992" s="4"/>
      <c r="B992" s="192"/>
      <c r="C992" s="4"/>
      <c r="D992" s="158"/>
      <c r="E992" s="158"/>
      <c r="F992" s="193"/>
      <c r="G992" s="4"/>
      <c r="H992" s="4"/>
      <c r="I992" s="4"/>
      <c r="J992" s="4"/>
      <c r="K992" s="158"/>
      <c r="L992" s="196"/>
      <c r="M992" s="196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spans="1:49" ht="18" x14ac:dyDescent="0.35">
      <c r="A993" s="4"/>
      <c r="B993" s="192"/>
      <c r="C993" s="4"/>
      <c r="D993" s="158"/>
      <c r="E993" s="158"/>
      <c r="F993" s="193"/>
      <c r="G993" s="4"/>
      <c r="H993" s="4"/>
      <c r="I993" s="4"/>
      <c r="J993" s="4"/>
      <c r="K993" s="158"/>
      <c r="L993" s="196"/>
      <c r="M993" s="196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spans="1:49" ht="18" x14ac:dyDescent="0.35">
      <c r="A994" s="4"/>
      <c r="B994" s="192"/>
      <c r="C994" s="4"/>
      <c r="D994" s="158"/>
      <c r="E994" s="158"/>
      <c r="F994" s="193"/>
      <c r="G994" s="4"/>
      <c r="H994" s="4"/>
      <c r="I994" s="4"/>
      <c r="J994" s="4"/>
      <c r="K994" s="158"/>
      <c r="L994" s="196"/>
      <c r="M994" s="196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spans="1:49" ht="18" x14ac:dyDescent="0.35">
      <c r="A995" s="4"/>
      <c r="B995" s="192"/>
      <c r="C995" s="4"/>
      <c r="D995" s="158"/>
      <c r="E995" s="158"/>
      <c r="F995" s="193"/>
      <c r="G995" s="4"/>
      <c r="H995" s="4"/>
      <c r="I995" s="4"/>
      <c r="J995" s="4"/>
      <c r="K995" s="158"/>
      <c r="L995" s="196"/>
      <c r="M995" s="196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spans="1:49" ht="18" x14ac:dyDescent="0.35">
      <c r="A996" s="4"/>
      <c r="B996" s="192"/>
      <c r="C996" s="4"/>
      <c r="D996" s="158"/>
      <c r="E996" s="158"/>
      <c r="F996" s="193"/>
      <c r="G996" s="4"/>
      <c r="H996" s="4"/>
      <c r="I996" s="4"/>
      <c r="J996" s="4"/>
      <c r="K996" s="158"/>
      <c r="L996" s="196"/>
      <c r="M996" s="196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spans="1:49" ht="18" x14ac:dyDescent="0.35">
      <c r="A997" s="4"/>
      <c r="B997" s="192"/>
      <c r="C997" s="4"/>
      <c r="D997" s="158"/>
      <c r="E997" s="158"/>
      <c r="F997" s="193"/>
      <c r="G997" s="4"/>
      <c r="H997" s="4"/>
      <c r="I997" s="4"/>
      <c r="J997" s="4"/>
      <c r="K997" s="158"/>
      <c r="L997" s="196"/>
      <c r="M997" s="196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spans="1:49" ht="18" x14ac:dyDescent="0.35">
      <c r="A998" s="4"/>
      <c r="B998" s="192"/>
      <c r="C998" s="4"/>
      <c r="D998" s="158"/>
      <c r="E998" s="158"/>
      <c r="F998" s="193"/>
      <c r="G998" s="4"/>
      <c r="H998" s="4"/>
      <c r="I998" s="4"/>
      <c r="J998" s="4"/>
      <c r="K998" s="158"/>
      <c r="L998" s="196"/>
      <c r="M998" s="196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spans="1:49" ht="18" x14ac:dyDescent="0.35">
      <c r="A999" s="4"/>
      <c r="B999" s="192"/>
      <c r="C999" s="4"/>
      <c r="D999" s="158"/>
      <c r="E999" s="158"/>
      <c r="F999" s="193"/>
      <c r="G999" s="4"/>
      <c r="H999" s="4"/>
      <c r="I999" s="4"/>
      <c r="J999" s="4"/>
      <c r="K999" s="158"/>
      <c r="L999" s="196"/>
      <c r="M999" s="196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spans="1:49" ht="18" x14ac:dyDescent="0.35">
      <c r="A1000" s="4"/>
      <c r="B1000" s="192"/>
      <c r="C1000" s="4"/>
      <c r="D1000" s="158"/>
      <c r="E1000" s="158"/>
      <c r="F1000" s="193"/>
      <c r="G1000" s="4"/>
      <c r="H1000" s="4"/>
      <c r="I1000" s="4"/>
      <c r="J1000" s="4"/>
      <c r="K1000" s="158"/>
      <c r="L1000" s="196"/>
      <c r="M1000" s="196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  <row r="1001" spans="1:49" ht="18" x14ac:dyDescent="0.35">
      <c r="A1001" s="4"/>
      <c r="B1001" s="192"/>
      <c r="C1001" s="4"/>
      <c r="D1001" s="158"/>
      <c r="E1001" s="158"/>
      <c r="F1001" s="193"/>
      <c r="G1001" s="4"/>
      <c r="H1001" s="4"/>
      <c r="I1001" s="4"/>
      <c r="J1001" s="4"/>
      <c r="K1001" s="158"/>
      <c r="L1001" s="196"/>
      <c r="M1001" s="196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</row>
    <row r="1002" spans="1:49" ht="18" x14ac:dyDescent="0.35">
      <c r="A1002" s="4"/>
      <c r="B1002" s="192"/>
      <c r="C1002" s="4"/>
      <c r="D1002" s="158"/>
      <c r="E1002" s="158"/>
      <c r="F1002" s="193"/>
      <c r="G1002" s="4"/>
      <c r="H1002" s="4"/>
      <c r="I1002" s="4"/>
      <c r="J1002" s="4"/>
      <c r="K1002" s="158"/>
      <c r="L1002" s="196"/>
      <c r="M1002" s="196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</row>
    <row r="1003" spans="1:49" ht="18" x14ac:dyDescent="0.35">
      <c r="A1003" s="4"/>
      <c r="B1003" s="192"/>
      <c r="C1003" s="4"/>
      <c r="D1003" s="158"/>
      <c r="E1003" s="158"/>
      <c r="F1003" s="193"/>
      <c r="G1003" s="4"/>
      <c r="H1003" s="4"/>
      <c r="I1003" s="4"/>
      <c r="J1003" s="4"/>
      <c r="K1003" s="158"/>
      <c r="L1003" s="196"/>
      <c r="M1003" s="196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</row>
    <row r="1004" spans="1:49" ht="18" x14ac:dyDescent="0.35">
      <c r="A1004" s="4"/>
      <c r="B1004" s="192"/>
      <c r="C1004" s="4"/>
      <c r="D1004" s="158"/>
      <c r="E1004" s="158"/>
      <c r="F1004" s="193"/>
      <c r="G1004" s="4"/>
      <c r="H1004" s="4"/>
      <c r="I1004" s="4"/>
      <c r="J1004" s="4"/>
      <c r="K1004" s="158"/>
      <c r="L1004" s="196"/>
      <c r="M1004" s="196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</row>
    <row r="1005" spans="1:49" ht="18" x14ac:dyDescent="0.35">
      <c r="A1005" s="4"/>
      <c r="B1005" s="192"/>
      <c r="C1005" s="4"/>
      <c r="D1005" s="158"/>
      <c r="E1005" s="158"/>
      <c r="F1005" s="193"/>
      <c r="G1005" s="4"/>
      <c r="H1005" s="4"/>
      <c r="I1005" s="4"/>
      <c r="J1005" s="4"/>
      <c r="K1005" s="158"/>
      <c r="L1005" s="196"/>
      <c r="M1005" s="196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</row>
    <row r="1006" spans="1:49" ht="18" x14ac:dyDescent="0.35">
      <c r="A1006" s="4"/>
      <c r="B1006" s="192"/>
      <c r="C1006" s="4"/>
      <c r="D1006" s="158"/>
      <c r="E1006" s="158"/>
      <c r="F1006" s="193"/>
      <c r="G1006" s="4"/>
      <c r="H1006" s="4"/>
      <c r="I1006" s="4"/>
      <c r="J1006" s="4"/>
      <c r="K1006" s="158"/>
      <c r="L1006" s="196"/>
      <c r="M1006" s="196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</row>
    <row r="1007" spans="1:49" ht="15.75" customHeight="1" x14ac:dyDescent="0.35">
      <c r="A1007" s="4"/>
      <c r="B1007" s="192"/>
      <c r="C1007" s="4"/>
      <c r="D1007" s="158"/>
      <c r="E1007" s="158"/>
      <c r="F1007" s="193"/>
      <c r="G1007" s="4"/>
      <c r="H1007" s="4"/>
      <c r="I1007" s="4"/>
      <c r="J1007" s="4"/>
      <c r="K1007" s="158"/>
      <c r="L1007" s="196"/>
      <c r="M1007" s="196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</row>
    <row r="1008" spans="1:49" ht="15.75" customHeight="1" x14ac:dyDescent="0.35">
      <c r="A1008" s="4"/>
      <c r="B1008" s="192"/>
      <c r="C1008" s="4"/>
      <c r="D1008" s="158"/>
      <c r="E1008" s="158"/>
      <c r="F1008" s="193"/>
      <c r="G1008" s="4"/>
      <c r="H1008" s="4"/>
      <c r="I1008" s="4"/>
      <c r="J1008" s="4"/>
      <c r="K1008" s="158"/>
      <c r="L1008" s="196"/>
      <c r="M1008" s="196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</row>
    <row r="1009" spans="1:49" ht="15.75" customHeight="1" x14ac:dyDescent="0.35">
      <c r="A1009" s="4"/>
      <c r="B1009" s="192"/>
      <c r="C1009" s="4"/>
      <c r="D1009" s="158"/>
      <c r="E1009" s="158"/>
      <c r="F1009" s="193"/>
      <c r="G1009" s="4"/>
      <c r="H1009" s="4"/>
      <c r="I1009" s="4"/>
      <c r="J1009" s="4"/>
      <c r="K1009" s="158"/>
      <c r="L1009" s="196"/>
      <c r="M1009" s="196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</row>
    <row r="1010" spans="1:49" ht="15.75" customHeight="1" x14ac:dyDescent="0.35">
      <c r="A1010" s="4"/>
      <c r="B1010" s="192"/>
      <c r="C1010" s="4"/>
      <c r="D1010" s="158"/>
      <c r="E1010" s="158"/>
      <c r="F1010" s="193"/>
      <c r="G1010" s="4"/>
      <c r="H1010" s="4"/>
      <c r="I1010" s="4"/>
      <c r="J1010" s="4"/>
      <c r="K1010" s="158"/>
      <c r="L1010" s="196"/>
      <c r="M1010" s="196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</row>
    <row r="1011" spans="1:49" ht="15.75" customHeight="1" x14ac:dyDescent="0.35">
      <c r="A1011" s="4"/>
      <c r="B1011" s="192"/>
      <c r="C1011" s="4"/>
      <c r="D1011" s="158"/>
      <c r="E1011" s="158"/>
      <c r="F1011" s="193"/>
      <c r="G1011" s="4"/>
      <c r="H1011" s="4"/>
      <c r="I1011" s="4"/>
      <c r="J1011" s="4"/>
      <c r="K1011" s="158"/>
      <c r="L1011" s="196"/>
      <c r="M1011" s="196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</row>
    <row r="1012" spans="1:49" ht="15.75" customHeight="1" x14ac:dyDescent="0.35">
      <c r="A1012" s="4"/>
      <c r="B1012" s="192"/>
      <c r="C1012" s="4"/>
      <c r="D1012" s="158"/>
      <c r="E1012" s="158"/>
      <c r="F1012" s="193"/>
      <c r="G1012" s="4"/>
      <c r="H1012" s="4"/>
      <c r="I1012" s="4"/>
      <c r="J1012" s="4"/>
      <c r="K1012" s="158"/>
      <c r="L1012" s="196"/>
      <c r="M1012" s="196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</row>
    <row r="1013" spans="1:49" ht="15.75" customHeight="1" x14ac:dyDescent="0.35">
      <c r="A1013" s="4"/>
      <c r="B1013" s="192"/>
      <c r="C1013" s="4"/>
      <c r="D1013" s="158"/>
      <c r="E1013" s="158"/>
      <c r="F1013" s="193"/>
      <c r="G1013" s="4"/>
      <c r="H1013" s="4"/>
      <c r="I1013" s="4"/>
      <c r="J1013" s="4"/>
      <c r="K1013" s="158"/>
      <c r="L1013" s="196"/>
      <c r="M1013" s="196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</row>
    <row r="1014" spans="1:49" ht="15.75" customHeight="1" x14ac:dyDescent="0.35">
      <c r="A1014" s="4"/>
      <c r="B1014" s="192"/>
      <c r="C1014" s="4"/>
      <c r="D1014" s="158"/>
      <c r="E1014" s="158"/>
      <c r="F1014" s="193"/>
      <c r="G1014" s="4"/>
      <c r="H1014" s="4"/>
      <c r="I1014" s="4"/>
      <c r="J1014" s="4"/>
      <c r="K1014" s="158"/>
      <c r="L1014" s="196"/>
      <c r="M1014" s="196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</row>
    <row r="1015" spans="1:49" ht="15.75" customHeight="1" x14ac:dyDescent="0.35">
      <c r="A1015" s="4"/>
      <c r="B1015" s="192"/>
      <c r="C1015" s="4"/>
      <c r="D1015" s="158"/>
      <c r="E1015" s="158"/>
      <c r="F1015" s="193"/>
      <c r="G1015" s="4"/>
      <c r="H1015" s="4"/>
      <c r="I1015" s="4"/>
      <c r="J1015" s="4"/>
      <c r="K1015" s="158"/>
      <c r="L1015" s="196"/>
      <c r="M1015" s="196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</row>
    <row r="1016" spans="1:49" ht="15.75" customHeight="1" x14ac:dyDescent="0.35">
      <c r="A1016" s="4"/>
      <c r="B1016" s="192"/>
      <c r="C1016" s="4"/>
      <c r="D1016" s="158"/>
      <c r="E1016" s="158"/>
      <c r="F1016" s="193"/>
      <c r="G1016" s="4"/>
      <c r="H1016" s="4"/>
      <c r="I1016" s="4"/>
      <c r="J1016" s="4"/>
      <c r="K1016" s="158"/>
      <c r="L1016" s="196"/>
      <c r="M1016" s="196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</row>
    <row r="1017" spans="1:49" ht="15.75" customHeight="1" x14ac:dyDescent="0.35">
      <c r="A1017" s="4"/>
      <c r="B1017" s="192"/>
      <c r="C1017" s="4"/>
      <c r="D1017" s="158"/>
      <c r="E1017" s="158"/>
      <c r="F1017" s="193"/>
      <c r="G1017" s="4"/>
      <c r="H1017" s="4"/>
      <c r="I1017" s="4"/>
      <c r="J1017" s="4"/>
      <c r="K1017" s="158"/>
      <c r="L1017" s="196"/>
      <c r="M1017" s="196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</row>
    <row r="1018" spans="1:49" ht="15.75" customHeight="1" x14ac:dyDescent="0.35">
      <c r="A1018" s="4"/>
      <c r="B1018" s="192"/>
      <c r="C1018" s="4"/>
      <c r="D1018" s="158"/>
      <c r="E1018" s="158"/>
      <c r="F1018" s="193"/>
      <c r="G1018" s="4"/>
      <c r="H1018" s="4"/>
      <c r="I1018" s="4"/>
      <c r="J1018" s="4"/>
      <c r="K1018" s="158"/>
      <c r="L1018" s="196"/>
      <c r="M1018" s="196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</row>
    <row r="1019" spans="1:49" ht="15.75" customHeight="1" x14ac:dyDescent="0.35">
      <c r="A1019" s="4"/>
      <c r="B1019" s="192"/>
      <c r="C1019" s="4"/>
      <c r="D1019" s="158"/>
      <c r="E1019" s="158"/>
      <c r="F1019" s="193"/>
      <c r="G1019" s="4"/>
      <c r="H1019" s="4"/>
      <c r="I1019" s="4"/>
      <c r="J1019" s="4"/>
      <c r="K1019" s="158"/>
      <c r="L1019" s="196"/>
      <c r="M1019" s="196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</row>
    <row r="1020" spans="1:49" ht="15.75" customHeight="1" x14ac:dyDescent="0.35">
      <c r="A1020" s="4"/>
      <c r="B1020" s="192"/>
      <c r="C1020" s="4"/>
      <c r="D1020" s="158"/>
      <c r="E1020" s="158"/>
      <c r="F1020" s="193"/>
      <c r="G1020" s="4"/>
      <c r="H1020" s="4"/>
      <c r="I1020" s="4"/>
      <c r="J1020" s="4"/>
      <c r="K1020" s="158"/>
      <c r="L1020" s="196"/>
      <c r="M1020" s="196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</row>
    <row r="1021" spans="1:49" ht="15.75" customHeight="1" x14ac:dyDescent="0.35">
      <c r="A1021" s="4"/>
      <c r="B1021" s="192"/>
      <c r="C1021" s="4"/>
      <c r="D1021" s="158"/>
      <c r="E1021" s="158"/>
      <c r="F1021" s="193"/>
      <c r="G1021" s="4"/>
      <c r="H1021" s="4"/>
      <c r="I1021" s="4"/>
      <c r="J1021" s="4"/>
      <c r="K1021" s="158"/>
      <c r="L1021" s="196"/>
      <c r="M1021" s="196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</row>
    <row r="1022" spans="1:49" ht="15.75" customHeight="1" x14ac:dyDescent="0.35">
      <c r="A1022" s="4"/>
      <c r="B1022" s="192"/>
      <c r="C1022" s="4"/>
      <c r="D1022" s="158"/>
      <c r="E1022" s="158"/>
      <c r="F1022" s="193"/>
      <c r="G1022" s="4"/>
      <c r="H1022" s="4"/>
      <c r="I1022" s="4"/>
      <c r="J1022" s="4"/>
      <c r="K1022" s="158"/>
      <c r="L1022" s="196"/>
      <c r="M1022" s="196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</row>
    <row r="1023" spans="1:49" ht="15.75" customHeight="1" x14ac:dyDescent="0.35">
      <c r="A1023" s="4"/>
      <c r="B1023" s="192"/>
      <c r="C1023" s="4"/>
      <c r="D1023" s="158"/>
      <c r="E1023" s="158"/>
      <c r="F1023" s="193"/>
      <c r="G1023" s="4"/>
      <c r="H1023" s="4"/>
      <c r="I1023" s="4"/>
      <c r="J1023" s="4"/>
      <c r="K1023" s="158"/>
      <c r="L1023" s="196"/>
      <c r="M1023" s="196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</row>
    <row r="1024" spans="1:49" ht="15.75" customHeight="1" x14ac:dyDescent="0.35">
      <c r="A1024" s="4"/>
      <c r="B1024" s="192"/>
      <c r="C1024" s="4"/>
      <c r="D1024" s="158"/>
      <c r="E1024" s="158"/>
      <c r="F1024" s="193"/>
      <c r="G1024" s="4"/>
      <c r="H1024" s="4"/>
      <c r="I1024" s="4"/>
      <c r="J1024" s="4"/>
      <c r="K1024" s="158"/>
      <c r="L1024" s="196"/>
      <c r="M1024" s="196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</row>
    <row r="1025" spans="1:49" ht="15.75" customHeight="1" x14ac:dyDescent="0.35">
      <c r="A1025" s="4"/>
      <c r="B1025" s="192"/>
      <c r="C1025" s="4"/>
      <c r="D1025" s="158"/>
      <c r="E1025" s="158"/>
      <c r="F1025" s="193"/>
      <c r="G1025" s="4"/>
      <c r="H1025" s="4"/>
      <c r="I1025" s="4"/>
      <c r="J1025" s="4"/>
      <c r="K1025" s="158"/>
      <c r="L1025" s="196"/>
      <c r="M1025" s="196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</row>
    <row r="1026" spans="1:49" ht="15.75" customHeight="1" x14ac:dyDescent="0.35">
      <c r="A1026" s="4"/>
      <c r="B1026" s="192"/>
      <c r="C1026" s="4"/>
      <c r="D1026" s="158"/>
      <c r="E1026" s="158"/>
      <c r="F1026" s="193"/>
      <c r="G1026" s="4"/>
      <c r="H1026" s="4"/>
      <c r="I1026" s="4"/>
      <c r="J1026" s="4"/>
      <c r="K1026" s="158"/>
      <c r="L1026" s="196"/>
      <c r="M1026" s="196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</row>
    <row r="1027" spans="1:49" ht="15.75" customHeight="1" x14ac:dyDescent="0.35">
      <c r="A1027" s="4"/>
      <c r="B1027" s="192"/>
      <c r="C1027" s="4"/>
      <c r="D1027" s="158"/>
      <c r="E1027" s="158"/>
      <c r="F1027" s="193"/>
      <c r="G1027" s="4"/>
      <c r="H1027" s="4"/>
      <c r="I1027" s="4"/>
      <c r="J1027" s="4"/>
      <c r="K1027" s="158"/>
      <c r="L1027" s="196"/>
      <c r="M1027" s="196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</row>
    <row r="1028" spans="1:49" ht="15.75" customHeight="1" x14ac:dyDescent="0.35">
      <c r="A1028" s="4"/>
      <c r="B1028" s="192"/>
      <c r="C1028" s="4"/>
      <c r="D1028" s="158"/>
      <c r="E1028" s="158"/>
      <c r="F1028" s="193"/>
      <c r="G1028" s="4"/>
      <c r="H1028" s="4"/>
      <c r="I1028" s="4"/>
      <c r="J1028" s="4"/>
      <c r="K1028" s="158"/>
      <c r="L1028" s="196"/>
      <c r="M1028" s="196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</row>
    <row r="1029" spans="1:49" ht="15.75" customHeight="1" x14ac:dyDescent="0.35">
      <c r="A1029" s="4"/>
      <c r="B1029" s="192"/>
      <c r="C1029" s="4"/>
      <c r="D1029" s="158"/>
      <c r="E1029" s="158"/>
      <c r="F1029" s="193"/>
      <c r="G1029" s="4"/>
      <c r="H1029" s="4"/>
      <c r="I1029" s="4"/>
      <c r="J1029" s="4"/>
      <c r="K1029" s="158"/>
      <c r="L1029" s="196"/>
      <c r="M1029" s="196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</row>
    <row r="1030" spans="1:49" ht="15.75" customHeight="1" x14ac:dyDescent="0.35">
      <c r="A1030" s="4"/>
      <c r="B1030" s="192"/>
      <c r="C1030" s="4"/>
      <c r="D1030" s="158"/>
      <c r="E1030" s="158"/>
      <c r="F1030" s="193"/>
      <c r="G1030" s="4"/>
      <c r="H1030" s="4"/>
      <c r="I1030" s="4"/>
      <c r="J1030" s="4"/>
      <c r="K1030" s="158"/>
      <c r="L1030" s="196"/>
      <c r="M1030" s="196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</row>
    <row r="1031" spans="1:49" ht="15.75" customHeight="1" x14ac:dyDescent="0.35">
      <c r="A1031" s="4"/>
      <c r="B1031" s="192"/>
      <c r="C1031" s="4"/>
      <c r="D1031" s="158"/>
      <c r="E1031" s="158"/>
      <c r="F1031" s="193"/>
      <c r="G1031" s="4"/>
      <c r="H1031" s="4"/>
      <c r="I1031" s="4"/>
      <c r="J1031" s="4"/>
      <c r="K1031" s="158"/>
      <c r="L1031" s="196"/>
      <c r="M1031" s="196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</row>
    <row r="1032" spans="1:49" ht="15.75" customHeight="1" x14ac:dyDescent="0.35">
      <c r="A1032" s="4"/>
      <c r="B1032" s="192"/>
      <c r="C1032" s="4"/>
      <c r="D1032" s="158"/>
      <c r="E1032" s="158"/>
      <c r="F1032" s="193"/>
      <c r="G1032" s="4"/>
      <c r="H1032" s="4"/>
      <c r="I1032" s="4"/>
      <c r="J1032" s="4"/>
      <c r="K1032" s="158"/>
      <c r="L1032" s="196"/>
      <c r="M1032" s="196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</row>
    <row r="1033" spans="1:49" ht="15.75" customHeight="1" x14ac:dyDescent="0.35">
      <c r="A1033" s="4"/>
      <c r="B1033" s="192"/>
      <c r="C1033" s="4"/>
      <c r="D1033" s="158"/>
      <c r="E1033" s="158"/>
      <c r="F1033" s="193"/>
      <c r="G1033" s="4"/>
      <c r="H1033" s="4"/>
      <c r="I1033" s="4"/>
      <c r="J1033" s="4"/>
      <c r="K1033" s="158"/>
      <c r="L1033" s="196"/>
      <c r="M1033" s="196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</row>
    <row r="1034" spans="1:49" ht="15.75" customHeight="1" x14ac:dyDescent="0.35">
      <c r="A1034" s="4"/>
      <c r="B1034" s="192"/>
      <c r="C1034" s="4"/>
      <c r="D1034" s="158"/>
      <c r="E1034" s="158"/>
      <c r="F1034" s="193"/>
      <c r="G1034" s="4"/>
      <c r="H1034" s="4"/>
      <c r="I1034" s="4"/>
      <c r="J1034" s="4"/>
      <c r="K1034" s="158"/>
      <c r="L1034" s="196"/>
      <c r="M1034" s="196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</row>
    <row r="1035" spans="1:49" ht="15.75" customHeight="1" x14ac:dyDescent="0.35">
      <c r="A1035" s="4"/>
      <c r="B1035" s="192"/>
      <c r="C1035" s="4"/>
      <c r="D1035" s="158"/>
      <c r="E1035" s="158"/>
      <c r="F1035" s="193"/>
      <c r="G1035" s="4"/>
      <c r="H1035" s="4"/>
      <c r="I1035" s="4"/>
      <c r="J1035" s="4"/>
      <c r="K1035" s="158"/>
      <c r="L1035" s="196"/>
      <c r="M1035" s="196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</row>
    <row r="1036" spans="1:49" ht="15.75" customHeight="1" x14ac:dyDescent="0.35">
      <c r="A1036" s="4"/>
      <c r="B1036" s="192"/>
      <c r="C1036" s="4"/>
      <c r="D1036" s="158"/>
      <c r="E1036" s="158"/>
      <c r="F1036" s="193"/>
      <c r="G1036" s="4"/>
      <c r="H1036" s="4"/>
      <c r="I1036" s="4"/>
      <c r="J1036" s="4"/>
      <c r="K1036" s="158"/>
      <c r="L1036" s="196"/>
      <c r="M1036" s="196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</row>
    <row r="1037" spans="1:49" ht="15.75" customHeight="1" x14ac:dyDescent="0.35">
      <c r="A1037" s="4"/>
      <c r="B1037" s="192"/>
      <c r="C1037" s="4"/>
      <c r="D1037" s="158"/>
      <c r="E1037" s="158"/>
      <c r="F1037" s="193"/>
      <c r="G1037" s="4"/>
      <c r="H1037" s="4"/>
      <c r="I1037" s="4"/>
      <c r="J1037" s="4"/>
      <c r="K1037" s="158"/>
      <c r="L1037" s="196"/>
      <c r="M1037" s="196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</row>
    <row r="1038" spans="1:49" ht="15.75" customHeight="1" x14ac:dyDescent="0.35">
      <c r="A1038" s="4"/>
      <c r="B1038" s="192"/>
      <c r="C1038" s="4"/>
      <c r="D1038" s="158"/>
      <c r="E1038" s="158"/>
      <c r="F1038" s="193"/>
      <c r="G1038" s="4"/>
      <c r="H1038" s="4"/>
      <c r="I1038" s="4"/>
      <c r="J1038" s="4"/>
      <c r="K1038" s="158"/>
      <c r="L1038" s="196"/>
      <c r="M1038" s="196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</row>
    <row r="1039" spans="1:49" ht="15.75" customHeight="1" x14ac:dyDescent="0.35">
      <c r="A1039" s="4"/>
      <c r="B1039" s="192"/>
      <c r="C1039" s="4"/>
      <c r="D1039" s="158"/>
      <c r="E1039" s="158"/>
      <c r="F1039" s="193"/>
      <c r="G1039" s="4"/>
      <c r="H1039" s="4"/>
      <c r="I1039" s="4"/>
      <c r="J1039" s="4"/>
      <c r="K1039" s="158"/>
      <c r="L1039" s="196"/>
      <c r="M1039" s="196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</row>
    <row r="1040" spans="1:49" ht="15.75" customHeight="1" x14ac:dyDescent="0.35">
      <c r="A1040" s="4"/>
      <c r="B1040" s="192"/>
      <c r="C1040" s="4"/>
      <c r="D1040" s="158"/>
      <c r="E1040" s="158"/>
      <c r="F1040" s="193"/>
      <c r="G1040" s="4"/>
      <c r="H1040" s="4"/>
      <c r="I1040" s="4"/>
      <c r="J1040" s="4"/>
      <c r="K1040" s="158"/>
      <c r="L1040" s="196"/>
      <c r="M1040" s="196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</row>
    <row r="1041" spans="1:49" ht="15.75" customHeight="1" x14ac:dyDescent="0.35">
      <c r="A1041" s="4"/>
      <c r="B1041" s="192"/>
      <c r="C1041" s="4"/>
      <c r="D1041" s="158"/>
      <c r="E1041" s="158"/>
      <c r="F1041" s="193"/>
      <c r="G1041" s="4"/>
      <c r="H1041" s="4"/>
      <c r="I1041" s="4"/>
      <c r="J1041" s="4"/>
      <c r="K1041" s="158"/>
      <c r="L1041" s="196"/>
      <c r="M1041" s="196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</row>
    <row r="1042" spans="1:49" ht="15.75" customHeight="1" x14ac:dyDescent="0.35">
      <c r="A1042" s="4"/>
      <c r="B1042" s="192"/>
      <c r="C1042" s="4"/>
      <c r="D1042" s="158"/>
      <c r="E1042" s="158"/>
      <c r="F1042" s="193"/>
      <c r="G1042" s="4"/>
      <c r="H1042" s="4"/>
      <c r="I1042" s="4"/>
      <c r="J1042" s="4"/>
      <c r="K1042" s="158"/>
      <c r="L1042" s="196"/>
      <c r="M1042" s="196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</row>
    <row r="1043" spans="1:49" ht="15.75" customHeight="1" x14ac:dyDescent="0.35">
      <c r="A1043" s="4"/>
      <c r="B1043" s="192"/>
      <c r="C1043" s="4"/>
      <c r="D1043" s="158"/>
      <c r="E1043" s="158"/>
      <c r="F1043" s="193"/>
      <c r="G1043" s="4"/>
      <c r="H1043" s="4"/>
      <c r="I1043" s="4"/>
      <c r="J1043" s="4"/>
      <c r="K1043" s="158"/>
      <c r="L1043" s="196"/>
      <c r="M1043" s="196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</row>
    <row r="1044" spans="1:49" ht="15.75" customHeight="1" x14ac:dyDescent="0.35">
      <c r="A1044" s="4"/>
      <c r="B1044" s="192"/>
      <c r="C1044" s="4"/>
      <c r="D1044" s="158"/>
      <c r="E1044" s="158"/>
      <c r="F1044" s="193"/>
      <c r="G1044" s="4"/>
      <c r="H1044" s="4"/>
      <c r="I1044" s="4"/>
      <c r="J1044" s="4"/>
      <c r="K1044" s="158"/>
      <c r="L1044" s="196"/>
      <c r="M1044" s="196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</row>
  </sheetData>
  <mergeCells count="31">
    <mergeCell ref="P4:T4"/>
    <mergeCell ref="U4:Y4"/>
    <mergeCell ref="Z4:AD4"/>
    <mergeCell ref="AE4:AI4"/>
    <mergeCell ref="AJ4:AN4"/>
    <mergeCell ref="AP4:AP5"/>
    <mergeCell ref="AQ4:AQ5"/>
    <mergeCell ref="AS4:AS5"/>
    <mergeCell ref="AT4:AT5"/>
    <mergeCell ref="AU4:AU5"/>
    <mergeCell ref="A1:B3"/>
    <mergeCell ref="C1:AP2"/>
    <mergeCell ref="AQ1:AS2"/>
    <mergeCell ref="AU1:AU2"/>
    <mergeCell ref="C3:AP3"/>
    <mergeCell ref="AQ3:A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O14:O85 AP14:AP85 O87:O90 O216 AP216">
    <cfRule type="cellIs" dxfId="150" priority="1" operator="lessThan">
      <formula>2</formula>
    </cfRule>
  </conditionalFormatting>
  <conditionalFormatting sqref="AJ4:AO4">
    <cfRule type="cellIs" dxfId="149" priority="2" operator="equal">
      <formula>3</formula>
    </cfRule>
  </conditionalFormatting>
  <conditionalFormatting sqref="AJ6:AO276">
    <cfRule type="cellIs" dxfId="148" priority="3" operator="equal">
      <formula>3</formula>
    </cfRule>
    <cfRule type="cellIs" dxfId="147" priority="4" operator="greaterThan">
      <formula>3</formula>
    </cfRule>
    <cfRule type="cellIs" dxfId="146" priority="5" operator="equal">
      <formula>0</formula>
    </cfRule>
    <cfRule type="cellIs" dxfId="145" priority="6" operator="between">
      <formula>1</formula>
      <formula>2</formula>
    </cfRule>
  </conditionalFormatting>
  <conditionalFormatting sqref="AP87:AP90">
    <cfRule type="cellIs" dxfId="144" priority="7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AX100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36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90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56</v>
      </c>
      <c r="O6" s="43">
        <f>'EQUIPO ENERO 2025'!AP6</f>
        <v>47</v>
      </c>
      <c r="P6" s="45">
        <f t="shared" ref="P6:P219" si="0">O6</f>
        <v>47</v>
      </c>
      <c r="Q6" s="46">
        <f t="shared" ref="Q6:T6" si="1">AK6</f>
        <v>45</v>
      </c>
      <c r="R6" s="46">
        <f t="shared" si="1"/>
        <v>44</v>
      </c>
      <c r="S6" s="46">
        <f t="shared" si="1"/>
        <v>43</v>
      </c>
      <c r="T6" s="47">
        <f t="shared" si="1"/>
        <v>43</v>
      </c>
      <c r="U6" s="48"/>
      <c r="V6" s="37"/>
      <c r="W6" s="37"/>
      <c r="X6" s="37"/>
      <c r="Y6" s="49"/>
      <c r="Z6" s="50">
        <v>6</v>
      </c>
      <c r="AA6" s="37">
        <v>10</v>
      </c>
      <c r="AB6" s="37">
        <v>5</v>
      </c>
      <c r="AC6" s="37">
        <v>1</v>
      </c>
      <c r="AD6" s="49"/>
      <c r="AE6" s="50">
        <v>4</v>
      </c>
      <c r="AF6" s="37">
        <v>9</v>
      </c>
      <c r="AG6" s="37">
        <v>4</v>
      </c>
      <c r="AH6" s="37">
        <v>1</v>
      </c>
      <c r="AI6" s="49"/>
      <c r="AJ6" s="51">
        <f>'EQUIPO ENERO 2025'!AP6</f>
        <v>47</v>
      </c>
      <c r="AK6" s="52">
        <f t="shared" ref="AK6:AO6" si="2">P6-Z6+AE6+U6</f>
        <v>45</v>
      </c>
      <c r="AL6" s="46">
        <f t="shared" si="2"/>
        <v>44</v>
      </c>
      <c r="AM6" s="46">
        <f t="shared" si="2"/>
        <v>43</v>
      </c>
      <c r="AN6" s="46">
        <f t="shared" si="2"/>
        <v>43</v>
      </c>
      <c r="AO6" s="46">
        <f t="shared" si="2"/>
        <v>43</v>
      </c>
      <c r="AP6" s="37"/>
      <c r="AQ6" s="43">
        <f t="shared" ref="AQ6:AQ260" si="3">AO6</f>
        <v>43</v>
      </c>
      <c r="AR6" s="53"/>
      <c r="AS6" s="53" t="s">
        <v>61</v>
      </c>
      <c r="AT6" s="53"/>
      <c r="AU6" s="54"/>
      <c r="AV6" s="54"/>
      <c r="AW6" s="25"/>
      <c r="AX6" s="4"/>
    </row>
    <row r="7" spans="1:50" ht="90" customHeight="1" x14ac:dyDescent="0.4">
      <c r="A7" s="35">
        <f t="shared" ref="A7:A261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ENERO 2025'!AP7</f>
        <v>0</v>
      </c>
      <c r="P7" s="45">
        <f t="shared" si="0"/>
        <v>0</v>
      </c>
      <c r="Q7" s="46">
        <f t="shared" ref="Q7:T7" si="5">AK7</f>
        <v>0</v>
      </c>
      <c r="R7" s="46">
        <f t="shared" si="5"/>
        <v>0</v>
      </c>
      <c r="S7" s="46">
        <f t="shared" si="5"/>
        <v>10</v>
      </c>
      <c r="T7" s="47">
        <f t="shared" si="5"/>
        <v>10</v>
      </c>
      <c r="U7" s="48"/>
      <c r="V7" s="37"/>
      <c r="W7" s="37">
        <v>10</v>
      </c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0</v>
      </c>
      <c r="AL7" s="46">
        <f t="shared" si="6"/>
        <v>0</v>
      </c>
      <c r="AM7" s="46">
        <f t="shared" si="6"/>
        <v>10</v>
      </c>
      <c r="AN7" s="46">
        <f t="shared" si="6"/>
        <v>10</v>
      </c>
      <c r="AO7" s="46">
        <f t="shared" si="6"/>
        <v>10</v>
      </c>
      <c r="AP7" s="37"/>
      <c r="AQ7" s="43">
        <f t="shared" si="3"/>
        <v>10</v>
      </c>
      <c r="AR7" s="53"/>
      <c r="AS7" s="53"/>
      <c r="AT7" s="53"/>
      <c r="AU7" s="54"/>
      <c r="AV7" s="54"/>
      <c r="AW7" s="25"/>
      <c r="AX7" s="4"/>
    </row>
    <row r="8" spans="1:50" ht="90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ENERO 2025'!AP8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90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ENERO 2025'!AP9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90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ENERO 2025'!AP10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90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ENERO 2025'!AP11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90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ENERO 2025'!AP12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90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ENERO 2025'!AP13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90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ENERO 2025'!AP14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90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ENERO 2025'!AP15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90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ENERO 2025'!AP16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90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ENERO 2025'!AP17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90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ENERO 2025'!AP18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90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ENERO 2025'!AP19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90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ENERO 2025'!AP20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90" customHeight="1" x14ac:dyDescent="0.4">
      <c r="A21" s="35">
        <f t="shared" si="4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ENERO 2025'!AP21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  <c r="AW21" s="4"/>
      <c r="AX21" s="4"/>
    </row>
    <row r="22" spans="1:50" ht="90" customHeight="1" x14ac:dyDescent="0.4">
      <c r="A22" s="35">
        <f t="shared" si="4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ENERO 2025'!AP22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90" customHeight="1" x14ac:dyDescent="0.4">
      <c r="A23" s="35">
        <f t="shared" si="4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ENERO 2025'!AP23</f>
        <v>0</v>
      </c>
      <c r="P23" s="45">
        <f t="shared" si="0"/>
        <v>0</v>
      </c>
      <c r="Q23" s="46">
        <f t="shared" ref="Q23:T23" si="37">AK23</f>
        <v>0</v>
      </c>
      <c r="R23" s="46">
        <f t="shared" si="37"/>
        <v>0</v>
      </c>
      <c r="S23" s="46">
        <f t="shared" si="37"/>
        <v>0</v>
      </c>
      <c r="T23" s="47">
        <f t="shared" si="37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8">P23-Z23+AE23+U23</f>
        <v>0</v>
      </c>
      <c r="AL23" s="46">
        <f t="shared" si="38"/>
        <v>0</v>
      </c>
      <c r="AM23" s="46">
        <f t="shared" si="38"/>
        <v>0</v>
      </c>
      <c r="AN23" s="46">
        <f t="shared" si="38"/>
        <v>0</v>
      </c>
      <c r="AO23" s="46">
        <f t="shared" si="38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90" customHeight="1" x14ac:dyDescent="0.4">
      <c r="A24" s="35">
        <f t="shared" si="4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ENERO 2025'!AP24</f>
        <v>0</v>
      </c>
      <c r="P24" s="45">
        <f t="shared" si="0"/>
        <v>0</v>
      </c>
      <c r="Q24" s="46">
        <f t="shared" ref="Q24:T24" si="39">AK24</f>
        <v>0</v>
      </c>
      <c r="R24" s="46">
        <f t="shared" si="39"/>
        <v>0</v>
      </c>
      <c r="S24" s="46">
        <f t="shared" si="39"/>
        <v>0</v>
      </c>
      <c r="T24" s="47">
        <f t="shared" si="39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40">P24-Z24+AE24+U24</f>
        <v>0</v>
      </c>
      <c r="AL24" s="46">
        <f t="shared" si="40"/>
        <v>0</v>
      </c>
      <c r="AM24" s="46">
        <f t="shared" si="40"/>
        <v>0</v>
      </c>
      <c r="AN24" s="46">
        <f t="shared" si="40"/>
        <v>0</v>
      </c>
      <c r="AO24" s="46">
        <f t="shared" si="40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90" customHeight="1" x14ac:dyDescent="0.4">
      <c r="A25" s="35">
        <f t="shared" si="4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ENERO 2025'!AP25</f>
        <v>0</v>
      </c>
      <c r="P25" s="45">
        <f t="shared" si="0"/>
        <v>0</v>
      </c>
      <c r="Q25" s="46">
        <f t="shared" ref="Q25:T25" si="41">AK25</f>
        <v>0</v>
      </c>
      <c r="R25" s="46">
        <f t="shared" si="41"/>
        <v>0</v>
      </c>
      <c r="S25" s="46">
        <f t="shared" si="41"/>
        <v>0</v>
      </c>
      <c r="T25" s="47">
        <f t="shared" si="41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2">P25-Z25+AE25+U25</f>
        <v>0</v>
      </c>
      <c r="AL25" s="46">
        <f t="shared" si="42"/>
        <v>0</v>
      </c>
      <c r="AM25" s="46">
        <f t="shared" si="42"/>
        <v>0</v>
      </c>
      <c r="AN25" s="46">
        <f t="shared" si="42"/>
        <v>0</v>
      </c>
      <c r="AO25" s="46">
        <f t="shared" si="42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90" customHeight="1" x14ac:dyDescent="0.4">
      <c r="A26" s="35">
        <f t="shared" si="4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ENERO 2025'!AP26</f>
        <v>8</v>
      </c>
      <c r="P26" s="45">
        <f t="shared" si="0"/>
        <v>8</v>
      </c>
      <c r="Q26" s="46">
        <f t="shared" ref="Q26:T26" si="43">AK26</f>
        <v>8</v>
      </c>
      <c r="R26" s="46">
        <f t="shared" si="43"/>
        <v>8</v>
      </c>
      <c r="S26" s="46">
        <f t="shared" si="43"/>
        <v>8</v>
      </c>
      <c r="T26" s="47">
        <f t="shared" si="43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2025'!AP26</f>
        <v>8</v>
      </c>
      <c r="AK26" s="52">
        <f t="shared" ref="AK26:AO26" si="44">P26-Z26+AE26+U26</f>
        <v>8</v>
      </c>
      <c r="AL26" s="46">
        <f t="shared" si="44"/>
        <v>8</v>
      </c>
      <c r="AM26" s="46">
        <f t="shared" si="44"/>
        <v>8</v>
      </c>
      <c r="AN26" s="46">
        <f t="shared" si="44"/>
        <v>8</v>
      </c>
      <c r="AO26" s="46">
        <f t="shared" si="44"/>
        <v>8</v>
      </c>
      <c r="AP26" s="37"/>
      <c r="AQ26" s="43">
        <f t="shared" si="3"/>
        <v>8</v>
      </c>
      <c r="AR26" s="41"/>
      <c r="AS26" s="41"/>
      <c r="AT26" s="53"/>
      <c r="AU26" s="54"/>
      <c r="AV26" s="54"/>
      <c r="AW26" s="4"/>
      <c r="AX26" s="4"/>
    </row>
    <row r="27" spans="1:50" ht="90" customHeight="1" x14ac:dyDescent="0.4">
      <c r="A27" s="35">
        <f t="shared" si="4"/>
        <v>22</v>
      </c>
      <c r="B27" s="77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/>
      <c r="O27" s="43">
        <f>'EQUIPO ENERO 2025'!AP27</f>
        <v>10</v>
      </c>
      <c r="P27" s="45">
        <f t="shared" si="0"/>
        <v>10</v>
      </c>
      <c r="Q27" s="46">
        <f t="shared" ref="Q27:T27" si="45">AK27</f>
        <v>10</v>
      </c>
      <c r="R27" s="46">
        <f t="shared" si="45"/>
        <v>10</v>
      </c>
      <c r="S27" s="46">
        <f t="shared" si="45"/>
        <v>10</v>
      </c>
      <c r="T27" s="47">
        <f t="shared" si="45"/>
        <v>10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6">P27-Z27+AE27+U27</f>
        <v>10</v>
      </c>
      <c r="AL27" s="46">
        <f t="shared" si="46"/>
        <v>10</v>
      </c>
      <c r="AM27" s="46">
        <f t="shared" si="46"/>
        <v>10</v>
      </c>
      <c r="AN27" s="46">
        <f t="shared" si="46"/>
        <v>10</v>
      </c>
      <c r="AO27" s="46">
        <f t="shared" si="46"/>
        <v>10</v>
      </c>
      <c r="AP27" s="37"/>
      <c r="AQ27" s="43">
        <f t="shared" si="3"/>
        <v>10</v>
      </c>
      <c r="AR27" s="41"/>
      <c r="AS27" s="41"/>
      <c r="AT27" s="53"/>
      <c r="AU27" s="54"/>
      <c r="AV27" s="54"/>
      <c r="AW27" s="4"/>
      <c r="AX27" s="4"/>
    </row>
    <row r="28" spans="1:50" ht="90" customHeight="1" x14ac:dyDescent="0.5">
      <c r="A28" s="35">
        <f t="shared" si="4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ENERO 2025'!AP28</f>
        <v>6</v>
      </c>
      <c r="P28" s="86">
        <f t="shared" si="0"/>
        <v>6</v>
      </c>
      <c r="Q28" s="87">
        <f t="shared" ref="Q28:T28" si="47">AK28</f>
        <v>6</v>
      </c>
      <c r="R28" s="87">
        <f t="shared" si="47"/>
        <v>6</v>
      </c>
      <c r="S28" s="87">
        <f t="shared" si="47"/>
        <v>6</v>
      </c>
      <c r="T28" s="88">
        <f t="shared" si="47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93">
        <f t="shared" ref="AK28:AO28" si="48">P28-Z28+AE28+U28</f>
        <v>6</v>
      </c>
      <c r="AL28" s="94">
        <f t="shared" si="48"/>
        <v>6</v>
      </c>
      <c r="AM28" s="94">
        <f t="shared" si="48"/>
        <v>6</v>
      </c>
      <c r="AN28" s="94">
        <f t="shared" si="48"/>
        <v>6</v>
      </c>
      <c r="AO28" s="94">
        <f t="shared" si="48"/>
        <v>6</v>
      </c>
      <c r="AP28" s="79"/>
      <c r="AQ28" s="43">
        <f t="shared" si="3"/>
        <v>6</v>
      </c>
      <c r="AR28" s="95"/>
      <c r="AS28" s="95" t="s">
        <v>147</v>
      </c>
      <c r="AT28" s="96"/>
      <c r="AU28" s="97"/>
      <c r="AV28" s="97"/>
      <c r="AW28" s="98"/>
      <c r="AX28" s="98"/>
    </row>
    <row r="29" spans="1:50" ht="90" customHeight="1" x14ac:dyDescent="0.4">
      <c r="A29" s="35">
        <f t="shared" si="4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ENERO 2025'!AP29</f>
        <v>5</v>
      </c>
      <c r="P29" s="45">
        <f t="shared" si="0"/>
        <v>5</v>
      </c>
      <c r="Q29" s="46">
        <f t="shared" ref="Q29:T29" si="49">AK29</f>
        <v>5</v>
      </c>
      <c r="R29" s="46">
        <f t="shared" si="49"/>
        <v>5</v>
      </c>
      <c r="S29" s="46">
        <f t="shared" si="49"/>
        <v>5</v>
      </c>
      <c r="T29" s="47">
        <f t="shared" si="49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50">P29-Z29+AE29+U29</f>
        <v>5</v>
      </c>
      <c r="AL29" s="46">
        <f t="shared" si="50"/>
        <v>5</v>
      </c>
      <c r="AM29" s="46">
        <f t="shared" si="50"/>
        <v>5</v>
      </c>
      <c r="AN29" s="46">
        <f t="shared" si="50"/>
        <v>5</v>
      </c>
      <c r="AO29" s="46">
        <f t="shared" si="50"/>
        <v>5</v>
      </c>
      <c r="AP29" s="37"/>
      <c r="AQ29" s="43">
        <f t="shared" si="3"/>
        <v>5</v>
      </c>
      <c r="AR29" s="41"/>
      <c r="AS29" s="41"/>
      <c r="AT29" s="53"/>
      <c r="AU29" s="54"/>
      <c r="AV29" s="54"/>
      <c r="AW29" s="4"/>
      <c r="AX29" s="4"/>
    </row>
    <row r="30" spans="1:50" ht="90" customHeight="1" x14ac:dyDescent="0.4">
      <c r="A30" s="35">
        <f t="shared" si="4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ENERO 2025'!AP30</f>
        <v>0</v>
      </c>
      <c r="P30" s="45">
        <f t="shared" si="0"/>
        <v>0</v>
      </c>
      <c r="Q30" s="46">
        <f t="shared" ref="Q30:T30" si="51">AK30</f>
        <v>0</v>
      </c>
      <c r="R30" s="46">
        <f t="shared" si="51"/>
        <v>0</v>
      </c>
      <c r="S30" s="46">
        <f t="shared" si="51"/>
        <v>0</v>
      </c>
      <c r="T30" s="47">
        <f t="shared" si="51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2">P30-Z30+AE30+U30</f>
        <v>0</v>
      </c>
      <c r="AL30" s="46">
        <f t="shared" si="52"/>
        <v>0</v>
      </c>
      <c r="AM30" s="46">
        <f t="shared" si="52"/>
        <v>0</v>
      </c>
      <c r="AN30" s="46">
        <f t="shared" si="52"/>
        <v>0</v>
      </c>
      <c r="AO30" s="46">
        <f t="shared" si="52"/>
        <v>0</v>
      </c>
      <c r="AP30" s="37"/>
      <c r="AQ30" s="43">
        <f t="shared" si="3"/>
        <v>0</v>
      </c>
      <c r="AR30" s="41"/>
      <c r="AS30" s="41"/>
      <c r="AT30" s="53"/>
      <c r="AU30" s="54"/>
      <c r="AV30" s="54"/>
      <c r="AW30" s="4"/>
      <c r="AX30" s="4"/>
    </row>
    <row r="31" spans="1:50" ht="90" customHeight="1" x14ac:dyDescent="0.4">
      <c r="A31" s="35">
        <f t="shared" si="4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ENERO 2025'!AP31</f>
        <v>2</v>
      </c>
      <c r="P31" s="45">
        <f t="shared" si="0"/>
        <v>2</v>
      </c>
      <c r="Q31" s="46">
        <f t="shared" ref="Q31:T31" si="53">AK31</f>
        <v>2</v>
      </c>
      <c r="R31" s="46">
        <f t="shared" si="53"/>
        <v>2</v>
      </c>
      <c r="S31" s="46">
        <f t="shared" si="53"/>
        <v>2</v>
      </c>
      <c r="T31" s="47">
        <f t="shared" si="53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4">P31-Z31+AE31+U31</f>
        <v>2</v>
      </c>
      <c r="AL31" s="46">
        <f t="shared" si="54"/>
        <v>2</v>
      </c>
      <c r="AM31" s="46">
        <f t="shared" si="54"/>
        <v>2</v>
      </c>
      <c r="AN31" s="46">
        <f t="shared" si="54"/>
        <v>2</v>
      </c>
      <c r="AO31" s="46">
        <f t="shared" si="54"/>
        <v>2</v>
      </c>
      <c r="AP31" s="37"/>
      <c r="AQ31" s="43">
        <f t="shared" si="3"/>
        <v>2</v>
      </c>
      <c r="AR31" s="41"/>
      <c r="AS31" s="41"/>
      <c r="AT31" s="53"/>
      <c r="AU31" s="54"/>
      <c r="AV31" s="54"/>
      <c r="AW31" s="4"/>
      <c r="AX31" s="4"/>
    </row>
    <row r="32" spans="1:50" ht="90" customHeight="1" x14ac:dyDescent="0.4">
      <c r="A32" s="35">
        <f t="shared" si="4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/>
      <c r="O32" s="43">
        <f>'EQUIPO ENERO 2025'!AP32</f>
        <v>1</v>
      </c>
      <c r="P32" s="45">
        <f t="shared" si="0"/>
        <v>1</v>
      </c>
      <c r="Q32" s="46">
        <f t="shared" ref="Q32:T32" si="55">AK32</f>
        <v>1</v>
      </c>
      <c r="R32" s="46">
        <f t="shared" si="55"/>
        <v>1</v>
      </c>
      <c r="S32" s="46">
        <f t="shared" si="55"/>
        <v>1</v>
      </c>
      <c r="T32" s="47">
        <f t="shared" si="55"/>
        <v>1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6">P32-Z32+AE32+U32</f>
        <v>1</v>
      </c>
      <c r="AL32" s="46">
        <f t="shared" si="56"/>
        <v>1</v>
      </c>
      <c r="AM32" s="46">
        <f t="shared" si="56"/>
        <v>1</v>
      </c>
      <c r="AN32" s="46">
        <f t="shared" si="56"/>
        <v>1</v>
      </c>
      <c r="AO32" s="46">
        <f t="shared" si="56"/>
        <v>1</v>
      </c>
      <c r="AP32" s="37"/>
      <c r="AQ32" s="43">
        <f t="shared" si="3"/>
        <v>1</v>
      </c>
      <c r="AR32" s="41"/>
      <c r="AS32" s="41"/>
      <c r="AT32" s="53"/>
      <c r="AU32" s="54"/>
      <c r="AV32" s="54"/>
      <c r="AW32" s="4"/>
      <c r="AX32" s="4"/>
    </row>
    <row r="33" spans="1:50" ht="90" customHeight="1" x14ac:dyDescent="0.4">
      <c r="A33" s="35">
        <f t="shared" si="4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ENERO 2025'!AP33</f>
        <v>1</v>
      </c>
      <c r="P33" s="45">
        <f t="shared" si="0"/>
        <v>1</v>
      </c>
      <c r="Q33" s="46">
        <f t="shared" ref="Q33:T33" si="57">AK33</f>
        <v>1</v>
      </c>
      <c r="R33" s="46">
        <f t="shared" si="57"/>
        <v>1</v>
      </c>
      <c r="S33" s="46">
        <f t="shared" si="57"/>
        <v>1</v>
      </c>
      <c r="T33" s="47">
        <f t="shared" si="57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8">P33-Z33+AE33+U33</f>
        <v>1</v>
      </c>
      <c r="AL33" s="46">
        <f t="shared" si="58"/>
        <v>1</v>
      </c>
      <c r="AM33" s="46">
        <f t="shared" si="58"/>
        <v>1</v>
      </c>
      <c r="AN33" s="46">
        <f t="shared" si="58"/>
        <v>1</v>
      </c>
      <c r="AO33" s="46">
        <f t="shared" si="58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90" customHeight="1" x14ac:dyDescent="0.4">
      <c r="A34" s="35">
        <f t="shared" si="4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ENERO 2025'!AP34</f>
        <v>11</v>
      </c>
      <c r="P34" s="45">
        <f t="shared" si="0"/>
        <v>11</v>
      </c>
      <c r="Q34" s="46">
        <f t="shared" ref="Q34:T34" si="59">AK34</f>
        <v>11</v>
      </c>
      <c r="R34" s="46">
        <f t="shared" si="59"/>
        <v>11</v>
      </c>
      <c r="S34" s="46">
        <f t="shared" si="59"/>
        <v>11</v>
      </c>
      <c r="T34" s="47">
        <f t="shared" si="59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60">P34-Z34+AE34+U34</f>
        <v>11</v>
      </c>
      <c r="AL34" s="46">
        <f t="shared" si="60"/>
        <v>11</v>
      </c>
      <c r="AM34" s="46">
        <f t="shared" si="60"/>
        <v>11</v>
      </c>
      <c r="AN34" s="46">
        <f t="shared" si="60"/>
        <v>11</v>
      </c>
      <c r="AO34" s="46">
        <f t="shared" si="60"/>
        <v>11</v>
      </c>
      <c r="AP34" s="37"/>
      <c r="AQ34" s="43">
        <f t="shared" si="3"/>
        <v>11</v>
      </c>
      <c r="AR34" s="41"/>
      <c r="AS34" s="41"/>
      <c r="AT34" s="53"/>
      <c r="AU34" s="54"/>
      <c r="AV34" s="54"/>
      <c r="AW34" s="4"/>
      <c r="AX34" s="4"/>
    </row>
    <row r="35" spans="1:50" ht="90" customHeight="1" x14ac:dyDescent="0.4">
      <c r="A35" s="35">
        <f t="shared" si="4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ENERO 2025'!AP35</f>
        <v>6</v>
      </c>
      <c r="P35" s="45">
        <f t="shared" si="0"/>
        <v>6</v>
      </c>
      <c r="Q35" s="46">
        <f t="shared" ref="Q35:T35" si="61">AK35</f>
        <v>6</v>
      </c>
      <c r="R35" s="46">
        <f t="shared" si="61"/>
        <v>6</v>
      </c>
      <c r="S35" s="46">
        <f t="shared" si="61"/>
        <v>6</v>
      </c>
      <c r="T35" s="47">
        <f t="shared" si="61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2">P35-Z35+AE35+U35</f>
        <v>6</v>
      </c>
      <c r="AL35" s="46">
        <f t="shared" si="62"/>
        <v>6</v>
      </c>
      <c r="AM35" s="46">
        <f t="shared" si="62"/>
        <v>6</v>
      </c>
      <c r="AN35" s="46">
        <f t="shared" si="62"/>
        <v>6</v>
      </c>
      <c r="AO35" s="46">
        <f t="shared" si="62"/>
        <v>6</v>
      </c>
      <c r="AP35" s="37"/>
      <c r="AQ35" s="43">
        <f t="shared" si="3"/>
        <v>6</v>
      </c>
      <c r="AR35" s="41"/>
      <c r="AS35" s="41"/>
      <c r="AT35" s="53"/>
      <c r="AU35" s="54"/>
      <c r="AV35" s="54"/>
      <c r="AW35" s="4"/>
      <c r="AX35" s="4"/>
    </row>
    <row r="36" spans="1:50" ht="90" customHeight="1" x14ac:dyDescent="0.4">
      <c r="A36" s="35">
        <f t="shared" si="4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ENERO 2025'!AP36</f>
        <v>4</v>
      </c>
      <c r="P36" s="45">
        <f t="shared" si="0"/>
        <v>4</v>
      </c>
      <c r="Q36" s="46">
        <f t="shared" ref="Q36:T36" si="63">AK36</f>
        <v>4</v>
      </c>
      <c r="R36" s="46">
        <f t="shared" si="63"/>
        <v>4</v>
      </c>
      <c r="S36" s="46">
        <f t="shared" si="63"/>
        <v>4</v>
      </c>
      <c r="T36" s="47">
        <f t="shared" si="63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4">P36-Z36+AE36+U36</f>
        <v>4</v>
      </c>
      <c r="AL36" s="46">
        <f t="shared" si="64"/>
        <v>4</v>
      </c>
      <c r="AM36" s="46">
        <f t="shared" si="64"/>
        <v>4</v>
      </c>
      <c r="AN36" s="46">
        <f t="shared" si="64"/>
        <v>4</v>
      </c>
      <c r="AO36" s="46">
        <f t="shared" si="64"/>
        <v>4</v>
      </c>
      <c r="AP36" s="37"/>
      <c r="AQ36" s="43">
        <f t="shared" si="3"/>
        <v>4</v>
      </c>
      <c r="AR36" s="41"/>
      <c r="AS36" s="41"/>
      <c r="AT36" s="53"/>
      <c r="AU36" s="54"/>
      <c r="AV36" s="54"/>
      <c r="AW36" s="4"/>
      <c r="AX36" s="4"/>
    </row>
    <row r="37" spans="1:50" ht="90" customHeight="1" x14ac:dyDescent="0.4">
      <c r="A37" s="35">
        <f t="shared" si="4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 t="s">
        <v>180</v>
      </c>
      <c r="O37" s="43">
        <f>'EQUIPO ENERO 2025'!AP37</f>
        <v>14</v>
      </c>
      <c r="P37" s="45">
        <f t="shared" si="0"/>
        <v>14</v>
      </c>
      <c r="Q37" s="46">
        <f t="shared" ref="Q37:T37" si="65">AK37</f>
        <v>12</v>
      </c>
      <c r="R37" s="46">
        <f t="shared" si="65"/>
        <v>12</v>
      </c>
      <c r="S37" s="46">
        <f t="shared" si="65"/>
        <v>12</v>
      </c>
      <c r="T37" s="47">
        <f t="shared" si="65"/>
        <v>12</v>
      </c>
      <c r="U37" s="48"/>
      <c r="V37" s="37"/>
      <c r="W37" s="37"/>
      <c r="X37" s="37"/>
      <c r="Y37" s="49"/>
      <c r="Z37" s="50">
        <v>2</v>
      </c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2025'!AP37</f>
        <v>14</v>
      </c>
      <c r="AK37" s="52">
        <f t="shared" ref="AK37:AO37" si="66">P37-Z37+AE37+U37</f>
        <v>12</v>
      </c>
      <c r="AL37" s="46">
        <f t="shared" si="66"/>
        <v>12</v>
      </c>
      <c r="AM37" s="46">
        <f t="shared" si="66"/>
        <v>12</v>
      </c>
      <c r="AN37" s="46">
        <f t="shared" si="66"/>
        <v>12</v>
      </c>
      <c r="AO37" s="46">
        <f t="shared" si="66"/>
        <v>12</v>
      </c>
      <c r="AP37" s="37"/>
      <c r="AQ37" s="43">
        <f t="shared" si="3"/>
        <v>12</v>
      </c>
      <c r="AR37" s="41" t="s">
        <v>207</v>
      </c>
      <c r="AS37" s="41" t="s">
        <v>208</v>
      </c>
      <c r="AT37" s="53"/>
      <c r="AU37" s="54"/>
      <c r="AV37" s="54"/>
      <c r="AW37" s="4"/>
      <c r="AX37" s="4"/>
    </row>
    <row r="38" spans="1:50" ht="90" customHeight="1" x14ac:dyDescent="0.4">
      <c r="A38" s="35">
        <f t="shared" si="4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 t="s">
        <v>186</v>
      </c>
      <c r="O38" s="43">
        <f>'EQUIPO ENERO 2025'!AP38</f>
        <v>5</v>
      </c>
      <c r="P38" s="45">
        <f t="shared" si="0"/>
        <v>5</v>
      </c>
      <c r="Q38" s="46">
        <f t="shared" ref="Q38:T38" si="67">AK38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>
        <v>1</v>
      </c>
      <c r="AB38" s="37"/>
      <c r="AC38" s="37"/>
      <c r="AD38" s="49"/>
      <c r="AE38" s="50"/>
      <c r="AF38" s="37">
        <v>1</v>
      </c>
      <c r="AG38" s="37"/>
      <c r="AH38" s="37"/>
      <c r="AI38" s="49"/>
      <c r="AJ38" s="51">
        <f>'EQUIPO ENERO 2025'!AP38</f>
        <v>5</v>
      </c>
      <c r="AK38" s="52">
        <f t="shared" ref="AK38:AO38" si="68">P38-Z38+AE38+U38</f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46">
        <f t="shared" si="68"/>
        <v>5</v>
      </c>
      <c r="AP38" s="37">
        <v>1</v>
      </c>
      <c r="AQ38" s="43">
        <f t="shared" si="3"/>
        <v>5</v>
      </c>
      <c r="AR38" s="41"/>
      <c r="AS38" s="41">
        <v>330</v>
      </c>
      <c r="AT38" s="53"/>
      <c r="AU38" s="54"/>
      <c r="AV38" s="54"/>
      <c r="AW38" s="4"/>
      <c r="AX38" s="4"/>
    </row>
    <row r="39" spans="1:50" ht="90" customHeight="1" x14ac:dyDescent="0.4">
      <c r="A39" s="35">
        <f t="shared" si="4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ENERO 2025'!AP39</f>
        <v>5</v>
      </c>
      <c r="P39" s="45">
        <f t="shared" si="0"/>
        <v>5</v>
      </c>
      <c r="Q39" s="46">
        <f t="shared" ref="Q39:T39" si="69">AK39</f>
        <v>5</v>
      </c>
      <c r="R39" s="46">
        <f t="shared" si="69"/>
        <v>5</v>
      </c>
      <c r="S39" s="46">
        <f t="shared" si="69"/>
        <v>5</v>
      </c>
      <c r="T39" s="47">
        <f t="shared" si="69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70">P39-Z39+AE39+U39</f>
        <v>5</v>
      </c>
      <c r="AL39" s="46">
        <f t="shared" si="70"/>
        <v>5</v>
      </c>
      <c r="AM39" s="46">
        <f t="shared" si="70"/>
        <v>5</v>
      </c>
      <c r="AN39" s="46">
        <f t="shared" si="70"/>
        <v>5</v>
      </c>
      <c r="AO39" s="46">
        <f t="shared" si="70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90" customHeight="1" x14ac:dyDescent="0.4">
      <c r="A40" s="35">
        <f t="shared" si="4"/>
        <v>35</v>
      </c>
      <c r="B40" s="7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/>
      <c r="O40" s="43">
        <f>'EQUIPO ENERO 2025'!AP40</f>
        <v>8</v>
      </c>
      <c r="P40" s="45">
        <f t="shared" si="0"/>
        <v>8</v>
      </c>
      <c r="Q40" s="46">
        <f t="shared" ref="Q40:T40" si="71">AK40</f>
        <v>8</v>
      </c>
      <c r="R40" s="46">
        <f t="shared" si="71"/>
        <v>8</v>
      </c>
      <c r="S40" s="46">
        <f t="shared" si="71"/>
        <v>8</v>
      </c>
      <c r="T40" s="47">
        <f t="shared" si="71"/>
        <v>8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1">
        <f>'EQUIPO ENERO 2025'!AP40</f>
        <v>8</v>
      </c>
      <c r="AK40" s="52">
        <f t="shared" ref="AK40:AO40" si="72">P40-Z40+AE40+U40</f>
        <v>8</v>
      </c>
      <c r="AL40" s="46">
        <f t="shared" si="72"/>
        <v>8</v>
      </c>
      <c r="AM40" s="46">
        <f t="shared" si="72"/>
        <v>8</v>
      </c>
      <c r="AN40" s="46">
        <f t="shared" si="72"/>
        <v>8</v>
      </c>
      <c r="AO40" s="46">
        <f t="shared" si="72"/>
        <v>8</v>
      </c>
      <c r="AP40" s="37">
        <v>1</v>
      </c>
      <c r="AQ40" s="43">
        <f t="shared" si="3"/>
        <v>8</v>
      </c>
      <c r="AR40" s="41"/>
      <c r="AS40" s="41"/>
      <c r="AT40" s="53"/>
      <c r="AU40" s="54"/>
      <c r="AV40" s="54"/>
      <c r="AW40" s="4"/>
      <c r="AX40" s="4"/>
    </row>
    <row r="41" spans="1:50" ht="90" customHeight="1" x14ac:dyDescent="0.4">
      <c r="A41" s="35">
        <f t="shared" si="4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ENERO 2025'!AP41</f>
        <v>2</v>
      </c>
      <c r="P41" s="45">
        <f t="shared" si="0"/>
        <v>2</v>
      </c>
      <c r="Q41" s="46">
        <f t="shared" ref="Q41:T41" si="73">AK41</f>
        <v>2</v>
      </c>
      <c r="R41" s="46">
        <f t="shared" si="73"/>
        <v>2</v>
      </c>
      <c r="S41" s="46">
        <f t="shared" si="73"/>
        <v>2</v>
      </c>
      <c r="T41" s="47">
        <f t="shared" si="73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4">P41-Z41+AE41+U41</f>
        <v>2</v>
      </c>
      <c r="AL41" s="46">
        <f t="shared" si="74"/>
        <v>2</v>
      </c>
      <c r="AM41" s="46">
        <f t="shared" si="74"/>
        <v>2</v>
      </c>
      <c r="AN41" s="46">
        <f t="shared" si="74"/>
        <v>2</v>
      </c>
      <c r="AO41" s="46">
        <f t="shared" si="74"/>
        <v>2</v>
      </c>
      <c r="AP41" s="37">
        <v>0</v>
      </c>
      <c r="AQ41" s="43">
        <f t="shared" si="3"/>
        <v>2</v>
      </c>
      <c r="AR41" s="53"/>
      <c r="AS41" s="53"/>
      <c r="AT41" s="53"/>
      <c r="AU41" s="54"/>
      <c r="AV41" s="54"/>
      <c r="AW41" s="4"/>
      <c r="AX41" s="4"/>
    </row>
    <row r="42" spans="1:50" ht="90" customHeight="1" x14ac:dyDescent="0.4">
      <c r="A42" s="35">
        <f t="shared" si="4"/>
        <v>37</v>
      </c>
      <c r="B42" s="7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/>
      <c r="O42" s="43">
        <f>'EQUIPO ENERO 2025'!AP42</f>
        <v>10</v>
      </c>
      <c r="P42" s="45">
        <f t="shared" si="0"/>
        <v>10</v>
      </c>
      <c r="Q42" s="46">
        <f t="shared" ref="Q42:T42" si="75">AK42</f>
        <v>10</v>
      </c>
      <c r="R42" s="46">
        <f t="shared" si="75"/>
        <v>10</v>
      </c>
      <c r="S42" s="46">
        <f t="shared" si="75"/>
        <v>10</v>
      </c>
      <c r="T42" s="47">
        <f t="shared" si="75"/>
        <v>10</v>
      </c>
      <c r="U42" s="48"/>
      <c r="V42" s="37"/>
      <c r="W42" s="37"/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2025'!AP42</f>
        <v>10</v>
      </c>
      <c r="AK42" s="52">
        <f t="shared" ref="AK42:AO42" si="76">P42-Z42+AE42+U42</f>
        <v>10</v>
      </c>
      <c r="AL42" s="46">
        <f t="shared" si="76"/>
        <v>10</v>
      </c>
      <c r="AM42" s="46">
        <f t="shared" si="76"/>
        <v>10</v>
      </c>
      <c r="AN42" s="46">
        <f t="shared" si="76"/>
        <v>10</v>
      </c>
      <c r="AO42" s="46">
        <f t="shared" si="76"/>
        <v>10</v>
      </c>
      <c r="AP42" s="37">
        <v>1</v>
      </c>
      <c r="AQ42" s="43">
        <f t="shared" si="3"/>
        <v>10</v>
      </c>
      <c r="AR42" s="41"/>
      <c r="AS42" s="41"/>
      <c r="AT42" s="53"/>
      <c r="AU42" s="54"/>
      <c r="AV42" s="54"/>
      <c r="AW42" s="4"/>
      <c r="AX42" s="4"/>
    </row>
    <row r="43" spans="1:50" ht="90" customHeight="1" x14ac:dyDescent="0.4">
      <c r="A43" s="35">
        <f t="shared" si="4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 t="s">
        <v>186</v>
      </c>
      <c r="O43" s="43">
        <f>'EQUIPO ENERO 2025'!AP43</f>
        <v>10</v>
      </c>
      <c r="P43" s="45">
        <f t="shared" si="0"/>
        <v>10</v>
      </c>
      <c r="Q43" s="46">
        <f t="shared" ref="Q43:T43" si="77">AK43</f>
        <v>10</v>
      </c>
      <c r="R43" s="46">
        <f t="shared" si="77"/>
        <v>10</v>
      </c>
      <c r="S43" s="46">
        <f t="shared" si="77"/>
        <v>10</v>
      </c>
      <c r="T43" s="47">
        <f t="shared" si="77"/>
        <v>10</v>
      </c>
      <c r="U43" s="48"/>
      <c r="V43" s="37"/>
      <c r="W43" s="37"/>
      <c r="X43" s="37"/>
      <c r="Y43" s="49"/>
      <c r="Z43" s="50"/>
      <c r="AA43" s="37">
        <v>1</v>
      </c>
      <c r="AB43" s="37"/>
      <c r="AC43" s="37"/>
      <c r="AD43" s="49"/>
      <c r="AE43" s="50"/>
      <c r="AF43" s="37">
        <v>1</v>
      </c>
      <c r="AG43" s="37"/>
      <c r="AH43" s="37"/>
      <c r="AI43" s="49"/>
      <c r="AJ43" s="51">
        <f>'EQUIPO ENERO 2025'!AP43</f>
        <v>10</v>
      </c>
      <c r="AK43" s="52">
        <f t="shared" ref="AK43:AO43" si="78">P43-Z43+AE43+U43</f>
        <v>10</v>
      </c>
      <c r="AL43" s="46">
        <f t="shared" si="78"/>
        <v>10</v>
      </c>
      <c r="AM43" s="46">
        <f t="shared" si="78"/>
        <v>10</v>
      </c>
      <c r="AN43" s="46">
        <f t="shared" si="78"/>
        <v>10</v>
      </c>
      <c r="AO43" s="46">
        <f t="shared" si="78"/>
        <v>10</v>
      </c>
      <c r="AP43" s="37">
        <v>1</v>
      </c>
      <c r="AQ43" s="43">
        <f t="shared" si="3"/>
        <v>10</v>
      </c>
      <c r="AR43" s="41"/>
      <c r="AS43" s="41">
        <v>330</v>
      </c>
      <c r="AT43" s="53"/>
      <c r="AU43" s="54"/>
      <c r="AV43" s="54"/>
      <c r="AW43" s="4"/>
      <c r="AX43" s="4"/>
    </row>
    <row r="44" spans="1:50" ht="90" customHeight="1" x14ac:dyDescent="0.4">
      <c r="A44" s="35">
        <f t="shared" si="4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ENERO 2025'!AP44</f>
        <v>1</v>
      </c>
      <c r="P44" s="45">
        <f t="shared" si="0"/>
        <v>1</v>
      </c>
      <c r="Q44" s="46">
        <f t="shared" ref="Q44:T44" si="79">AK44</f>
        <v>1</v>
      </c>
      <c r="R44" s="46">
        <f t="shared" si="79"/>
        <v>1</v>
      </c>
      <c r="S44" s="46">
        <f t="shared" si="79"/>
        <v>1</v>
      </c>
      <c r="T44" s="47">
        <f t="shared" si="79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80">P44-Z44+AE44+U44</f>
        <v>1</v>
      </c>
      <c r="AL44" s="46">
        <f t="shared" si="80"/>
        <v>1</v>
      </c>
      <c r="AM44" s="46">
        <f t="shared" si="80"/>
        <v>1</v>
      </c>
      <c r="AN44" s="46">
        <f t="shared" si="80"/>
        <v>1</v>
      </c>
      <c r="AO44" s="46">
        <f t="shared" si="80"/>
        <v>1</v>
      </c>
      <c r="AP44" s="37"/>
      <c r="AQ44" s="43">
        <f t="shared" si="3"/>
        <v>1</v>
      </c>
      <c r="AR44" s="41"/>
      <c r="AS44" s="41"/>
      <c r="AT44" s="53"/>
      <c r="AU44" s="54"/>
      <c r="AV44" s="54"/>
      <c r="AW44" s="4"/>
      <c r="AX44" s="4"/>
    </row>
    <row r="45" spans="1:50" ht="90" customHeight="1" x14ac:dyDescent="0.4">
      <c r="A45" s="35">
        <f t="shared" si="4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ENERO 2025'!AP45</f>
        <v>1</v>
      </c>
      <c r="P45" s="45">
        <f t="shared" si="0"/>
        <v>1</v>
      </c>
      <c r="Q45" s="46">
        <f t="shared" ref="Q45:T45" si="81">AK45</f>
        <v>1</v>
      </c>
      <c r="R45" s="46">
        <f t="shared" si="81"/>
        <v>1</v>
      </c>
      <c r="S45" s="46">
        <f t="shared" si="81"/>
        <v>1</v>
      </c>
      <c r="T45" s="47">
        <f t="shared" si="81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2">P45-Z45+AE45+U45</f>
        <v>1</v>
      </c>
      <c r="AL45" s="46">
        <f t="shared" si="82"/>
        <v>1</v>
      </c>
      <c r="AM45" s="46">
        <f t="shared" si="82"/>
        <v>1</v>
      </c>
      <c r="AN45" s="46">
        <f t="shared" si="82"/>
        <v>1</v>
      </c>
      <c r="AO45" s="46">
        <f t="shared" si="82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90" customHeight="1" x14ac:dyDescent="0.4">
      <c r="A46" s="35">
        <f t="shared" si="4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ENERO 2025'!AP46</f>
        <v>0</v>
      </c>
      <c r="P46" s="45">
        <f t="shared" si="0"/>
        <v>0</v>
      </c>
      <c r="Q46" s="46">
        <f t="shared" ref="Q46:T46" si="83">AK46</f>
        <v>0</v>
      </c>
      <c r="R46" s="46">
        <f t="shared" si="83"/>
        <v>0</v>
      </c>
      <c r="S46" s="46">
        <f t="shared" si="83"/>
        <v>0</v>
      </c>
      <c r="T46" s="47">
        <f t="shared" si="83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4">P46-Z46+AE46+U46</f>
        <v>0</v>
      </c>
      <c r="AL46" s="46">
        <f t="shared" si="84"/>
        <v>0</v>
      </c>
      <c r="AM46" s="46">
        <f t="shared" si="84"/>
        <v>0</v>
      </c>
      <c r="AN46" s="46">
        <f t="shared" si="84"/>
        <v>0</v>
      </c>
      <c r="AO46" s="46">
        <f t="shared" si="84"/>
        <v>0</v>
      </c>
      <c r="AP46" s="37"/>
      <c r="AQ46" s="43">
        <f t="shared" si="3"/>
        <v>0</v>
      </c>
      <c r="AR46" s="41"/>
      <c r="AS46" s="41"/>
      <c r="AT46" s="53"/>
      <c r="AU46" s="54"/>
      <c r="AV46" s="54"/>
      <c r="AW46" s="4"/>
      <c r="AX46" s="4"/>
    </row>
    <row r="47" spans="1:50" ht="90" customHeight="1" x14ac:dyDescent="0.4">
      <c r="A47" s="35">
        <f t="shared" si="4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ENERO 2025'!AP47</f>
        <v>1</v>
      </c>
      <c r="P47" s="45">
        <f t="shared" si="0"/>
        <v>1</v>
      </c>
      <c r="Q47" s="46">
        <f t="shared" ref="Q47:T47" si="85">AK47</f>
        <v>1</v>
      </c>
      <c r="R47" s="46">
        <f t="shared" si="85"/>
        <v>1</v>
      </c>
      <c r="S47" s="46">
        <f t="shared" si="85"/>
        <v>1</v>
      </c>
      <c r="T47" s="47">
        <f t="shared" si="85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6">P47-Z47+AE47+U47</f>
        <v>1</v>
      </c>
      <c r="AL47" s="46">
        <f t="shared" si="86"/>
        <v>1</v>
      </c>
      <c r="AM47" s="46">
        <f t="shared" si="86"/>
        <v>1</v>
      </c>
      <c r="AN47" s="46">
        <f t="shared" si="86"/>
        <v>1</v>
      </c>
      <c r="AO47" s="46">
        <f t="shared" si="86"/>
        <v>1</v>
      </c>
      <c r="AP47" s="37">
        <v>1</v>
      </c>
      <c r="AQ47" s="43">
        <f t="shared" si="3"/>
        <v>1</v>
      </c>
      <c r="AR47" s="72"/>
      <c r="AS47" s="72"/>
      <c r="AT47" s="103"/>
      <c r="AU47" s="104"/>
      <c r="AV47" s="104"/>
      <c r="AW47" s="4"/>
      <c r="AX47" s="4"/>
    </row>
    <row r="48" spans="1:50" ht="90" customHeight="1" x14ac:dyDescent="0.4">
      <c r="A48" s="35">
        <f t="shared" si="4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 t="s">
        <v>238</v>
      </c>
      <c r="O48" s="43">
        <f>'EQUIPO ENERO 2025'!AP48</f>
        <v>1</v>
      </c>
      <c r="P48" s="45">
        <f t="shared" si="0"/>
        <v>1</v>
      </c>
      <c r="Q48" s="46">
        <f t="shared" ref="Q48:T48" si="87">AK48</f>
        <v>18</v>
      </c>
      <c r="R48" s="46">
        <f t="shared" si="87"/>
        <v>3</v>
      </c>
      <c r="S48" s="46">
        <f t="shared" si="87"/>
        <v>3</v>
      </c>
      <c r="T48" s="47">
        <f t="shared" si="87"/>
        <v>3</v>
      </c>
      <c r="U48" s="48">
        <v>20</v>
      </c>
      <c r="V48" s="37"/>
      <c r="W48" s="37"/>
      <c r="X48" s="37"/>
      <c r="Y48" s="49"/>
      <c r="Z48" s="50">
        <v>3</v>
      </c>
      <c r="AA48" s="37">
        <v>15</v>
      </c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8">P48-Z48+AE48+U48</f>
        <v>18</v>
      </c>
      <c r="AL48" s="46">
        <f t="shared" si="88"/>
        <v>3</v>
      </c>
      <c r="AM48" s="46">
        <f t="shared" si="88"/>
        <v>3</v>
      </c>
      <c r="AN48" s="46">
        <f t="shared" si="88"/>
        <v>3</v>
      </c>
      <c r="AO48" s="46">
        <f t="shared" si="88"/>
        <v>3</v>
      </c>
      <c r="AP48" s="37"/>
      <c r="AQ48" s="43">
        <f t="shared" si="3"/>
        <v>3</v>
      </c>
      <c r="AR48" s="41" t="s">
        <v>241</v>
      </c>
      <c r="AS48" s="41" t="s">
        <v>242</v>
      </c>
      <c r="AT48" s="53"/>
      <c r="AU48" s="54"/>
      <c r="AV48" s="54"/>
      <c r="AW48" s="4"/>
      <c r="AX48" s="4"/>
    </row>
    <row r="49" spans="1:50" ht="90" customHeight="1" x14ac:dyDescent="0.4">
      <c r="A49" s="35">
        <f t="shared" si="4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ENERO 2025'!AP49</f>
        <v>1</v>
      </c>
      <c r="P49" s="45">
        <f t="shared" si="0"/>
        <v>1</v>
      </c>
      <c r="Q49" s="46">
        <f t="shared" ref="Q49:T49" si="89">AK49</f>
        <v>1</v>
      </c>
      <c r="R49" s="46">
        <f t="shared" si="89"/>
        <v>1</v>
      </c>
      <c r="S49" s="46">
        <f t="shared" si="89"/>
        <v>1</v>
      </c>
      <c r="T49" s="47">
        <f t="shared" si="89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90">P49-Z49+AE49+U49</f>
        <v>1</v>
      </c>
      <c r="AL49" s="46">
        <f t="shared" si="90"/>
        <v>1</v>
      </c>
      <c r="AM49" s="46">
        <f t="shared" si="90"/>
        <v>1</v>
      </c>
      <c r="AN49" s="46">
        <f t="shared" si="90"/>
        <v>1</v>
      </c>
      <c r="AO49" s="46">
        <f t="shared" si="90"/>
        <v>1</v>
      </c>
      <c r="AP49" s="37"/>
      <c r="AQ49" s="43">
        <f t="shared" si="3"/>
        <v>1</v>
      </c>
      <c r="AR49" s="41"/>
      <c r="AS49" s="41"/>
      <c r="AT49" s="53"/>
      <c r="AU49" s="54"/>
      <c r="AV49" s="54"/>
      <c r="AW49" s="4"/>
      <c r="AX49" s="4"/>
    </row>
    <row r="50" spans="1:50" ht="90" customHeight="1" x14ac:dyDescent="0.4">
      <c r="A50" s="35">
        <f t="shared" si="4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ENERO 2025'!AP50</f>
        <v>1</v>
      </c>
      <c r="P50" s="45">
        <f t="shared" si="0"/>
        <v>1</v>
      </c>
      <c r="Q50" s="46">
        <f t="shared" ref="Q50:T50" si="91">AK50</f>
        <v>1</v>
      </c>
      <c r="R50" s="46">
        <f t="shared" si="91"/>
        <v>1</v>
      </c>
      <c r="S50" s="46">
        <f t="shared" si="91"/>
        <v>1</v>
      </c>
      <c r="T50" s="47">
        <f t="shared" si="91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2">P50-Z50+AE50+U50</f>
        <v>1</v>
      </c>
      <c r="AL50" s="46">
        <f t="shared" si="92"/>
        <v>1</v>
      </c>
      <c r="AM50" s="46">
        <f t="shared" si="92"/>
        <v>1</v>
      </c>
      <c r="AN50" s="46">
        <f t="shared" si="92"/>
        <v>1</v>
      </c>
      <c r="AO50" s="46">
        <f t="shared" si="92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90" customHeight="1" x14ac:dyDescent="0.4">
      <c r="A51" s="35">
        <f t="shared" si="4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ENERO 2025'!AP51</f>
        <v>0</v>
      </c>
      <c r="P51" s="45">
        <f t="shared" si="0"/>
        <v>0</v>
      </c>
      <c r="Q51" s="46">
        <f t="shared" ref="Q51:T51" si="93">AK51</f>
        <v>0</v>
      </c>
      <c r="R51" s="46">
        <f t="shared" si="93"/>
        <v>0</v>
      </c>
      <c r="S51" s="46">
        <f t="shared" si="93"/>
        <v>0</v>
      </c>
      <c r="T51" s="47">
        <f t="shared" si="93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4">P51-Z51+AE51+U51</f>
        <v>0</v>
      </c>
      <c r="AL51" s="46">
        <f t="shared" si="94"/>
        <v>0</v>
      </c>
      <c r="AM51" s="46">
        <f t="shared" si="94"/>
        <v>0</v>
      </c>
      <c r="AN51" s="46">
        <f t="shared" si="94"/>
        <v>0</v>
      </c>
      <c r="AO51" s="46">
        <f t="shared" si="94"/>
        <v>0</v>
      </c>
      <c r="AP51" s="37"/>
      <c r="AQ51" s="43">
        <f t="shared" si="3"/>
        <v>0</v>
      </c>
      <c r="AR51" s="41"/>
      <c r="AS51" s="41"/>
      <c r="AT51" s="53"/>
      <c r="AU51" s="54"/>
      <c r="AV51" s="54"/>
      <c r="AW51" s="4"/>
      <c r="AX51" s="4"/>
    </row>
    <row r="52" spans="1:50" ht="90" customHeight="1" x14ac:dyDescent="0.4">
      <c r="A52" s="35">
        <f t="shared" si="4"/>
        <v>47</v>
      </c>
      <c r="B52" s="106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/>
      <c r="O52" s="43">
        <f>'EQUIPO ENERO 2025'!AP52</f>
        <v>1</v>
      </c>
      <c r="P52" s="45">
        <f t="shared" si="0"/>
        <v>1</v>
      </c>
      <c r="Q52" s="46">
        <f t="shared" ref="Q52:T52" si="95">AK52</f>
        <v>1</v>
      </c>
      <c r="R52" s="46">
        <f t="shared" si="95"/>
        <v>1</v>
      </c>
      <c r="S52" s="46">
        <f t="shared" si="95"/>
        <v>1</v>
      </c>
      <c r="T52" s="47">
        <f t="shared" si="95"/>
        <v>1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2025'!AP52</f>
        <v>1</v>
      </c>
      <c r="AK52" s="52">
        <f t="shared" ref="AK52:AO52" si="96">P52-Z52+AE52+U52</f>
        <v>1</v>
      </c>
      <c r="AL52" s="46">
        <f t="shared" si="96"/>
        <v>1</v>
      </c>
      <c r="AM52" s="46">
        <f t="shared" si="96"/>
        <v>1</v>
      </c>
      <c r="AN52" s="46">
        <f t="shared" si="96"/>
        <v>1</v>
      </c>
      <c r="AO52" s="46">
        <f t="shared" si="96"/>
        <v>1</v>
      </c>
      <c r="AP52" s="37"/>
      <c r="AQ52" s="43">
        <f t="shared" si="3"/>
        <v>1</v>
      </c>
      <c r="AR52" s="41"/>
      <c r="AS52" s="41"/>
      <c r="AT52" s="53"/>
      <c r="AU52" s="54"/>
      <c r="AV52" s="54"/>
      <c r="AW52" s="4"/>
      <c r="AX52" s="4"/>
    </row>
    <row r="53" spans="1:50" ht="90" customHeight="1" x14ac:dyDescent="0.4">
      <c r="A53" s="35">
        <f t="shared" si="4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f>'EQUIPO ENERO 2025'!AP53</f>
        <v>1</v>
      </c>
      <c r="P53" s="45">
        <f t="shared" si="0"/>
        <v>1</v>
      </c>
      <c r="Q53" s="46">
        <f t="shared" ref="Q53:T53" si="97">AK53</f>
        <v>1</v>
      </c>
      <c r="R53" s="46">
        <f t="shared" si="97"/>
        <v>1</v>
      </c>
      <c r="S53" s="46">
        <f t="shared" si="97"/>
        <v>1</v>
      </c>
      <c r="T53" s="47">
        <f t="shared" si="97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8">P53-Z53+AE53+U53</f>
        <v>1</v>
      </c>
      <c r="AL53" s="46">
        <f t="shared" si="98"/>
        <v>1</v>
      </c>
      <c r="AM53" s="46">
        <f t="shared" si="98"/>
        <v>1</v>
      </c>
      <c r="AN53" s="46">
        <f t="shared" si="98"/>
        <v>1</v>
      </c>
      <c r="AO53" s="46">
        <f t="shared" si="98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  <c r="AW53" s="4"/>
      <c r="AX53" s="4"/>
    </row>
    <row r="54" spans="1:50" ht="90" customHeight="1" x14ac:dyDescent="0.5">
      <c r="A54" s="35">
        <f t="shared" si="4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/>
      <c r="O54" s="43">
        <f>'EQUIPO ENERO 2025'!AP54</f>
        <v>4</v>
      </c>
      <c r="P54" s="45">
        <f t="shared" si="0"/>
        <v>4</v>
      </c>
      <c r="Q54" s="46">
        <f t="shared" ref="Q54:T54" si="99">AK54</f>
        <v>4</v>
      </c>
      <c r="R54" s="46">
        <f t="shared" si="99"/>
        <v>4</v>
      </c>
      <c r="S54" s="46">
        <f t="shared" si="99"/>
        <v>4</v>
      </c>
      <c r="T54" s="47">
        <f t="shared" si="99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100">P54-Z54+AE54+U54</f>
        <v>4</v>
      </c>
      <c r="AL54" s="46">
        <f t="shared" si="100"/>
        <v>4</v>
      </c>
      <c r="AM54" s="46">
        <f t="shared" si="100"/>
        <v>4</v>
      </c>
      <c r="AN54" s="46">
        <f t="shared" si="100"/>
        <v>4</v>
      </c>
      <c r="AO54" s="46">
        <f t="shared" si="100"/>
        <v>4</v>
      </c>
      <c r="AP54" s="37"/>
      <c r="AQ54" s="43">
        <f t="shared" si="3"/>
        <v>4</v>
      </c>
      <c r="AR54" s="107"/>
      <c r="AS54" s="107"/>
      <c r="AT54" s="53"/>
      <c r="AU54" s="54"/>
      <c r="AV54" s="54"/>
      <c r="AW54" s="4"/>
      <c r="AX54" s="4"/>
    </row>
    <row r="55" spans="1:50" ht="90" customHeight="1" x14ac:dyDescent="0.5">
      <c r="A55" s="35">
        <f t="shared" si="4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 t="s">
        <v>278</v>
      </c>
      <c r="O55" s="43">
        <f>'EQUIPO ENERO 2025'!AP55</f>
        <v>0</v>
      </c>
      <c r="P55" s="45">
        <f t="shared" si="0"/>
        <v>0</v>
      </c>
      <c r="Q55" s="46">
        <f t="shared" ref="Q55:T55" si="101">AK55</f>
        <v>1</v>
      </c>
      <c r="R55" s="46">
        <f t="shared" si="101"/>
        <v>1</v>
      </c>
      <c r="S55" s="46">
        <f t="shared" si="101"/>
        <v>1</v>
      </c>
      <c r="T55" s="47">
        <f t="shared" si="101"/>
        <v>1</v>
      </c>
      <c r="U55" s="48">
        <v>1</v>
      </c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2">P55-Z55+AE55+U55</f>
        <v>1</v>
      </c>
      <c r="AL55" s="46">
        <f t="shared" si="102"/>
        <v>1</v>
      </c>
      <c r="AM55" s="46">
        <f t="shared" si="102"/>
        <v>1</v>
      </c>
      <c r="AN55" s="46">
        <f t="shared" si="102"/>
        <v>1</v>
      </c>
      <c r="AO55" s="46">
        <f t="shared" si="102"/>
        <v>1</v>
      </c>
      <c r="AP55" s="37"/>
      <c r="AQ55" s="43">
        <f t="shared" si="3"/>
        <v>1</v>
      </c>
      <c r="AR55" s="41"/>
      <c r="AS55" s="41"/>
      <c r="AT55" s="53"/>
      <c r="AU55" s="54"/>
      <c r="AV55" s="54"/>
      <c r="AW55" s="4"/>
      <c r="AX55" s="4"/>
    </row>
    <row r="56" spans="1:50" ht="90" customHeight="1" x14ac:dyDescent="0.4">
      <c r="A56" s="35">
        <f t="shared" si="4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/>
      <c r="O56" s="43">
        <f>'EQUIPO ENERO 2025'!AP56</f>
        <v>2</v>
      </c>
      <c r="P56" s="45">
        <f t="shared" si="0"/>
        <v>2</v>
      </c>
      <c r="Q56" s="46">
        <f t="shared" ref="Q56:T56" si="103">AK56</f>
        <v>2</v>
      </c>
      <c r="R56" s="46">
        <f t="shared" si="103"/>
        <v>2</v>
      </c>
      <c r="S56" s="46">
        <f t="shared" si="103"/>
        <v>2</v>
      </c>
      <c r="T56" s="47">
        <f t="shared" si="103"/>
        <v>2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2025'!AP56</f>
        <v>2</v>
      </c>
      <c r="AK56" s="52">
        <f t="shared" ref="AK56:AO56" si="104">P56-Z56+AE56+U56</f>
        <v>2</v>
      </c>
      <c r="AL56" s="46">
        <f t="shared" si="104"/>
        <v>2</v>
      </c>
      <c r="AM56" s="46">
        <f t="shared" si="104"/>
        <v>2</v>
      </c>
      <c r="AN56" s="46">
        <f t="shared" si="104"/>
        <v>2</v>
      </c>
      <c r="AO56" s="46">
        <f t="shared" si="104"/>
        <v>2</v>
      </c>
      <c r="AP56" s="37"/>
      <c r="AQ56" s="43">
        <f t="shared" si="3"/>
        <v>2</v>
      </c>
      <c r="AR56" s="41"/>
      <c r="AS56" s="41"/>
      <c r="AT56" s="53"/>
      <c r="AU56" s="54"/>
      <c r="AV56" s="54"/>
      <c r="AW56" s="4"/>
      <c r="AX56" s="4"/>
    </row>
    <row r="57" spans="1:50" ht="90" customHeight="1" x14ac:dyDescent="0.4">
      <c r="A57" s="35">
        <f t="shared" si="4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ENERO 2025'!AP57</f>
        <v>7</v>
      </c>
      <c r="P57" s="45">
        <f t="shared" si="0"/>
        <v>7</v>
      </c>
      <c r="Q57" s="46">
        <f t="shared" ref="Q57:T57" si="105">AK57</f>
        <v>7</v>
      </c>
      <c r="R57" s="46">
        <f t="shared" si="105"/>
        <v>7</v>
      </c>
      <c r="S57" s="46">
        <f t="shared" si="105"/>
        <v>7</v>
      </c>
      <c r="T57" s="47">
        <f t="shared" si="105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6">P57-Z57+AE57+U57</f>
        <v>7</v>
      </c>
      <c r="AL57" s="46">
        <f t="shared" si="106"/>
        <v>7</v>
      </c>
      <c r="AM57" s="46">
        <f t="shared" si="106"/>
        <v>7</v>
      </c>
      <c r="AN57" s="46">
        <f t="shared" si="106"/>
        <v>7</v>
      </c>
      <c r="AO57" s="46">
        <f t="shared" si="106"/>
        <v>7</v>
      </c>
      <c r="AP57" s="37"/>
      <c r="AQ57" s="43">
        <f t="shared" si="3"/>
        <v>7</v>
      </c>
      <c r="AR57" s="41"/>
      <c r="AS57" s="41"/>
      <c r="AT57" s="53"/>
      <c r="AU57" s="54"/>
      <c r="AV57" s="54"/>
      <c r="AW57" s="4"/>
      <c r="AX57" s="4"/>
    </row>
    <row r="58" spans="1:50" ht="90" customHeight="1" x14ac:dyDescent="0.4">
      <c r="A58" s="35">
        <f t="shared" si="4"/>
        <v>53</v>
      </c>
      <c r="B58" s="110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ENERO 2025'!AP58</f>
        <v>1</v>
      </c>
      <c r="P58" s="45">
        <f t="shared" si="0"/>
        <v>1</v>
      </c>
      <c r="Q58" s="46">
        <f t="shared" ref="Q58:T58" si="107">AK58</f>
        <v>1</v>
      </c>
      <c r="R58" s="46">
        <f t="shared" si="107"/>
        <v>1</v>
      </c>
      <c r="S58" s="46">
        <f t="shared" si="107"/>
        <v>1</v>
      </c>
      <c r="T58" s="47">
        <f t="shared" si="107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8">P58-Z58+AE58+U58</f>
        <v>1</v>
      </c>
      <c r="AL58" s="46">
        <f t="shared" si="108"/>
        <v>1</v>
      </c>
      <c r="AM58" s="46">
        <f t="shared" si="108"/>
        <v>1</v>
      </c>
      <c r="AN58" s="46">
        <f t="shared" si="108"/>
        <v>1</v>
      </c>
      <c r="AO58" s="46">
        <f t="shared" si="108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  <c r="AW58" s="4"/>
      <c r="AX58" s="4"/>
    </row>
    <row r="59" spans="1:50" ht="90" customHeight="1" x14ac:dyDescent="0.4">
      <c r="A59" s="111">
        <f t="shared" si="4"/>
        <v>54</v>
      </c>
      <c r="B59" s="112" t="s">
        <v>291</v>
      </c>
      <c r="C59" s="113"/>
      <c r="D59" s="114" t="s">
        <v>292</v>
      </c>
      <c r="E59" s="113" t="s">
        <v>293</v>
      </c>
      <c r="F59" s="113" t="s">
        <v>294</v>
      </c>
      <c r="G59" s="115"/>
      <c r="H59" s="116"/>
      <c r="I59" s="113"/>
      <c r="J59" s="117"/>
      <c r="K59" s="118">
        <v>45689</v>
      </c>
      <c r="L59" s="119"/>
      <c r="M59" s="119">
        <v>151</v>
      </c>
      <c r="N59" s="120" t="s">
        <v>295</v>
      </c>
      <c r="O59" s="119">
        <f>'EQUIPO ENERO 2025'!AP59</f>
        <v>0</v>
      </c>
      <c r="P59" s="121">
        <f t="shared" si="0"/>
        <v>0</v>
      </c>
      <c r="Q59" s="122">
        <f t="shared" ref="Q59:T59" si="109">AK59</f>
        <v>1</v>
      </c>
      <c r="R59" s="122">
        <f t="shared" si="109"/>
        <v>1</v>
      </c>
      <c r="S59" s="122">
        <f t="shared" si="109"/>
        <v>1</v>
      </c>
      <c r="T59" s="123">
        <f t="shared" si="109"/>
        <v>1</v>
      </c>
      <c r="U59" s="124">
        <v>1</v>
      </c>
      <c r="V59" s="117"/>
      <c r="W59" s="117"/>
      <c r="X59" s="117"/>
      <c r="Y59" s="125"/>
      <c r="Z59" s="126"/>
      <c r="AA59" s="117"/>
      <c r="AB59" s="117"/>
      <c r="AC59" s="117"/>
      <c r="AD59" s="125"/>
      <c r="AE59" s="126"/>
      <c r="AF59" s="117"/>
      <c r="AG59" s="117"/>
      <c r="AH59" s="117"/>
      <c r="AI59" s="125"/>
      <c r="AJ59" s="127">
        <f>'EQUIPO ENERO 2025'!AP60</f>
        <v>34</v>
      </c>
      <c r="AK59" s="128">
        <f t="shared" ref="AK59:AO59" si="110">P59-Z59+AE59+U59</f>
        <v>1</v>
      </c>
      <c r="AL59" s="122">
        <f t="shared" si="110"/>
        <v>1</v>
      </c>
      <c r="AM59" s="122">
        <f t="shared" si="110"/>
        <v>1</v>
      </c>
      <c r="AN59" s="122">
        <f t="shared" si="110"/>
        <v>1</v>
      </c>
      <c r="AO59" s="122">
        <f t="shared" si="110"/>
        <v>1</v>
      </c>
      <c r="AP59" s="117"/>
      <c r="AQ59" s="119">
        <f t="shared" si="3"/>
        <v>1</v>
      </c>
      <c r="AR59" s="113"/>
      <c r="AS59" s="113"/>
      <c r="AT59" s="115"/>
      <c r="AU59" s="129"/>
      <c r="AV59" s="129"/>
      <c r="AW59" s="130"/>
      <c r="AX59" s="130"/>
    </row>
    <row r="60" spans="1:50" ht="90" customHeight="1" x14ac:dyDescent="0.4">
      <c r="A60" s="35">
        <f t="shared" si="4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 t="s">
        <v>313</v>
      </c>
      <c r="O60" s="43">
        <f>'EQUIPO ENERO 2025'!AP60</f>
        <v>34</v>
      </c>
      <c r="P60" s="45">
        <f t="shared" si="0"/>
        <v>34</v>
      </c>
      <c r="Q60" s="46">
        <f t="shared" ref="Q60:T60" si="111">AK60</f>
        <v>34</v>
      </c>
      <c r="R60" s="46">
        <f t="shared" si="111"/>
        <v>34</v>
      </c>
      <c r="S60" s="46">
        <f t="shared" si="111"/>
        <v>32</v>
      </c>
      <c r="T60" s="47">
        <f t="shared" si="111"/>
        <v>32</v>
      </c>
      <c r="U60" s="48"/>
      <c r="V60" s="37"/>
      <c r="W60" s="37"/>
      <c r="X60" s="37"/>
      <c r="Y60" s="49"/>
      <c r="Z60" s="50">
        <v>3</v>
      </c>
      <c r="AA60" s="37"/>
      <c r="AB60" s="37">
        <v>2</v>
      </c>
      <c r="AC60" s="37"/>
      <c r="AD60" s="49"/>
      <c r="AE60" s="50">
        <v>3</v>
      </c>
      <c r="AF60" s="37"/>
      <c r="AG60" s="37"/>
      <c r="AH60" s="37"/>
      <c r="AI60" s="49"/>
      <c r="AJ60" s="51">
        <f>'EQUIPO ENERO 2025'!AP60</f>
        <v>34</v>
      </c>
      <c r="AK60" s="52">
        <f t="shared" ref="AK60:AO60" si="112">P60-Z60+AE60+U60</f>
        <v>34</v>
      </c>
      <c r="AL60" s="46">
        <f t="shared" si="112"/>
        <v>34</v>
      </c>
      <c r="AM60" s="46">
        <f t="shared" si="112"/>
        <v>32</v>
      </c>
      <c r="AN60" s="46">
        <f t="shared" si="112"/>
        <v>32</v>
      </c>
      <c r="AO60" s="46">
        <f t="shared" si="112"/>
        <v>32</v>
      </c>
      <c r="AP60" s="37"/>
      <c r="AQ60" s="43">
        <f t="shared" si="3"/>
        <v>32</v>
      </c>
      <c r="AR60" s="41"/>
      <c r="AS60" s="41" t="s">
        <v>319</v>
      </c>
      <c r="AT60" s="53"/>
      <c r="AU60" s="54"/>
      <c r="AV60" s="54"/>
      <c r="AW60" s="4"/>
      <c r="AX60" s="4"/>
    </row>
    <row r="61" spans="1:50" ht="90" customHeight="1" x14ac:dyDescent="0.4">
      <c r="A61" s="35">
        <f t="shared" si="4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320</v>
      </c>
      <c r="O61" s="43">
        <f>'EQUIPO ENERO 2025'!AP61</f>
        <v>58</v>
      </c>
      <c r="P61" s="45">
        <f t="shared" si="0"/>
        <v>58</v>
      </c>
      <c r="Q61" s="46">
        <f t="shared" ref="Q61:T61" si="113">AK61</f>
        <v>57</v>
      </c>
      <c r="R61" s="46">
        <f t="shared" si="113"/>
        <v>57</v>
      </c>
      <c r="S61" s="46">
        <f t="shared" si="113"/>
        <v>54</v>
      </c>
      <c r="T61" s="47">
        <f t="shared" si="113"/>
        <v>53</v>
      </c>
      <c r="U61" s="48"/>
      <c r="V61" s="37"/>
      <c r="W61" s="37"/>
      <c r="X61" s="37"/>
      <c r="Y61" s="49"/>
      <c r="Z61" s="50">
        <v>4</v>
      </c>
      <c r="AA61" s="37">
        <v>4</v>
      </c>
      <c r="AB61" s="37">
        <v>6</v>
      </c>
      <c r="AC61" s="37">
        <v>1</v>
      </c>
      <c r="AD61" s="49"/>
      <c r="AE61" s="50">
        <v>3</v>
      </c>
      <c r="AF61" s="37">
        <v>4</v>
      </c>
      <c r="AG61" s="37">
        <v>3</v>
      </c>
      <c r="AH61" s="37"/>
      <c r="AI61" s="49"/>
      <c r="AJ61" s="51">
        <f>'EQUIPO ENERO 2025'!AP61</f>
        <v>58</v>
      </c>
      <c r="AK61" s="52">
        <f t="shared" ref="AK61:AO61" si="114">P61-Z61+AE61+U61</f>
        <v>57</v>
      </c>
      <c r="AL61" s="46">
        <f t="shared" si="114"/>
        <v>57</v>
      </c>
      <c r="AM61" s="46">
        <f t="shared" si="114"/>
        <v>54</v>
      </c>
      <c r="AN61" s="46">
        <f t="shared" si="114"/>
        <v>53</v>
      </c>
      <c r="AO61" s="46">
        <f t="shared" si="114"/>
        <v>53</v>
      </c>
      <c r="AP61" s="37"/>
      <c r="AQ61" s="43">
        <f t="shared" si="3"/>
        <v>53</v>
      </c>
      <c r="AR61" s="41"/>
      <c r="AS61" s="41" t="s">
        <v>332</v>
      </c>
      <c r="AT61" s="53"/>
      <c r="AU61" s="54"/>
      <c r="AV61" s="54"/>
      <c r="AW61" s="4"/>
      <c r="AX61" s="4"/>
    </row>
    <row r="62" spans="1:50" ht="90" customHeight="1" x14ac:dyDescent="0.4">
      <c r="A62" s="35">
        <f t="shared" si="4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ENERO 2025'!AP62</f>
        <v>0</v>
      </c>
      <c r="P62" s="45">
        <f t="shared" si="0"/>
        <v>0</v>
      </c>
      <c r="Q62" s="46">
        <f t="shared" ref="Q62:T62" si="115">AK62</f>
        <v>0</v>
      </c>
      <c r="R62" s="46">
        <f t="shared" si="115"/>
        <v>0</v>
      </c>
      <c r="S62" s="46">
        <f t="shared" si="115"/>
        <v>0</v>
      </c>
      <c r="T62" s="47">
        <f t="shared" si="115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6">P62-Z62+AE62+U62</f>
        <v>0</v>
      </c>
      <c r="AL62" s="46">
        <f t="shared" si="116"/>
        <v>0</v>
      </c>
      <c r="AM62" s="46">
        <f t="shared" si="116"/>
        <v>0</v>
      </c>
      <c r="AN62" s="46">
        <f t="shared" si="116"/>
        <v>0</v>
      </c>
      <c r="AO62" s="46">
        <f t="shared" si="116"/>
        <v>0</v>
      </c>
      <c r="AP62" s="37"/>
      <c r="AQ62" s="43">
        <f t="shared" si="3"/>
        <v>0</v>
      </c>
      <c r="AR62" s="53"/>
      <c r="AS62" s="53"/>
      <c r="AT62" s="53"/>
      <c r="AU62" s="54"/>
      <c r="AV62" s="54"/>
      <c r="AW62" s="4"/>
      <c r="AX62" s="4"/>
    </row>
    <row r="63" spans="1:50" ht="90" customHeight="1" x14ac:dyDescent="0.4">
      <c r="A63" s="35">
        <f t="shared" si="4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ENERO 2025'!AP63</f>
        <v>25</v>
      </c>
      <c r="P63" s="45">
        <f t="shared" si="0"/>
        <v>25</v>
      </c>
      <c r="Q63" s="46">
        <f t="shared" ref="Q63:T63" si="117">AK63</f>
        <v>24</v>
      </c>
      <c r="R63" s="46">
        <f t="shared" si="117"/>
        <v>24</v>
      </c>
      <c r="S63" s="46">
        <f t="shared" si="117"/>
        <v>24</v>
      </c>
      <c r="T63" s="47">
        <f t="shared" si="117"/>
        <v>24</v>
      </c>
      <c r="U63" s="48"/>
      <c r="V63" s="37"/>
      <c r="W63" s="37"/>
      <c r="X63" s="37"/>
      <c r="Y63" s="49"/>
      <c r="Z63" s="50">
        <v>2</v>
      </c>
      <c r="AA63" s="37"/>
      <c r="AB63" s="37"/>
      <c r="AC63" s="37"/>
      <c r="AD63" s="49"/>
      <c r="AE63" s="50">
        <v>1</v>
      </c>
      <c r="AF63" s="37"/>
      <c r="AG63" s="37"/>
      <c r="AH63" s="37"/>
      <c r="AI63" s="49"/>
      <c r="AJ63" s="51">
        <f>'EQUIPO ENERO 2025'!AP63</f>
        <v>25</v>
      </c>
      <c r="AK63" s="52">
        <f t="shared" ref="AK63:AO63" si="118">P63-Z63+AE63+U63</f>
        <v>24</v>
      </c>
      <c r="AL63" s="46">
        <f t="shared" si="118"/>
        <v>24</v>
      </c>
      <c r="AM63" s="46">
        <f t="shared" si="118"/>
        <v>24</v>
      </c>
      <c r="AN63" s="46">
        <f t="shared" si="118"/>
        <v>24</v>
      </c>
      <c r="AO63" s="46">
        <f t="shared" si="118"/>
        <v>24</v>
      </c>
      <c r="AP63" s="37"/>
      <c r="AQ63" s="43">
        <f t="shared" si="3"/>
        <v>24</v>
      </c>
      <c r="AR63" s="53"/>
      <c r="AS63" s="53" t="s">
        <v>314</v>
      </c>
      <c r="AT63" s="53"/>
      <c r="AU63" s="54"/>
      <c r="AV63" s="54"/>
      <c r="AW63" s="4"/>
      <c r="AX63" s="4"/>
    </row>
    <row r="64" spans="1:50" ht="90" customHeight="1" x14ac:dyDescent="0.4">
      <c r="A64" s="35">
        <f t="shared" si="4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ENERO 2025'!AP64</f>
        <v>45</v>
      </c>
      <c r="P64" s="45">
        <f t="shared" si="0"/>
        <v>45</v>
      </c>
      <c r="Q64" s="46">
        <f t="shared" ref="Q64:T64" si="119">AK64</f>
        <v>45</v>
      </c>
      <c r="R64" s="46">
        <f t="shared" si="119"/>
        <v>45</v>
      </c>
      <c r="S64" s="46">
        <f t="shared" si="119"/>
        <v>45</v>
      </c>
      <c r="T64" s="47">
        <f t="shared" si="119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20">P64-Z64+AE64+U64</f>
        <v>45</v>
      </c>
      <c r="AL64" s="46">
        <f t="shared" si="120"/>
        <v>45</v>
      </c>
      <c r="AM64" s="46">
        <f t="shared" si="120"/>
        <v>45</v>
      </c>
      <c r="AN64" s="46">
        <f t="shared" si="120"/>
        <v>45</v>
      </c>
      <c r="AO64" s="46">
        <f t="shared" si="120"/>
        <v>45</v>
      </c>
      <c r="AP64" s="37"/>
      <c r="AQ64" s="43">
        <f t="shared" si="3"/>
        <v>45</v>
      </c>
      <c r="AR64" s="53"/>
      <c r="AS64" s="53"/>
      <c r="AT64" s="53"/>
      <c r="AU64" s="54"/>
      <c r="AV64" s="54"/>
      <c r="AW64" s="4"/>
      <c r="AX64" s="4"/>
    </row>
    <row r="65" spans="1:50" ht="90" customHeight="1" x14ac:dyDescent="0.4">
      <c r="A65" s="35">
        <f t="shared" si="4"/>
        <v>60</v>
      </c>
      <c r="B65" s="106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 t="s">
        <v>327</v>
      </c>
      <c r="O65" s="43">
        <f>'EQUIPO ENERO 2025'!AP65</f>
        <v>4</v>
      </c>
      <c r="P65" s="45">
        <f t="shared" si="0"/>
        <v>4</v>
      </c>
      <c r="Q65" s="46">
        <f t="shared" ref="Q65:T65" si="121">AK65</f>
        <v>4</v>
      </c>
      <c r="R65" s="46">
        <f t="shared" si="121"/>
        <v>2</v>
      </c>
      <c r="S65" s="46">
        <f t="shared" si="121"/>
        <v>2</v>
      </c>
      <c r="T65" s="47">
        <f t="shared" si="121"/>
        <v>2</v>
      </c>
      <c r="U65" s="48"/>
      <c r="V65" s="37"/>
      <c r="W65" s="37"/>
      <c r="X65" s="37"/>
      <c r="Y65" s="49"/>
      <c r="Z65" s="50">
        <v>3</v>
      </c>
      <c r="AA65" s="37">
        <v>2</v>
      </c>
      <c r="AB65" s="37"/>
      <c r="AC65" s="37"/>
      <c r="AD65" s="49"/>
      <c r="AE65" s="50">
        <v>3</v>
      </c>
      <c r="AF65" s="37"/>
      <c r="AG65" s="37"/>
      <c r="AH65" s="37"/>
      <c r="AI65" s="49"/>
      <c r="AJ65" s="51">
        <f>'EQUIPO ENERO 2025'!AP65</f>
        <v>4</v>
      </c>
      <c r="AK65" s="52">
        <f t="shared" ref="AK65:AO65" si="122">P65-Z65+AE65+U65</f>
        <v>4</v>
      </c>
      <c r="AL65" s="46">
        <f t="shared" si="122"/>
        <v>2</v>
      </c>
      <c r="AM65" s="46">
        <f t="shared" si="122"/>
        <v>2</v>
      </c>
      <c r="AN65" s="46">
        <f t="shared" si="122"/>
        <v>2</v>
      </c>
      <c r="AO65" s="46">
        <f t="shared" si="122"/>
        <v>2</v>
      </c>
      <c r="AP65" s="37"/>
      <c r="AQ65" s="43">
        <f t="shared" si="3"/>
        <v>2</v>
      </c>
      <c r="AR65" s="53">
        <v>3956690624</v>
      </c>
      <c r="AS65" s="53">
        <v>338</v>
      </c>
      <c r="AT65" s="53"/>
      <c r="AU65" s="54"/>
      <c r="AV65" s="54"/>
      <c r="AW65" s="4"/>
      <c r="AX65" s="4"/>
    </row>
    <row r="66" spans="1:50" ht="90" customHeight="1" x14ac:dyDescent="0.4">
      <c r="A66" s="35">
        <f t="shared" si="4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ENERO 2025'!AP66</f>
        <v>10</v>
      </c>
      <c r="P66" s="45">
        <f t="shared" si="0"/>
        <v>10</v>
      </c>
      <c r="Q66" s="46">
        <f t="shared" ref="Q66:T66" si="123">AK66</f>
        <v>10</v>
      </c>
      <c r="R66" s="46">
        <f t="shared" si="123"/>
        <v>10</v>
      </c>
      <c r="S66" s="46">
        <f t="shared" si="123"/>
        <v>10</v>
      </c>
      <c r="T66" s="47">
        <f t="shared" si="123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4">P66-Z66+AE66+U66</f>
        <v>10</v>
      </c>
      <c r="AL66" s="46">
        <f t="shared" si="124"/>
        <v>10</v>
      </c>
      <c r="AM66" s="46">
        <f t="shared" si="124"/>
        <v>10</v>
      </c>
      <c r="AN66" s="46">
        <f t="shared" si="124"/>
        <v>10</v>
      </c>
      <c r="AO66" s="46">
        <f t="shared" si="124"/>
        <v>10</v>
      </c>
      <c r="AP66" s="37"/>
      <c r="AQ66" s="43">
        <f t="shared" si="3"/>
        <v>10</v>
      </c>
      <c r="AR66" s="53"/>
      <c r="AS66" s="53"/>
      <c r="AT66" s="53"/>
      <c r="AU66" s="54"/>
      <c r="AV66" s="54"/>
      <c r="AW66" s="4"/>
      <c r="AX66" s="4"/>
    </row>
    <row r="67" spans="1:50" ht="90" customHeight="1" x14ac:dyDescent="0.4">
      <c r="A67" s="35">
        <f t="shared" si="4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f>'EQUIPO ENERO 2025'!AP67</f>
        <v>0</v>
      </c>
      <c r="P67" s="45">
        <f t="shared" si="0"/>
        <v>0</v>
      </c>
      <c r="Q67" s="46">
        <f t="shared" ref="Q67:T67" si="125">AK67</f>
        <v>0</v>
      </c>
      <c r="R67" s="46">
        <f t="shared" si="125"/>
        <v>0</v>
      </c>
      <c r="S67" s="46">
        <f t="shared" si="125"/>
        <v>0</v>
      </c>
      <c r="T67" s="47">
        <f t="shared" si="125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2025'!AP67</f>
        <v>0</v>
      </c>
      <c r="AK67" s="52">
        <f t="shared" ref="AK67:AO67" si="126">P67-Z67+AE67+U67</f>
        <v>0</v>
      </c>
      <c r="AL67" s="46">
        <f t="shared" si="126"/>
        <v>0</v>
      </c>
      <c r="AM67" s="46">
        <f t="shared" si="126"/>
        <v>0</v>
      </c>
      <c r="AN67" s="46">
        <f t="shared" si="126"/>
        <v>0</v>
      </c>
      <c r="AO67" s="46">
        <f t="shared" si="126"/>
        <v>0</v>
      </c>
      <c r="AP67" s="37"/>
      <c r="AQ67" s="43">
        <f t="shared" si="3"/>
        <v>0</v>
      </c>
      <c r="AR67" s="41"/>
      <c r="AS67" s="41"/>
      <c r="AT67" s="53"/>
      <c r="AU67" s="54"/>
      <c r="AV67" s="54"/>
      <c r="AW67" s="4"/>
      <c r="AX67" s="4"/>
    </row>
    <row r="68" spans="1:50" ht="90" customHeight="1" x14ac:dyDescent="0.4">
      <c r="A68" s="35">
        <f t="shared" si="4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ENERO 2025'!AP68</f>
        <v>0</v>
      </c>
      <c r="P68" s="45">
        <f t="shared" si="0"/>
        <v>0</v>
      </c>
      <c r="Q68" s="46">
        <f t="shared" ref="Q68:T68" si="127">AK68</f>
        <v>0</v>
      </c>
      <c r="R68" s="46">
        <f t="shared" si="127"/>
        <v>0</v>
      </c>
      <c r="S68" s="46">
        <f t="shared" si="127"/>
        <v>0</v>
      </c>
      <c r="T68" s="47">
        <f t="shared" si="127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8">P68-Z68+AE68+U68</f>
        <v>0</v>
      </c>
      <c r="AL68" s="46">
        <f t="shared" si="128"/>
        <v>0</v>
      </c>
      <c r="AM68" s="46">
        <f t="shared" si="128"/>
        <v>0</v>
      </c>
      <c r="AN68" s="46">
        <f t="shared" si="128"/>
        <v>0</v>
      </c>
      <c r="AO68" s="46">
        <f t="shared" si="128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90" customHeight="1" x14ac:dyDescent="0.4">
      <c r="A69" s="35">
        <f t="shared" si="4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ENERO 2025'!AP69</f>
        <v>12</v>
      </c>
      <c r="P69" s="45">
        <f t="shared" si="0"/>
        <v>12</v>
      </c>
      <c r="Q69" s="46">
        <f t="shared" ref="Q69:T69" si="129">AK69</f>
        <v>12</v>
      </c>
      <c r="R69" s="46">
        <f t="shared" si="129"/>
        <v>12</v>
      </c>
      <c r="S69" s="46">
        <f t="shared" si="129"/>
        <v>12</v>
      </c>
      <c r="T69" s="47">
        <f t="shared" si="129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30">P69-Z69+AE69+U69</f>
        <v>12</v>
      </c>
      <c r="AL69" s="46">
        <f t="shared" si="130"/>
        <v>12</v>
      </c>
      <c r="AM69" s="46">
        <f t="shared" si="130"/>
        <v>12</v>
      </c>
      <c r="AN69" s="46">
        <f t="shared" si="130"/>
        <v>12</v>
      </c>
      <c r="AO69" s="46">
        <f t="shared" si="130"/>
        <v>12</v>
      </c>
      <c r="AP69" s="37"/>
      <c r="AQ69" s="43">
        <f t="shared" si="3"/>
        <v>12</v>
      </c>
      <c r="AR69" s="41"/>
      <c r="AS69" s="41"/>
      <c r="AT69" s="53"/>
      <c r="AU69" s="54"/>
      <c r="AV69" s="54"/>
      <c r="AW69" s="4"/>
      <c r="AX69" s="4"/>
    </row>
    <row r="70" spans="1:50" ht="90" customHeight="1" x14ac:dyDescent="0.4">
      <c r="A70" s="35">
        <f t="shared" si="4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ENERO 2025'!AP70</f>
        <v>11</v>
      </c>
      <c r="P70" s="45">
        <f t="shared" si="0"/>
        <v>11</v>
      </c>
      <c r="Q70" s="46">
        <f t="shared" ref="Q70:T70" si="131">AK70</f>
        <v>11</v>
      </c>
      <c r="R70" s="46">
        <f t="shared" si="131"/>
        <v>11</v>
      </c>
      <c r="S70" s="37">
        <f t="shared" si="131"/>
        <v>11</v>
      </c>
      <c r="T70" s="132">
        <f t="shared" si="131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L70" si="132">P70-Z70+AE70+U70</f>
        <v>11</v>
      </c>
      <c r="AL70" s="46">
        <f t="shared" si="132"/>
        <v>11</v>
      </c>
      <c r="AM70" s="37">
        <v>11</v>
      </c>
      <c r="AN70" s="37">
        <f t="shared" ref="AN70:AO70" si="133">S70-AC70+AH70+X70</f>
        <v>11</v>
      </c>
      <c r="AO70" s="37">
        <f t="shared" si="133"/>
        <v>11</v>
      </c>
      <c r="AP70" s="37"/>
      <c r="AQ70" s="43">
        <f t="shared" si="3"/>
        <v>11</v>
      </c>
      <c r="AR70" s="41"/>
      <c r="AS70" s="41"/>
      <c r="AT70" s="53"/>
      <c r="AU70" s="54"/>
      <c r="AV70" s="54"/>
      <c r="AW70" s="4"/>
      <c r="AX70" s="4"/>
    </row>
    <row r="71" spans="1:50" ht="90" customHeight="1" x14ac:dyDescent="0.4">
      <c r="A71" s="35">
        <f t="shared" si="4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f>'EQUIPO ENERO 2025'!AP71</f>
        <v>3</v>
      </c>
      <c r="P71" s="45">
        <f t="shared" si="0"/>
        <v>3</v>
      </c>
      <c r="Q71" s="46">
        <f t="shared" ref="Q71:T71" si="134">AK71</f>
        <v>3</v>
      </c>
      <c r="R71" s="46">
        <f t="shared" si="134"/>
        <v>3</v>
      </c>
      <c r="S71" s="46">
        <f t="shared" si="134"/>
        <v>3</v>
      </c>
      <c r="T71" s="47">
        <f t="shared" si="134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5">P71-Z71+AE71+U71</f>
        <v>3</v>
      </c>
      <c r="AL71" s="46">
        <f t="shared" si="135"/>
        <v>3</v>
      </c>
      <c r="AM71" s="46">
        <f t="shared" si="135"/>
        <v>3</v>
      </c>
      <c r="AN71" s="46">
        <f t="shared" si="135"/>
        <v>3</v>
      </c>
      <c r="AO71" s="46">
        <f t="shared" si="135"/>
        <v>3</v>
      </c>
      <c r="AP71" s="37"/>
      <c r="AQ71" s="43">
        <f t="shared" si="3"/>
        <v>3</v>
      </c>
      <c r="AR71" s="41"/>
      <c r="AS71" s="41"/>
      <c r="AT71" s="53"/>
      <c r="AU71" s="54"/>
      <c r="AV71" s="54"/>
      <c r="AW71" s="4"/>
      <c r="AX71" s="4"/>
    </row>
    <row r="72" spans="1:50" ht="90" customHeight="1" x14ac:dyDescent="0.4">
      <c r="A72" s="35">
        <f t="shared" si="4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 t="s">
        <v>370</v>
      </c>
      <c r="O72" s="43">
        <f>'EQUIPO ENERO 2025'!AP72</f>
        <v>6</v>
      </c>
      <c r="P72" s="45">
        <f t="shared" si="0"/>
        <v>6</v>
      </c>
      <c r="Q72" s="46">
        <f t="shared" ref="Q72:T72" si="136">AK72</f>
        <v>6</v>
      </c>
      <c r="R72" s="46">
        <f t="shared" si="136"/>
        <v>6</v>
      </c>
      <c r="S72" s="46">
        <f t="shared" si="136"/>
        <v>6</v>
      </c>
      <c r="T72" s="47">
        <f t="shared" si="136"/>
        <v>6</v>
      </c>
      <c r="U72" s="48"/>
      <c r="V72" s="37"/>
      <c r="W72" s="37"/>
      <c r="X72" s="37"/>
      <c r="Y72" s="49"/>
      <c r="Z72" s="50">
        <v>4</v>
      </c>
      <c r="AA72" s="37"/>
      <c r="AB72" s="37"/>
      <c r="AC72" s="37"/>
      <c r="AD72" s="49"/>
      <c r="AE72" s="50">
        <v>4</v>
      </c>
      <c r="AF72" s="37"/>
      <c r="AG72" s="37"/>
      <c r="AH72" s="37"/>
      <c r="AI72" s="49"/>
      <c r="AJ72" s="51">
        <f>'EQUIPO ENERO 2025'!AP72</f>
        <v>6</v>
      </c>
      <c r="AK72" s="52">
        <f t="shared" ref="AK72:AO72" si="137">P72-Z72+AE72+U72</f>
        <v>6</v>
      </c>
      <c r="AL72" s="46">
        <f t="shared" si="137"/>
        <v>6</v>
      </c>
      <c r="AM72" s="46">
        <f t="shared" si="137"/>
        <v>6</v>
      </c>
      <c r="AN72" s="46">
        <f t="shared" si="137"/>
        <v>6</v>
      </c>
      <c r="AO72" s="46">
        <f t="shared" si="137"/>
        <v>6</v>
      </c>
      <c r="AP72" s="38" t="s">
        <v>360</v>
      </c>
      <c r="AQ72" s="43">
        <f t="shared" si="3"/>
        <v>6</v>
      </c>
      <c r="AR72" s="53"/>
      <c r="AS72" s="53">
        <v>325</v>
      </c>
      <c r="AT72" s="133"/>
      <c r="AU72" s="54"/>
      <c r="AV72" s="54"/>
      <c r="AW72" s="4"/>
      <c r="AX72" s="4"/>
    </row>
    <row r="73" spans="1:50" ht="90" customHeight="1" x14ac:dyDescent="0.4">
      <c r="A73" s="35">
        <f t="shared" si="4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ENERO 2025'!AP73</f>
        <v>0</v>
      </c>
      <c r="P73" s="45">
        <f t="shared" si="0"/>
        <v>0</v>
      </c>
      <c r="Q73" s="46">
        <f t="shared" ref="Q73:T73" si="138">AK73</f>
        <v>0</v>
      </c>
      <c r="R73" s="46">
        <f t="shared" si="138"/>
        <v>0</v>
      </c>
      <c r="S73" s="46">
        <f t="shared" si="138"/>
        <v>0</v>
      </c>
      <c r="T73" s="47">
        <f t="shared" si="138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9">P73-Z73+AE73+U73</f>
        <v>0</v>
      </c>
      <c r="AL73" s="46">
        <f t="shared" si="139"/>
        <v>0</v>
      </c>
      <c r="AM73" s="46">
        <f t="shared" si="139"/>
        <v>0</v>
      </c>
      <c r="AN73" s="46">
        <f t="shared" si="139"/>
        <v>0</v>
      </c>
      <c r="AO73" s="46">
        <f t="shared" si="139"/>
        <v>0</v>
      </c>
      <c r="AP73" s="37"/>
      <c r="AQ73" s="43">
        <f t="shared" si="3"/>
        <v>0</v>
      </c>
      <c r="AR73" s="41"/>
      <c r="AS73" s="41"/>
      <c r="AT73" s="53"/>
      <c r="AU73" s="54"/>
      <c r="AV73" s="54"/>
      <c r="AW73" s="4"/>
      <c r="AX73" s="4"/>
    </row>
    <row r="74" spans="1:50" ht="90" customHeight="1" x14ac:dyDescent="0.4">
      <c r="A74" s="35">
        <f t="shared" si="4"/>
        <v>69</v>
      </c>
      <c r="B74" s="55" t="s">
        <v>365</v>
      </c>
      <c r="C74" s="41" t="s">
        <v>38</v>
      </c>
      <c r="D74" s="56" t="s">
        <v>58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/>
      <c r="O74" s="43">
        <f>'EQUIPO ENERO 2025'!AP74</f>
        <v>1</v>
      </c>
      <c r="P74" s="45">
        <f t="shared" si="0"/>
        <v>1</v>
      </c>
      <c r="Q74" s="46">
        <f t="shared" ref="Q74:T74" si="140">AK74</f>
        <v>1</v>
      </c>
      <c r="R74" s="46">
        <f t="shared" si="140"/>
        <v>1</v>
      </c>
      <c r="S74" s="46">
        <f t="shared" si="140"/>
        <v>1</v>
      </c>
      <c r="T74" s="47">
        <f t="shared" si="140"/>
        <v>1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1">P74-Z74+AE74+U74</f>
        <v>1</v>
      </c>
      <c r="AL74" s="46">
        <f t="shared" si="141"/>
        <v>1</v>
      </c>
      <c r="AM74" s="46">
        <f t="shared" si="141"/>
        <v>1</v>
      </c>
      <c r="AN74" s="46">
        <f t="shared" si="141"/>
        <v>1</v>
      </c>
      <c r="AO74" s="46">
        <f t="shared" si="141"/>
        <v>1</v>
      </c>
      <c r="AP74" s="37"/>
      <c r="AQ74" s="43">
        <f t="shared" si="3"/>
        <v>1</v>
      </c>
      <c r="AR74" s="41"/>
      <c r="AS74" s="41"/>
      <c r="AT74" s="53"/>
      <c r="AU74" s="54"/>
      <c r="AV74" s="54"/>
      <c r="AW74" s="4"/>
      <c r="AX74" s="4"/>
    </row>
    <row r="75" spans="1:50" ht="90" customHeight="1" x14ac:dyDescent="0.4">
      <c r="A75" s="35">
        <f t="shared" si="4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/>
      <c r="O75" s="43">
        <f>'EQUIPO ENERO 2025'!AP75</f>
        <v>6</v>
      </c>
      <c r="P75" s="45">
        <f t="shared" si="0"/>
        <v>6</v>
      </c>
      <c r="Q75" s="46">
        <f t="shared" ref="Q75:T75" si="142">AK75</f>
        <v>6</v>
      </c>
      <c r="R75" s="46">
        <f t="shared" si="142"/>
        <v>6</v>
      </c>
      <c r="S75" s="46">
        <f t="shared" si="142"/>
        <v>6</v>
      </c>
      <c r="T75" s="47">
        <f t="shared" si="142"/>
        <v>6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3">P75-Z75+AE75+U75</f>
        <v>6</v>
      </c>
      <c r="AL75" s="46">
        <f t="shared" si="143"/>
        <v>6</v>
      </c>
      <c r="AM75" s="46">
        <f t="shared" si="143"/>
        <v>6</v>
      </c>
      <c r="AN75" s="46">
        <f t="shared" si="143"/>
        <v>6</v>
      </c>
      <c r="AO75" s="46">
        <f t="shared" si="143"/>
        <v>6</v>
      </c>
      <c r="AP75" s="37"/>
      <c r="AQ75" s="43">
        <f t="shared" si="3"/>
        <v>6</v>
      </c>
      <c r="AR75" s="41"/>
      <c r="AS75" s="41"/>
      <c r="AT75" s="53"/>
      <c r="AU75" s="54"/>
      <c r="AV75" s="54"/>
      <c r="AW75" s="4"/>
      <c r="AX75" s="4"/>
    </row>
    <row r="76" spans="1:50" ht="90" customHeight="1" x14ac:dyDescent="0.4">
      <c r="A76" s="35">
        <f t="shared" si="4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 t="s">
        <v>378</v>
      </c>
      <c r="O76" s="43">
        <f>'EQUIPO ENERO 2025'!AP76</f>
        <v>13</v>
      </c>
      <c r="P76" s="45">
        <f t="shared" si="0"/>
        <v>13</v>
      </c>
      <c r="Q76" s="46">
        <f t="shared" ref="Q76:T76" si="144">AK76</f>
        <v>12</v>
      </c>
      <c r="R76" s="46">
        <f t="shared" si="144"/>
        <v>12</v>
      </c>
      <c r="S76" s="46">
        <f t="shared" si="144"/>
        <v>12</v>
      </c>
      <c r="T76" s="47">
        <f t="shared" si="144"/>
        <v>12</v>
      </c>
      <c r="U76" s="48"/>
      <c r="V76" s="37"/>
      <c r="W76" s="37"/>
      <c r="X76" s="37"/>
      <c r="Y76" s="49"/>
      <c r="Z76" s="50">
        <v>1</v>
      </c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5">P76-Z76+AE76+U76</f>
        <v>12</v>
      </c>
      <c r="AL76" s="46">
        <f t="shared" si="145"/>
        <v>12</v>
      </c>
      <c r="AM76" s="46">
        <f t="shared" si="145"/>
        <v>12</v>
      </c>
      <c r="AN76" s="46">
        <f t="shared" si="145"/>
        <v>12</v>
      </c>
      <c r="AO76" s="46">
        <f t="shared" si="145"/>
        <v>12</v>
      </c>
      <c r="AP76" s="37"/>
      <c r="AQ76" s="43">
        <f t="shared" si="3"/>
        <v>12</v>
      </c>
      <c r="AR76" s="41"/>
      <c r="AS76" s="41">
        <v>324</v>
      </c>
      <c r="AT76" s="53"/>
      <c r="AU76" s="54"/>
      <c r="AV76" s="54"/>
      <c r="AW76" s="4"/>
      <c r="AX76" s="4"/>
    </row>
    <row r="77" spans="1:50" ht="90" customHeight="1" x14ac:dyDescent="0.4">
      <c r="A77" s="35">
        <f t="shared" si="4"/>
        <v>72</v>
      </c>
      <c r="B77" s="7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/>
      <c r="O77" s="43">
        <f>'EQUIPO ENERO 2025'!AP77</f>
        <v>3</v>
      </c>
      <c r="P77" s="45">
        <f t="shared" si="0"/>
        <v>3</v>
      </c>
      <c r="Q77" s="46">
        <f t="shared" ref="Q77:T77" si="146">AK77</f>
        <v>3</v>
      </c>
      <c r="R77" s="46">
        <f t="shared" si="146"/>
        <v>3</v>
      </c>
      <c r="S77" s="46">
        <f t="shared" si="146"/>
        <v>3</v>
      </c>
      <c r="T77" s="47">
        <f t="shared" si="146"/>
        <v>3</v>
      </c>
      <c r="U77" s="48"/>
      <c r="V77" s="37"/>
      <c r="W77" s="37"/>
      <c r="X77" s="37"/>
      <c r="Y77" s="49"/>
      <c r="Z77" s="50"/>
      <c r="AA77" s="37">
        <v>2</v>
      </c>
      <c r="AB77" s="37"/>
      <c r="AC77" s="37"/>
      <c r="AD77" s="49"/>
      <c r="AE77" s="50"/>
      <c r="AF77" s="37">
        <v>2</v>
      </c>
      <c r="AG77" s="37"/>
      <c r="AH77" s="37"/>
      <c r="AI77" s="49"/>
      <c r="AJ77" s="51">
        <f>'EQUIPO ENERO 2025'!AP77</f>
        <v>3</v>
      </c>
      <c r="AK77" s="52">
        <f t="shared" ref="AK77:AO77" si="147">P77-Z77+AE77+U77</f>
        <v>3</v>
      </c>
      <c r="AL77" s="46">
        <f t="shared" si="147"/>
        <v>3</v>
      </c>
      <c r="AM77" s="46">
        <f t="shared" si="147"/>
        <v>3</v>
      </c>
      <c r="AN77" s="46">
        <f t="shared" si="147"/>
        <v>3</v>
      </c>
      <c r="AO77" s="46">
        <f t="shared" si="147"/>
        <v>3</v>
      </c>
      <c r="AP77" s="37"/>
      <c r="AQ77" s="43">
        <f t="shared" si="3"/>
        <v>3</v>
      </c>
      <c r="AR77" s="41"/>
      <c r="AS77" s="53"/>
      <c r="AT77" s="53"/>
      <c r="AU77" s="54"/>
      <c r="AV77" s="54"/>
      <c r="AW77" s="4"/>
      <c r="AX77" s="4"/>
    </row>
    <row r="78" spans="1:50" ht="90" customHeight="1" x14ac:dyDescent="0.4">
      <c r="A78" s="35">
        <f t="shared" si="4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ENERO 2025'!AP78</f>
        <v>0</v>
      </c>
      <c r="P78" s="45">
        <f t="shared" si="0"/>
        <v>0</v>
      </c>
      <c r="Q78" s="46">
        <f t="shared" ref="Q78:T78" si="148">AK78</f>
        <v>0</v>
      </c>
      <c r="R78" s="46">
        <f t="shared" si="148"/>
        <v>0</v>
      </c>
      <c r="S78" s="46">
        <f t="shared" si="148"/>
        <v>0</v>
      </c>
      <c r="T78" s="47">
        <f t="shared" si="148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9">P78-Z78+AE78+U78</f>
        <v>0</v>
      </c>
      <c r="AL78" s="46">
        <f t="shared" si="149"/>
        <v>0</v>
      </c>
      <c r="AM78" s="46">
        <f t="shared" si="149"/>
        <v>0</v>
      </c>
      <c r="AN78" s="46">
        <f t="shared" si="149"/>
        <v>0</v>
      </c>
      <c r="AO78" s="46">
        <f t="shared" si="149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  <c r="AW78" s="4"/>
      <c r="AX78" s="4"/>
    </row>
    <row r="79" spans="1:50" ht="90" customHeight="1" x14ac:dyDescent="0.4">
      <c r="A79" s="35">
        <f t="shared" si="4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ENERO 2025'!AP79</f>
        <v>1</v>
      </c>
      <c r="P79" s="45">
        <f t="shared" si="0"/>
        <v>1</v>
      </c>
      <c r="Q79" s="46">
        <f t="shared" ref="Q79:T79" si="150">AK79</f>
        <v>1</v>
      </c>
      <c r="R79" s="46">
        <f t="shared" si="150"/>
        <v>1</v>
      </c>
      <c r="S79" s="46">
        <f t="shared" si="150"/>
        <v>1</v>
      </c>
      <c r="T79" s="47">
        <f t="shared" si="150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1">P79-Z79+AE79+U79</f>
        <v>1</v>
      </c>
      <c r="AL79" s="46">
        <f t="shared" si="151"/>
        <v>1</v>
      </c>
      <c r="AM79" s="46">
        <f t="shared" si="151"/>
        <v>1</v>
      </c>
      <c r="AN79" s="46">
        <f t="shared" si="151"/>
        <v>1</v>
      </c>
      <c r="AO79" s="46">
        <f t="shared" si="151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  <c r="AW79" s="4"/>
      <c r="AX79" s="4"/>
    </row>
    <row r="80" spans="1:50" ht="90" customHeight="1" x14ac:dyDescent="0.4">
      <c r="A80" s="35">
        <f t="shared" si="4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ENERO 2025'!AP80</f>
        <v>0</v>
      </c>
      <c r="P80" s="45">
        <f t="shared" si="0"/>
        <v>0</v>
      </c>
      <c r="Q80" s="46">
        <f t="shared" ref="Q80:T80" si="152">AK80</f>
        <v>0</v>
      </c>
      <c r="R80" s="46">
        <f t="shared" si="152"/>
        <v>0</v>
      </c>
      <c r="S80" s="46">
        <f t="shared" si="152"/>
        <v>0</v>
      </c>
      <c r="T80" s="47">
        <f t="shared" si="152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3">P80-Z80+AE80+U80</f>
        <v>0</v>
      </c>
      <c r="AL80" s="46">
        <f t="shared" si="153"/>
        <v>0</v>
      </c>
      <c r="AM80" s="46">
        <f t="shared" si="153"/>
        <v>0</v>
      </c>
      <c r="AN80" s="46">
        <f t="shared" si="153"/>
        <v>0</v>
      </c>
      <c r="AO80" s="46">
        <f t="shared" si="153"/>
        <v>0</v>
      </c>
      <c r="AP80" s="37"/>
      <c r="AQ80" s="43">
        <f t="shared" si="3"/>
        <v>0</v>
      </c>
      <c r="AR80" s="41"/>
      <c r="AS80" s="41"/>
      <c r="AT80" s="53"/>
      <c r="AU80" s="54"/>
      <c r="AV80" s="54"/>
      <c r="AW80" s="4"/>
      <c r="AX80" s="4"/>
    </row>
    <row r="81" spans="1:50" ht="90" customHeight="1" x14ac:dyDescent="0.4">
      <c r="A81" s="35">
        <f t="shared" si="4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ENERO 2025'!AP81</f>
        <v>0</v>
      </c>
      <c r="P81" s="45">
        <f t="shared" si="0"/>
        <v>0</v>
      </c>
      <c r="Q81" s="46">
        <f t="shared" ref="Q81:T81" si="154">AK81</f>
        <v>0</v>
      </c>
      <c r="R81" s="46">
        <f t="shared" si="154"/>
        <v>0</v>
      </c>
      <c r="S81" s="46">
        <f t="shared" si="154"/>
        <v>0</v>
      </c>
      <c r="T81" s="47">
        <f t="shared" si="154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5">P81-Z81+AE81+U81</f>
        <v>0</v>
      </c>
      <c r="AL81" s="46">
        <f t="shared" si="155"/>
        <v>0</v>
      </c>
      <c r="AM81" s="46">
        <f t="shared" si="155"/>
        <v>0</v>
      </c>
      <c r="AN81" s="46">
        <f t="shared" si="155"/>
        <v>0</v>
      </c>
      <c r="AO81" s="46">
        <f t="shared" si="155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90" customHeight="1" x14ac:dyDescent="0.4">
      <c r="A82" s="35">
        <f t="shared" si="4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ENERO 2025'!AP82</f>
        <v>1</v>
      </c>
      <c r="P82" s="45">
        <f t="shared" si="0"/>
        <v>1</v>
      </c>
      <c r="Q82" s="46">
        <f t="shared" ref="Q82:T82" si="156">AK82</f>
        <v>1</v>
      </c>
      <c r="R82" s="46">
        <f t="shared" si="156"/>
        <v>1</v>
      </c>
      <c r="S82" s="46">
        <f t="shared" si="156"/>
        <v>1</v>
      </c>
      <c r="T82" s="47">
        <f t="shared" si="156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7">P82-Z82+AE82+U82</f>
        <v>1</v>
      </c>
      <c r="AL82" s="46">
        <f t="shared" si="157"/>
        <v>1</v>
      </c>
      <c r="AM82" s="46">
        <f t="shared" si="157"/>
        <v>1</v>
      </c>
      <c r="AN82" s="46">
        <f t="shared" si="157"/>
        <v>1</v>
      </c>
      <c r="AO82" s="46">
        <f t="shared" si="157"/>
        <v>1</v>
      </c>
      <c r="AP82" s="37"/>
      <c r="AQ82" s="43">
        <f t="shared" si="3"/>
        <v>1</v>
      </c>
      <c r="AR82" s="41"/>
      <c r="AS82" s="41"/>
      <c r="AT82" s="53"/>
      <c r="AU82" s="54"/>
      <c r="AV82" s="54"/>
      <c r="AW82" s="4"/>
      <c r="AX82" s="4"/>
    </row>
    <row r="83" spans="1:50" ht="90" customHeight="1" x14ac:dyDescent="0.4">
      <c r="A83" s="35">
        <f t="shared" si="4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ENERO 2025'!AP83</f>
        <v>8</v>
      </c>
      <c r="P83" s="45">
        <f t="shared" si="0"/>
        <v>8</v>
      </c>
      <c r="Q83" s="46">
        <f t="shared" ref="Q83:T83" si="158">AK83</f>
        <v>8</v>
      </c>
      <c r="R83" s="46">
        <f t="shared" si="158"/>
        <v>8</v>
      </c>
      <c r="S83" s="46">
        <f t="shared" si="158"/>
        <v>8</v>
      </c>
      <c r="T83" s="47">
        <f t="shared" si="158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9">P83-Z83+AE83+U83</f>
        <v>8</v>
      </c>
      <c r="AL83" s="46">
        <f t="shared" si="159"/>
        <v>8</v>
      </c>
      <c r="AM83" s="46">
        <f t="shared" si="159"/>
        <v>8</v>
      </c>
      <c r="AN83" s="46">
        <f t="shared" si="159"/>
        <v>8</v>
      </c>
      <c r="AO83" s="46">
        <f t="shared" si="159"/>
        <v>8</v>
      </c>
      <c r="AP83" s="37"/>
      <c r="AQ83" s="43">
        <f t="shared" si="3"/>
        <v>8</v>
      </c>
      <c r="AR83" s="41"/>
      <c r="AS83" s="41"/>
      <c r="AT83" s="53"/>
      <c r="AU83" s="54"/>
      <c r="AV83" s="54"/>
      <c r="AW83" s="4"/>
      <c r="AX83" s="4"/>
    </row>
    <row r="84" spans="1:50" ht="90" customHeight="1" x14ac:dyDescent="0.4">
      <c r="A84" s="35">
        <f t="shared" si="4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ENERO 2025'!AP84</f>
        <v>1</v>
      </c>
      <c r="P84" s="45">
        <f t="shared" si="0"/>
        <v>1</v>
      </c>
      <c r="Q84" s="46">
        <f t="shared" ref="Q84:T84" si="160">AK84</f>
        <v>1</v>
      </c>
      <c r="R84" s="46">
        <f t="shared" si="160"/>
        <v>1</v>
      </c>
      <c r="S84" s="46">
        <f t="shared" si="160"/>
        <v>1</v>
      </c>
      <c r="T84" s="47">
        <f t="shared" si="160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1">P84-Z84+AE84+U84</f>
        <v>1</v>
      </c>
      <c r="AL84" s="46">
        <f t="shared" si="161"/>
        <v>1</v>
      </c>
      <c r="AM84" s="46">
        <f t="shared" si="161"/>
        <v>1</v>
      </c>
      <c r="AN84" s="46">
        <f t="shared" si="161"/>
        <v>1</v>
      </c>
      <c r="AO84" s="46">
        <f t="shared" si="161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  <c r="AW84" s="4"/>
      <c r="AX84" s="4"/>
    </row>
    <row r="85" spans="1:50" ht="90" customHeight="1" x14ac:dyDescent="0.4">
      <c r="A85" s="35">
        <f t="shared" si="4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ENERO 2025'!AP85</f>
        <v>10</v>
      </c>
      <c r="P85" s="45">
        <f t="shared" si="0"/>
        <v>10</v>
      </c>
      <c r="Q85" s="46">
        <f t="shared" ref="Q85:T85" si="162">AK85</f>
        <v>10</v>
      </c>
      <c r="R85" s="46">
        <f t="shared" si="162"/>
        <v>10</v>
      </c>
      <c r="S85" s="46">
        <f t="shared" si="162"/>
        <v>10</v>
      </c>
      <c r="T85" s="47">
        <f t="shared" si="162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3">P85-Z85+AE85+U85</f>
        <v>10</v>
      </c>
      <c r="AL85" s="46">
        <f t="shared" si="163"/>
        <v>10</v>
      </c>
      <c r="AM85" s="46">
        <f t="shared" si="163"/>
        <v>10</v>
      </c>
      <c r="AN85" s="46">
        <f t="shared" si="163"/>
        <v>10</v>
      </c>
      <c r="AO85" s="46">
        <f t="shared" si="163"/>
        <v>10</v>
      </c>
      <c r="AP85" s="37"/>
      <c r="AQ85" s="43">
        <f t="shared" si="3"/>
        <v>10</v>
      </c>
      <c r="AR85" s="41"/>
      <c r="AS85" s="41"/>
      <c r="AT85" s="53"/>
      <c r="AU85" s="54"/>
      <c r="AV85" s="54"/>
      <c r="AW85" s="4"/>
      <c r="AX85" s="4"/>
    </row>
    <row r="86" spans="1:50" ht="90" customHeight="1" x14ac:dyDescent="0.4">
      <c r="A86" s="35">
        <f t="shared" si="4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ENERO 2025'!AP86</f>
        <v>1</v>
      </c>
      <c r="P86" s="45">
        <f t="shared" si="0"/>
        <v>1</v>
      </c>
      <c r="Q86" s="46">
        <f t="shared" ref="Q86:T86" si="164">AK86</f>
        <v>1</v>
      </c>
      <c r="R86" s="46">
        <f t="shared" si="164"/>
        <v>1</v>
      </c>
      <c r="S86" s="46">
        <f t="shared" si="164"/>
        <v>1</v>
      </c>
      <c r="T86" s="47">
        <f t="shared" si="164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5">P86-Z86+AE86+U86</f>
        <v>1</v>
      </c>
      <c r="AL86" s="46">
        <f t="shared" si="165"/>
        <v>1</v>
      </c>
      <c r="AM86" s="46">
        <f t="shared" si="165"/>
        <v>1</v>
      </c>
      <c r="AN86" s="46">
        <f t="shared" si="165"/>
        <v>1</v>
      </c>
      <c r="AO86" s="46">
        <f t="shared" si="165"/>
        <v>1</v>
      </c>
      <c r="AP86" s="37"/>
      <c r="AQ86" s="43">
        <f t="shared" si="3"/>
        <v>1</v>
      </c>
      <c r="AR86" s="41"/>
      <c r="AS86" s="41"/>
      <c r="AT86" s="53"/>
      <c r="AU86" s="54"/>
      <c r="AV86" s="54"/>
      <c r="AW86" s="4"/>
      <c r="AX86" s="4"/>
    </row>
    <row r="87" spans="1:50" ht="90" customHeight="1" x14ac:dyDescent="0.4">
      <c r="A87" s="35">
        <f t="shared" si="4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ENERO 2025'!AP87</f>
        <v>2</v>
      </c>
      <c r="P87" s="45">
        <f t="shared" si="0"/>
        <v>2</v>
      </c>
      <c r="Q87" s="46">
        <f t="shared" ref="Q87:T87" si="166">AK87</f>
        <v>2</v>
      </c>
      <c r="R87" s="46">
        <f t="shared" si="166"/>
        <v>2</v>
      </c>
      <c r="S87" s="46">
        <f t="shared" si="166"/>
        <v>2</v>
      </c>
      <c r="T87" s="47">
        <f t="shared" si="166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7">P87-Z87+AE87+U87</f>
        <v>2</v>
      </c>
      <c r="AL87" s="46">
        <f t="shared" si="167"/>
        <v>2</v>
      </c>
      <c r="AM87" s="46">
        <f t="shared" si="167"/>
        <v>2</v>
      </c>
      <c r="AN87" s="46">
        <f t="shared" si="167"/>
        <v>2</v>
      </c>
      <c r="AO87" s="46">
        <f t="shared" si="167"/>
        <v>2</v>
      </c>
      <c r="AP87" s="37"/>
      <c r="AQ87" s="43">
        <f t="shared" si="3"/>
        <v>2</v>
      </c>
      <c r="AR87" s="41"/>
      <c r="AS87" s="41"/>
      <c r="AT87" s="53"/>
      <c r="AU87" s="54"/>
      <c r="AV87" s="54"/>
      <c r="AW87" s="4"/>
      <c r="AX87" s="4"/>
    </row>
    <row r="88" spans="1:50" ht="90" customHeight="1" x14ac:dyDescent="0.4">
      <c r="A88" s="35">
        <f t="shared" si="4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ENERO 2025'!AP88</f>
        <v>1</v>
      </c>
      <c r="P88" s="45">
        <f t="shared" si="0"/>
        <v>1</v>
      </c>
      <c r="Q88" s="46">
        <f t="shared" ref="Q88:T88" si="168">AK88</f>
        <v>1</v>
      </c>
      <c r="R88" s="46">
        <f t="shared" si="168"/>
        <v>1</v>
      </c>
      <c r="S88" s="46">
        <f t="shared" si="168"/>
        <v>1</v>
      </c>
      <c r="T88" s="47">
        <f t="shared" si="168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9">P88-Z88+AE88+U88</f>
        <v>1</v>
      </c>
      <c r="AL88" s="46">
        <f t="shared" si="169"/>
        <v>1</v>
      </c>
      <c r="AM88" s="46">
        <f t="shared" si="169"/>
        <v>1</v>
      </c>
      <c r="AN88" s="46">
        <f t="shared" si="169"/>
        <v>1</v>
      </c>
      <c r="AO88" s="46">
        <f t="shared" si="169"/>
        <v>1</v>
      </c>
      <c r="AP88" s="37"/>
      <c r="AQ88" s="43">
        <f t="shared" si="3"/>
        <v>1</v>
      </c>
      <c r="AR88" s="41"/>
      <c r="AS88" s="41"/>
      <c r="AT88" s="53"/>
      <c r="AU88" s="54"/>
      <c r="AV88" s="54"/>
      <c r="AW88" s="4"/>
      <c r="AX88" s="4"/>
    </row>
    <row r="89" spans="1:50" ht="90" customHeight="1" x14ac:dyDescent="0.4">
      <c r="A89" s="35">
        <f t="shared" si="4"/>
        <v>84</v>
      </c>
      <c r="B89" s="13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ENERO 2025'!AP89</f>
        <v>1</v>
      </c>
      <c r="P89" s="45">
        <f t="shared" si="0"/>
        <v>1</v>
      </c>
      <c r="Q89" s="46">
        <f t="shared" ref="Q89:T89" si="170">AK89</f>
        <v>1</v>
      </c>
      <c r="R89" s="46">
        <f t="shared" si="170"/>
        <v>1</v>
      </c>
      <c r="S89" s="46">
        <f t="shared" si="170"/>
        <v>1</v>
      </c>
      <c r="T89" s="47">
        <f t="shared" si="170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1">P89-Z89+AE89+U89</f>
        <v>1</v>
      </c>
      <c r="AL89" s="46">
        <f t="shared" si="171"/>
        <v>1</v>
      </c>
      <c r="AM89" s="46">
        <f t="shared" si="171"/>
        <v>1</v>
      </c>
      <c r="AN89" s="46">
        <f t="shared" si="171"/>
        <v>1</v>
      </c>
      <c r="AO89" s="46">
        <f t="shared" si="171"/>
        <v>1</v>
      </c>
      <c r="AP89" s="37"/>
      <c r="AQ89" s="43">
        <f t="shared" si="3"/>
        <v>1</v>
      </c>
      <c r="AR89" s="53"/>
      <c r="AS89" s="53"/>
      <c r="AT89" s="53"/>
      <c r="AU89" s="54"/>
      <c r="AV89" s="54"/>
      <c r="AW89" s="4"/>
      <c r="AX89" s="4"/>
    </row>
    <row r="90" spans="1:50" ht="90" customHeight="1" x14ac:dyDescent="0.4">
      <c r="A90" s="35">
        <f t="shared" si="4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ENERO 2025'!AP90</f>
        <v>0</v>
      </c>
      <c r="P90" s="45">
        <f t="shared" si="0"/>
        <v>0</v>
      </c>
      <c r="Q90" s="46">
        <f t="shared" ref="Q90:T90" si="172">AK90</f>
        <v>0</v>
      </c>
      <c r="R90" s="46">
        <f t="shared" si="172"/>
        <v>0</v>
      </c>
      <c r="S90" s="46">
        <f t="shared" si="172"/>
        <v>0</v>
      </c>
      <c r="T90" s="47">
        <f t="shared" si="172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3">P90-Z90+AE90+U90</f>
        <v>0</v>
      </c>
      <c r="AL90" s="46">
        <f t="shared" si="173"/>
        <v>0</v>
      </c>
      <c r="AM90" s="46">
        <f t="shared" si="173"/>
        <v>0</v>
      </c>
      <c r="AN90" s="46">
        <f t="shared" si="173"/>
        <v>0</v>
      </c>
      <c r="AO90" s="46">
        <f t="shared" si="173"/>
        <v>0</v>
      </c>
      <c r="AP90" s="37"/>
      <c r="AQ90" s="43">
        <f t="shared" si="3"/>
        <v>0</v>
      </c>
      <c r="AR90" s="41"/>
      <c r="AS90" s="41"/>
      <c r="AT90" s="53"/>
      <c r="AU90" s="54"/>
      <c r="AV90" s="54"/>
      <c r="AW90" s="4"/>
      <c r="AX90" s="4"/>
    </row>
    <row r="91" spans="1:50" ht="90" customHeight="1" x14ac:dyDescent="0.4">
      <c r="A91" s="35">
        <f t="shared" si="4"/>
        <v>86</v>
      </c>
      <c r="B91" s="7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 t="s">
        <v>378</v>
      </c>
      <c r="O91" s="43">
        <f>'EQUIPO ENERO 2025'!AP91</f>
        <v>14</v>
      </c>
      <c r="P91" s="45">
        <f t="shared" si="0"/>
        <v>14</v>
      </c>
      <c r="Q91" s="46">
        <f t="shared" ref="Q91:T91" si="174">AK91</f>
        <v>13</v>
      </c>
      <c r="R91" s="46">
        <f t="shared" si="174"/>
        <v>13</v>
      </c>
      <c r="S91" s="46">
        <f t="shared" si="174"/>
        <v>13</v>
      </c>
      <c r="T91" s="47">
        <f t="shared" si="174"/>
        <v>13</v>
      </c>
      <c r="U91" s="48"/>
      <c r="V91" s="37"/>
      <c r="W91" s="37"/>
      <c r="X91" s="37"/>
      <c r="Y91" s="49"/>
      <c r="Z91" s="50">
        <v>3</v>
      </c>
      <c r="AA91" s="37"/>
      <c r="AB91" s="37"/>
      <c r="AC91" s="37"/>
      <c r="AD91" s="49"/>
      <c r="AE91" s="50">
        <v>2</v>
      </c>
      <c r="AF91" s="37"/>
      <c r="AG91" s="37"/>
      <c r="AH91" s="37"/>
      <c r="AI91" s="49"/>
      <c r="AJ91" s="51">
        <f>'EQUIPO ENERO 2025'!AP91</f>
        <v>14</v>
      </c>
      <c r="AK91" s="52">
        <f t="shared" ref="AK91:AO91" si="175">P91-Z91+AE91+U91</f>
        <v>13</v>
      </c>
      <c r="AL91" s="46">
        <f t="shared" si="175"/>
        <v>13</v>
      </c>
      <c r="AM91" s="46">
        <f t="shared" si="175"/>
        <v>13</v>
      </c>
      <c r="AN91" s="46">
        <f t="shared" si="175"/>
        <v>13</v>
      </c>
      <c r="AO91" s="46">
        <f t="shared" si="175"/>
        <v>13</v>
      </c>
      <c r="AP91" s="37"/>
      <c r="AQ91" s="43">
        <f t="shared" si="3"/>
        <v>13</v>
      </c>
      <c r="AR91" s="41"/>
      <c r="AS91" s="41" t="s">
        <v>462</v>
      </c>
      <c r="AT91" s="53"/>
      <c r="AU91" s="54"/>
      <c r="AV91" s="54"/>
      <c r="AW91" s="4"/>
      <c r="AX91" s="4"/>
    </row>
    <row r="92" spans="1:50" ht="90" customHeight="1" x14ac:dyDescent="0.4">
      <c r="A92" s="35">
        <f t="shared" si="4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 t="s">
        <v>463</v>
      </c>
      <c r="O92" s="43">
        <f>'EQUIPO ENERO 2025'!AP92</f>
        <v>1</v>
      </c>
      <c r="P92" s="45">
        <f t="shared" si="0"/>
        <v>1</v>
      </c>
      <c r="Q92" s="46">
        <f t="shared" ref="Q92:T92" si="176">AK92</f>
        <v>0</v>
      </c>
      <c r="R92" s="46">
        <f t="shared" si="176"/>
        <v>0</v>
      </c>
      <c r="S92" s="46">
        <f t="shared" si="176"/>
        <v>0</v>
      </c>
      <c r="T92" s="47">
        <f t="shared" si="176"/>
        <v>0</v>
      </c>
      <c r="U92" s="48"/>
      <c r="V92" s="37"/>
      <c r="W92" s="37"/>
      <c r="X92" s="37"/>
      <c r="Y92" s="49"/>
      <c r="Z92" s="50">
        <v>1</v>
      </c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7">P92-Z92+AE92+U92</f>
        <v>0</v>
      </c>
      <c r="AL92" s="46">
        <f t="shared" si="177"/>
        <v>0</v>
      </c>
      <c r="AM92" s="46">
        <f t="shared" si="177"/>
        <v>0</v>
      </c>
      <c r="AN92" s="46">
        <f t="shared" si="177"/>
        <v>0</v>
      </c>
      <c r="AO92" s="46">
        <f t="shared" si="177"/>
        <v>0</v>
      </c>
      <c r="AP92" s="37"/>
      <c r="AQ92" s="43">
        <f t="shared" si="3"/>
        <v>0</v>
      </c>
      <c r="AR92" s="41"/>
      <c r="AS92" s="41"/>
      <c r="AT92" s="53"/>
      <c r="AU92" s="54"/>
      <c r="AV92" s="54"/>
      <c r="AW92" s="4"/>
      <c r="AX92" s="4"/>
    </row>
    <row r="93" spans="1:50" ht="90" customHeight="1" x14ac:dyDescent="0.4">
      <c r="A93" s="35">
        <f t="shared" si="4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ENERO 2025'!AP93</f>
        <v>2</v>
      </c>
      <c r="P93" s="45">
        <f t="shared" si="0"/>
        <v>2</v>
      </c>
      <c r="Q93" s="46">
        <f t="shared" ref="Q93:T93" si="178">AK93</f>
        <v>2</v>
      </c>
      <c r="R93" s="46">
        <f t="shared" si="178"/>
        <v>2</v>
      </c>
      <c r="S93" s="46">
        <f t="shared" si="178"/>
        <v>2</v>
      </c>
      <c r="T93" s="47">
        <f t="shared" si="178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9">P93-Z93+AE93+U93</f>
        <v>2</v>
      </c>
      <c r="AL93" s="46">
        <f t="shared" si="179"/>
        <v>2</v>
      </c>
      <c r="AM93" s="46">
        <f t="shared" si="179"/>
        <v>2</v>
      </c>
      <c r="AN93" s="46">
        <f t="shared" si="179"/>
        <v>2</v>
      </c>
      <c r="AO93" s="46">
        <f t="shared" si="179"/>
        <v>2</v>
      </c>
      <c r="AP93" s="37"/>
      <c r="AQ93" s="43">
        <f t="shared" si="3"/>
        <v>2</v>
      </c>
      <c r="AR93" s="41"/>
      <c r="AS93" s="41"/>
      <c r="AT93" s="53"/>
      <c r="AU93" s="54"/>
      <c r="AV93" s="54"/>
      <c r="AW93" s="4"/>
      <c r="AX93" s="4"/>
    </row>
    <row r="94" spans="1:50" ht="90" customHeight="1" x14ac:dyDescent="0.4">
      <c r="A94" s="35">
        <f t="shared" si="4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ENERO 2025'!AP94</f>
        <v>0</v>
      </c>
      <c r="P94" s="45">
        <f t="shared" si="0"/>
        <v>0</v>
      </c>
      <c r="Q94" s="46">
        <f t="shared" ref="Q94:T94" si="180">AK94</f>
        <v>0</v>
      </c>
      <c r="R94" s="46">
        <f t="shared" si="180"/>
        <v>0</v>
      </c>
      <c r="S94" s="46">
        <f t="shared" si="180"/>
        <v>0</v>
      </c>
      <c r="T94" s="47">
        <f t="shared" si="180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1">P94-Z94+AE94+U94</f>
        <v>0</v>
      </c>
      <c r="AL94" s="46">
        <f t="shared" si="181"/>
        <v>0</v>
      </c>
      <c r="AM94" s="46">
        <f t="shared" si="181"/>
        <v>0</v>
      </c>
      <c r="AN94" s="46">
        <f t="shared" si="181"/>
        <v>0</v>
      </c>
      <c r="AO94" s="46">
        <f t="shared" si="181"/>
        <v>0</v>
      </c>
      <c r="AP94" s="37"/>
      <c r="AQ94" s="43">
        <f t="shared" si="3"/>
        <v>0</v>
      </c>
      <c r="AR94" s="41"/>
      <c r="AS94" s="41"/>
      <c r="AT94" s="53"/>
      <c r="AU94" s="54"/>
      <c r="AV94" s="54"/>
      <c r="AW94" s="4"/>
      <c r="AX94" s="4"/>
    </row>
    <row r="95" spans="1:50" ht="90" customHeight="1" x14ac:dyDescent="0.4">
      <c r="A95" s="35">
        <f t="shared" si="4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ENERO 2025'!AP95</f>
        <v>1</v>
      </c>
      <c r="P95" s="45">
        <f t="shared" si="0"/>
        <v>1</v>
      </c>
      <c r="Q95" s="46">
        <f t="shared" ref="Q95:T95" si="182">AK95</f>
        <v>1</v>
      </c>
      <c r="R95" s="46">
        <f t="shared" si="182"/>
        <v>1</v>
      </c>
      <c r="S95" s="46">
        <f t="shared" si="182"/>
        <v>1</v>
      </c>
      <c r="T95" s="47">
        <f t="shared" si="182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3">P95-Z95+AE95+U95</f>
        <v>1</v>
      </c>
      <c r="AL95" s="46">
        <f t="shared" si="183"/>
        <v>1</v>
      </c>
      <c r="AM95" s="46">
        <f t="shared" si="183"/>
        <v>1</v>
      </c>
      <c r="AN95" s="46">
        <f t="shared" si="183"/>
        <v>1</v>
      </c>
      <c r="AO95" s="46">
        <f t="shared" si="183"/>
        <v>1</v>
      </c>
      <c r="AP95" s="37"/>
      <c r="AQ95" s="43">
        <f t="shared" si="3"/>
        <v>1</v>
      </c>
      <c r="AR95" s="41"/>
      <c r="AS95" s="41"/>
      <c r="AT95" s="53"/>
      <c r="AU95" s="54"/>
      <c r="AV95" s="54"/>
      <c r="AW95" s="4"/>
      <c r="AX95" s="4"/>
    </row>
    <row r="96" spans="1:50" ht="90" customHeight="1" x14ac:dyDescent="0.4">
      <c r="A96" s="35">
        <f t="shared" si="4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ENERO 2025'!AP96</f>
        <v>0</v>
      </c>
      <c r="P96" s="45">
        <f t="shared" si="0"/>
        <v>0</v>
      </c>
      <c r="Q96" s="46">
        <f t="shared" ref="Q96:T96" si="184">AK96</f>
        <v>0</v>
      </c>
      <c r="R96" s="46">
        <f t="shared" si="184"/>
        <v>0</v>
      </c>
      <c r="S96" s="46">
        <f t="shared" si="184"/>
        <v>0</v>
      </c>
      <c r="T96" s="47">
        <f t="shared" si="184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5">P96-Z96+AE96+U96</f>
        <v>0</v>
      </c>
      <c r="AL96" s="46">
        <f t="shared" si="185"/>
        <v>0</v>
      </c>
      <c r="AM96" s="46">
        <f t="shared" si="185"/>
        <v>0</v>
      </c>
      <c r="AN96" s="46">
        <f t="shared" si="185"/>
        <v>0</v>
      </c>
      <c r="AO96" s="46">
        <f t="shared" si="185"/>
        <v>0</v>
      </c>
      <c r="AP96" s="37"/>
      <c r="AQ96" s="43">
        <f t="shared" si="3"/>
        <v>0</v>
      </c>
      <c r="AR96" s="41"/>
      <c r="AS96" s="41"/>
      <c r="AT96" s="53"/>
      <c r="AU96" s="54"/>
      <c r="AV96" s="54"/>
      <c r="AW96" s="4"/>
      <c r="AX96" s="4"/>
    </row>
    <row r="97" spans="1:50" ht="90" customHeight="1" x14ac:dyDescent="0.4">
      <c r="A97" s="35">
        <f t="shared" si="4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ENERO 2025'!AP97</f>
        <v>0</v>
      </c>
      <c r="P97" s="45">
        <f t="shared" si="0"/>
        <v>0</v>
      </c>
      <c r="Q97" s="46">
        <f t="shared" ref="Q97:T97" si="186">AK97</f>
        <v>0</v>
      </c>
      <c r="R97" s="46">
        <f t="shared" si="186"/>
        <v>0</v>
      </c>
      <c r="S97" s="46">
        <f t="shared" si="186"/>
        <v>0</v>
      </c>
      <c r="T97" s="47">
        <f t="shared" si="186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7">P97-Z97+AE97+U97</f>
        <v>0</v>
      </c>
      <c r="AL97" s="46">
        <f t="shared" si="187"/>
        <v>0</v>
      </c>
      <c r="AM97" s="46">
        <f t="shared" si="187"/>
        <v>0</v>
      </c>
      <c r="AN97" s="46">
        <f t="shared" si="187"/>
        <v>0</v>
      </c>
      <c r="AO97" s="46">
        <f t="shared" si="187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90" customHeight="1" x14ac:dyDescent="0.4">
      <c r="A98" s="35">
        <f t="shared" si="4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ENERO 2025'!AP98</f>
        <v>3</v>
      </c>
      <c r="P98" s="45">
        <f t="shared" si="0"/>
        <v>3</v>
      </c>
      <c r="Q98" s="46">
        <f t="shared" ref="Q98:T98" si="188">AK98</f>
        <v>3</v>
      </c>
      <c r="R98" s="46">
        <f t="shared" si="188"/>
        <v>3</v>
      </c>
      <c r="S98" s="46">
        <f t="shared" si="188"/>
        <v>3</v>
      </c>
      <c r="T98" s="47">
        <f t="shared" si="188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9">P98-Z98+AE98+U98</f>
        <v>3</v>
      </c>
      <c r="AL98" s="46">
        <f t="shared" si="189"/>
        <v>3</v>
      </c>
      <c r="AM98" s="46">
        <f t="shared" si="189"/>
        <v>3</v>
      </c>
      <c r="AN98" s="46">
        <f t="shared" si="189"/>
        <v>3</v>
      </c>
      <c r="AO98" s="46">
        <f t="shared" si="189"/>
        <v>3</v>
      </c>
      <c r="AP98" s="37"/>
      <c r="AQ98" s="43">
        <f t="shared" si="3"/>
        <v>3</v>
      </c>
      <c r="AR98" s="41"/>
      <c r="AS98" s="41"/>
      <c r="AT98" s="53"/>
      <c r="AU98" s="54"/>
      <c r="AV98" s="54"/>
      <c r="AW98" s="4"/>
      <c r="AX98" s="4"/>
    </row>
    <row r="99" spans="1:50" ht="90" customHeight="1" x14ac:dyDescent="0.4">
      <c r="A99" s="35">
        <f t="shared" si="4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ENERO 2025'!AP99</f>
        <v>3</v>
      </c>
      <c r="P99" s="45">
        <f t="shared" si="0"/>
        <v>3</v>
      </c>
      <c r="Q99" s="46">
        <f t="shared" ref="Q99:T99" si="190">AK99</f>
        <v>3</v>
      </c>
      <c r="R99" s="46">
        <f t="shared" si="190"/>
        <v>3</v>
      </c>
      <c r="S99" s="46">
        <f t="shared" si="190"/>
        <v>3</v>
      </c>
      <c r="T99" s="47">
        <f t="shared" si="190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1">P99-Z99+AE99+U99</f>
        <v>3</v>
      </c>
      <c r="AL99" s="46">
        <f t="shared" si="191"/>
        <v>3</v>
      </c>
      <c r="AM99" s="46">
        <f t="shared" si="191"/>
        <v>3</v>
      </c>
      <c r="AN99" s="46">
        <f t="shared" si="191"/>
        <v>3</v>
      </c>
      <c r="AO99" s="46">
        <f t="shared" si="191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90" customHeight="1" x14ac:dyDescent="0.4">
      <c r="A100" s="35">
        <f t="shared" si="4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f>'EQUIPO ENERO 2025'!AP100</f>
        <v>2</v>
      </c>
      <c r="P100" s="45">
        <f t="shared" si="0"/>
        <v>2</v>
      </c>
      <c r="Q100" s="46">
        <f t="shared" ref="Q100:T100" si="192">AK100</f>
        <v>2</v>
      </c>
      <c r="R100" s="46">
        <f t="shared" si="192"/>
        <v>2</v>
      </c>
      <c r="S100" s="46">
        <f t="shared" si="192"/>
        <v>2</v>
      </c>
      <c r="T100" s="47">
        <f t="shared" si="192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3">P100-Z100+AE100+U100</f>
        <v>2</v>
      </c>
      <c r="AL100" s="46">
        <f t="shared" si="193"/>
        <v>2</v>
      </c>
      <c r="AM100" s="46">
        <f t="shared" si="193"/>
        <v>2</v>
      </c>
      <c r="AN100" s="46">
        <f t="shared" si="193"/>
        <v>2</v>
      </c>
      <c r="AO100" s="46">
        <f t="shared" si="193"/>
        <v>2</v>
      </c>
      <c r="AP100" s="37"/>
      <c r="AQ100" s="43">
        <f t="shared" si="3"/>
        <v>2</v>
      </c>
      <c r="AR100" s="41"/>
      <c r="AS100" s="41"/>
      <c r="AT100" s="53"/>
      <c r="AU100" s="54"/>
      <c r="AV100" s="54"/>
      <c r="AW100" s="4"/>
      <c r="AX100" s="4"/>
    </row>
    <row r="101" spans="1:50" ht="90" customHeight="1" x14ac:dyDescent="0.4">
      <c r="A101" s="35">
        <f t="shared" si="4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 t="s">
        <v>490</v>
      </c>
      <c r="O101" s="43">
        <f>'EQUIPO ENERO 2025'!AP101</f>
        <v>0</v>
      </c>
      <c r="P101" s="45">
        <f t="shared" si="0"/>
        <v>0</v>
      </c>
      <c r="Q101" s="46">
        <f t="shared" ref="Q101:T101" si="194">AK101</f>
        <v>0</v>
      </c>
      <c r="R101" s="46">
        <f t="shared" si="194"/>
        <v>1</v>
      </c>
      <c r="S101" s="46">
        <f t="shared" si="194"/>
        <v>1</v>
      </c>
      <c r="T101" s="47">
        <f t="shared" si="194"/>
        <v>1</v>
      </c>
      <c r="U101" s="48"/>
      <c r="V101" s="37">
        <v>1</v>
      </c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5">P101-Z101+AE101+U101</f>
        <v>0</v>
      </c>
      <c r="AL101" s="46">
        <f t="shared" si="195"/>
        <v>1</v>
      </c>
      <c r="AM101" s="46">
        <f t="shared" si="195"/>
        <v>1</v>
      </c>
      <c r="AN101" s="46">
        <f t="shared" si="195"/>
        <v>1</v>
      </c>
      <c r="AO101" s="46">
        <f t="shared" si="195"/>
        <v>1</v>
      </c>
      <c r="AP101" s="37"/>
      <c r="AQ101" s="43">
        <f t="shared" si="3"/>
        <v>1</v>
      </c>
      <c r="AR101" s="41"/>
      <c r="AS101" s="41"/>
      <c r="AT101" s="53"/>
      <c r="AU101" s="54"/>
      <c r="AV101" s="54"/>
      <c r="AW101" s="4"/>
      <c r="AX101" s="4"/>
    </row>
    <row r="102" spans="1:50" ht="90" customHeight="1" x14ac:dyDescent="0.4">
      <c r="A102" s="35">
        <f t="shared" si="4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ENERO 2025'!AP102</f>
        <v>0</v>
      </c>
      <c r="P102" s="45">
        <f t="shared" si="0"/>
        <v>0</v>
      </c>
      <c r="Q102" s="46">
        <f t="shared" ref="Q102:T102" si="196">AK102</f>
        <v>0</v>
      </c>
      <c r="R102" s="46">
        <f t="shared" si="196"/>
        <v>0</v>
      </c>
      <c r="S102" s="46">
        <f t="shared" si="196"/>
        <v>0</v>
      </c>
      <c r="T102" s="47">
        <f t="shared" si="196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7">P102-Z102+AE102+U102</f>
        <v>0</v>
      </c>
      <c r="AL102" s="46">
        <f t="shared" si="197"/>
        <v>0</v>
      </c>
      <c r="AM102" s="46">
        <f t="shared" si="197"/>
        <v>0</v>
      </c>
      <c r="AN102" s="46">
        <f t="shared" si="197"/>
        <v>0</v>
      </c>
      <c r="AO102" s="46">
        <f t="shared" si="197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  <c r="AW102" s="4"/>
      <c r="AX102" s="4"/>
    </row>
    <row r="103" spans="1:50" ht="90" customHeight="1" x14ac:dyDescent="0.4">
      <c r="A103" s="35">
        <f t="shared" si="4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ENERO 2025'!AP103</f>
        <v>2</v>
      </c>
      <c r="P103" s="45">
        <f t="shared" si="0"/>
        <v>2</v>
      </c>
      <c r="Q103" s="46">
        <f t="shared" ref="Q103:T103" si="198">AK103</f>
        <v>2</v>
      </c>
      <c r="R103" s="46">
        <f t="shared" si="198"/>
        <v>2</v>
      </c>
      <c r="S103" s="46">
        <f t="shared" si="198"/>
        <v>2</v>
      </c>
      <c r="T103" s="47">
        <f t="shared" si="198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9">P103-Z103+AE103+U103</f>
        <v>2</v>
      </c>
      <c r="AL103" s="46">
        <f t="shared" si="199"/>
        <v>2</v>
      </c>
      <c r="AM103" s="46">
        <f t="shared" si="199"/>
        <v>2</v>
      </c>
      <c r="AN103" s="46">
        <f t="shared" si="199"/>
        <v>2</v>
      </c>
      <c r="AO103" s="46">
        <f t="shared" si="199"/>
        <v>2</v>
      </c>
      <c r="AP103" s="37"/>
      <c r="AQ103" s="43">
        <f t="shared" si="3"/>
        <v>2</v>
      </c>
      <c r="AR103" s="41"/>
      <c r="AS103" s="41"/>
      <c r="AT103" s="53"/>
      <c r="AU103" s="54"/>
      <c r="AV103" s="54"/>
      <c r="AW103" s="4"/>
      <c r="AX103" s="4"/>
    </row>
    <row r="104" spans="1:50" ht="90" customHeight="1" x14ac:dyDescent="0.4">
      <c r="A104" s="35">
        <f t="shared" si="4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ENERO 2025'!AP104</f>
        <v>0</v>
      </c>
      <c r="P104" s="45">
        <f t="shared" si="0"/>
        <v>0</v>
      </c>
      <c r="Q104" s="46">
        <f t="shared" ref="Q104:T104" si="200">AK104</f>
        <v>0</v>
      </c>
      <c r="R104" s="46">
        <f t="shared" si="200"/>
        <v>0</v>
      </c>
      <c r="S104" s="46">
        <f t="shared" si="200"/>
        <v>0</v>
      </c>
      <c r="T104" s="47">
        <f t="shared" si="200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1">P104-Z104+AE104+U104</f>
        <v>0</v>
      </c>
      <c r="AL104" s="46">
        <f t="shared" si="201"/>
        <v>0</v>
      </c>
      <c r="AM104" s="46">
        <f t="shared" si="201"/>
        <v>0</v>
      </c>
      <c r="AN104" s="46">
        <f t="shared" si="201"/>
        <v>0</v>
      </c>
      <c r="AO104" s="46">
        <f t="shared" si="201"/>
        <v>0</v>
      </c>
      <c r="AP104" s="37"/>
      <c r="AQ104" s="43">
        <f t="shared" si="3"/>
        <v>0</v>
      </c>
      <c r="AR104" s="41"/>
      <c r="AS104" s="41"/>
      <c r="AT104" s="53"/>
      <c r="AU104" s="54"/>
      <c r="AV104" s="54"/>
      <c r="AW104" s="4"/>
      <c r="AX104" s="4"/>
    </row>
    <row r="105" spans="1:50" ht="90" customHeight="1" x14ac:dyDescent="0.4">
      <c r="A105" s="35">
        <f t="shared" si="4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ENERO 2025'!AP105</f>
        <v>1</v>
      </c>
      <c r="P105" s="45">
        <f t="shared" si="0"/>
        <v>1</v>
      </c>
      <c r="Q105" s="46">
        <f t="shared" ref="Q105:T105" si="202">AK105</f>
        <v>1</v>
      </c>
      <c r="R105" s="46">
        <f t="shared" si="202"/>
        <v>1</v>
      </c>
      <c r="S105" s="46">
        <f t="shared" si="202"/>
        <v>1</v>
      </c>
      <c r="T105" s="47">
        <f t="shared" si="202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3">P105-Z105+AE105+U105</f>
        <v>1</v>
      </c>
      <c r="AL105" s="46">
        <f t="shared" si="203"/>
        <v>1</v>
      </c>
      <c r="AM105" s="46">
        <f t="shared" si="203"/>
        <v>1</v>
      </c>
      <c r="AN105" s="46">
        <f t="shared" si="203"/>
        <v>1</v>
      </c>
      <c r="AO105" s="46">
        <f t="shared" si="203"/>
        <v>1</v>
      </c>
      <c r="AP105" s="37"/>
      <c r="AQ105" s="43">
        <f t="shared" si="3"/>
        <v>1</v>
      </c>
      <c r="AR105" s="41"/>
      <c r="AS105" s="41"/>
      <c r="AT105" s="53"/>
      <c r="AU105" s="54"/>
      <c r="AV105" s="54"/>
      <c r="AW105" s="4"/>
      <c r="AX105" s="4"/>
    </row>
    <row r="106" spans="1:50" ht="90" customHeight="1" x14ac:dyDescent="0.4">
      <c r="A106" s="35">
        <f t="shared" si="4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ENERO 2025'!AP106</f>
        <v>4</v>
      </c>
      <c r="P106" s="45">
        <f t="shared" si="0"/>
        <v>4</v>
      </c>
      <c r="Q106" s="46">
        <f t="shared" ref="Q106:T106" si="204">AK106</f>
        <v>4</v>
      </c>
      <c r="R106" s="46">
        <f t="shared" si="204"/>
        <v>4</v>
      </c>
      <c r="S106" s="46">
        <f t="shared" si="204"/>
        <v>4</v>
      </c>
      <c r="T106" s="47">
        <f t="shared" si="204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5">P106-Z106+AE106+U106</f>
        <v>4</v>
      </c>
      <c r="AL106" s="46">
        <f t="shared" si="205"/>
        <v>4</v>
      </c>
      <c r="AM106" s="46">
        <f t="shared" si="205"/>
        <v>4</v>
      </c>
      <c r="AN106" s="46">
        <f t="shared" si="205"/>
        <v>4</v>
      </c>
      <c r="AO106" s="46">
        <f t="shared" si="205"/>
        <v>4</v>
      </c>
      <c r="AP106" s="37"/>
      <c r="AQ106" s="43">
        <f t="shared" si="3"/>
        <v>4</v>
      </c>
      <c r="AR106" s="53"/>
      <c r="AS106" s="53"/>
      <c r="AT106" s="53"/>
      <c r="AU106" s="54"/>
      <c r="AV106" s="54"/>
      <c r="AW106" s="4"/>
      <c r="AX106" s="4"/>
    </row>
    <row r="107" spans="1:50" ht="90" customHeight="1" x14ac:dyDescent="0.4">
      <c r="A107" s="35">
        <f t="shared" si="4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ENERO 2025'!AP107</f>
        <v>6</v>
      </c>
      <c r="P107" s="45">
        <f t="shared" si="0"/>
        <v>6</v>
      </c>
      <c r="Q107" s="46">
        <f t="shared" ref="Q107:T107" si="206">AK107</f>
        <v>6</v>
      </c>
      <c r="R107" s="46">
        <f t="shared" si="206"/>
        <v>6</v>
      </c>
      <c r="S107" s="46">
        <f t="shared" si="206"/>
        <v>6</v>
      </c>
      <c r="T107" s="47">
        <f t="shared" si="206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7">P107-Z107+AE107+U107</f>
        <v>6</v>
      </c>
      <c r="AL107" s="46">
        <f t="shared" si="207"/>
        <v>6</v>
      </c>
      <c r="AM107" s="46">
        <f t="shared" si="207"/>
        <v>6</v>
      </c>
      <c r="AN107" s="46">
        <f t="shared" si="207"/>
        <v>6</v>
      </c>
      <c r="AO107" s="46">
        <f t="shared" si="207"/>
        <v>6</v>
      </c>
      <c r="AP107" s="37"/>
      <c r="AQ107" s="43">
        <f t="shared" si="3"/>
        <v>6</v>
      </c>
      <c r="AR107" s="41"/>
      <c r="AS107" s="41"/>
      <c r="AT107" s="53"/>
      <c r="AU107" s="54"/>
      <c r="AV107" s="54"/>
      <c r="AW107" s="4"/>
      <c r="AX107" s="4"/>
    </row>
    <row r="108" spans="1:50" ht="90" customHeight="1" x14ac:dyDescent="0.4">
      <c r="A108" s="35">
        <f t="shared" si="4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ENERO 2025'!AP108</f>
        <v>0</v>
      </c>
      <c r="P108" s="45">
        <f t="shared" si="0"/>
        <v>0</v>
      </c>
      <c r="Q108" s="46">
        <f t="shared" ref="Q108:T108" si="208">AK108</f>
        <v>0</v>
      </c>
      <c r="R108" s="46">
        <f t="shared" si="208"/>
        <v>0</v>
      </c>
      <c r="S108" s="46">
        <f t="shared" si="208"/>
        <v>0</v>
      </c>
      <c r="T108" s="47">
        <f t="shared" si="208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9">P108-Z108+AE108+U108</f>
        <v>0</v>
      </c>
      <c r="AL108" s="46">
        <f t="shared" si="209"/>
        <v>0</v>
      </c>
      <c r="AM108" s="46">
        <f t="shared" si="209"/>
        <v>0</v>
      </c>
      <c r="AN108" s="46">
        <f t="shared" si="209"/>
        <v>0</v>
      </c>
      <c r="AO108" s="46">
        <f t="shared" si="209"/>
        <v>0</v>
      </c>
      <c r="AP108" s="37"/>
      <c r="AQ108" s="43">
        <f t="shared" si="3"/>
        <v>0</v>
      </c>
      <c r="AR108" s="41"/>
      <c r="AS108" s="41"/>
      <c r="AT108" s="53"/>
      <c r="AU108" s="54"/>
      <c r="AV108" s="54"/>
      <c r="AW108" s="4"/>
      <c r="AX108" s="4"/>
    </row>
    <row r="109" spans="1:50" ht="90" customHeight="1" x14ac:dyDescent="0.4">
      <c r="A109" s="35">
        <f t="shared" si="4"/>
        <v>104</v>
      </c>
      <c r="B109" s="106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 t="s">
        <v>370</v>
      </c>
      <c r="O109" s="43">
        <f>'EQUIPO ENERO 2025'!AP109</f>
        <v>17</v>
      </c>
      <c r="P109" s="45">
        <f t="shared" si="0"/>
        <v>17</v>
      </c>
      <c r="Q109" s="46">
        <f t="shared" ref="Q109:T109" si="210">AK109</f>
        <v>17</v>
      </c>
      <c r="R109" s="46">
        <f t="shared" si="210"/>
        <v>17</v>
      </c>
      <c r="S109" s="46">
        <f t="shared" si="210"/>
        <v>17</v>
      </c>
      <c r="T109" s="47">
        <f t="shared" si="210"/>
        <v>17</v>
      </c>
      <c r="U109" s="48"/>
      <c r="V109" s="37"/>
      <c r="W109" s="37"/>
      <c r="X109" s="37"/>
      <c r="Y109" s="49"/>
      <c r="Z109" s="50">
        <v>4</v>
      </c>
      <c r="AA109" s="37"/>
      <c r="AB109" s="37"/>
      <c r="AC109" s="37"/>
      <c r="AD109" s="49"/>
      <c r="AE109" s="50">
        <v>4</v>
      </c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1">P109-Z109+AE109+U109</f>
        <v>17</v>
      </c>
      <c r="AL109" s="46">
        <f t="shared" si="211"/>
        <v>17</v>
      </c>
      <c r="AM109" s="46">
        <f t="shared" si="211"/>
        <v>17</v>
      </c>
      <c r="AN109" s="46">
        <f t="shared" si="211"/>
        <v>17</v>
      </c>
      <c r="AO109" s="46">
        <f t="shared" si="211"/>
        <v>17</v>
      </c>
      <c r="AP109" s="37"/>
      <c r="AQ109" s="43">
        <f t="shared" si="3"/>
        <v>17</v>
      </c>
      <c r="AR109" s="41"/>
      <c r="AS109" s="41">
        <v>325</v>
      </c>
      <c r="AT109" s="53"/>
      <c r="AU109" s="54"/>
      <c r="AV109" s="54"/>
      <c r="AW109" s="4"/>
      <c r="AX109" s="4"/>
    </row>
    <row r="110" spans="1:50" ht="90" customHeight="1" x14ac:dyDescent="0.4">
      <c r="A110" s="35">
        <f t="shared" si="4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ENERO 2025'!AP110</f>
        <v>0</v>
      </c>
      <c r="P110" s="45">
        <f t="shared" si="0"/>
        <v>0</v>
      </c>
      <c r="Q110" s="46">
        <f t="shared" ref="Q110:T110" si="212">AK110</f>
        <v>0</v>
      </c>
      <c r="R110" s="46">
        <f t="shared" si="212"/>
        <v>0</v>
      </c>
      <c r="S110" s="46">
        <f t="shared" si="212"/>
        <v>0</v>
      </c>
      <c r="T110" s="47">
        <f t="shared" si="212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3">P110-Z110+AE110+U110</f>
        <v>0</v>
      </c>
      <c r="AL110" s="46">
        <f t="shared" si="213"/>
        <v>0</v>
      </c>
      <c r="AM110" s="46">
        <f t="shared" si="213"/>
        <v>0</v>
      </c>
      <c r="AN110" s="46">
        <f t="shared" si="213"/>
        <v>0</v>
      </c>
      <c r="AO110" s="46">
        <f t="shared" si="213"/>
        <v>0</v>
      </c>
      <c r="AP110" s="37"/>
      <c r="AQ110" s="43">
        <f t="shared" si="3"/>
        <v>0</v>
      </c>
      <c r="AR110" s="41"/>
      <c r="AS110" s="41"/>
      <c r="AT110" s="53"/>
      <c r="AU110" s="54"/>
      <c r="AV110" s="54"/>
      <c r="AW110" s="4"/>
      <c r="AX110" s="4"/>
    </row>
    <row r="111" spans="1:50" ht="90" customHeight="1" x14ac:dyDescent="0.4">
      <c r="A111" s="35">
        <f t="shared" si="4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ENERO 2025'!AP111</f>
        <v>10</v>
      </c>
      <c r="P111" s="45">
        <f t="shared" si="0"/>
        <v>10</v>
      </c>
      <c r="Q111" s="46">
        <f t="shared" ref="Q111:T111" si="214">AK111</f>
        <v>10</v>
      </c>
      <c r="R111" s="46">
        <f t="shared" si="214"/>
        <v>10</v>
      </c>
      <c r="S111" s="46">
        <f t="shared" si="214"/>
        <v>10</v>
      </c>
      <c r="T111" s="47">
        <f t="shared" si="214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5">P111-Z111+AE111+U111</f>
        <v>10</v>
      </c>
      <c r="AL111" s="46">
        <f t="shared" si="215"/>
        <v>10</v>
      </c>
      <c r="AM111" s="46">
        <f t="shared" si="215"/>
        <v>10</v>
      </c>
      <c r="AN111" s="46">
        <f t="shared" si="215"/>
        <v>10</v>
      </c>
      <c r="AO111" s="46">
        <f t="shared" si="215"/>
        <v>10</v>
      </c>
      <c r="AP111" s="37"/>
      <c r="AQ111" s="43">
        <f t="shared" si="3"/>
        <v>10</v>
      </c>
      <c r="AR111" s="41"/>
      <c r="AS111" s="41"/>
      <c r="AT111" s="53"/>
      <c r="AU111" s="54"/>
      <c r="AV111" s="54"/>
      <c r="AW111" s="4"/>
      <c r="AX111" s="4"/>
    </row>
    <row r="112" spans="1:50" ht="90" customHeight="1" x14ac:dyDescent="0.4">
      <c r="A112" s="35">
        <f t="shared" si="4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ENERO 2025'!AP112</f>
        <v>4</v>
      </c>
      <c r="P112" s="45">
        <f t="shared" si="0"/>
        <v>4</v>
      </c>
      <c r="Q112" s="46">
        <f t="shared" ref="Q112:T112" si="216">AK112</f>
        <v>4</v>
      </c>
      <c r="R112" s="46">
        <f t="shared" si="216"/>
        <v>4</v>
      </c>
      <c r="S112" s="46">
        <f t="shared" si="216"/>
        <v>4</v>
      </c>
      <c r="T112" s="47">
        <f t="shared" si="216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7">P112-Z112+AE112+U112</f>
        <v>4</v>
      </c>
      <c r="AL112" s="46">
        <f t="shared" si="217"/>
        <v>4</v>
      </c>
      <c r="AM112" s="46">
        <f t="shared" si="217"/>
        <v>4</v>
      </c>
      <c r="AN112" s="46">
        <f t="shared" si="217"/>
        <v>4</v>
      </c>
      <c r="AO112" s="46">
        <f t="shared" si="217"/>
        <v>4</v>
      </c>
      <c r="AP112" s="37"/>
      <c r="AQ112" s="43">
        <f t="shared" si="3"/>
        <v>4</v>
      </c>
      <c r="AR112" s="41"/>
      <c r="AS112" s="53">
        <v>335</v>
      </c>
      <c r="AT112" s="53"/>
      <c r="AU112" s="54"/>
      <c r="AV112" s="54"/>
      <c r="AW112" s="4"/>
      <c r="AX112" s="4"/>
    </row>
    <row r="113" spans="1:50" ht="90" customHeight="1" x14ac:dyDescent="0.4">
      <c r="A113" s="35">
        <f t="shared" si="4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ENERO 2025'!AP113</f>
        <v>4</v>
      </c>
      <c r="P113" s="45">
        <f t="shared" si="0"/>
        <v>4</v>
      </c>
      <c r="Q113" s="46">
        <f t="shared" ref="Q113:T113" si="218">AK113</f>
        <v>4</v>
      </c>
      <c r="R113" s="46">
        <f t="shared" si="218"/>
        <v>4</v>
      </c>
      <c r="S113" s="46">
        <f t="shared" si="218"/>
        <v>4</v>
      </c>
      <c r="T113" s="47">
        <f t="shared" si="218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9">P113-Z113+AE113+U113</f>
        <v>4</v>
      </c>
      <c r="AL113" s="46">
        <f t="shared" si="219"/>
        <v>4</v>
      </c>
      <c r="AM113" s="46">
        <f t="shared" si="219"/>
        <v>4</v>
      </c>
      <c r="AN113" s="46">
        <f t="shared" si="219"/>
        <v>4</v>
      </c>
      <c r="AO113" s="46">
        <f t="shared" si="219"/>
        <v>4</v>
      </c>
      <c r="AP113" s="37"/>
      <c r="AQ113" s="43">
        <f t="shared" si="3"/>
        <v>4</v>
      </c>
      <c r="AR113" s="41"/>
      <c r="AS113" s="41"/>
      <c r="AT113" s="53"/>
      <c r="AU113" s="54"/>
      <c r="AV113" s="54"/>
      <c r="AW113" s="4"/>
      <c r="AX113" s="4"/>
    </row>
    <row r="114" spans="1:50" ht="90" customHeight="1" x14ac:dyDescent="0.4">
      <c r="A114" s="35">
        <f t="shared" si="4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ENERO 2025'!AP114</f>
        <v>0</v>
      </c>
      <c r="P114" s="45">
        <f t="shared" si="0"/>
        <v>0</v>
      </c>
      <c r="Q114" s="46">
        <f t="shared" ref="Q114:T114" si="220">AK114</f>
        <v>0</v>
      </c>
      <c r="R114" s="46">
        <f t="shared" si="220"/>
        <v>0</v>
      </c>
      <c r="S114" s="46">
        <f t="shared" si="220"/>
        <v>0</v>
      </c>
      <c r="T114" s="47">
        <f t="shared" si="220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1">P114-Z114+AE114+U114</f>
        <v>0</v>
      </c>
      <c r="AL114" s="46">
        <f t="shared" si="221"/>
        <v>0</v>
      </c>
      <c r="AM114" s="46">
        <f t="shared" si="221"/>
        <v>0</v>
      </c>
      <c r="AN114" s="46">
        <f t="shared" si="221"/>
        <v>0</v>
      </c>
      <c r="AO114" s="46">
        <f t="shared" si="221"/>
        <v>0</v>
      </c>
      <c r="AP114" s="37"/>
      <c r="AQ114" s="43">
        <f t="shared" si="3"/>
        <v>0</v>
      </c>
      <c r="AR114" s="41"/>
      <c r="AS114" s="41"/>
      <c r="AT114" s="53"/>
      <c r="AU114" s="54"/>
      <c r="AV114" s="54"/>
      <c r="AW114" s="4"/>
      <c r="AX114" s="4"/>
    </row>
    <row r="115" spans="1:50" ht="90" customHeight="1" x14ac:dyDescent="0.4">
      <c r="A115" s="111">
        <f t="shared" si="4"/>
        <v>110</v>
      </c>
      <c r="B115" s="141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 t="s">
        <v>542</v>
      </c>
      <c r="O115" s="43">
        <f>'EQUIPO ENERO 2025'!AP115</f>
        <v>0</v>
      </c>
      <c r="P115" s="45">
        <f t="shared" si="0"/>
        <v>0</v>
      </c>
      <c r="Q115" s="46">
        <f t="shared" ref="Q115:T115" si="222">AK115</f>
        <v>0</v>
      </c>
      <c r="R115" s="46">
        <f t="shared" si="222"/>
        <v>-1</v>
      </c>
      <c r="S115" s="46">
        <f t="shared" si="222"/>
        <v>-1</v>
      </c>
      <c r="T115" s="47">
        <f t="shared" si="222"/>
        <v>-1</v>
      </c>
      <c r="U115" s="48"/>
      <c r="V115" s="37"/>
      <c r="W115" s="37"/>
      <c r="X115" s="37"/>
      <c r="Y115" s="49"/>
      <c r="Z115" s="50"/>
      <c r="AA115" s="37">
        <v>1</v>
      </c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3">P115-Z115+AE115+U115</f>
        <v>0</v>
      </c>
      <c r="AL115" s="46">
        <f t="shared" si="223"/>
        <v>-1</v>
      </c>
      <c r="AM115" s="46">
        <f t="shared" si="223"/>
        <v>-1</v>
      </c>
      <c r="AN115" s="46">
        <f t="shared" si="223"/>
        <v>-1</v>
      </c>
      <c r="AO115" s="46">
        <f t="shared" si="223"/>
        <v>-1</v>
      </c>
      <c r="AP115" s="37"/>
      <c r="AQ115" s="43">
        <f t="shared" si="3"/>
        <v>-1</v>
      </c>
      <c r="AR115" s="41"/>
      <c r="AS115" s="41">
        <v>333</v>
      </c>
      <c r="AT115" s="53"/>
      <c r="AU115" s="54"/>
      <c r="AV115" s="54"/>
      <c r="AW115" s="4"/>
      <c r="AX115" s="4"/>
    </row>
    <row r="116" spans="1:50" ht="90" customHeight="1" x14ac:dyDescent="0.4">
      <c r="A116" s="35">
        <f t="shared" si="4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ENERO 2025'!AP116</f>
        <v>12</v>
      </c>
      <c r="P116" s="45">
        <f t="shared" si="0"/>
        <v>12</v>
      </c>
      <c r="Q116" s="46">
        <f t="shared" ref="Q116:T116" si="224">AK116</f>
        <v>12</v>
      </c>
      <c r="R116" s="46">
        <f t="shared" si="224"/>
        <v>12</v>
      </c>
      <c r="S116" s="46">
        <f t="shared" si="224"/>
        <v>12</v>
      </c>
      <c r="T116" s="47">
        <f t="shared" si="224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5">P116-Z116+AE116+U116</f>
        <v>12</v>
      </c>
      <c r="AL116" s="46">
        <f t="shared" si="225"/>
        <v>12</v>
      </c>
      <c r="AM116" s="46">
        <f t="shared" si="225"/>
        <v>12</v>
      </c>
      <c r="AN116" s="46">
        <f t="shared" si="225"/>
        <v>12</v>
      </c>
      <c r="AO116" s="46">
        <f t="shared" si="225"/>
        <v>12</v>
      </c>
      <c r="AP116" s="37"/>
      <c r="AQ116" s="43">
        <f t="shared" si="3"/>
        <v>12</v>
      </c>
      <c r="AR116" s="41"/>
      <c r="AS116" s="41"/>
      <c r="AT116" s="53"/>
      <c r="AU116" s="54"/>
      <c r="AV116" s="54"/>
      <c r="AW116" s="4"/>
      <c r="AX116" s="4"/>
    </row>
    <row r="117" spans="1:50" ht="90" customHeight="1" x14ac:dyDescent="0.4">
      <c r="A117" s="35">
        <f t="shared" si="4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ENERO 2025'!AP117</f>
        <v>1</v>
      </c>
      <c r="P117" s="45">
        <f t="shared" si="0"/>
        <v>1</v>
      </c>
      <c r="Q117" s="46">
        <f t="shared" ref="Q117:T117" si="226">AK117</f>
        <v>1</v>
      </c>
      <c r="R117" s="46">
        <f t="shared" si="226"/>
        <v>1</v>
      </c>
      <c r="S117" s="46">
        <f t="shared" si="226"/>
        <v>1</v>
      </c>
      <c r="T117" s="47">
        <f t="shared" si="226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7">P117-Z117+AE117+U117</f>
        <v>1</v>
      </c>
      <c r="AL117" s="46">
        <f t="shared" si="227"/>
        <v>1</v>
      </c>
      <c r="AM117" s="46">
        <f t="shared" si="227"/>
        <v>1</v>
      </c>
      <c r="AN117" s="46">
        <f t="shared" si="227"/>
        <v>1</v>
      </c>
      <c r="AO117" s="46">
        <f t="shared" si="227"/>
        <v>1</v>
      </c>
      <c r="AP117" s="37"/>
      <c r="AQ117" s="43">
        <f t="shared" si="3"/>
        <v>1</v>
      </c>
      <c r="AR117" s="41"/>
      <c r="AS117" s="41"/>
      <c r="AT117" s="53"/>
      <c r="AU117" s="54"/>
      <c r="AV117" s="54"/>
      <c r="AW117" s="4"/>
      <c r="AX117" s="4"/>
    </row>
    <row r="118" spans="1:50" ht="90" customHeight="1" x14ac:dyDescent="0.4">
      <c r="A118" s="35">
        <f t="shared" si="4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ENERO 2025'!AP118</f>
        <v>1</v>
      </c>
      <c r="P118" s="45">
        <f t="shared" si="0"/>
        <v>1</v>
      </c>
      <c r="Q118" s="46">
        <f t="shared" ref="Q118:T118" si="228">AK118</f>
        <v>1</v>
      </c>
      <c r="R118" s="46">
        <f t="shared" si="228"/>
        <v>1</v>
      </c>
      <c r="S118" s="46">
        <f t="shared" si="228"/>
        <v>1</v>
      </c>
      <c r="T118" s="47">
        <f t="shared" si="228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9">P118-Z118+AE118+U118</f>
        <v>1</v>
      </c>
      <c r="AL118" s="46">
        <f t="shared" si="229"/>
        <v>1</v>
      </c>
      <c r="AM118" s="46">
        <f t="shared" si="229"/>
        <v>1</v>
      </c>
      <c r="AN118" s="46">
        <f t="shared" si="229"/>
        <v>1</v>
      </c>
      <c r="AO118" s="46">
        <f t="shared" si="229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90" customHeight="1" x14ac:dyDescent="0.4">
      <c r="A119" s="35">
        <f t="shared" si="4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ENERO 2025'!AP119</f>
        <v>4</v>
      </c>
      <c r="P119" s="45">
        <f t="shared" si="0"/>
        <v>4</v>
      </c>
      <c r="Q119" s="46">
        <f t="shared" ref="Q119:T119" si="230">AK119</f>
        <v>4</v>
      </c>
      <c r="R119" s="46">
        <f t="shared" si="230"/>
        <v>4</v>
      </c>
      <c r="S119" s="46">
        <f t="shared" si="230"/>
        <v>4</v>
      </c>
      <c r="T119" s="47">
        <f t="shared" si="230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1">P119-Z119+AE119+U119</f>
        <v>4</v>
      </c>
      <c r="AL119" s="46">
        <f t="shared" si="231"/>
        <v>4</v>
      </c>
      <c r="AM119" s="46">
        <f t="shared" si="231"/>
        <v>4</v>
      </c>
      <c r="AN119" s="46">
        <f t="shared" si="231"/>
        <v>4</v>
      </c>
      <c r="AO119" s="46">
        <f t="shared" si="231"/>
        <v>4</v>
      </c>
      <c r="AP119" s="37"/>
      <c r="AQ119" s="43">
        <f t="shared" si="3"/>
        <v>4</v>
      </c>
      <c r="AR119" s="41"/>
      <c r="AS119" s="41"/>
      <c r="AT119" s="53"/>
      <c r="AU119" s="54"/>
      <c r="AV119" s="54"/>
      <c r="AW119" s="4"/>
      <c r="AX119" s="4"/>
    </row>
    <row r="120" spans="1:50" ht="90" customHeight="1" x14ac:dyDescent="0.4">
      <c r="A120" s="35">
        <f t="shared" si="4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ENERO 2025'!AP120</f>
        <v>1</v>
      </c>
      <c r="P120" s="45">
        <f t="shared" si="0"/>
        <v>1</v>
      </c>
      <c r="Q120" s="46">
        <f t="shared" ref="Q120:T120" si="232">AK120</f>
        <v>1</v>
      </c>
      <c r="R120" s="46">
        <f t="shared" si="232"/>
        <v>1</v>
      </c>
      <c r="S120" s="46">
        <f t="shared" si="232"/>
        <v>1</v>
      </c>
      <c r="T120" s="47">
        <f t="shared" si="232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3">P120-Z120+AE120+U120</f>
        <v>1</v>
      </c>
      <c r="AL120" s="46">
        <f t="shared" si="233"/>
        <v>1</v>
      </c>
      <c r="AM120" s="46">
        <f t="shared" si="233"/>
        <v>1</v>
      </c>
      <c r="AN120" s="46">
        <f t="shared" si="233"/>
        <v>1</v>
      </c>
      <c r="AO120" s="46">
        <f t="shared" si="233"/>
        <v>1</v>
      </c>
      <c r="AP120" s="37"/>
      <c r="AQ120" s="43">
        <f t="shared" si="3"/>
        <v>1</v>
      </c>
      <c r="AR120" s="41"/>
      <c r="AS120" s="41"/>
      <c r="AT120" s="53"/>
      <c r="AU120" s="54"/>
      <c r="AV120" s="54"/>
      <c r="AW120" s="4"/>
      <c r="AX120" s="4"/>
    </row>
    <row r="121" spans="1:50" ht="90" customHeight="1" x14ac:dyDescent="0.4">
      <c r="A121" s="35">
        <f t="shared" si="4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ENERO 2025'!AP121</f>
        <v>3</v>
      </c>
      <c r="P121" s="45">
        <f t="shared" si="0"/>
        <v>3</v>
      </c>
      <c r="Q121" s="46">
        <f t="shared" ref="Q121:T121" si="234">AK121</f>
        <v>3</v>
      </c>
      <c r="R121" s="46">
        <f t="shared" si="234"/>
        <v>3</v>
      </c>
      <c r="S121" s="46">
        <f t="shared" si="234"/>
        <v>3</v>
      </c>
      <c r="T121" s="47">
        <f t="shared" si="234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5">P121-Z121+AE121+U121</f>
        <v>3</v>
      </c>
      <c r="AL121" s="46">
        <f t="shared" si="235"/>
        <v>3</v>
      </c>
      <c r="AM121" s="46">
        <f t="shared" si="235"/>
        <v>3</v>
      </c>
      <c r="AN121" s="46">
        <f t="shared" si="235"/>
        <v>3</v>
      </c>
      <c r="AO121" s="46">
        <f t="shared" si="235"/>
        <v>3</v>
      </c>
      <c r="AP121" s="37"/>
      <c r="AQ121" s="43">
        <f t="shared" si="3"/>
        <v>3</v>
      </c>
      <c r="AR121" s="41"/>
      <c r="AS121" s="41"/>
      <c r="AT121" s="53"/>
      <c r="AU121" s="54"/>
      <c r="AV121" s="54"/>
      <c r="AW121" s="4"/>
      <c r="AX121" s="4"/>
    </row>
    <row r="122" spans="1:50" ht="90" customHeight="1" x14ac:dyDescent="0.4">
      <c r="A122" s="35">
        <f t="shared" si="4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ENERO 2025'!AP122</f>
        <v>0</v>
      </c>
      <c r="P122" s="45">
        <f t="shared" si="0"/>
        <v>0</v>
      </c>
      <c r="Q122" s="46">
        <f t="shared" ref="Q122:T122" si="236">AK122</f>
        <v>0</v>
      </c>
      <c r="R122" s="46">
        <f t="shared" si="236"/>
        <v>0</v>
      </c>
      <c r="S122" s="46">
        <f t="shared" si="236"/>
        <v>0</v>
      </c>
      <c r="T122" s="47">
        <f t="shared" si="236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7">P122-Z122+AE122+U122</f>
        <v>0</v>
      </c>
      <c r="AL122" s="46">
        <f t="shared" si="237"/>
        <v>0</v>
      </c>
      <c r="AM122" s="46">
        <f t="shared" si="237"/>
        <v>0</v>
      </c>
      <c r="AN122" s="46">
        <f t="shared" si="237"/>
        <v>0</v>
      </c>
      <c r="AO122" s="46">
        <f t="shared" si="237"/>
        <v>0</v>
      </c>
      <c r="AP122" s="37"/>
      <c r="AQ122" s="43">
        <f t="shared" si="3"/>
        <v>0</v>
      </c>
      <c r="AR122" s="41"/>
      <c r="AS122" s="41"/>
      <c r="AT122" s="53"/>
      <c r="AU122" s="54"/>
      <c r="AV122" s="54"/>
      <c r="AW122" s="4"/>
      <c r="AX122" s="4"/>
    </row>
    <row r="123" spans="1:50" ht="90" customHeight="1" x14ac:dyDescent="0.4">
      <c r="A123" s="35">
        <f t="shared" si="4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ENERO 2025'!AP123</f>
        <v>0</v>
      </c>
      <c r="P123" s="45">
        <f t="shared" si="0"/>
        <v>0</v>
      </c>
      <c r="Q123" s="46">
        <f t="shared" ref="Q123:T123" si="238">AK123</f>
        <v>0</v>
      </c>
      <c r="R123" s="46">
        <f t="shared" si="238"/>
        <v>0</v>
      </c>
      <c r="S123" s="46">
        <f t="shared" si="238"/>
        <v>0</v>
      </c>
      <c r="T123" s="148">
        <f t="shared" si="238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9">P123-Z123+AE123+U123</f>
        <v>0</v>
      </c>
      <c r="AL123" s="46">
        <f t="shared" si="239"/>
        <v>0</v>
      </c>
      <c r="AM123" s="46">
        <f t="shared" si="239"/>
        <v>0</v>
      </c>
      <c r="AN123" s="46">
        <f t="shared" si="239"/>
        <v>0</v>
      </c>
      <c r="AO123" s="46">
        <f t="shared" si="239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90" customHeight="1" x14ac:dyDescent="0.4">
      <c r="A124" s="35">
        <f t="shared" si="4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ENERO 2025'!AP124</f>
        <v>6</v>
      </c>
      <c r="P124" s="45">
        <f t="shared" si="0"/>
        <v>6</v>
      </c>
      <c r="Q124" s="46">
        <f t="shared" ref="Q124:T124" si="240">AK124</f>
        <v>6</v>
      </c>
      <c r="R124" s="46">
        <f t="shared" si="240"/>
        <v>6</v>
      </c>
      <c r="S124" s="46">
        <f t="shared" si="240"/>
        <v>6</v>
      </c>
      <c r="T124" s="152">
        <f t="shared" si="240"/>
        <v>6</v>
      </c>
      <c r="U124" s="149"/>
      <c r="V124" s="41"/>
      <c r="W124" s="41"/>
      <c r="X124" s="41"/>
      <c r="Y124" s="150"/>
      <c r="Z124" s="153">
        <v>1</v>
      </c>
      <c r="AA124" s="139"/>
      <c r="AB124" s="37"/>
      <c r="AC124" s="37"/>
      <c r="AD124" s="49"/>
      <c r="AE124" s="50">
        <v>1</v>
      </c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1">P124-Z124+AE124+U124</f>
        <v>6</v>
      </c>
      <c r="AL124" s="46">
        <f t="shared" si="241"/>
        <v>6</v>
      </c>
      <c r="AM124" s="46">
        <f t="shared" si="241"/>
        <v>6</v>
      </c>
      <c r="AN124" s="46">
        <f t="shared" si="241"/>
        <v>6</v>
      </c>
      <c r="AO124" s="46">
        <f t="shared" si="241"/>
        <v>6</v>
      </c>
      <c r="AP124" s="37"/>
      <c r="AQ124" s="43">
        <f t="shared" si="3"/>
        <v>6</v>
      </c>
      <c r="AR124" s="41"/>
      <c r="AS124" s="41"/>
      <c r="AT124" s="53"/>
      <c r="AU124" s="54"/>
      <c r="AV124" s="54"/>
      <c r="AW124" s="4"/>
      <c r="AX124" s="4"/>
    </row>
    <row r="125" spans="1:50" ht="90" customHeight="1" x14ac:dyDescent="0.4">
      <c r="A125" s="35">
        <f t="shared" si="4"/>
        <v>120</v>
      </c>
      <c r="B125" s="7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f>'EQUIPO ENERO 2025'!AP125</f>
        <v>0</v>
      </c>
      <c r="P125" s="45">
        <f t="shared" si="0"/>
        <v>0</v>
      </c>
      <c r="Q125" s="46">
        <f t="shared" ref="Q125:T125" si="242">AK125</f>
        <v>0</v>
      </c>
      <c r="R125" s="46">
        <f t="shared" si="242"/>
        <v>0</v>
      </c>
      <c r="S125" s="46">
        <f t="shared" si="242"/>
        <v>0</v>
      </c>
      <c r="T125" s="47">
        <f t="shared" si="242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3">P125-Z125+AE125+U125</f>
        <v>0</v>
      </c>
      <c r="AL125" s="46">
        <f t="shared" si="243"/>
        <v>0</v>
      </c>
      <c r="AM125" s="46">
        <f t="shared" si="243"/>
        <v>0</v>
      </c>
      <c r="AN125" s="46">
        <f t="shared" si="243"/>
        <v>0</v>
      </c>
      <c r="AO125" s="46">
        <f t="shared" si="243"/>
        <v>0</v>
      </c>
      <c r="AP125" s="37"/>
      <c r="AQ125" s="43">
        <f t="shared" si="3"/>
        <v>0</v>
      </c>
      <c r="AR125" s="41"/>
      <c r="AS125" s="41"/>
      <c r="AT125" s="53"/>
      <c r="AU125" s="54"/>
      <c r="AV125" s="54"/>
      <c r="AW125" s="4"/>
      <c r="AX125" s="4"/>
    </row>
    <row r="126" spans="1:50" ht="90" customHeight="1" x14ac:dyDescent="0.4">
      <c r="A126" s="35">
        <f t="shared" si="4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ENERO 2025'!AP126</f>
        <v>4</v>
      </c>
      <c r="P126" s="45">
        <f t="shared" si="0"/>
        <v>4</v>
      </c>
      <c r="Q126" s="46">
        <f t="shared" ref="Q126:T126" si="244">AK126</f>
        <v>4</v>
      </c>
      <c r="R126" s="46">
        <f t="shared" si="244"/>
        <v>4</v>
      </c>
      <c r="S126" s="46">
        <f t="shared" si="244"/>
        <v>4</v>
      </c>
      <c r="T126" s="47">
        <f t="shared" si="244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5">P126-Z126+AE126+U126</f>
        <v>4</v>
      </c>
      <c r="AL126" s="46">
        <f t="shared" si="245"/>
        <v>4</v>
      </c>
      <c r="AM126" s="46">
        <f t="shared" si="245"/>
        <v>4</v>
      </c>
      <c r="AN126" s="46">
        <f t="shared" si="245"/>
        <v>4</v>
      </c>
      <c r="AO126" s="46">
        <f t="shared" si="245"/>
        <v>4</v>
      </c>
      <c r="AP126" s="37"/>
      <c r="AQ126" s="43">
        <f t="shared" si="3"/>
        <v>4</v>
      </c>
      <c r="AR126" s="41"/>
      <c r="AS126" s="41"/>
      <c r="AT126" s="53"/>
      <c r="AU126" s="54"/>
      <c r="AV126" s="54"/>
      <c r="AW126" s="4"/>
      <c r="AX126" s="4"/>
    </row>
    <row r="127" spans="1:50" ht="90" customHeight="1" x14ac:dyDescent="0.4">
      <c r="A127" s="35">
        <f t="shared" si="4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ENERO 2025'!AP127</f>
        <v>0</v>
      </c>
      <c r="P127" s="45">
        <f t="shared" si="0"/>
        <v>0</v>
      </c>
      <c r="Q127" s="46">
        <f t="shared" ref="Q127:T127" si="246">AK127</f>
        <v>0</v>
      </c>
      <c r="R127" s="46">
        <f t="shared" si="246"/>
        <v>0</v>
      </c>
      <c r="S127" s="46">
        <f t="shared" si="246"/>
        <v>0</v>
      </c>
      <c r="T127" s="47">
        <f t="shared" si="246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7">P127-Z127+AE127+U127</f>
        <v>0</v>
      </c>
      <c r="AL127" s="46">
        <f t="shared" si="247"/>
        <v>0</v>
      </c>
      <c r="AM127" s="46">
        <f t="shared" si="247"/>
        <v>0</v>
      </c>
      <c r="AN127" s="46">
        <f t="shared" si="247"/>
        <v>0</v>
      </c>
      <c r="AO127" s="46">
        <f t="shared" si="247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  <c r="AW127" s="4"/>
      <c r="AX127" s="4"/>
    </row>
    <row r="128" spans="1:50" ht="90" customHeight="1" x14ac:dyDescent="0.4">
      <c r="A128" s="35">
        <f t="shared" si="4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 t="s">
        <v>586</v>
      </c>
      <c r="O128" s="43">
        <f>'EQUIPO ENERO 2025'!AP128</f>
        <v>5</v>
      </c>
      <c r="P128" s="45">
        <f t="shared" si="0"/>
        <v>5</v>
      </c>
      <c r="Q128" s="46">
        <f t="shared" ref="Q128:T128" si="248">AK128</f>
        <v>5</v>
      </c>
      <c r="R128" s="46">
        <f t="shared" si="248"/>
        <v>3</v>
      </c>
      <c r="S128" s="46">
        <f t="shared" si="248"/>
        <v>3</v>
      </c>
      <c r="T128" s="47">
        <f t="shared" si="248"/>
        <v>3</v>
      </c>
      <c r="U128" s="48"/>
      <c r="V128" s="37"/>
      <c r="W128" s="37"/>
      <c r="X128" s="37"/>
      <c r="Y128" s="49"/>
      <c r="Z128" s="138">
        <v>1</v>
      </c>
      <c r="AA128" s="139">
        <v>2</v>
      </c>
      <c r="AB128" s="37"/>
      <c r="AC128" s="37"/>
      <c r="AD128" s="49"/>
      <c r="AE128" s="50">
        <v>1</v>
      </c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9">P128-Z128+AE128+U128</f>
        <v>5</v>
      </c>
      <c r="AL128" s="46">
        <f t="shared" si="249"/>
        <v>3</v>
      </c>
      <c r="AM128" s="46">
        <f t="shared" si="249"/>
        <v>3</v>
      </c>
      <c r="AN128" s="46">
        <f t="shared" si="249"/>
        <v>3</v>
      </c>
      <c r="AO128" s="46">
        <f t="shared" si="249"/>
        <v>3</v>
      </c>
      <c r="AP128" s="37"/>
      <c r="AQ128" s="43">
        <f t="shared" si="3"/>
        <v>3</v>
      </c>
      <c r="AR128" s="41">
        <v>3702736515</v>
      </c>
      <c r="AS128" s="41">
        <v>329</v>
      </c>
      <c r="AT128" s="53"/>
      <c r="AU128" s="54"/>
      <c r="AV128" s="54"/>
      <c r="AW128" s="4"/>
      <c r="AX128" s="4"/>
    </row>
    <row r="129" spans="1:50" ht="90" customHeight="1" x14ac:dyDescent="0.4">
      <c r="A129" s="35">
        <f t="shared" si="4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 t="s">
        <v>589</v>
      </c>
      <c r="O129" s="43">
        <f>'EQUIPO ENERO 2025'!AP129</f>
        <v>6</v>
      </c>
      <c r="P129" s="45">
        <f t="shared" si="0"/>
        <v>6</v>
      </c>
      <c r="Q129" s="46">
        <f t="shared" ref="Q129:T129" si="250">AK129</f>
        <v>6</v>
      </c>
      <c r="R129" s="46">
        <f t="shared" si="250"/>
        <v>6</v>
      </c>
      <c r="S129" s="46">
        <f t="shared" si="250"/>
        <v>6</v>
      </c>
      <c r="T129" s="47">
        <f t="shared" si="250"/>
        <v>6</v>
      </c>
      <c r="U129" s="48"/>
      <c r="V129" s="37"/>
      <c r="W129" s="37"/>
      <c r="X129" s="37"/>
      <c r="Y129" s="49"/>
      <c r="Z129" s="138">
        <v>2</v>
      </c>
      <c r="AA129" s="139"/>
      <c r="AB129" s="37"/>
      <c r="AC129" s="37"/>
      <c r="AD129" s="49"/>
      <c r="AE129" s="50">
        <v>2</v>
      </c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1">P129-Z129+AE129+U129</f>
        <v>6</v>
      </c>
      <c r="AL129" s="46">
        <f t="shared" si="251"/>
        <v>6</v>
      </c>
      <c r="AM129" s="46">
        <f t="shared" si="251"/>
        <v>6</v>
      </c>
      <c r="AN129" s="46">
        <f t="shared" si="251"/>
        <v>6</v>
      </c>
      <c r="AO129" s="46">
        <f t="shared" si="251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  <c r="AW129" s="4"/>
      <c r="AX129" s="4"/>
    </row>
    <row r="130" spans="1:50" ht="90" customHeight="1" x14ac:dyDescent="0.4">
      <c r="A130" s="35">
        <f t="shared" si="4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ENERO 2025'!AP130</f>
        <v>5</v>
      </c>
      <c r="P130" s="45">
        <f t="shared" si="0"/>
        <v>5</v>
      </c>
      <c r="Q130" s="46">
        <f t="shared" ref="Q130:T130" si="252">AK130</f>
        <v>5</v>
      </c>
      <c r="R130" s="46">
        <f t="shared" si="252"/>
        <v>5</v>
      </c>
      <c r="S130" s="46">
        <f t="shared" si="252"/>
        <v>5</v>
      </c>
      <c r="T130" s="47">
        <f t="shared" si="252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3">P130-Z130+AE130+U130</f>
        <v>5</v>
      </c>
      <c r="AL130" s="46">
        <f t="shared" si="253"/>
        <v>5</v>
      </c>
      <c r="AM130" s="46">
        <f t="shared" si="253"/>
        <v>5</v>
      </c>
      <c r="AN130" s="46">
        <f t="shared" si="253"/>
        <v>5</v>
      </c>
      <c r="AO130" s="46">
        <f t="shared" si="253"/>
        <v>5</v>
      </c>
      <c r="AP130" s="37"/>
      <c r="AQ130" s="43">
        <f t="shared" si="3"/>
        <v>5</v>
      </c>
      <c r="AR130" s="41"/>
      <c r="AS130" s="41"/>
      <c r="AT130" s="53"/>
      <c r="AU130" s="54"/>
      <c r="AV130" s="54"/>
      <c r="AW130" s="4"/>
      <c r="AX130" s="4"/>
    </row>
    <row r="131" spans="1:50" ht="90" customHeight="1" x14ac:dyDescent="0.4">
      <c r="A131" s="35">
        <f t="shared" si="4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f>'EQUIPO ENERO 2025'!AP131</f>
        <v>12</v>
      </c>
      <c r="P131" s="45">
        <f t="shared" si="0"/>
        <v>12</v>
      </c>
      <c r="Q131" s="46">
        <f t="shared" ref="Q131:T131" si="254">AK131</f>
        <v>12</v>
      </c>
      <c r="R131" s="46">
        <f t="shared" si="254"/>
        <v>12</v>
      </c>
      <c r="S131" s="46">
        <f t="shared" si="254"/>
        <v>12</v>
      </c>
      <c r="T131" s="47">
        <f t="shared" si="254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5">P131-Z131+AE131+U131</f>
        <v>12</v>
      </c>
      <c r="AL131" s="46">
        <f t="shared" si="255"/>
        <v>12</v>
      </c>
      <c r="AM131" s="46">
        <f t="shared" si="255"/>
        <v>12</v>
      </c>
      <c r="AN131" s="46">
        <f t="shared" si="255"/>
        <v>12</v>
      </c>
      <c r="AO131" s="46">
        <f t="shared" si="255"/>
        <v>12</v>
      </c>
      <c r="AP131" s="37"/>
      <c r="AQ131" s="43">
        <f t="shared" si="3"/>
        <v>12</v>
      </c>
      <c r="AR131" s="41"/>
      <c r="AS131" s="41"/>
      <c r="AT131" s="53"/>
      <c r="AU131" s="54"/>
      <c r="AV131" s="54"/>
      <c r="AW131" s="4"/>
      <c r="AX131" s="4"/>
    </row>
    <row r="132" spans="1:50" ht="90" customHeight="1" x14ac:dyDescent="0.4">
      <c r="A132" s="35">
        <f t="shared" si="4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f>'EQUIPO ENERO 2025'!AP132</f>
        <v>2</v>
      </c>
      <c r="P132" s="45">
        <f t="shared" si="0"/>
        <v>2</v>
      </c>
      <c r="Q132" s="46">
        <f t="shared" ref="Q132:T132" si="256">AK132</f>
        <v>2</v>
      </c>
      <c r="R132" s="46">
        <f t="shared" si="256"/>
        <v>2</v>
      </c>
      <c r="S132" s="46">
        <f t="shared" si="256"/>
        <v>2</v>
      </c>
      <c r="T132" s="47">
        <f t="shared" si="256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7">P132-Z132+AE132+U132</f>
        <v>2</v>
      </c>
      <c r="AL132" s="46">
        <f t="shared" si="257"/>
        <v>2</v>
      </c>
      <c r="AM132" s="46">
        <f t="shared" si="257"/>
        <v>2</v>
      </c>
      <c r="AN132" s="46">
        <f t="shared" si="257"/>
        <v>2</v>
      </c>
      <c r="AO132" s="46">
        <f t="shared" si="257"/>
        <v>2</v>
      </c>
      <c r="AP132" s="37"/>
      <c r="AQ132" s="43">
        <f t="shared" si="3"/>
        <v>2</v>
      </c>
      <c r="AR132" s="41"/>
      <c r="AS132" s="41"/>
      <c r="AT132" s="53"/>
      <c r="AU132" s="54"/>
      <c r="AV132" s="54"/>
      <c r="AW132" s="4"/>
      <c r="AX132" s="4"/>
    </row>
    <row r="133" spans="1:50" ht="90" customHeight="1" x14ac:dyDescent="0.4">
      <c r="A133" s="35">
        <f t="shared" si="4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ENERO 2025'!AP133</f>
        <v>5</v>
      </c>
      <c r="P133" s="45">
        <f t="shared" si="0"/>
        <v>5</v>
      </c>
      <c r="Q133" s="46">
        <f t="shared" ref="Q133:T133" si="258">AK133</f>
        <v>5</v>
      </c>
      <c r="R133" s="46">
        <f t="shared" si="258"/>
        <v>5</v>
      </c>
      <c r="S133" s="46">
        <f t="shared" si="258"/>
        <v>5</v>
      </c>
      <c r="T133" s="47">
        <f t="shared" si="258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9">P133-Z133+AE133+U133</f>
        <v>5</v>
      </c>
      <c r="AL133" s="46">
        <f t="shared" si="259"/>
        <v>5</v>
      </c>
      <c r="AM133" s="46">
        <f t="shared" si="259"/>
        <v>5</v>
      </c>
      <c r="AN133" s="46">
        <f t="shared" si="259"/>
        <v>5</v>
      </c>
      <c r="AO133" s="46">
        <f t="shared" si="259"/>
        <v>5</v>
      </c>
      <c r="AP133" s="37"/>
      <c r="AQ133" s="43">
        <f t="shared" si="3"/>
        <v>5</v>
      </c>
      <c r="AR133" s="41"/>
      <c r="AS133" s="41"/>
      <c r="AT133" s="53"/>
      <c r="AU133" s="54"/>
      <c r="AV133" s="54"/>
      <c r="AW133" s="4"/>
      <c r="AX133" s="4"/>
    </row>
    <row r="134" spans="1:50" ht="90" customHeight="1" x14ac:dyDescent="0.4">
      <c r="A134" s="35">
        <f t="shared" si="4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ENERO 2025'!AP134</f>
        <v>3</v>
      </c>
      <c r="P134" s="45">
        <f t="shared" si="0"/>
        <v>3</v>
      </c>
      <c r="Q134" s="46">
        <f t="shared" ref="Q134:T134" si="260">AK134</f>
        <v>3</v>
      </c>
      <c r="R134" s="46">
        <f t="shared" si="260"/>
        <v>3</v>
      </c>
      <c r="S134" s="46">
        <f t="shared" si="260"/>
        <v>3</v>
      </c>
      <c r="T134" s="47">
        <f t="shared" si="260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1">P134-Z134+AE134+U134</f>
        <v>3</v>
      </c>
      <c r="AL134" s="46">
        <f t="shared" si="261"/>
        <v>3</v>
      </c>
      <c r="AM134" s="46">
        <f t="shared" si="261"/>
        <v>3</v>
      </c>
      <c r="AN134" s="46">
        <f t="shared" si="261"/>
        <v>3</v>
      </c>
      <c r="AO134" s="46">
        <f t="shared" si="261"/>
        <v>3</v>
      </c>
      <c r="AP134" s="37"/>
      <c r="AQ134" s="43">
        <f t="shared" si="3"/>
        <v>3</v>
      </c>
      <c r="AR134" s="41"/>
      <c r="AS134" s="41"/>
      <c r="AT134" s="53"/>
      <c r="AU134" s="54"/>
      <c r="AV134" s="54"/>
      <c r="AW134" s="4"/>
      <c r="AX134" s="4"/>
    </row>
    <row r="135" spans="1:50" ht="90" customHeight="1" x14ac:dyDescent="0.4">
      <c r="A135" s="35">
        <f t="shared" si="4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ENERO 2025'!AP135</f>
        <v>6</v>
      </c>
      <c r="P135" s="45">
        <f t="shared" si="0"/>
        <v>6</v>
      </c>
      <c r="Q135" s="46">
        <f t="shared" ref="Q135:T135" si="262">AK135</f>
        <v>6</v>
      </c>
      <c r="R135" s="46">
        <f t="shared" si="262"/>
        <v>5</v>
      </c>
      <c r="S135" s="46">
        <f t="shared" si="262"/>
        <v>5</v>
      </c>
      <c r="T135" s="47">
        <f t="shared" si="262"/>
        <v>5</v>
      </c>
      <c r="U135" s="48"/>
      <c r="V135" s="37"/>
      <c r="W135" s="37"/>
      <c r="X135" s="37"/>
      <c r="Y135" s="49"/>
      <c r="Z135" s="138">
        <v>4</v>
      </c>
      <c r="AA135" s="139">
        <v>4</v>
      </c>
      <c r="AB135" s="37"/>
      <c r="AC135" s="37"/>
      <c r="AD135" s="49"/>
      <c r="AE135" s="50">
        <v>4</v>
      </c>
      <c r="AF135" s="37">
        <v>3</v>
      </c>
      <c r="AG135" s="37"/>
      <c r="AH135" s="37"/>
      <c r="AI135" s="49"/>
      <c r="AJ135" s="51">
        <f>'EQUIPO ENERO 2025'!AP135</f>
        <v>6</v>
      </c>
      <c r="AK135" s="52">
        <f t="shared" ref="AK135:AO135" si="263">P135-Z135+AE135+U135</f>
        <v>6</v>
      </c>
      <c r="AL135" s="46">
        <f t="shared" si="263"/>
        <v>5</v>
      </c>
      <c r="AM135" s="46">
        <f t="shared" si="263"/>
        <v>5</v>
      </c>
      <c r="AN135" s="46">
        <f t="shared" si="263"/>
        <v>5</v>
      </c>
      <c r="AO135" s="46">
        <f t="shared" si="263"/>
        <v>5</v>
      </c>
      <c r="AP135" s="37"/>
      <c r="AQ135" s="43">
        <f t="shared" si="3"/>
        <v>5</v>
      </c>
      <c r="AR135" s="41"/>
      <c r="AS135" s="41">
        <v>335</v>
      </c>
      <c r="AT135" s="53"/>
      <c r="AU135" s="54"/>
      <c r="AV135" s="54"/>
      <c r="AW135" s="4"/>
      <c r="AX135" s="4"/>
    </row>
    <row r="136" spans="1:50" ht="90" customHeight="1" x14ac:dyDescent="0.4">
      <c r="A136" s="35">
        <f t="shared" si="4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ENERO 2025'!AP136</f>
        <v>4</v>
      </c>
      <c r="P136" s="45">
        <f t="shared" si="0"/>
        <v>4</v>
      </c>
      <c r="Q136" s="46">
        <f t="shared" ref="Q136:T136" si="264">AK136</f>
        <v>4</v>
      </c>
      <c r="R136" s="46">
        <f t="shared" si="264"/>
        <v>4</v>
      </c>
      <c r="S136" s="46">
        <f t="shared" si="264"/>
        <v>4</v>
      </c>
      <c r="T136" s="47">
        <f t="shared" si="264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5">P136-Z136+AE136+U136</f>
        <v>4</v>
      </c>
      <c r="AL136" s="46">
        <f t="shared" si="265"/>
        <v>4</v>
      </c>
      <c r="AM136" s="46">
        <f t="shared" si="265"/>
        <v>4</v>
      </c>
      <c r="AN136" s="46">
        <f t="shared" si="265"/>
        <v>4</v>
      </c>
      <c r="AO136" s="46">
        <f t="shared" si="265"/>
        <v>4</v>
      </c>
      <c r="AP136" s="37"/>
      <c r="AQ136" s="43">
        <f t="shared" si="3"/>
        <v>4</v>
      </c>
      <c r="AR136" s="41"/>
      <c r="AS136" s="41"/>
      <c r="AT136" s="53"/>
      <c r="AU136" s="54"/>
      <c r="AV136" s="54"/>
      <c r="AW136" s="4"/>
      <c r="AX136" s="4"/>
    </row>
    <row r="137" spans="1:50" ht="90" customHeight="1" x14ac:dyDescent="0.4">
      <c r="A137" s="35">
        <f t="shared" si="4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ENERO 2025'!AP137</f>
        <v>0</v>
      </c>
      <c r="P137" s="45">
        <f t="shared" si="0"/>
        <v>0</v>
      </c>
      <c r="Q137" s="46">
        <f t="shared" ref="Q137:T137" si="266">AK137</f>
        <v>0</v>
      </c>
      <c r="R137" s="46">
        <f t="shared" si="266"/>
        <v>0</v>
      </c>
      <c r="S137" s="46">
        <f t="shared" si="266"/>
        <v>0</v>
      </c>
      <c r="T137" s="47">
        <f t="shared" si="266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7">P137-Z137+AE137+U137</f>
        <v>0</v>
      </c>
      <c r="AL137" s="46">
        <f t="shared" si="267"/>
        <v>0</v>
      </c>
      <c r="AM137" s="46">
        <f t="shared" si="267"/>
        <v>0</v>
      </c>
      <c r="AN137" s="46">
        <f t="shared" si="267"/>
        <v>0</v>
      </c>
      <c r="AO137" s="46">
        <f t="shared" si="267"/>
        <v>0</v>
      </c>
      <c r="AP137" s="37"/>
      <c r="AQ137" s="43">
        <f t="shared" si="3"/>
        <v>0</v>
      </c>
      <c r="AR137" s="41"/>
      <c r="AS137" s="41"/>
      <c r="AT137" s="53"/>
      <c r="AU137" s="54"/>
      <c r="AV137" s="54"/>
      <c r="AW137" s="4"/>
      <c r="AX137" s="4"/>
    </row>
    <row r="138" spans="1:50" ht="90" customHeight="1" x14ac:dyDescent="0.4">
      <c r="A138" s="35">
        <f t="shared" si="4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ENERO 2025'!AP138</f>
        <v>9</v>
      </c>
      <c r="P138" s="45">
        <f t="shared" si="0"/>
        <v>9</v>
      </c>
      <c r="Q138" s="46">
        <f t="shared" ref="Q138:T138" si="268">AK138</f>
        <v>9</v>
      </c>
      <c r="R138" s="46">
        <f t="shared" si="268"/>
        <v>9</v>
      </c>
      <c r="S138" s="46">
        <f t="shared" si="268"/>
        <v>9</v>
      </c>
      <c r="T138" s="47">
        <f t="shared" si="268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9">P138-Z138+AE138+U138</f>
        <v>9</v>
      </c>
      <c r="AL138" s="46">
        <f t="shared" si="269"/>
        <v>9</v>
      </c>
      <c r="AM138" s="46">
        <f t="shared" si="269"/>
        <v>9</v>
      </c>
      <c r="AN138" s="46">
        <f t="shared" si="269"/>
        <v>9</v>
      </c>
      <c r="AO138" s="46">
        <f t="shared" si="269"/>
        <v>9</v>
      </c>
      <c r="AP138" s="37"/>
      <c r="AQ138" s="43">
        <f t="shared" si="3"/>
        <v>9</v>
      </c>
      <c r="AR138" s="41"/>
      <c r="AS138" s="41"/>
      <c r="AT138" s="53"/>
      <c r="AU138" s="54"/>
      <c r="AV138" s="54"/>
      <c r="AW138" s="4"/>
      <c r="AX138" s="4"/>
    </row>
    <row r="139" spans="1:50" ht="90" customHeight="1" x14ac:dyDescent="0.4">
      <c r="A139" s="35">
        <f t="shared" si="4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ENERO 2025'!AP139</f>
        <v>18</v>
      </c>
      <c r="P139" s="45">
        <f t="shared" si="0"/>
        <v>18</v>
      </c>
      <c r="Q139" s="46">
        <f t="shared" ref="Q139:T139" si="270">AK139</f>
        <v>18</v>
      </c>
      <c r="R139" s="46">
        <f t="shared" si="270"/>
        <v>18</v>
      </c>
      <c r="S139" s="46">
        <f t="shared" si="270"/>
        <v>18</v>
      </c>
      <c r="T139" s="47">
        <f t="shared" si="270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1">P139-Z139+AE139+U139</f>
        <v>18</v>
      </c>
      <c r="AL139" s="46">
        <f t="shared" si="271"/>
        <v>18</v>
      </c>
      <c r="AM139" s="46">
        <f t="shared" si="271"/>
        <v>18</v>
      </c>
      <c r="AN139" s="46">
        <f t="shared" si="271"/>
        <v>18</v>
      </c>
      <c r="AO139" s="46">
        <f t="shared" si="271"/>
        <v>18</v>
      </c>
      <c r="AP139" s="37"/>
      <c r="AQ139" s="43">
        <f t="shared" si="3"/>
        <v>18</v>
      </c>
      <c r="AR139" s="41"/>
      <c r="AS139" s="41"/>
      <c r="AT139" s="53"/>
      <c r="AU139" s="54"/>
      <c r="AV139" s="54"/>
      <c r="AW139" s="4"/>
      <c r="AX139" s="4"/>
    </row>
    <row r="140" spans="1:50" ht="90" customHeight="1" x14ac:dyDescent="0.4">
      <c r="A140" s="35">
        <f t="shared" si="4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ENERO 2025'!AP140</f>
        <v>8</v>
      </c>
      <c r="P140" s="45">
        <f t="shared" si="0"/>
        <v>8</v>
      </c>
      <c r="Q140" s="46">
        <f t="shared" ref="Q140:T140" si="272">AK140</f>
        <v>8</v>
      </c>
      <c r="R140" s="46">
        <f t="shared" si="272"/>
        <v>8</v>
      </c>
      <c r="S140" s="46">
        <f t="shared" si="272"/>
        <v>8</v>
      </c>
      <c r="T140" s="47">
        <f t="shared" si="272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3">P140-Z140+AE140+U140</f>
        <v>8</v>
      </c>
      <c r="AL140" s="46">
        <f t="shared" si="273"/>
        <v>8</v>
      </c>
      <c r="AM140" s="46">
        <f t="shared" si="273"/>
        <v>8</v>
      </c>
      <c r="AN140" s="46">
        <f t="shared" si="273"/>
        <v>8</v>
      </c>
      <c r="AO140" s="46">
        <f t="shared" si="273"/>
        <v>8</v>
      </c>
      <c r="AP140" s="37"/>
      <c r="AQ140" s="43">
        <f t="shared" si="3"/>
        <v>8</v>
      </c>
      <c r="AR140" s="41"/>
      <c r="AS140" s="41"/>
      <c r="AT140" s="53"/>
      <c r="AU140" s="54"/>
      <c r="AV140" s="54"/>
      <c r="AW140" s="4"/>
      <c r="AX140" s="4"/>
    </row>
    <row r="141" spans="1:50" ht="90" customHeight="1" x14ac:dyDescent="0.4">
      <c r="A141" s="35">
        <f t="shared" si="4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ENERO 2025'!AP141</f>
        <v>4</v>
      </c>
      <c r="P141" s="45">
        <f t="shared" si="0"/>
        <v>4</v>
      </c>
      <c r="Q141" s="46">
        <f t="shared" ref="Q141:T141" si="274">AK141</f>
        <v>4</v>
      </c>
      <c r="R141" s="46">
        <f t="shared" si="274"/>
        <v>4</v>
      </c>
      <c r="S141" s="46">
        <f t="shared" si="274"/>
        <v>4</v>
      </c>
      <c r="T141" s="47">
        <f t="shared" si="274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5">P141-Z141+AE141+U141</f>
        <v>4</v>
      </c>
      <c r="AL141" s="46">
        <f t="shared" si="275"/>
        <v>4</v>
      </c>
      <c r="AM141" s="46">
        <f t="shared" si="275"/>
        <v>4</v>
      </c>
      <c r="AN141" s="46">
        <f t="shared" si="275"/>
        <v>4</v>
      </c>
      <c r="AO141" s="46">
        <f t="shared" si="275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  <c r="AW141" s="4"/>
      <c r="AX141" s="4"/>
    </row>
    <row r="142" spans="1:50" ht="90" customHeight="1" x14ac:dyDescent="0.4">
      <c r="A142" s="35">
        <f t="shared" si="4"/>
        <v>137</v>
      </c>
      <c r="B142" s="13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ENERO 2025'!AP142</f>
        <v>15</v>
      </c>
      <c r="P142" s="45">
        <f t="shared" si="0"/>
        <v>15</v>
      </c>
      <c r="Q142" s="46">
        <f t="shared" ref="Q142:T142" si="276">AK142</f>
        <v>15</v>
      </c>
      <c r="R142" s="46">
        <f t="shared" si="276"/>
        <v>15</v>
      </c>
      <c r="S142" s="46">
        <f t="shared" si="276"/>
        <v>15</v>
      </c>
      <c r="T142" s="47">
        <f t="shared" si="276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7">P142-Z142+AE142+U142</f>
        <v>15</v>
      </c>
      <c r="AL142" s="46">
        <f t="shared" si="277"/>
        <v>15</v>
      </c>
      <c r="AM142" s="46">
        <f t="shared" si="277"/>
        <v>15</v>
      </c>
      <c r="AN142" s="46">
        <f t="shared" si="277"/>
        <v>15</v>
      </c>
      <c r="AO142" s="46">
        <f t="shared" si="277"/>
        <v>15</v>
      </c>
      <c r="AP142" s="37"/>
      <c r="AQ142" s="43">
        <f t="shared" si="3"/>
        <v>15</v>
      </c>
      <c r="AR142" s="41"/>
      <c r="AS142" s="41"/>
      <c r="AT142" s="53"/>
      <c r="AU142" s="54"/>
      <c r="AV142" s="54"/>
      <c r="AW142" s="4"/>
      <c r="AX142" s="4"/>
    </row>
    <row r="143" spans="1:50" ht="90" customHeight="1" x14ac:dyDescent="0.4">
      <c r="A143" s="35">
        <f t="shared" si="4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ENERO 2025'!AP143</f>
        <v>0</v>
      </c>
      <c r="P143" s="45">
        <f t="shared" si="0"/>
        <v>0</v>
      </c>
      <c r="Q143" s="46">
        <f t="shared" ref="Q143:T143" si="278">AK143</f>
        <v>0</v>
      </c>
      <c r="R143" s="46">
        <f t="shared" si="278"/>
        <v>0</v>
      </c>
      <c r="S143" s="46">
        <f t="shared" si="278"/>
        <v>0</v>
      </c>
      <c r="T143" s="47">
        <f t="shared" si="278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9">P143-Z143+AE143+U143</f>
        <v>0</v>
      </c>
      <c r="AL143" s="46">
        <f t="shared" si="279"/>
        <v>0</v>
      </c>
      <c r="AM143" s="46">
        <f t="shared" si="279"/>
        <v>0</v>
      </c>
      <c r="AN143" s="46">
        <f t="shared" si="279"/>
        <v>0</v>
      </c>
      <c r="AO143" s="46">
        <f t="shared" si="279"/>
        <v>0</v>
      </c>
      <c r="AP143" s="37"/>
      <c r="AQ143" s="43">
        <f t="shared" si="3"/>
        <v>0</v>
      </c>
      <c r="AR143" s="41"/>
      <c r="AS143" s="41"/>
      <c r="AT143" s="53"/>
      <c r="AU143" s="54"/>
      <c r="AV143" s="54"/>
      <c r="AW143" s="4"/>
      <c r="AX143" s="4"/>
    </row>
    <row r="144" spans="1:50" ht="90" customHeight="1" x14ac:dyDescent="0.4">
      <c r="A144" s="35">
        <f t="shared" si="4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ENERO 2025'!AP144</f>
        <v>10</v>
      </c>
      <c r="P144" s="45">
        <f t="shared" si="0"/>
        <v>10</v>
      </c>
      <c r="Q144" s="46">
        <f t="shared" ref="Q144:T144" si="280">AK144</f>
        <v>10</v>
      </c>
      <c r="R144" s="46">
        <f t="shared" si="280"/>
        <v>10</v>
      </c>
      <c r="S144" s="46">
        <f t="shared" si="280"/>
        <v>10</v>
      </c>
      <c r="T144" s="47">
        <f t="shared" si="280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1">P144-Z144+AE144+U144</f>
        <v>10</v>
      </c>
      <c r="AL144" s="46">
        <f t="shared" si="281"/>
        <v>10</v>
      </c>
      <c r="AM144" s="46">
        <f t="shared" si="281"/>
        <v>10</v>
      </c>
      <c r="AN144" s="46">
        <f t="shared" si="281"/>
        <v>10</v>
      </c>
      <c r="AO144" s="46">
        <f t="shared" si="281"/>
        <v>10</v>
      </c>
      <c r="AP144" s="37"/>
      <c r="AQ144" s="43">
        <f t="shared" si="3"/>
        <v>10</v>
      </c>
      <c r="AR144" s="41"/>
      <c r="AS144" s="41"/>
      <c r="AT144" s="53"/>
      <c r="AU144" s="54"/>
      <c r="AV144" s="54"/>
      <c r="AW144" s="4"/>
      <c r="AX144" s="4"/>
    </row>
    <row r="145" spans="1:50" ht="90" customHeight="1" x14ac:dyDescent="0.4">
      <c r="A145" s="35">
        <f t="shared" si="4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131"/>
      <c r="O145" s="43">
        <f>'EQUIPO ENERO 2025'!AP145</f>
        <v>165</v>
      </c>
      <c r="P145" s="45">
        <f t="shared" si="0"/>
        <v>165</v>
      </c>
      <c r="Q145" s="46">
        <f t="shared" ref="Q145:T145" si="282">AK145</f>
        <v>165</v>
      </c>
      <c r="R145" s="46">
        <f t="shared" si="282"/>
        <v>160</v>
      </c>
      <c r="S145" s="46">
        <f t="shared" si="282"/>
        <v>160</v>
      </c>
      <c r="T145" s="47">
        <f t="shared" si="282"/>
        <v>160</v>
      </c>
      <c r="U145" s="48"/>
      <c r="V145" s="37"/>
      <c r="W145" s="37"/>
      <c r="X145" s="37"/>
      <c r="Y145" s="49"/>
      <c r="Z145" s="138"/>
      <c r="AA145" s="139">
        <v>5</v>
      </c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3">P145-Z145+AE145+U145</f>
        <v>165</v>
      </c>
      <c r="AL145" s="46">
        <f t="shared" si="283"/>
        <v>160</v>
      </c>
      <c r="AM145" s="46">
        <f t="shared" si="283"/>
        <v>160</v>
      </c>
      <c r="AN145" s="46">
        <f t="shared" si="283"/>
        <v>160</v>
      </c>
      <c r="AO145" s="46">
        <f t="shared" si="283"/>
        <v>160</v>
      </c>
      <c r="AP145" s="37"/>
      <c r="AQ145" s="43">
        <f t="shared" si="3"/>
        <v>160</v>
      </c>
      <c r="AR145" s="41"/>
      <c r="AS145" s="41">
        <v>336</v>
      </c>
      <c r="AT145" s="53"/>
      <c r="AU145" s="54"/>
      <c r="AV145" s="54"/>
      <c r="AW145" s="4"/>
      <c r="AX145" s="4"/>
    </row>
    <row r="146" spans="1:50" ht="90" customHeight="1" x14ac:dyDescent="0.4">
      <c r="A146" s="35">
        <f t="shared" si="4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131"/>
      <c r="O146" s="43">
        <f>'EQUIPO ENERO 2025'!AP146</f>
        <v>165</v>
      </c>
      <c r="P146" s="45">
        <f t="shared" si="0"/>
        <v>165</v>
      </c>
      <c r="Q146" s="46">
        <f t="shared" ref="Q146:T146" si="284">AK146</f>
        <v>165</v>
      </c>
      <c r="R146" s="46">
        <f t="shared" si="284"/>
        <v>160</v>
      </c>
      <c r="S146" s="46">
        <f t="shared" si="284"/>
        <v>160</v>
      </c>
      <c r="T146" s="47">
        <f t="shared" si="284"/>
        <v>160</v>
      </c>
      <c r="U146" s="48"/>
      <c r="V146" s="37"/>
      <c r="W146" s="37"/>
      <c r="X146" s="37"/>
      <c r="Y146" s="49"/>
      <c r="Z146" s="138"/>
      <c r="AA146" s="139">
        <v>5</v>
      </c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5">P146-Z146+AE146+U146</f>
        <v>165</v>
      </c>
      <c r="AL146" s="46">
        <f t="shared" si="285"/>
        <v>160</v>
      </c>
      <c r="AM146" s="46">
        <f t="shared" si="285"/>
        <v>160</v>
      </c>
      <c r="AN146" s="46">
        <f t="shared" si="285"/>
        <v>160</v>
      </c>
      <c r="AO146" s="46">
        <f t="shared" si="285"/>
        <v>160</v>
      </c>
      <c r="AP146" s="37"/>
      <c r="AQ146" s="43">
        <f t="shared" si="3"/>
        <v>160</v>
      </c>
      <c r="AR146" s="41"/>
      <c r="AS146" s="41">
        <v>336</v>
      </c>
      <c r="AT146" s="53"/>
      <c r="AU146" s="54"/>
      <c r="AV146" s="54"/>
      <c r="AW146" s="4"/>
      <c r="AX146" s="4"/>
    </row>
    <row r="147" spans="1:50" ht="90" customHeight="1" x14ac:dyDescent="0.4">
      <c r="A147" s="35">
        <f t="shared" si="4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/>
      <c r="O147" s="43">
        <f>'EQUIPO ENERO 2025'!AP147</f>
        <v>142</v>
      </c>
      <c r="P147" s="45">
        <f t="shared" si="0"/>
        <v>142</v>
      </c>
      <c r="Q147" s="46">
        <f t="shared" ref="Q147:T147" si="286">AK147</f>
        <v>142</v>
      </c>
      <c r="R147" s="46">
        <f t="shared" si="286"/>
        <v>137</v>
      </c>
      <c r="S147" s="46">
        <f t="shared" si="286"/>
        <v>137</v>
      </c>
      <c r="T147" s="47">
        <f t="shared" si="286"/>
        <v>137</v>
      </c>
      <c r="U147" s="48"/>
      <c r="V147" s="37"/>
      <c r="W147" s="37"/>
      <c r="X147" s="37"/>
      <c r="Y147" s="49"/>
      <c r="Z147" s="138"/>
      <c r="AA147" s="139">
        <v>5</v>
      </c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7">P147-Z147+AE147+U147</f>
        <v>142</v>
      </c>
      <c r="AL147" s="46">
        <f t="shared" si="287"/>
        <v>137</v>
      </c>
      <c r="AM147" s="46">
        <f t="shared" si="287"/>
        <v>137</v>
      </c>
      <c r="AN147" s="46">
        <f t="shared" si="287"/>
        <v>137</v>
      </c>
      <c r="AO147" s="46">
        <f t="shared" si="287"/>
        <v>137</v>
      </c>
      <c r="AP147" s="37"/>
      <c r="AQ147" s="43">
        <f t="shared" si="3"/>
        <v>137</v>
      </c>
      <c r="AR147" s="41"/>
      <c r="AS147" s="41">
        <v>336</v>
      </c>
      <c r="AT147" s="53"/>
      <c r="AU147" s="54"/>
      <c r="AV147" s="54"/>
      <c r="AW147" s="4"/>
      <c r="AX147" s="4"/>
    </row>
    <row r="148" spans="1:50" ht="90" customHeight="1" x14ac:dyDescent="0.4">
      <c r="A148" s="35">
        <f t="shared" si="4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/>
      <c r="O148" s="43">
        <f>'EQUIPO ENERO 2025'!AP148</f>
        <v>142</v>
      </c>
      <c r="P148" s="45">
        <f t="shared" si="0"/>
        <v>142</v>
      </c>
      <c r="Q148" s="46">
        <f t="shared" ref="Q148:T148" si="288">AK148</f>
        <v>142</v>
      </c>
      <c r="R148" s="46">
        <f t="shared" si="288"/>
        <v>137</v>
      </c>
      <c r="S148" s="46">
        <f t="shared" si="288"/>
        <v>137</v>
      </c>
      <c r="T148" s="47">
        <f t="shared" si="288"/>
        <v>137</v>
      </c>
      <c r="U148" s="48"/>
      <c r="V148" s="37"/>
      <c r="W148" s="37"/>
      <c r="X148" s="37"/>
      <c r="Y148" s="49"/>
      <c r="Z148" s="138"/>
      <c r="AA148" s="139">
        <v>5</v>
      </c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9">P148-Z148+AE148+U148</f>
        <v>142</v>
      </c>
      <c r="AL148" s="46">
        <f t="shared" si="289"/>
        <v>137</v>
      </c>
      <c r="AM148" s="46">
        <f t="shared" si="289"/>
        <v>137</v>
      </c>
      <c r="AN148" s="46">
        <f t="shared" si="289"/>
        <v>137</v>
      </c>
      <c r="AO148" s="46">
        <f t="shared" si="289"/>
        <v>137</v>
      </c>
      <c r="AP148" s="37"/>
      <c r="AQ148" s="43">
        <f t="shared" si="3"/>
        <v>137</v>
      </c>
      <c r="AR148" s="41"/>
      <c r="AS148" s="41">
        <v>336</v>
      </c>
      <c r="AT148" s="53"/>
      <c r="AU148" s="54"/>
      <c r="AV148" s="54"/>
      <c r="AW148" s="4"/>
      <c r="AX148" s="4"/>
    </row>
    <row r="149" spans="1:50" ht="90" customHeight="1" x14ac:dyDescent="0.4">
      <c r="A149" s="35">
        <f t="shared" si="4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/>
      <c r="O149" s="43">
        <f>'EQUIPO ENERO 2025'!AP149</f>
        <v>52</v>
      </c>
      <c r="P149" s="45">
        <f t="shared" si="0"/>
        <v>52</v>
      </c>
      <c r="Q149" s="46">
        <f t="shared" ref="Q149:T149" si="290">AK149</f>
        <v>52</v>
      </c>
      <c r="R149" s="46">
        <f t="shared" si="290"/>
        <v>52</v>
      </c>
      <c r="S149" s="46">
        <f t="shared" si="290"/>
        <v>52</v>
      </c>
      <c r="T149" s="47">
        <f t="shared" si="290"/>
        <v>52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1">P149-Z149+AE149+U149</f>
        <v>52</v>
      </c>
      <c r="AL149" s="46">
        <f t="shared" si="291"/>
        <v>52</v>
      </c>
      <c r="AM149" s="46">
        <f t="shared" si="291"/>
        <v>52</v>
      </c>
      <c r="AN149" s="46">
        <f t="shared" si="291"/>
        <v>52</v>
      </c>
      <c r="AO149" s="46">
        <f t="shared" si="291"/>
        <v>52</v>
      </c>
      <c r="AP149" s="37"/>
      <c r="AQ149" s="43">
        <f t="shared" si="3"/>
        <v>52</v>
      </c>
      <c r="AR149" s="41"/>
      <c r="AS149" s="41"/>
      <c r="AT149" s="53"/>
      <c r="AU149" s="54"/>
      <c r="AV149" s="54"/>
      <c r="AW149" s="4"/>
      <c r="AX149" s="4"/>
    </row>
    <row r="150" spans="1:50" ht="90" customHeight="1" x14ac:dyDescent="0.5">
      <c r="A150" s="35">
        <f t="shared" si="4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/>
      <c r="O150" s="43">
        <f>'EQUIPO ENERO 2025'!AP150</f>
        <v>52</v>
      </c>
      <c r="P150" s="45">
        <f t="shared" si="0"/>
        <v>52</v>
      </c>
      <c r="Q150" s="46">
        <f t="shared" ref="Q150:T150" si="292">AK150</f>
        <v>52</v>
      </c>
      <c r="R150" s="46">
        <f t="shared" si="292"/>
        <v>52</v>
      </c>
      <c r="S150" s="46">
        <f t="shared" si="292"/>
        <v>52</v>
      </c>
      <c r="T150" s="47">
        <f t="shared" si="292"/>
        <v>52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3">P150-Z150+AE150+U150</f>
        <v>52</v>
      </c>
      <c r="AL150" s="46">
        <f t="shared" si="293"/>
        <v>52</v>
      </c>
      <c r="AM150" s="46">
        <f t="shared" si="293"/>
        <v>52</v>
      </c>
      <c r="AN150" s="46">
        <f t="shared" si="293"/>
        <v>52</v>
      </c>
      <c r="AO150" s="46">
        <f t="shared" si="293"/>
        <v>52</v>
      </c>
      <c r="AP150" s="37"/>
      <c r="AQ150" s="43">
        <f t="shared" si="3"/>
        <v>52</v>
      </c>
      <c r="AR150" s="41"/>
      <c r="AS150" s="41"/>
      <c r="AT150" s="53"/>
      <c r="AU150" s="54"/>
      <c r="AV150" s="54"/>
      <c r="AW150" s="4"/>
      <c r="AX150" s="4"/>
    </row>
    <row r="151" spans="1:50" ht="90" customHeight="1" x14ac:dyDescent="0.4">
      <c r="A151" s="35">
        <f t="shared" si="4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ENERO 2025'!AP151</f>
        <v>2</v>
      </c>
      <c r="P151" s="45">
        <f t="shared" si="0"/>
        <v>2</v>
      </c>
      <c r="Q151" s="46">
        <f t="shared" ref="Q151:Q219" si="294">AK151</f>
        <v>2</v>
      </c>
      <c r="R151" s="37">
        <v>2</v>
      </c>
      <c r="S151" s="37">
        <v>2</v>
      </c>
      <c r="T151" s="132"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5">P151-Z151+AE151+U151</f>
        <v>2</v>
      </c>
      <c r="AL151" s="46">
        <f t="shared" si="295"/>
        <v>2</v>
      </c>
      <c r="AM151" s="37">
        <f t="shared" si="295"/>
        <v>2</v>
      </c>
      <c r="AN151" s="37">
        <f t="shared" si="295"/>
        <v>2</v>
      </c>
      <c r="AO151" s="37">
        <f t="shared" si="295"/>
        <v>2</v>
      </c>
      <c r="AP151" s="37"/>
      <c r="AQ151" s="43">
        <f t="shared" si="3"/>
        <v>2</v>
      </c>
      <c r="AR151" s="41"/>
      <c r="AS151" s="41"/>
      <c r="AT151" s="53"/>
      <c r="AU151" s="54"/>
      <c r="AV151" s="54"/>
      <c r="AW151" s="4"/>
      <c r="AX151" s="4"/>
    </row>
    <row r="152" spans="1:50" ht="90" customHeight="1" x14ac:dyDescent="0.4">
      <c r="A152" s="35">
        <f t="shared" si="4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ENERO 2025'!AP152</f>
        <v>14</v>
      </c>
      <c r="P152" s="45">
        <f t="shared" si="0"/>
        <v>14</v>
      </c>
      <c r="Q152" s="46">
        <f t="shared" si="294"/>
        <v>14</v>
      </c>
      <c r="R152" s="46">
        <f t="shared" ref="R152:T152" si="296">AL152</f>
        <v>14</v>
      </c>
      <c r="S152" s="46">
        <f t="shared" si="296"/>
        <v>14</v>
      </c>
      <c r="T152" s="47">
        <f t="shared" si="296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7">P152-Z152+AE152+U152</f>
        <v>14</v>
      </c>
      <c r="AL152" s="46">
        <f t="shared" si="297"/>
        <v>14</v>
      </c>
      <c r="AM152" s="46">
        <f t="shared" si="297"/>
        <v>14</v>
      </c>
      <c r="AN152" s="46">
        <f t="shared" si="297"/>
        <v>14</v>
      </c>
      <c r="AO152" s="46">
        <f t="shared" si="297"/>
        <v>14</v>
      </c>
      <c r="AP152" s="37"/>
      <c r="AQ152" s="43">
        <f t="shared" si="3"/>
        <v>14</v>
      </c>
      <c r="AR152" s="41"/>
      <c r="AS152" s="41"/>
      <c r="AT152" s="53"/>
      <c r="AU152" s="54"/>
      <c r="AV152" s="54"/>
      <c r="AW152" s="4"/>
      <c r="AX152" s="4"/>
    </row>
    <row r="153" spans="1:50" ht="90" customHeight="1" x14ac:dyDescent="0.4">
      <c r="A153" s="35">
        <f t="shared" si="4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ENERO 2025'!AP153</f>
        <v>1</v>
      </c>
      <c r="P153" s="45">
        <f t="shared" si="0"/>
        <v>1</v>
      </c>
      <c r="Q153" s="46">
        <f t="shared" si="294"/>
        <v>1</v>
      </c>
      <c r="R153" s="46">
        <f t="shared" ref="R153:T153" si="298">AL153</f>
        <v>1</v>
      </c>
      <c r="S153" s="46">
        <f t="shared" si="298"/>
        <v>1</v>
      </c>
      <c r="T153" s="47">
        <f t="shared" si="298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9">P153-Z153+AE153+U153</f>
        <v>1</v>
      </c>
      <c r="AL153" s="46">
        <f t="shared" si="299"/>
        <v>1</v>
      </c>
      <c r="AM153" s="46">
        <f t="shared" si="299"/>
        <v>1</v>
      </c>
      <c r="AN153" s="46">
        <f t="shared" si="299"/>
        <v>1</v>
      </c>
      <c r="AO153" s="46">
        <f t="shared" si="299"/>
        <v>1</v>
      </c>
      <c r="AP153" s="37"/>
      <c r="AQ153" s="43">
        <f t="shared" si="3"/>
        <v>1</v>
      </c>
      <c r="AR153" s="41"/>
      <c r="AS153" s="41"/>
      <c r="AT153" s="53"/>
      <c r="AU153" s="54"/>
      <c r="AV153" s="54"/>
      <c r="AW153" s="4"/>
      <c r="AX153" s="4"/>
    </row>
    <row r="154" spans="1:50" ht="90" customHeight="1" x14ac:dyDescent="0.4">
      <c r="A154" s="35">
        <f t="shared" si="4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ENERO 2025'!AP154</f>
        <v>0</v>
      </c>
      <c r="P154" s="45">
        <f t="shared" si="0"/>
        <v>0</v>
      </c>
      <c r="Q154" s="46">
        <f t="shared" si="294"/>
        <v>0</v>
      </c>
      <c r="R154" s="46">
        <f t="shared" ref="R154:T154" si="300">AL154</f>
        <v>0</v>
      </c>
      <c r="S154" s="46">
        <f t="shared" si="300"/>
        <v>0</v>
      </c>
      <c r="T154" s="47">
        <f t="shared" si="300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1">P154-Z154+AE154+U154</f>
        <v>0</v>
      </c>
      <c r="AL154" s="46">
        <f t="shared" si="301"/>
        <v>0</v>
      </c>
      <c r="AM154" s="46">
        <f t="shared" si="301"/>
        <v>0</v>
      </c>
      <c r="AN154" s="46">
        <f t="shared" si="301"/>
        <v>0</v>
      </c>
      <c r="AO154" s="46">
        <f t="shared" si="301"/>
        <v>0</v>
      </c>
      <c r="AP154" s="37"/>
      <c r="AQ154" s="43">
        <f t="shared" si="3"/>
        <v>0</v>
      </c>
      <c r="AR154" s="41"/>
      <c r="AS154" s="41"/>
      <c r="AT154" s="53"/>
      <c r="AU154" s="54"/>
      <c r="AV154" s="54"/>
      <c r="AW154" s="4"/>
      <c r="AX154" s="4"/>
    </row>
    <row r="155" spans="1:50" ht="90" customHeight="1" x14ac:dyDescent="0.4">
      <c r="A155" s="35">
        <f t="shared" si="4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ENERO 2025'!AP155</f>
        <v>1</v>
      </c>
      <c r="P155" s="45">
        <f t="shared" si="0"/>
        <v>1</v>
      </c>
      <c r="Q155" s="46">
        <f t="shared" si="294"/>
        <v>1</v>
      </c>
      <c r="R155" s="46">
        <f t="shared" ref="R155:T155" si="302">AL155</f>
        <v>1</v>
      </c>
      <c r="S155" s="46">
        <f t="shared" si="302"/>
        <v>1</v>
      </c>
      <c r="T155" s="47">
        <f t="shared" si="302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3">P155-Z155+AE155+U155</f>
        <v>1</v>
      </c>
      <c r="AL155" s="46">
        <f t="shared" si="303"/>
        <v>1</v>
      </c>
      <c r="AM155" s="46">
        <f t="shared" si="303"/>
        <v>1</v>
      </c>
      <c r="AN155" s="46">
        <f t="shared" si="303"/>
        <v>1</v>
      </c>
      <c r="AO155" s="46">
        <f t="shared" si="303"/>
        <v>1</v>
      </c>
      <c r="AP155" s="37"/>
      <c r="AQ155" s="43">
        <f t="shared" si="3"/>
        <v>1</v>
      </c>
      <c r="AR155" s="41"/>
      <c r="AS155" s="41"/>
      <c r="AT155" s="53"/>
      <c r="AU155" s="54"/>
      <c r="AV155" s="54"/>
      <c r="AW155" s="4"/>
      <c r="AX155" s="4"/>
    </row>
    <row r="156" spans="1:50" ht="90" customHeight="1" x14ac:dyDescent="0.4">
      <c r="A156" s="35">
        <f t="shared" si="4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ENERO 2025'!AP156</f>
        <v>1</v>
      </c>
      <c r="P156" s="45">
        <f t="shared" si="0"/>
        <v>1</v>
      </c>
      <c r="Q156" s="46">
        <f t="shared" si="294"/>
        <v>1</v>
      </c>
      <c r="R156" s="46">
        <f t="shared" ref="R156:T156" si="304">AL156</f>
        <v>1</v>
      </c>
      <c r="S156" s="46">
        <f t="shared" si="304"/>
        <v>1</v>
      </c>
      <c r="T156" s="47">
        <f t="shared" si="304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5">P156-Z156+AE156+U156</f>
        <v>1</v>
      </c>
      <c r="AL156" s="46">
        <f t="shared" si="305"/>
        <v>1</v>
      </c>
      <c r="AM156" s="46">
        <f t="shared" si="305"/>
        <v>1</v>
      </c>
      <c r="AN156" s="46">
        <f t="shared" si="305"/>
        <v>1</v>
      </c>
      <c r="AO156" s="46">
        <f t="shared" si="305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90" customHeight="1" x14ac:dyDescent="0.4">
      <c r="A157" s="35">
        <f t="shared" si="4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ENERO 2025'!AP157</f>
        <v>49</v>
      </c>
      <c r="P157" s="45">
        <f t="shared" si="0"/>
        <v>49</v>
      </c>
      <c r="Q157" s="46">
        <f t="shared" si="294"/>
        <v>49</v>
      </c>
      <c r="R157" s="46">
        <f t="shared" ref="R157:T157" si="306">AL157</f>
        <v>49</v>
      </c>
      <c r="S157" s="46">
        <f t="shared" si="306"/>
        <v>49</v>
      </c>
      <c r="T157" s="47">
        <f t="shared" si="306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7">P157-Z157+AE157+U157</f>
        <v>49</v>
      </c>
      <c r="AL157" s="46">
        <f t="shared" si="307"/>
        <v>49</v>
      </c>
      <c r="AM157" s="46">
        <f t="shared" si="307"/>
        <v>49</v>
      </c>
      <c r="AN157" s="46">
        <f t="shared" si="307"/>
        <v>49</v>
      </c>
      <c r="AO157" s="46">
        <f t="shared" si="307"/>
        <v>49</v>
      </c>
      <c r="AP157" s="37"/>
      <c r="AQ157" s="43">
        <f t="shared" si="3"/>
        <v>49</v>
      </c>
      <c r="AR157" s="41"/>
      <c r="AS157" s="41"/>
      <c r="AT157" s="53"/>
      <c r="AU157" s="54"/>
      <c r="AV157" s="54"/>
      <c r="AW157" s="4"/>
      <c r="AX157" s="4"/>
    </row>
    <row r="158" spans="1:50" ht="90" customHeight="1" x14ac:dyDescent="0.4">
      <c r="A158" s="35">
        <f t="shared" si="4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ENERO 2025'!AP158</f>
        <v>4</v>
      </c>
      <c r="P158" s="45">
        <f t="shared" si="0"/>
        <v>4</v>
      </c>
      <c r="Q158" s="46">
        <f t="shared" si="294"/>
        <v>4</v>
      </c>
      <c r="R158" s="46">
        <f t="shared" ref="R158:T158" si="308">AL158</f>
        <v>4</v>
      </c>
      <c r="S158" s="46">
        <f t="shared" si="308"/>
        <v>4</v>
      </c>
      <c r="T158" s="47">
        <f t="shared" si="308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9">P158-Z158+AE158+U158</f>
        <v>4</v>
      </c>
      <c r="AL158" s="46">
        <f t="shared" si="309"/>
        <v>4</v>
      </c>
      <c r="AM158" s="46">
        <f t="shared" si="309"/>
        <v>4</v>
      </c>
      <c r="AN158" s="46">
        <f t="shared" si="309"/>
        <v>4</v>
      </c>
      <c r="AO158" s="46">
        <f t="shared" si="309"/>
        <v>4</v>
      </c>
      <c r="AP158" s="37"/>
      <c r="AQ158" s="43">
        <f t="shared" si="3"/>
        <v>4</v>
      </c>
      <c r="AR158" s="41"/>
      <c r="AS158" s="41"/>
      <c r="AT158" s="53"/>
      <c r="AU158" s="54"/>
      <c r="AV158" s="54"/>
      <c r="AW158" s="4"/>
      <c r="AX158" s="4"/>
    </row>
    <row r="159" spans="1:50" ht="90" customHeight="1" x14ac:dyDescent="0.4">
      <c r="A159" s="35">
        <f t="shared" si="4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ENERO 2025'!AP159</f>
        <v>0</v>
      </c>
      <c r="P159" s="45">
        <f t="shared" si="0"/>
        <v>0</v>
      </c>
      <c r="Q159" s="46">
        <f t="shared" si="294"/>
        <v>0</v>
      </c>
      <c r="R159" s="46">
        <f t="shared" ref="R159:T159" si="310">AL159</f>
        <v>0</v>
      </c>
      <c r="S159" s="46">
        <f t="shared" si="310"/>
        <v>0</v>
      </c>
      <c r="T159" s="47">
        <f t="shared" si="310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1">P159-Z159+AE159+U159</f>
        <v>0</v>
      </c>
      <c r="AL159" s="46">
        <f t="shared" si="311"/>
        <v>0</v>
      </c>
      <c r="AM159" s="46">
        <f t="shared" si="311"/>
        <v>0</v>
      </c>
      <c r="AN159" s="46">
        <f t="shared" si="311"/>
        <v>0</v>
      </c>
      <c r="AO159" s="46">
        <f t="shared" si="311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  <c r="AW159" s="4"/>
      <c r="AX159" s="4"/>
    </row>
    <row r="160" spans="1:50" ht="90" customHeight="1" x14ac:dyDescent="0.4">
      <c r="A160" s="35">
        <f t="shared" si="4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ENERO 2025'!AP160</f>
        <v>0</v>
      </c>
      <c r="P160" s="45">
        <f t="shared" si="0"/>
        <v>0</v>
      </c>
      <c r="Q160" s="46">
        <f t="shared" si="294"/>
        <v>0</v>
      </c>
      <c r="R160" s="46">
        <f t="shared" ref="R160:T160" si="312">AL160</f>
        <v>0</v>
      </c>
      <c r="S160" s="46">
        <f t="shared" si="312"/>
        <v>0</v>
      </c>
      <c r="T160" s="47">
        <f t="shared" si="312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3">P160-Z160+AE160+U160</f>
        <v>0</v>
      </c>
      <c r="AL160" s="46">
        <f t="shared" si="313"/>
        <v>0</v>
      </c>
      <c r="AM160" s="46">
        <f t="shared" si="313"/>
        <v>0</v>
      </c>
      <c r="AN160" s="46">
        <f t="shared" si="313"/>
        <v>0</v>
      </c>
      <c r="AO160" s="46">
        <f t="shared" si="313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90" customHeight="1" x14ac:dyDescent="0.4">
      <c r="A161" s="35">
        <f t="shared" si="4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f>'EQUIPO ENERO 2025'!AP161</f>
        <v>0</v>
      </c>
      <c r="P161" s="45">
        <f t="shared" si="0"/>
        <v>0</v>
      </c>
      <c r="Q161" s="46">
        <f t="shared" si="294"/>
        <v>0</v>
      </c>
      <c r="R161" s="46">
        <f t="shared" ref="R161:T161" si="314">AL161</f>
        <v>0</v>
      </c>
      <c r="S161" s="46">
        <f t="shared" si="314"/>
        <v>0</v>
      </c>
      <c r="T161" s="47">
        <f t="shared" si="314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5">P161-Z161+AE161+U161</f>
        <v>0</v>
      </c>
      <c r="AL161" s="46">
        <f t="shared" si="315"/>
        <v>0</v>
      </c>
      <c r="AM161" s="46">
        <f t="shared" si="315"/>
        <v>0</v>
      </c>
      <c r="AN161" s="46">
        <f t="shared" si="315"/>
        <v>0</v>
      </c>
      <c r="AO161" s="46">
        <f t="shared" si="315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  <c r="AW161" s="4"/>
      <c r="AX161" s="4"/>
    </row>
    <row r="162" spans="1:50" ht="90" customHeight="1" x14ac:dyDescent="0.4">
      <c r="A162" s="35">
        <f t="shared" si="4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ENERO 2025'!AP162</f>
        <v>3</v>
      </c>
      <c r="P162" s="45">
        <f t="shared" si="0"/>
        <v>3</v>
      </c>
      <c r="Q162" s="46">
        <f t="shared" si="294"/>
        <v>3</v>
      </c>
      <c r="R162" s="46">
        <f t="shared" ref="R162:T162" si="316">AL162</f>
        <v>3</v>
      </c>
      <c r="S162" s="46">
        <f t="shared" si="316"/>
        <v>3</v>
      </c>
      <c r="T162" s="47">
        <f t="shared" si="316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7">P162-Z162+AE162+U162</f>
        <v>3</v>
      </c>
      <c r="AL162" s="46">
        <f t="shared" si="317"/>
        <v>3</v>
      </c>
      <c r="AM162" s="46">
        <f t="shared" si="317"/>
        <v>3</v>
      </c>
      <c r="AN162" s="46">
        <f t="shared" si="317"/>
        <v>3</v>
      </c>
      <c r="AO162" s="46">
        <f t="shared" si="317"/>
        <v>3</v>
      </c>
      <c r="AP162" s="37"/>
      <c r="AQ162" s="43">
        <f t="shared" si="3"/>
        <v>3</v>
      </c>
      <c r="AR162" s="41"/>
      <c r="AS162" s="41"/>
      <c r="AT162" s="53"/>
      <c r="AU162" s="54"/>
      <c r="AV162" s="54"/>
      <c r="AW162" s="4"/>
      <c r="AX162" s="4"/>
    </row>
    <row r="163" spans="1:50" ht="90" customHeight="1" x14ac:dyDescent="0.4">
      <c r="A163" s="35">
        <f t="shared" si="4"/>
        <v>158</v>
      </c>
      <c r="B163" s="7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703</v>
      </c>
      <c r="O163" s="43">
        <f>'EQUIPO ENERO 2025'!AP163</f>
        <v>14</v>
      </c>
      <c r="P163" s="45">
        <f t="shared" si="0"/>
        <v>14</v>
      </c>
      <c r="Q163" s="46">
        <f t="shared" si="294"/>
        <v>13</v>
      </c>
      <c r="R163" s="46">
        <f t="shared" ref="R163:T163" si="318">AL163</f>
        <v>13</v>
      </c>
      <c r="S163" s="46">
        <f t="shared" si="318"/>
        <v>12</v>
      </c>
      <c r="T163" s="47">
        <f t="shared" si="318"/>
        <v>12</v>
      </c>
      <c r="U163" s="48"/>
      <c r="V163" s="37"/>
      <c r="W163" s="37"/>
      <c r="X163" s="37"/>
      <c r="Y163" s="49"/>
      <c r="Z163" s="138">
        <v>4</v>
      </c>
      <c r="AA163" s="139"/>
      <c r="AB163" s="37">
        <v>2</v>
      </c>
      <c r="AC163" s="37"/>
      <c r="AD163" s="49"/>
      <c r="AE163" s="50">
        <v>3</v>
      </c>
      <c r="AF163" s="37"/>
      <c r="AG163" s="37">
        <v>1</v>
      </c>
      <c r="AH163" s="37"/>
      <c r="AI163" s="49"/>
      <c r="AJ163" s="51">
        <f>'EQUIPO ENERO 2025'!AP163</f>
        <v>14</v>
      </c>
      <c r="AK163" s="52">
        <f t="shared" ref="AK163:AO163" si="319">P163-Z163+AE163+U163</f>
        <v>13</v>
      </c>
      <c r="AL163" s="46">
        <f t="shared" si="319"/>
        <v>13</v>
      </c>
      <c r="AM163" s="46">
        <f t="shared" si="319"/>
        <v>12</v>
      </c>
      <c r="AN163" s="46">
        <f t="shared" si="319"/>
        <v>12</v>
      </c>
      <c r="AO163" s="46">
        <f t="shared" si="319"/>
        <v>12</v>
      </c>
      <c r="AP163" s="38"/>
      <c r="AQ163" s="43">
        <f t="shared" si="3"/>
        <v>12</v>
      </c>
      <c r="AR163" s="53">
        <v>2611038266</v>
      </c>
      <c r="AS163" s="53" t="s">
        <v>709</v>
      </c>
      <c r="AT163" s="53"/>
      <c r="AU163" s="54"/>
      <c r="AV163" s="54"/>
      <c r="AW163" s="53"/>
      <c r="AX163" s="4"/>
    </row>
    <row r="164" spans="1:50" ht="90" customHeight="1" x14ac:dyDescent="0.4">
      <c r="A164" s="35">
        <f t="shared" si="4"/>
        <v>159</v>
      </c>
      <c r="B164" s="7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/>
      <c r="O164" s="43">
        <f>'EQUIPO ENERO 2025'!AP164</f>
        <v>2</v>
      </c>
      <c r="P164" s="45">
        <f t="shared" si="0"/>
        <v>2</v>
      </c>
      <c r="Q164" s="46">
        <f t="shared" si="294"/>
        <v>2</v>
      </c>
      <c r="R164" s="46">
        <f t="shared" ref="R164:T164" si="320">AL164</f>
        <v>2</v>
      </c>
      <c r="S164" s="46">
        <f t="shared" si="320"/>
        <v>2</v>
      </c>
      <c r="T164" s="47">
        <f t="shared" si="320"/>
        <v>2</v>
      </c>
      <c r="U164" s="48"/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1">P164-Z164+AE164+U164</f>
        <v>2</v>
      </c>
      <c r="AL164" s="46">
        <f t="shared" si="321"/>
        <v>2</v>
      </c>
      <c r="AM164" s="46">
        <f t="shared" si="321"/>
        <v>2</v>
      </c>
      <c r="AN164" s="46">
        <f t="shared" si="321"/>
        <v>2</v>
      </c>
      <c r="AO164" s="46">
        <f t="shared" si="321"/>
        <v>2</v>
      </c>
      <c r="AP164" s="37"/>
      <c r="AQ164" s="43">
        <f t="shared" si="3"/>
        <v>2</v>
      </c>
      <c r="AR164" s="41"/>
      <c r="AS164" s="53"/>
      <c r="AT164" s="53"/>
      <c r="AU164" s="54"/>
      <c r="AV164" s="54"/>
      <c r="AW164" s="4"/>
      <c r="AX164" s="4"/>
    </row>
    <row r="165" spans="1:50" ht="90" customHeight="1" x14ac:dyDescent="0.4">
      <c r="A165" s="35">
        <f t="shared" si="4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ENERO 2025'!AP165</f>
        <v>3</v>
      </c>
      <c r="P165" s="45">
        <f t="shared" si="0"/>
        <v>3</v>
      </c>
      <c r="Q165" s="46">
        <f t="shared" si="294"/>
        <v>4</v>
      </c>
      <c r="R165" s="46">
        <f t="shared" ref="R165:T165" si="322">AL165</f>
        <v>4</v>
      </c>
      <c r="S165" s="46">
        <f t="shared" si="322"/>
        <v>4</v>
      </c>
      <c r="T165" s="47">
        <f t="shared" si="322"/>
        <v>4</v>
      </c>
      <c r="U165" s="48">
        <v>1</v>
      </c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3">P165-Z165+AE165+U165</f>
        <v>4</v>
      </c>
      <c r="AL165" s="46">
        <f t="shared" si="323"/>
        <v>4</v>
      </c>
      <c r="AM165" s="46">
        <f t="shared" si="323"/>
        <v>4</v>
      </c>
      <c r="AN165" s="46">
        <f t="shared" si="323"/>
        <v>4</v>
      </c>
      <c r="AO165" s="46">
        <f t="shared" si="323"/>
        <v>4</v>
      </c>
      <c r="AP165" s="37"/>
      <c r="AQ165" s="43">
        <f t="shared" si="3"/>
        <v>4</v>
      </c>
      <c r="AR165" s="41"/>
      <c r="AS165" s="41"/>
      <c r="AT165" s="53"/>
      <c r="AU165" s="54"/>
      <c r="AV165" s="54"/>
      <c r="AW165" s="4"/>
      <c r="AX165" s="4"/>
    </row>
    <row r="166" spans="1:50" ht="90" customHeight="1" x14ac:dyDescent="0.4">
      <c r="A166" s="35">
        <f t="shared" si="4"/>
        <v>161</v>
      </c>
      <c r="B166" s="7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f>'EQUIPO ENERO 2025'!AP166</f>
        <v>8</v>
      </c>
      <c r="P166" s="45">
        <f t="shared" si="0"/>
        <v>8</v>
      </c>
      <c r="Q166" s="46">
        <f t="shared" si="294"/>
        <v>8</v>
      </c>
      <c r="R166" s="46">
        <f t="shared" ref="R166:T166" si="324">AL166</f>
        <v>8</v>
      </c>
      <c r="S166" s="46">
        <f t="shared" si="324"/>
        <v>8</v>
      </c>
      <c r="T166" s="47">
        <f t="shared" si="324"/>
        <v>8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5">P166-Z166+AE166+U166</f>
        <v>8</v>
      </c>
      <c r="AL166" s="46">
        <f t="shared" si="325"/>
        <v>8</v>
      </c>
      <c r="AM166" s="46">
        <f t="shared" si="325"/>
        <v>8</v>
      </c>
      <c r="AN166" s="46">
        <f t="shared" si="325"/>
        <v>8</v>
      </c>
      <c r="AO166" s="46">
        <f t="shared" si="325"/>
        <v>8</v>
      </c>
      <c r="AP166" s="37"/>
      <c r="AQ166" s="43">
        <f t="shared" si="3"/>
        <v>8</v>
      </c>
      <c r="AR166" s="41"/>
      <c r="AS166" s="41"/>
      <c r="AT166" s="53"/>
      <c r="AU166" s="54"/>
      <c r="AV166" s="54"/>
      <c r="AW166" s="4"/>
      <c r="AX166" s="4"/>
    </row>
    <row r="167" spans="1:50" ht="90" customHeight="1" x14ac:dyDescent="0.4">
      <c r="A167" s="35">
        <f t="shared" si="4"/>
        <v>162</v>
      </c>
      <c r="B167" s="77" t="s">
        <v>715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f>'EQUIPO ENERO 2025'!AP167</f>
        <v>5</v>
      </c>
      <c r="P167" s="45">
        <f t="shared" si="0"/>
        <v>5</v>
      </c>
      <c r="Q167" s="46">
        <f t="shared" si="294"/>
        <v>5</v>
      </c>
      <c r="R167" s="46">
        <f t="shared" ref="R167:T167" si="326">AL167</f>
        <v>5</v>
      </c>
      <c r="S167" s="46">
        <f t="shared" si="326"/>
        <v>5</v>
      </c>
      <c r="T167" s="47">
        <f t="shared" si="326"/>
        <v>5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1">
        <f>'EQUIPO ENERO 2025'!AP167</f>
        <v>5</v>
      </c>
      <c r="AK167" s="52">
        <f t="shared" ref="AK167:AO167" si="327">P167-Z167+AE167+U167</f>
        <v>5</v>
      </c>
      <c r="AL167" s="46">
        <f t="shared" si="327"/>
        <v>5</v>
      </c>
      <c r="AM167" s="46">
        <f t="shared" si="327"/>
        <v>5</v>
      </c>
      <c r="AN167" s="46">
        <f t="shared" si="327"/>
        <v>5</v>
      </c>
      <c r="AO167" s="46">
        <f t="shared" si="327"/>
        <v>5</v>
      </c>
      <c r="AP167" s="37"/>
      <c r="AQ167" s="43">
        <f t="shared" si="3"/>
        <v>5</v>
      </c>
      <c r="AR167" s="53"/>
      <c r="AS167" s="53"/>
      <c r="AT167" s="53"/>
      <c r="AU167" s="54"/>
      <c r="AV167" s="54"/>
      <c r="AW167" s="4"/>
      <c r="AX167" s="4"/>
    </row>
    <row r="168" spans="1:50" ht="90" customHeight="1" x14ac:dyDescent="0.4">
      <c r="A168" s="35">
        <f t="shared" si="4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ENERO 2025'!AP168</f>
        <v>3</v>
      </c>
      <c r="P168" s="45">
        <f t="shared" si="0"/>
        <v>3</v>
      </c>
      <c r="Q168" s="46">
        <f t="shared" si="294"/>
        <v>3</v>
      </c>
      <c r="R168" s="46">
        <f t="shared" ref="R168:T168" si="328">AL168</f>
        <v>3</v>
      </c>
      <c r="S168" s="46">
        <f t="shared" si="328"/>
        <v>3</v>
      </c>
      <c r="T168" s="47">
        <f t="shared" si="328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9">P168-Z168+AE168+U168</f>
        <v>3</v>
      </c>
      <c r="AL168" s="46">
        <f t="shared" si="329"/>
        <v>3</v>
      </c>
      <c r="AM168" s="46">
        <f t="shared" si="329"/>
        <v>3</v>
      </c>
      <c r="AN168" s="46">
        <f t="shared" si="329"/>
        <v>3</v>
      </c>
      <c r="AO168" s="46">
        <f t="shared" si="329"/>
        <v>3</v>
      </c>
      <c r="AP168" s="37"/>
      <c r="AQ168" s="43">
        <f t="shared" si="3"/>
        <v>3</v>
      </c>
      <c r="AR168" s="41"/>
      <c r="AS168" s="41"/>
      <c r="AT168" s="53"/>
      <c r="AU168" s="54"/>
      <c r="AV168" s="54"/>
      <c r="AW168" s="4"/>
      <c r="AX168" s="4"/>
    </row>
    <row r="169" spans="1:50" ht="90" customHeight="1" x14ac:dyDescent="0.4">
      <c r="A169" s="35">
        <f t="shared" si="4"/>
        <v>164</v>
      </c>
      <c r="B169" s="77" t="s">
        <v>722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/>
      <c r="O169" s="43">
        <f>'EQUIPO ENERO 2025'!AP169</f>
        <v>9</v>
      </c>
      <c r="P169" s="45">
        <f t="shared" si="0"/>
        <v>9</v>
      </c>
      <c r="Q169" s="46">
        <f t="shared" si="294"/>
        <v>9</v>
      </c>
      <c r="R169" s="46">
        <f t="shared" ref="R169:T169" si="330">AL169</f>
        <v>9</v>
      </c>
      <c r="S169" s="46">
        <f t="shared" si="330"/>
        <v>9</v>
      </c>
      <c r="T169" s="47">
        <f t="shared" si="330"/>
        <v>9</v>
      </c>
      <c r="U169" s="48"/>
      <c r="V169" s="37"/>
      <c r="W169" s="37"/>
      <c r="X169" s="37"/>
      <c r="Y169" s="49"/>
      <c r="Z169" s="138">
        <v>1</v>
      </c>
      <c r="AA169" s="139"/>
      <c r="AB169" s="37"/>
      <c r="AC169" s="37"/>
      <c r="AD169" s="49"/>
      <c r="AE169" s="50">
        <v>1</v>
      </c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1">P169-Z169+AE169+U169</f>
        <v>9</v>
      </c>
      <c r="AL169" s="46">
        <f t="shared" si="331"/>
        <v>9</v>
      </c>
      <c r="AM169" s="46">
        <f t="shared" si="331"/>
        <v>9</v>
      </c>
      <c r="AN169" s="46">
        <f t="shared" si="331"/>
        <v>9</v>
      </c>
      <c r="AO169" s="46">
        <f t="shared" si="331"/>
        <v>9</v>
      </c>
      <c r="AP169" s="37">
        <v>1</v>
      </c>
      <c r="AQ169" s="43">
        <f t="shared" si="3"/>
        <v>9</v>
      </c>
      <c r="AR169" s="53"/>
      <c r="AS169" s="53"/>
      <c r="AT169" s="53"/>
      <c r="AU169" s="54"/>
      <c r="AV169" s="54"/>
      <c r="AW169" s="4"/>
      <c r="AX169" s="4"/>
    </row>
    <row r="170" spans="1:50" ht="90" customHeight="1" x14ac:dyDescent="0.4">
      <c r="A170" s="35">
        <f t="shared" si="4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ENERO 2025'!AP170</f>
        <v>1</v>
      </c>
      <c r="P170" s="45">
        <f t="shared" si="0"/>
        <v>1</v>
      </c>
      <c r="Q170" s="46">
        <f t="shared" si="294"/>
        <v>1</v>
      </c>
      <c r="R170" s="46">
        <f t="shared" ref="R170:T170" si="332">AL170</f>
        <v>1</v>
      </c>
      <c r="S170" s="46">
        <f t="shared" si="332"/>
        <v>1</v>
      </c>
      <c r="T170" s="47">
        <f t="shared" si="332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3">P170-Z170+AE170+U170</f>
        <v>1</v>
      </c>
      <c r="AL170" s="46">
        <f t="shared" si="333"/>
        <v>1</v>
      </c>
      <c r="AM170" s="46">
        <f t="shared" si="333"/>
        <v>1</v>
      </c>
      <c r="AN170" s="46">
        <f t="shared" si="333"/>
        <v>1</v>
      </c>
      <c r="AO170" s="46">
        <f t="shared" si="333"/>
        <v>1</v>
      </c>
      <c r="AP170" s="37"/>
      <c r="AQ170" s="43">
        <f t="shared" si="3"/>
        <v>1</v>
      </c>
      <c r="AR170" s="41"/>
      <c r="AS170" s="41"/>
      <c r="AT170" s="53"/>
      <c r="AU170" s="54"/>
      <c r="AV170" s="54"/>
      <c r="AW170" s="4"/>
      <c r="AX170" s="4"/>
    </row>
    <row r="171" spans="1:50" ht="90" customHeight="1" x14ac:dyDescent="0.4">
      <c r="A171" s="35">
        <f t="shared" si="4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ENERO 2025'!AP171</f>
        <v>1</v>
      </c>
      <c r="P171" s="45">
        <f t="shared" si="0"/>
        <v>1</v>
      </c>
      <c r="Q171" s="46">
        <f t="shared" si="294"/>
        <v>1</v>
      </c>
      <c r="R171" s="46">
        <f t="shared" ref="R171:T171" si="334">AL171</f>
        <v>1</v>
      </c>
      <c r="S171" s="46">
        <f t="shared" si="334"/>
        <v>1</v>
      </c>
      <c r="T171" s="47">
        <f t="shared" si="334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5">P171-Z171+AE171+U171</f>
        <v>1</v>
      </c>
      <c r="AL171" s="46">
        <f t="shared" si="335"/>
        <v>1</v>
      </c>
      <c r="AM171" s="46">
        <f t="shared" si="335"/>
        <v>1</v>
      </c>
      <c r="AN171" s="46">
        <f t="shared" si="335"/>
        <v>1</v>
      </c>
      <c r="AO171" s="46">
        <f t="shared" si="335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90" customHeight="1" x14ac:dyDescent="0.4">
      <c r="A172" s="35">
        <f t="shared" si="4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ENERO 2025'!AP172</f>
        <v>0</v>
      </c>
      <c r="P172" s="45">
        <f t="shared" si="0"/>
        <v>0</v>
      </c>
      <c r="Q172" s="46">
        <f t="shared" si="294"/>
        <v>0</v>
      </c>
      <c r="R172" s="46">
        <f t="shared" ref="R172:T172" si="336">AL172</f>
        <v>0</v>
      </c>
      <c r="S172" s="46">
        <f t="shared" si="336"/>
        <v>0</v>
      </c>
      <c r="T172" s="47">
        <f t="shared" si="336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7">P172-Z172+AE172+U172</f>
        <v>0</v>
      </c>
      <c r="AL172" s="46">
        <f t="shared" si="337"/>
        <v>0</v>
      </c>
      <c r="AM172" s="46">
        <f t="shared" si="337"/>
        <v>0</v>
      </c>
      <c r="AN172" s="46">
        <f t="shared" si="337"/>
        <v>0</v>
      </c>
      <c r="AO172" s="46">
        <f t="shared" si="337"/>
        <v>0</v>
      </c>
      <c r="AP172" s="37"/>
      <c r="AQ172" s="43">
        <f t="shared" si="3"/>
        <v>0</v>
      </c>
      <c r="AR172" s="41"/>
      <c r="AS172" s="41"/>
      <c r="AT172" s="53"/>
      <c r="AU172" s="54"/>
      <c r="AV172" s="54"/>
      <c r="AW172" s="4"/>
      <c r="AX172" s="4"/>
    </row>
    <row r="173" spans="1:50" ht="90" customHeight="1" x14ac:dyDescent="0.4">
      <c r="A173" s="35">
        <f t="shared" si="4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ENERO 2025'!AP173</f>
        <v>0</v>
      </c>
      <c r="P173" s="45">
        <f t="shared" si="0"/>
        <v>0</v>
      </c>
      <c r="Q173" s="46">
        <f t="shared" si="294"/>
        <v>0</v>
      </c>
      <c r="R173" s="46">
        <f t="shared" ref="R173:T173" si="338">AL173</f>
        <v>0</v>
      </c>
      <c r="S173" s="46">
        <f t="shared" si="338"/>
        <v>0</v>
      </c>
      <c r="T173" s="47">
        <f t="shared" si="338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9">P173-Z173+AE173+U173</f>
        <v>0</v>
      </c>
      <c r="AL173" s="46">
        <f t="shared" si="339"/>
        <v>0</v>
      </c>
      <c r="AM173" s="46">
        <f t="shared" si="339"/>
        <v>0</v>
      </c>
      <c r="AN173" s="46">
        <f t="shared" si="339"/>
        <v>0</v>
      </c>
      <c r="AO173" s="46">
        <f t="shared" si="339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90" customHeight="1" x14ac:dyDescent="0.4">
      <c r="A174" s="35">
        <f t="shared" si="4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ENERO 2025'!AP174</f>
        <v>5</v>
      </c>
      <c r="P174" s="45">
        <f t="shared" si="0"/>
        <v>5</v>
      </c>
      <c r="Q174" s="46">
        <f t="shared" si="294"/>
        <v>5</v>
      </c>
      <c r="R174" s="46">
        <f t="shared" ref="R174:T174" si="340">AL174</f>
        <v>5</v>
      </c>
      <c r="S174" s="46">
        <f t="shared" si="340"/>
        <v>5</v>
      </c>
      <c r="T174" s="47">
        <f t="shared" si="340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1">P174-Z174+AE174+U174</f>
        <v>5</v>
      </c>
      <c r="AL174" s="46">
        <f t="shared" si="341"/>
        <v>5</v>
      </c>
      <c r="AM174" s="46">
        <f t="shared" si="341"/>
        <v>5</v>
      </c>
      <c r="AN174" s="46">
        <f t="shared" si="341"/>
        <v>5</v>
      </c>
      <c r="AO174" s="46">
        <f t="shared" si="341"/>
        <v>5</v>
      </c>
      <c r="AP174" s="37"/>
      <c r="AQ174" s="43">
        <f t="shared" si="3"/>
        <v>5</v>
      </c>
      <c r="AR174" s="41"/>
      <c r="AS174" s="41"/>
      <c r="AT174" s="53"/>
      <c r="AU174" s="54"/>
      <c r="AV174" s="54"/>
      <c r="AW174" s="4"/>
      <c r="AX174" s="4"/>
    </row>
    <row r="175" spans="1:50" ht="90" customHeight="1" x14ac:dyDescent="0.4">
      <c r="A175" s="35">
        <f t="shared" si="4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ENERO 2025'!AP175</f>
        <v>3</v>
      </c>
      <c r="P175" s="45">
        <f t="shared" si="0"/>
        <v>3</v>
      </c>
      <c r="Q175" s="46">
        <f t="shared" si="294"/>
        <v>3</v>
      </c>
      <c r="R175" s="46">
        <f t="shared" ref="R175:T175" si="342">AL175</f>
        <v>3</v>
      </c>
      <c r="S175" s="46">
        <f t="shared" si="342"/>
        <v>3</v>
      </c>
      <c r="T175" s="47">
        <f t="shared" si="342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3">P175-Z175+AE175+U175</f>
        <v>3</v>
      </c>
      <c r="AL175" s="46">
        <f t="shared" si="343"/>
        <v>3</v>
      </c>
      <c r="AM175" s="46">
        <f t="shared" si="343"/>
        <v>3</v>
      </c>
      <c r="AN175" s="46">
        <f t="shared" si="343"/>
        <v>3</v>
      </c>
      <c r="AO175" s="46">
        <f t="shared" si="343"/>
        <v>3</v>
      </c>
      <c r="AP175" s="37"/>
      <c r="AQ175" s="43">
        <f t="shared" si="3"/>
        <v>3</v>
      </c>
      <c r="AR175" s="41"/>
      <c r="AS175" s="41"/>
      <c r="AT175" s="53"/>
      <c r="AU175" s="54"/>
      <c r="AV175" s="54"/>
      <c r="AW175" s="4"/>
      <c r="AX175" s="4"/>
    </row>
    <row r="176" spans="1:50" ht="90" customHeight="1" x14ac:dyDescent="0.4">
      <c r="A176" s="35">
        <f t="shared" si="4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/>
      <c r="O176" s="43">
        <f>'EQUIPO ENERO 2025'!AP176</f>
        <v>8</v>
      </c>
      <c r="P176" s="45">
        <f t="shared" si="0"/>
        <v>8</v>
      </c>
      <c r="Q176" s="46">
        <f t="shared" si="294"/>
        <v>8</v>
      </c>
      <c r="R176" s="46">
        <f t="shared" ref="R176:T176" si="344">AL176</f>
        <v>8</v>
      </c>
      <c r="S176" s="46">
        <f t="shared" si="344"/>
        <v>8</v>
      </c>
      <c r="T176" s="47">
        <f t="shared" si="344"/>
        <v>8</v>
      </c>
      <c r="U176" s="48"/>
      <c r="V176" s="37"/>
      <c r="W176" s="37"/>
      <c r="X176" s="37"/>
      <c r="Y176" s="49"/>
      <c r="Z176" s="138"/>
      <c r="AA176" s="139">
        <v>1</v>
      </c>
      <c r="AB176" s="37"/>
      <c r="AC176" s="37"/>
      <c r="AD176" s="49"/>
      <c r="AE176" s="50"/>
      <c r="AF176" s="37">
        <v>1</v>
      </c>
      <c r="AG176" s="37"/>
      <c r="AH176" s="37"/>
      <c r="AI176" s="49"/>
      <c r="AJ176" s="51">
        <f>'EQUIPO ENERO 2025'!AP176</f>
        <v>8</v>
      </c>
      <c r="AK176" s="52">
        <f t="shared" ref="AK176:AO176" si="345">P176-Z176+AE176+U176</f>
        <v>8</v>
      </c>
      <c r="AL176" s="46">
        <f t="shared" si="345"/>
        <v>8</v>
      </c>
      <c r="AM176" s="46">
        <f t="shared" si="345"/>
        <v>8</v>
      </c>
      <c r="AN176" s="46">
        <f t="shared" si="345"/>
        <v>8</v>
      </c>
      <c r="AO176" s="46">
        <f t="shared" si="345"/>
        <v>8</v>
      </c>
      <c r="AP176" s="38" t="s">
        <v>755</v>
      </c>
      <c r="AQ176" s="43">
        <f t="shared" si="3"/>
        <v>8</v>
      </c>
      <c r="AR176" s="53"/>
      <c r="AS176" s="53"/>
      <c r="AT176" s="53"/>
      <c r="AU176" s="54"/>
      <c r="AV176" s="54"/>
      <c r="AW176" s="25"/>
      <c r="AX176" s="4"/>
    </row>
    <row r="177" spans="1:50" ht="90" customHeight="1" x14ac:dyDescent="0.4">
      <c r="A177" s="35">
        <f t="shared" si="4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ENERO 2025'!AP177</f>
        <v>0</v>
      </c>
      <c r="P177" s="45">
        <f t="shared" si="0"/>
        <v>0</v>
      </c>
      <c r="Q177" s="46">
        <f t="shared" si="294"/>
        <v>0</v>
      </c>
      <c r="R177" s="46">
        <f t="shared" ref="R177:T177" si="346">AL177</f>
        <v>0</v>
      </c>
      <c r="S177" s="46">
        <f t="shared" si="346"/>
        <v>0</v>
      </c>
      <c r="T177" s="47">
        <f t="shared" si="346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7">P177-Z177+AE177+U177</f>
        <v>0</v>
      </c>
      <c r="AL177" s="46">
        <f t="shared" si="347"/>
        <v>0</v>
      </c>
      <c r="AM177" s="46">
        <f t="shared" si="347"/>
        <v>0</v>
      </c>
      <c r="AN177" s="46">
        <f t="shared" si="347"/>
        <v>0</v>
      </c>
      <c r="AO177" s="46">
        <f t="shared" si="347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  <c r="AW177" s="4"/>
      <c r="AX177" s="4"/>
    </row>
    <row r="178" spans="1:50" ht="90" customHeight="1" x14ac:dyDescent="0.4">
      <c r="A178" s="35">
        <f t="shared" si="4"/>
        <v>173</v>
      </c>
      <c r="B178" s="67" t="s">
        <v>759</v>
      </c>
      <c r="C178" s="41" t="s">
        <v>91</v>
      </c>
      <c r="D178" s="63" t="s">
        <v>58</v>
      </c>
      <c r="E178" s="41" t="s">
        <v>406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>
        <v>150</v>
      </c>
      <c r="N178" s="131"/>
      <c r="O178" s="43">
        <f>'EQUIPO ENERO 2025'!AP178</f>
        <v>7</v>
      </c>
      <c r="P178" s="45">
        <f t="shared" si="0"/>
        <v>7</v>
      </c>
      <c r="Q178" s="46">
        <f t="shared" si="294"/>
        <v>7</v>
      </c>
      <c r="R178" s="46">
        <f t="shared" ref="R178:T178" si="348">AL178</f>
        <v>7</v>
      </c>
      <c r="S178" s="46">
        <f t="shared" si="348"/>
        <v>7</v>
      </c>
      <c r="T178" s="47">
        <f t="shared" si="348"/>
        <v>7</v>
      </c>
      <c r="U178" s="48"/>
      <c r="V178" s="37"/>
      <c r="W178" s="37"/>
      <c r="X178" s="37"/>
      <c r="Y178" s="49"/>
      <c r="Z178" s="138">
        <v>1</v>
      </c>
      <c r="AA178" s="139"/>
      <c r="AB178" s="37"/>
      <c r="AC178" s="37"/>
      <c r="AD178" s="49"/>
      <c r="AE178" s="50">
        <v>1</v>
      </c>
      <c r="AF178" s="37"/>
      <c r="AG178" s="37"/>
      <c r="AH178" s="37"/>
      <c r="AI178" s="49"/>
      <c r="AJ178" s="51">
        <f>'EQUIPO ENERO 2025'!AP178</f>
        <v>7</v>
      </c>
      <c r="AK178" s="52">
        <f t="shared" ref="AK178:AO178" si="349">P178-Z178+AE178+U178</f>
        <v>7</v>
      </c>
      <c r="AL178" s="46">
        <f t="shared" si="349"/>
        <v>7</v>
      </c>
      <c r="AM178" s="46">
        <f t="shared" si="349"/>
        <v>7</v>
      </c>
      <c r="AN178" s="46">
        <f t="shared" si="349"/>
        <v>7</v>
      </c>
      <c r="AO178" s="46">
        <f t="shared" si="349"/>
        <v>7</v>
      </c>
      <c r="AP178" s="37"/>
      <c r="AQ178" s="43">
        <f t="shared" si="3"/>
        <v>7</v>
      </c>
      <c r="AR178" s="53"/>
      <c r="AS178" s="53"/>
      <c r="AT178" s="53"/>
      <c r="AU178" s="54"/>
      <c r="AV178" s="54"/>
      <c r="AW178" s="4"/>
      <c r="AX178" s="4"/>
    </row>
    <row r="179" spans="1:50" ht="90" customHeight="1" x14ac:dyDescent="0.4">
      <c r="A179" s="35">
        <f t="shared" si="4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ENERO 2025'!AP179</f>
        <v>0</v>
      </c>
      <c r="P179" s="45">
        <f t="shared" si="0"/>
        <v>0</v>
      </c>
      <c r="Q179" s="46">
        <f t="shared" si="294"/>
        <v>0</v>
      </c>
      <c r="R179" s="46">
        <f t="shared" ref="R179:T179" si="350">AL179</f>
        <v>0</v>
      </c>
      <c r="S179" s="46">
        <f t="shared" si="350"/>
        <v>0</v>
      </c>
      <c r="T179" s="47">
        <f t="shared" si="350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1">P179-Z179+AE179+U179</f>
        <v>0</v>
      </c>
      <c r="AL179" s="46">
        <f t="shared" si="351"/>
        <v>0</v>
      </c>
      <c r="AM179" s="46">
        <f t="shared" si="351"/>
        <v>0</v>
      </c>
      <c r="AN179" s="46">
        <f t="shared" si="351"/>
        <v>0</v>
      </c>
      <c r="AO179" s="46">
        <f t="shared" si="351"/>
        <v>0</v>
      </c>
      <c r="AP179" s="37"/>
      <c r="AQ179" s="43">
        <f t="shared" si="3"/>
        <v>0</v>
      </c>
      <c r="AR179" s="41"/>
      <c r="AS179" s="41"/>
      <c r="AT179" s="53"/>
      <c r="AU179" s="54"/>
      <c r="AV179" s="54"/>
      <c r="AW179" s="4"/>
      <c r="AX179" s="4"/>
    </row>
    <row r="180" spans="1:50" ht="90" customHeight="1" x14ac:dyDescent="0.4">
      <c r="A180" s="35">
        <f t="shared" si="4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ENERO 2025'!AP180</f>
        <v>3</v>
      </c>
      <c r="P180" s="45">
        <f t="shared" si="0"/>
        <v>3</v>
      </c>
      <c r="Q180" s="46">
        <f t="shared" si="294"/>
        <v>3</v>
      </c>
      <c r="R180" s="46">
        <f t="shared" ref="R180:T180" si="352">AL180</f>
        <v>3</v>
      </c>
      <c r="S180" s="46">
        <f t="shared" si="352"/>
        <v>3</v>
      </c>
      <c r="T180" s="47">
        <f t="shared" si="352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3">P180-Z180+AE180+U180</f>
        <v>3</v>
      </c>
      <c r="AL180" s="46">
        <f t="shared" si="353"/>
        <v>3</v>
      </c>
      <c r="AM180" s="46">
        <f t="shared" si="353"/>
        <v>3</v>
      </c>
      <c r="AN180" s="46">
        <f t="shared" si="353"/>
        <v>3</v>
      </c>
      <c r="AO180" s="46">
        <f t="shared" si="353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  <c r="AW180" s="4"/>
      <c r="AX180" s="4"/>
    </row>
    <row r="181" spans="1:50" ht="90" customHeight="1" x14ac:dyDescent="0.4">
      <c r="A181" s="35">
        <f t="shared" si="4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 t="s">
        <v>780</v>
      </c>
      <c r="O181" s="43">
        <f>'EQUIPO ENERO 2025'!AP181</f>
        <v>5</v>
      </c>
      <c r="P181" s="45">
        <f t="shared" si="0"/>
        <v>5</v>
      </c>
      <c r="Q181" s="46">
        <f t="shared" si="294"/>
        <v>5</v>
      </c>
      <c r="R181" s="46">
        <f t="shared" ref="R181:T181" si="354">AL181</f>
        <v>5</v>
      </c>
      <c r="S181" s="46">
        <f t="shared" si="354"/>
        <v>5</v>
      </c>
      <c r="T181" s="47">
        <f t="shared" si="354"/>
        <v>5</v>
      </c>
      <c r="U181" s="48"/>
      <c r="V181" s="37"/>
      <c r="W181" s="37"/>
      <c r="X181" s="37"/>
      <c r="Y181" s="49"/>
      <c r="Z181" s="50">
        <v>2</v>
      </c>
      <c r="AA181" s="139"/>
      <c r="AB181" s="37"/>
      <c r="AC181" s="37"/>
      <c r="AD181" s="49"/>
      <c r="AE181" s="50">
        <v>2</v>
      </c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5">P181-Z181+AE181+U181</f>
        <v>5</v>
      </c>
      <c r="AL181" s="46">
        <f t="shared" si="355"/>
        <v>5</v>
      </c>
      <c r="AM181" s="46">
        <f t="shared" si="355"/>
        <v>5</v>
      </c>
      <c r="AN181" s="46">
        <f t="shared" si="355"/>
        <v>5</v>
      </c>
      <c r="AO181" s="46">
        <f t="shared" si="355"/>
        <v>5</v>
      </c>
      <c r="AP181" s="37"/>
      <c r="AQ181" s="43">
        <f t="shared" si="3"/>
        <v>5</v>
      </c>
      <c r="AR181" s="41"/>
      <c r="AS181" s="41">
        <v>326</v>
      </c>
      <c r="AT181" s="53"/>
      <c r="AU181" s="54"/>
      <c r="AV181" s="54"/>
      <c r="AW181" s="4"/>
      <c r="AX181" s="4"/>
    </row>
    <row r="182" spans="1:50" ht="90" customHeight="1" x14ac:dyDescent="0.4">
      <c r="A182" s="35">
        <f t="shared" si="4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ENERO 2025'!AP182</f>
        <v>5</v>
      </c>
      <c r="P182" s="45">
        <f t="shared" si="0"/>
        <v>5</v>
      </c>
      <c r="Q182" s="46">
        <f t="shared" si="294"/>
        <v>5</v>
      </c>
      <c r="R182" s="46">
        <f t="shared" ref="R182:T182" si="356">AL182</f>
        <v>5</v>
      </c>
      <c r="S182" s="46">
        <f t="shared" si="356"/>
        <v>5</v>
      </c>
      <c r="T182" s="47">
        <f t="shared" si="356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7">P182-Z182+AE182+U182</f>
        <v>5</v>
      </c>
      <c r="AL182" s="46">
        <f t="shared" si="357"/>
        <v>5</v>
      </c>
      <c r="AM182" s="46">
        <f t="shared" si="357"/>
        <v>5</v>
      </c>
      <c r="AN182" s="46">
        <f t="shared" si="357"/>
        <v>5</v>
      </c>
      <c r="AO182" s="46">
        <f t="shared" si="357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  <c r="AW182" s="4"/>
      <c r="AX182" s="4"/>
    </row>
    <row r="183" spans="1:50" ht="90" customHeight="1" x14ac:dyDescent="0.4">
      <c r="A183" s="35">
        <f t="shared" si="4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ENERO 2025'!AP183</f>
        <v>0</v>
      </c>
      <c r="P183" s="45">
        <f t="shared" si="0"/>
        <v>0</v>
      </c>
      <c r="Q183" s="46">
        <f t="shared" si="294"/>
        <v>0</v>
      </c>
      <c r="R183" s="46">
        <f t="shared" ref="R183:T183" si="358">AL183</f>
        <v>0</v>
      </c>
      <c r="S183" s="46">
        <f t="shared" si="358"/>
        <v>0</v>
      </c>
      <c r="T183" s="47">
        <f t="shared" si="358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9">P183-Z183+AE183+U183</f>
        <v>0</v>
      </c>
      <c r="AL183" s="46">
        <f t="shared" si="359"/>
        <v>0</v>
      </c>
      <c r="AM183" s="46">
        <f t="shared" si="359"/>
        <v>0</v>
      </c>
      <c r="AN183" s="46">
        <f t="shared" si="359"/>
        <v>0</v>
      </c>
      <c r="AO183" s="46">
        <f t="shared" si="359"/>
        <v>0</v>
      </c>
      <c r="AP183" s="37"/>
      <c r="AQ183" s="43">
        <f t="shared" si="3"/>
        <v>0</v>
      </c>
      <c r="AR183" s="41"/>
      <c r="AS183" s="41"/>
      <c r="AT183" s="53"/>
      <c r="AU183" s="54"/>
      <c r="AV183" s="54"/>
      <c r="AW183" s="4"/>
      <c r="AX183" s="4"/>
    </row>
    <row r="184" spans="1:50" ht="90" customHeight="1" x14ac:dyDescent="0.4">
      <c r="A184" s="35">
        <f t="shared" si="4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33" t="s">
        <v>783</v>
      </c>
      <c r="O184" s="43">
        <f>'EQUIPO ENERO 2025'!AP184</f>
        <v>14</v>
      </c>
      <c r="P184" s="45">
        <f t="shared" si="0"/>
        <v>14</v>
      </c>
      <c r="Q184" s="46">
        <f t="shared" si="294"/>
        <v>14</v>
      </c>
      <c r="R184" s="46">
        <f t="shared" ref="R184:T184" si="360">AL184</f>
        <v>14</v>
      </c>
      <c r="S184" s="46">
        <f t="shared" si="360"/>
        <v>14</v>
      </c>
      <c r="T184" s="47">
        <f t="shared" si="360"/>
        <v>14</v>
      </c>
      <c r="U184" s="48"/>
      <c r="V184" s="37"/>
      <c r="W184" s="37"/>
      <c r="X184" s="37"/>
      <c r="Y184" s="49"/>
      <c r="Z184" s="138">
        <v>3</v>
      </c>
      <c r="AA184" s="139">
        <v>2</v>
      </c>
      <c r="AB184" s="37">
        <v>1</v>
      </c>
      <c r="AC184" s="37"/>
      <c r="AD184" s="49"/>
      <c r="AE184" s="50">
        <v>3</v>
      </c>
      <c r="AF184" s="37">
        <v>2</v>
      </c>
      <c r="AG184" s="37">
        <v>1</v>
      </c>
      <c r="AH184" s="37"/>
      <c r="AI184" s="49"/>
      <c r="AJ184" s="51">
        <f>'EQUIPO ENERO 2025'!AP184</f>
        <v>14</v>
      </c>
      <c r="AK184" s="52">
        <f t="shared" ref="AK184:AO184" si="361">P184-Z184+AE184+U184</f>
        <v>14</v>
      </c>
      <c r="AL184" s="46">
        <f t="shared" si="361"/>
        <v>14</v>
      </c>
      <c r="AM184" s="46">
        <f t="shared" si="361"/>
        <v>14</v>
      </c>
      <c r="AN184" s="46">
        <f t="shared" si="361"/>
        <v>14</v>
      </c>
      <c r="AO184" s="46">
        <f t="shared" si="361"/>
        <v>14</v>
      </c>
      <c r="AP184" s="37"/>
      <c r="AQ184" s="43">
        <f t="shared" si="3"/>
        <v>14</v>
      </c>
      <c r="AR184" s="41"/>
      <c r="AS184" s="41" t="s">
        <v>786</v>
      </c>
      <c r="AT184" s="53"/>
      <c r="AU184" s="54"/>
      <c r="AV184" s="54"/>
      <c r="AW184" s="158"/>
      <c r="AX184" s="158"/>
    </row>
    <row r="185" spans="1:50" ht="90" customHeight="1" x14ac:dyDescent="0.4">
      <c r="A185" s="35">
        <f t="shared" si="4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ENERO 2025'!AP185</f>
        <v>1</v>
      </c>
      <c r="P185" s="45">
        <f t="shared" si="0"/>
        <v>1</v>
      </c>
      <c r="Q185" s="46">
        <f t="shared" si="294"/>
        <v>1</v>
      </c>
      <c r="R185" s="46">
        <f t="shared" ref="R185:T185" si="362">AL185</f>
        <v>1</v>
      </c>
      <c r="S185" s="46">
        <f t="shared" si="362"/>
        <v>1</v>
      </c>
      <c r="T185" s="47">
        <f t="shared" si="362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3">P185-Z185+AE185+U185</f>
        <v>1</v>
      </c>
      <c r="AL185" s="46">
        <f t="shared" si="363"/>
        <v>1</v>
      </c>
      <c r="AM185" s="46">
        <f t="shared" si="363"/>
        <v>1</v>
      </c>
      <c r="AN185" s="46">
        <f t="shared" si="363"/>
        <v>1</v>
      </c>
      <c r="AO185" s="46">
        <f t="shared" si="363"/>
        <v>1</v>
      </c>
      <c r="AP185" s="37"/>
      <c r="AQ185" s="43">
        <f t="shared" si="3"/>
        <v>1</v>
      </c>
      <c r="AR185" s="41"/>
      <c r="AS185" s="41"/>
      <c r="AT185" s="53"/>
      <c r="AU185" s="54"/>
      <c r="AV185" s="54"/>
      <c r="AW185" s="4"/>
      <c r="AX185" s="4"/>
    </row>
    <row r="186" spans="1:50" ht="90" customHeight="1" x14ac:dyDescent="0.4">
      <c r="A186" s="35">
        <f t="shared" si="4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ENERO 2025'!AP186</f>
        <v>1</v>
      </c>
      <c r="P186" s="45">
        <f t="shared" si="0"/>
        <v>1</v>
      </c>
      <c r="Q186" s="46">
        <f t="shared" si="294"/>
        <v>1</v>
      </c>
      <c r="R186" s="46">
        <f t="shared" ref="R186:T186" si="364">AL186</f>
        <v>1</v>
      </c>
      <c r="S186" s="46">
        <f t="shared" si="364"/>
        <v>1</v>
      </c>
      <c r="T186" s="47">
        <f t="shared" si="364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5">P186-Z186+AE186+U186</f>
        <v>1</v>
      </c>
      <c r="AL186" s="46">
        <f t="shared" si="365"/>
        <v>1</v>
      </c>
      <c r="AM186" s="46">
        <f t="shared" si="365"/>
        <v>1</v>
      </c>
      <c r="AN186" s="46">
        <f t="shared" si="365"/>
        <v>1</v>
      </c>
      <c r="AO186" s="46">
        <f t="shared" si="365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90" customHeight="1" x14ac:dyDescent="0.4">
      <c r="A187" s="35">
        <f t="shared" si="4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ENERO 2025'!AP187</f>
        <v>1</v>
      </c>
      <c r="P187" s="45">
        <f t="shared" si="0"/>
        <v>1</v>
      </c>
      <c r="Q187" s="46">
        <f t="shared" si="294"/>
        <v>1</v>
      </c>
      <c r="R187" s="46">
        <f t="shared" ref="R187:T187" si="366">AL187</f>
        <v>1</v>
      </c>
      <c r="S187" s="46">
        <f t="shared" si="366"/>
        <v>1</v>
      </c>
      <c r="T187" s="47">
        <f t="shared" si="366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7">P187-Z187+AE187+U187</f>
        <v>1</v>
      </c>
      <c r="AL187" s="46">
        <f t="shared" si="367"/>
        <v>1</v>
      </c>
      <c r="AM187" s="46">
        <f t="shared" si="367"/>
        <v>1</v>
      </c>
      <c r="AN187" s="46">
        <f t="shared" si="367"/>
        <v>1</v>
      </c>
      <c r="AO187" s="46">
        <f t="shared" si="367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90" customHeight="1" x14ac:dyDescent="0.4">
      <c r="A188" s="35">
        <f t="shared" si="4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ENERO 2025'!AP188</f>
        <v>5</v>
      </c>
      <c r="P188" s="45">
        <f t="shared" si="0"/>
        <v>5</v>
      </c>
      <c r="Q188" s="46">
        <f t="shared" si="294"/>
        <v>5</v>
      </c>
      <c r="R188" s="46">
        <f t="shared" ref="R188:T188" si="368">AL188</f>
        <v>5</v>
      </c>
      <c r="S188" s="46">
        <f t="shared" si="368"/>
        <v>5</v>
      </c>
      <c r="T188" s="47">
        <f t="shared" si="368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9">P188-Z188+AE188+U188</f>
        <v>5</v>
      </c>
      <c r="AL188" s="46">
        <f t="shared" si="369"/>
        <v>5</v>
      </c>
      <c r="AM188" s="46">
        <f t="shared" si="369"/>
        <v>5</v>
      </c>
      <c r="AN188" s="46">
        <f t="shared" si="369"/>
        <v>5</v>
      </c>
      <c r="AO188" s="46">
        <f t="shared" si="369"/>
        <v>5</v>
      </c>
      <c r="AP188" s="37"/>
      <c r="AQ188" s="43">
        <f t="shared" si="3"/>
        <v>5</v>
      </c>
      <c r="AR188" s="41"/>
      <c r="AS188" s="41"/>
      <c r="AT188" s="53"/>
      <c r="AU188" s="54"/>
      <c r="AV188" s="54"/>
      <c r="AW188" s="4"/>
      <c r="AX188" s="4"/>
    </row>
    <row r="189" spans="1:50" ht="90" customHeight="1" x14ac:dyDescent="0.4">
      <c r="A189" s="35">
        <f t="shared" si="4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f>'EQUIPO ENERO 2025'!AP189</f>
        <v>2</v>
      </c>
      <c r="P189" s="45">
        <f t="shared" si="0"/>
        <v>2</v>
      </c>
      <c r="Q189" s="46">
        <f t="shared" si="294"/>
        <v>2</v>
      </c>
      <c r="R189" s="46">
        <f t="shared" ref="R189:T189" si="370">AL189</f>
        <v>2</v>
      </c>
      <c r="S189" s="46">
        <f t="shared" si="370"/>
        <v>2</v>
      </c>
      <c r="T189" s="47">
        <f t="shared" si="370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1">P189-Z189+AE189+U189</f>
        <v>2</v>
      </c>
      <c r="AL189" s="46">
        <f t="shared" si="371"/>
        <v>2</v>
      </c>
      <c r="AM189" s="46">
        <f t="shared" si="371"/>
        <v>2</v>
      </c>
      <c r="AN189" s="46">
        <f t="shared" si="371"/>
        <v>2</v>
      </c>
      <c r="AO189" s="46">
        <f t="shared" si="371"/>
        <v>2</v>
      </c>
      <c r="AP189" s="37"/>
      <c r="AQ189" s="43">
        <f t="shared" si="3"/>
        <v>2</v>
      </c>
      <c r="AR189" s="41"/>
      <c r="AS189" s="41"/>
      <c r="AT189" s="53"/>
      <c r="AU189" s="54"/>
      <c r="AV189" s="54"/>
      <c r="AW189" s="4"/>
      <c r="AX189" s="4"/>
    </row>
    <row r="190" spans="1:50" ht="90" customHeight="1" x14ac:dyDescent="0.4">
      <c r="A190" s="35">
        <f t="shared" si="4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ENERO 2025'!AP190</f>
        <v>2</v>
      </c>
      <c r="P190" s="45">
        <f t="shared" si="0"/>
        <v>2</v>
      </c>
      <c r="Q190" s="46">
        <f t="shared" si="294"/>
        <v>2</v>
      </c>
      <c r="R190" s="46">
        <f t="shared" ref="R190:T190" si="372">AL190</f>
        <v>2</v>
      </c>
      <c r="S190" s="46">
        <f t="shared" si="372"/>
        <v>2</v>
      </c>
      <c r="T190" s="47">
        <f t="shared" si="372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3">P190-Z190+AE190+U190</f>
        <v>2</v>
      </c>
      <c r="AL190" s="46">
        <f t="shared" si="373"/>
        <v>2</v>
      </c>
      <c r="AM190" s="46">
        <f t="shared" si="373"/>
        <v>2</v>
      </c>
      <c r="AN190" s="46">
        <f t="shared" si="373"/>
        <v>2</v>
      </c>
      <c r="AO190" s="46">
        <f t="shared" si="373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90" customHeight="1" x14ac:dyDescent="0.4">
      <c r="A191" s="35">
        <f t="shared" si="4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ENERO 2025'!AP191</f>
        <v>4</v>
      </c>
      <c r="P191" s="45">
        <f t="shared" si="0"/>
        <v>4</v>
      </c>
      <c r="Q191" s="46">
        <f t="shared" si="294"/>
        <v>4</v>
      </c>
      <c r="R191" s="46">
        <f t="shared" ref="R191:T191" si="374">AL191</f>
        <v>4</v>
      </c>
      <c r="S191" s="46">
        <f t="shared" si="374"/>
        <v>4</v>
      </c>
      <c r="T191" s="47">
        <f t="shared" si="374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5">P191-Z191+AE191+U191</f>
        <v>4</v>
      </c>
      <c r="AL191" s="46">
        <f t="shared" si="375"/>
        <v>4</v>
      </c>
      <c r="AM191" s="46">
        <f t="shared" si="375"/>
        <v>4</v>
      </c>
      <c r="AN191" s="46">
        <f t="shared" si="375"/>
        <v>4</v>
      </c>
      <c r="AO191" s="46">
        <f t="shared" si="375"/>
        <v>4</v>
      </c>
      <c r="AP191" s="37"/>
      <c r="AQ191" s="43">
        <f t="shared" si="3"/>
        <v>4</v>
      </c>
      <c r="AR191" s="41"/>
      <c r="AS191" s="41"/>
      <c r="AT191" s="53"/>
      <c r="AU191" s="54"/>
      <c r="AV191" s="54"/>
      <c r="AW191" s="4"/>
      <c r="AX191" s="4"/>
    </row>
    <row r="192" spans="1:50" ht="90" customHeight="1" x14ac:dyDescent="0.4">
      <c r="A192" s="35">
        <f t="shared" si="4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ENERO 2025'!AP192</f>
        <v>0</v>
      </c>
      <c r="P192" s="45">
        <f t="shared" si="0"/>
        <v>0</v>
      </c>
      <c r="Q192" s="46">
        <f t="shared" si="294"/>
        <v>0</v>
      </c>
      <c r="R192" s="46">
        <f t="shared" ref="R192:T192" si="376">AL192</f>
        <v>0</v>
      </c>
      <c r="S192" s="46">
        <f t="shared" si="376"/>
        <v>0</v>
      </c>
      <c r="T192" s="47">
        <f t="shared" si="376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7">P192-Z192+AE192+U192</f>
        <v>0</v>
      </c>
      <c r="AL192" s="46">
        <f t="shared" si="377"/>
        <v>0</v>
      </c>
      <c r="AM192" s="46">
        <f t="shared" si="377"/>
        <v>0</v>
      </c>
      <c r="AN192" s="46">
        <f t="shared" si="377"/>
        <v>0</v>
      </c>
      <c r="AO192" s="46">
        <f t="shared" si="377"/>
        <v>0</v>
      </c>
      <c r="AP192" s="37"/>
      <c r="AQ192" s="43">
        <f t="shared" si="3"/>
        <v>0</v>
      </c>
      <c r="AR192" s="41"/>
      <c r="AS192" s="41"/>
      <c r="AT192" s="53"/>
      <c r="AU192" s="54"/>
      <c r="AV192" s="54"/>
      <c r="AW192" s="4"/>
      <c r="AX192" s="4"/>
    </row>
    <row r="193" spans="1:50" ht="90" customHeight="1" x14ac:dyDescent="0.4">
      <c r="A193" s="35">
        <f t="shared" si="4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ENERO 2025'!AP193</f>
        <v>5</v>
      </c>
      <c r="P193" s="45">
        <f t="shared" si="0"/>
        <v>5</v>
      </c>
      <c r="Q193" s="46">
        <f t="shared" si="294"/>
        <v>5</v>
      </c>
      <c r="R193" s="46">
        <f t="shared" ref="R193:T193" si="378">AL193</f>
        <v>5</v>
      </c>
      <c r="S193" s="46">
        <f t="shared" si="378"/>
        <v>5</v>
      </c>
      <c r="T193" s="47">
        <f t="shared" si="378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9">P193-Z193+AE193+U193</f>
        <v>5</v>
      </c>
      <c r="AL193" s="46">
        <f t="shared" si="379"/>
        <v>5</v>
      </c>
      <c r="AM193" s="46">
        <f t="shared" si="379"/>
        <v>5</v>
      </c>
      <c r="AN193" s="46">
        <f t="shared" si="379"/>
        <v>5</v>
      </c>
      <c r="AO193" s="46">
        <f t="shared" si="379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  <c r="AW193" s="4"/>
      <c r="AX193" s="4"/>
    </row>
    <row r="194" spans="1:50" ht="90" customHeight="1" x14ac:dyDescent="0.4">
      <c r="A194" s="35">
        <f t="shared" si="4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ENERO 2025'!AP194</f>
        <v>0</v>
      </c>
      <c r="P194" s="45">
        <f t="shared" si="0"/>
        <v>0</v>
      </c>
      <c r="Q194" s="46">
        <f t="shared" si="294"/>
        <v>0</v>
      </c>
      <c r="R194" s="46">
        <f t="shared" ref="R194:T194" si="380">AL194</f>
        <v>0</v>
      </c>
      <c r="S194" s="46">
        <f t="shared" si="380"/>
        <v>0</v>
      </c>
      <c r="T194" s="47">
        <f t="shared" si="380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1">P194-Z194+AE194+U194</f>
        <v>0</v>
      </c>
      <c r="AL194" s="46">
        <f t="shared" si="381"/>
        <v>0</v>
      </c>
      <c r="AM194" s="46">
        <f t="shared" si="381"/>
        <v>0</v>
      </c>
      <c r="AN194" s="46">
        <f t="shared" si="381"/>
        <v>0</v>
      </c>
      <c r="AO194" s="46">
        <f t="shared" si="381"/>
        <v>0</v>
      </c>
      <c r="AP194" s="37"/>
      <c r="AQ194" s="43">
        <f t="shared" si="3"/>
        <v>0</v>
      </c>
      <c r="AR194" s="41"/>
      <c r="AS194" s="41"/>
      <c r="AT194" s="53"/>
      <c r="AU194" s="54"/>
      <c r="AV194" s="54"/>
      <c r="AW194" s="4"/>
      <c r="AX194" s="4"/>
    </row>
    <row r="195" spans="1:50" ht="90" customHeight="1" x14ac:dyDescent="0.4">
      <c r="A195" s="35">
        <f t="shared" si="4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ENERO 2025'!AP195</f>
        <v>4</v>
      </c>
      <c r="P195" s="45">
        <f t="shared" si="0"/>
        <v>4</v>
      </c>
      <c r="Q195" s="46">
        <f t="shared" si="294"/>
        <v>4</v>
      </c>
      <c r="R195" s="46">
        <f t="shared" ref="R195:T195" si="382">AL195</f>
        <v>4</v>
      </c>
      <c r="S195" s="46">
        <f t="shared" si="382"/>
        <v>4</v>
      </c>
      <c r="T195" s="47">
        <f t="shared" si="382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3">P195-Z195+AE195+U195</f>
        <v>4</v>
      </c>
      <c r="AL195" s="46">
        <f t="shared" si="383"/>
        <v>4</v>
      </c>
      <c r="AM195" s="46">
        <f t="shared" si="383"/>
        <v>4</v>
      </c>
      <c r="AN195" s="46">
        <f t="shared" si="383"/>
        <v>4</v>
      </c>
      <c r="AO195" s="46">
        <f t="shared" si="383"/>
        <v>4</v>
      </c>
      <c r="AP195" s="37"/>
      <c r="AQ195" s="43">
        <f t="shared" si="3"/>
        <v>4</v>
      </c>
      <c r="AR195" s="41"/>
      <c r="AS195" s="41"/>
      <c r="AT195" s="53"/>
      <c r="AU195" s="54"/>
      <c r="AV195" s="54"/>
      <c r="AW195" s="4"/>
      <c r="AX195" s="4"/>
    </row>
    <row r="196" spans="1:50" ht="90" customHeight="1" x14ac:dyDescent="0.4">
      <c r="A196" s="35">
        <f t="shared" si="4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 t="s">
        <v>825</v>
      </c>
      <c r="O196" s="43">
        <f>'EQUIPO ENERO 2025'!AP196</f>
        <v>5</v>
      </c>
      <c r="P196" s="45">
        <f t="shared" si="0"/>
        <v>5</v>
      </c>
      <c r="Q196" s="46">
        <f t="shared" si="294"/>
        <v>5</v>
      </c>
      <c r="R196" s="46">
        <f t="shared" ref="R196:T196" si="384">AL196</f>
        <v>5</v>
      </c>
      <c r="S196" s="46">
        <f t="shared" si="384"/>
        <v>5</v>
      </c>
      <c r="T196" s="47">
        <f t="shared" si="384"/>
        <v>5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>
        <v>1</v>
      </c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5">P196-Z196+AE196+U196</f>
        <v>5</v>
      </c>
      <c r="AL196" s="46">
        <f t="shared" si="385"/>
        <v>5</v>
      </c>
      <c r="AM196" s="46">
        <f t="shared" si="385"/>
        <v>5</v>
      </c>
      <c r="AN196" s="46">
        <f t="shared" si="385"/>
        <v>5</v>
      </c>
      <c r="AO196" s="46">
        <f t="shared" si="385"/>
        <v>4</v>
      </c>
      <c r="AP196" s="37"/>
      <c r="AQ196" s="43">
        <f t="shared" si="3"/>
        <v>4</v>
      </c>
      <c r="AR196" s="41">
        <v>541675326</v>
      </c>
      <c r="AS196" s="41">
        <v>350</v>
      </c>
      <c r="AT196" s="53"/>
      <c r="AU196" s="54"/>
      <c r="AV196" s="54"/>
      <c r="AW196" s="4"/>
      <c r="AX196" s="4"/>
    </row>
    <row r="197" spans="1:50" ht="90" customHeight="1" x14ac:dyDescent="0.4">
      <c r="A197" s="35">
        <f t="shared" si="4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ENERO 2025'!AP197</f>
        <v>8</v>
      </c>
      <c r="P197" s="45">
        <f t="shared" si="0"/>
        <v>8</v>
      </c>
      <c r="Q197" s="46">
        <f t="shared" si="294"/>
        <v>8</v>
      </c>
      <c r="R197" s="46">
        <f t="shared" ref="R197:T197" si="386">AL197</f>
        <v>8</v>
      </c>
      <c r="S197" s="46">
        <f t="shared" si="386"/>
        <v>8</v>
      </c>
      <c r="T197" s="47">
        <f t="shared" si="386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7">P197-Z197+AE197+U197</f>
        <v>8</v>
      </c>
      <c r="AL197" s="46">
        <f t="shared" si="387"/>
        <v>8</v>
      </c>
      <c r="AM197" s="46">
        <f t="shared" si="387"/>
        <v>8</v>
      </c>
      <c r="AN197" s="46">
        <f t="shared" si="387"/>
        <v>8</v>
      </c>
      <c r="AO197" s="46">
        <f t="shared" si="387"/>
        <v>8</v>
      </c>
      <c r="AP197" s="37"/>
      <c r="AQ197" s="43">
        <f t="shared" si="3"/>
        <v>8</v>
      </c>
      <c r="AR197" s="41"/>
      <c r="AS197" s="41"/>
      <c r="AT197" s="53"/>
      <c r="AU197" s="54"/>
      <c r="AV197" s="54"/>
      <c r="AW197" s="4"/>
      <c r="AX197" s="4"/>
    </row>
    <row r="198" spans="1:50" ht="90" customHeight="1" x14ac:dyDescent="0.4">
      <c r="A198" s="35">
        <f t="shared" si="4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ENERO 2025'!AP198</f>
        <v>0</v>
      </c>
      <c r="P198" s="45">
        <f t="shared" si="0"/>
        <v>0</v>
      </c>
      <c r="Q198" s="46">
        <f t="shared" si="294"/>
        <v>0</v>
      </c>
      <c r="R198" s="46">
        <f t="shared" ref="R198:T198" si="388">AL198</f>
        <v>0</v>
      </c>
      <c r="S198" s="46">
        <f t="shared" si="388"/>
        <v>0</v>
      </c>
      <c r="T198" s="47">
        <f t="shared" si="388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9">P198-Z198+AE198+U198</f>
        <v>0</v>
      </c>
      <c r="AL198" s="46">
        <f t="shared" si="389"/>
        <v>0</v>
      </c>
      <c r="AM198" s="46">
        <f t="shared" si="389"/>
        <v>0</v>
      </c>
      <c r="AN198" s="46">
        <f t="shared" si="389"/>
        <v>0</v>
      </c>
      <c r="AO198" s="46">
        <f t="shared" si="389"/>
        <v>0</v>
      </c>
      <c r="AP198" s="37"/>
      <c r="AQ198" s="43">
        <f t="shared" si="3"/>
        <v>0</v>
      </c>
      <c r="AR198" s="41"/>
      <c r="AS198" s="41"/>
      <c r="AT198" s="53"/>
      <c r="AU198" s="54"/>
      <c r="AV198" s="54"/>
      <c r="AW198" s="4"/>
      <c r="AX198" s="4"/>
    </row>
    <row r="199" spans="1:50" ht="90" customHeight="1" x14ac:dyDescent="0.4">
      <c r="A199" s="35">
        <f t="shared" si="4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ENERO 2025'!AP199</f>
        <v>0</v>
      </c>
      <c r="P199" s="45">
        <f t="shared" si="0"/>
        <v>0</v>
      </c>
      <c r="Q199" s="46">
        <f t="shared" si="294"/>
        <v>0</v>
      </c>
      <c r="R199" s="46">
        <f t="shared" ref="R199:T199" si="390">AL199</f>
        <v>0</v>
      </c>
      <c r="S199" s="46">
        <f t="shared" si="390"/>
        <v>0</v>
      </c>
      <c r="T199" s="47">
        <f t="shared" si="390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1">P199-Z199+AE199+U199</f>
        <v>0</v>
      </c>
      <c r="AL199" s="46">
        <f t="shared" si="391"/>
        <v>0</v>
      </c>
      <c r="AM199" s="46">
        <f t="shared" si="391"/>
        <v>0</v>
      </c>
      <c r="AN199" s="46">
        <f t="shared" si="391"/>
        <v>0</v>
      </c>
      <c r="AO199" s="46">
        <f t="shared" si="391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90" customHeight="1" x14ac:dyDescent="0.4">
      <c r="A200" s="35">
        <f t="shared" si="4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ENERO 2025'!AP200</f>
        <v>0</v>
      </c>
      <c r="P200" s="45">
        <f t="shared" si="0"/>
        <v>0</v>
      </c>
      <c r="Q200" s="46">
        <f t="shared" si="294"/>
        <v>0</v>
      </c>
      <c r="R200" s="46">
        <f t="shared" ref="R200:T200" si="392">AL200</f>
        <v>0</v>
      </c>
      <c r="S200" s="46">
        <f t="shared" si="392"/>
        <v>0</v>
      </c>
      <c r="T200" s="47">
        <f t="shared" si="392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3">P200-Z200+AE200+U200</f>
        <v>0</v>
      </c>
      <c r="AL200" s="46">
        <f t="shared" si="393"/>
        <v>0</v>
      </c>
      <c r="AM200" s="46">
        <f t="shared" si="393"/>
        <v>0</v>
      </c>
      <c r="AN200" s="46">
        <f t="shared" si="393"/>
        <v>0</v>
      </c>
      <c r="AO200" s="46">
        <f t="shared" si="393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90" customHeight="1" x14ac:dyDescent="0.4">
      <c r="A201" s="35">
        <f t="shared" si="4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ENERO 2025'!AP201</f>
        <v>1</v>
      </c>
      <c r="P201" s="45">
        <f t="shared" si="0"/>
        <v>1</v>
      </c>
      <c r="Q201" s="46">
        <f t="shared" si="294"/>
        <v>1</v>
      </c>
      <c r="R201" s="46">
        <f t="shared" ref="R201:T201" si="394">AL201</f>
        <v>1</v>
      </c>
      <c r="S201" s="46">
        <f t="shared" si="394"/>
        <v>1</v>
      </c>
      <c r="T201" s="47">
        <f t="shared" si="394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5">P201-Z201+AE201+U201</f>
        <v>1</v>
      </c>
      <c r="AL201" s="46">
        <f t="shared" si="395"/>
        <v>1</v>
      </c>
      <c r="AM201" s="46">
        <f t="shared" si="395"/>
        <v>1</v>
      </c>
      <c r="AN201" s="46">
        <f t="shared" si="395"/>
        <v>1</v>
      </c>
      <c r="AO201" s="46">
        <f t="shared" si="395"/>
        <v>1</v>
      </c>
      <c r="AP201" s="37"/>
      <c r="AQ201" s="43">
        <f t="shared" si="3"/>
        <v>1</v>
      </c>
      <c r="AR201" s="41"/>
      <c r="AS201" s="41"/>
      <c r="AT201" s="53"/>
      <c r="AU201" s="54"/>
      <c r="AV201" s="54"/>
      <c r="AW201" s="4"/>
      <c r="AX201" s="4"/>
    </row>
    <row r="202" spans="1:50" ht="90" customHeight="1" x14ac:dyDescent="0.4">
      <c r="A202" s="35">
        <f t="shared" si="4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ENERO 2025'!AP202</f>
        <v>0</v>
      </c>
      <c r="P202" s="45">
        <f t="shared" si="0"/>
        <v>0</v>
      </c>
      <c r="Q202" s="46">
        <f t="shared" si="294"/>
        <v>0</v>
      </c>
      <c r="R202" s="46">
        <f t="shared" ref="R202:T202" si="396">AL202</f>
        <v>0</v>
      </c>
      <c r="S202" s="46">
        <f t="shared" si="396"/>
        <v>0</v>
      </c>
      <c r="T202" s="47">
        <f t="shared" si="396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7">P202-Z202+AE202+U202</f>
        <v>0</v>
      </c>
      <c r="AL202" s="46">
        <f t="shared" si="397"/>
        <v>0</v>
      </c>
      <c r="AM202" s="46">
        <f t="shared" si="397"/>
        <v>0</v>
      </c>
      <c r="AN202" s="46">
        <f t="shared" si="397"/>
        <v>0</v>
      </c>
      <c r="AO202" s="46">
        <f t="shared" si="397"/>
        <v>0</v>
      </c>
      <c r="AP202" s="37"/>
      <c r="AQ202" s="43">
        <f t="shared" si="3"/>
        <v>0</v>
      </c>
      <c r="AR202" s="41"/>
      <c r="AS202" s="41"/>
      <c r="AT202" s="53"/>
      <c r="AU202" s="54"/>
      <c r="AV202" s="54"/>
      <c r="AW202" s="4"/>
      <c r="AX202" s="4"/>
    </row>
    <row r="203" spans="1:50" ht="90" customHeight="1" x14ac:dyDescent="0.4">
      <c r="A203" s="35">
        <f t="shared" si="4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ENERO 2025'!AP203</f>
        <v>0</v>
      </c>
      <c r="P203" s="45">
        <f t="shared" si="0"/>
        <v>0</v>
      </c>
      <c r="Q203" s="46">
        <f t="shared" si="294"/>
        <v>0</v>
      </c>
      <c r="R203" s="46">
        <f t="shared" ref="R203:T203" si="398">AL203</f>
        <v>0</v>
      </c>
      <c r="S203" s="46">
        <f t="shared" si="398"/>
        <v>0</v>
      </c>
      <c r="T203" s="47">
        <f t="shared" si="398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9">P203-Z203+AE203+U203</f>
        <v>0</v>
      </c>
      <c r="AL203" s="46">
        <f t="shared" si="399"/>
        <v>0</v>
      </c>
      <c r="AM203" s="46">
        <f t="shared" si="399"/>
        <v>0</v>
      </c>
      <c r="AN203" s="46">
        <f t="shared" si="399"/>
        <v>0</v>
      </c>
      <c r="AO203" s="46">
        <f t="shared" si="399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90" customHeight="1" x14ac:dyDescent="0.4">
      <c r="A204" s="35">
        <f t="shared" si="4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ENERO 2025'!AP204</f>
        <v>0</v>
      </c>
      <c r="P204" s="45">
        <f t="shared" si="0"/>
        <v>0</v>
      </c>
      <c r="Q204" s="46">
        <f t="shared" si="294"/>
        <v>0</v>
      </c>
      <c r="R204" s="46">
        <f t="shared" ref="R204:T204" si="400">AL204</f>
        <v>0</v>
      </c>
      <c r="S204" s="46">
        <f t="shared" si="400"/>
        <v>0</v>
      </c>
      <c r="T204" s="47">
        <f t="shared" si="400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1">P204-Z204+AE204+U204</f>
        <v>0</v>
      </c>
      <c r="AL204" s="46">
        <f t="shared" si="401"/>
        <v>0</v>
      </c>
      <c r="AM204" s="46">
        <f t="shared" si="401"/>
        <v>0</v>
      </c>
      <c r="AN204" s="46">
        <f t="shared" si="401"/>
        <v>0</v>
      </c>
      <c r="AO204" s="46">
        <f t="shared" si="401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90" customHeight="1" x14ac:dyDescent="0.4">
      <c r="A205" s="35">
        <f t="shared" si="4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ENERO 2025'!AP205</f>
        <v>1</v>
      </c>
      <c r="P205" s="45">
        <f t="shared" si="0"/>
        <v>1</v>
      </c>
      <c r="Q205" s="46">
        <f t="shared" si="294"/>
        <v>1</v>
      </c>
      <c r="R205" s="46">
        <f t="shared" ref="R205:T205" si="402">AL205</f>
        <v>1</v>
      </c>
      <c r="S205" s="46">
        <f t="shared" si="402"/>
        <v>1</v>
      </c>
      <c r="T205" s="47">
        <f t="shared" si="402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3">P205-Z205+AE205+U205</f>
        <v>1</v>
      </c>
      <c r="AL205" s="46">
        <f t="shared" si="403"/>
        <v>1</v>
      </c>
      <c r="AM205" s="46">
        <f t="shared" si="403"/>
        <v>1</v>
      </c>
      <c r="AN205" s="46">
        <f t="shared" si="403"/>
        <v>1</v>
      </c>
      <c r="AO205" s="46">
        <f t="shared" si="403"/>
        <v>1</v>
      </c>
      <c r="AP205" s="37"/>
      <c r="AQ205" s="43">
        <f t="shared" si="3"/>
        <v>1</v>
      </c>
      <c r="AR205" s="41"/>
      <c r="AS205" s="41"/>
      <c r="AT205" s="53"/>
      <c r="AU205" s="54"/>
      <c r="AV205" s="54"/>
      <c r="AW205" s="4"/>
      <c r="AX205" s="4"/>
    </row>
    <row r="206" spans="1:50" ht="90" customHeight="1" x14ac:dyDescent="0.4">
      <c r="A206" s="35">
        <f t="shared" si="4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ENERO 2025'!AP206</f>
        <v>7</v>
      </c>
      <c r="P206" s="45">
        <f t="shared" si="0"/>
        <v>7</v>
      </c>
      <c r="Q206" s="46">
        <f t="shared" si="294"/>
        <v>7</v>
      </c>
      <c r="R206" s="46">
        <f t="shared" ref="R206:T206" si="404">AL206</f>
        <v>7</v>
      </c>
      <c r="S206" s="46">
        <f t="shared" si="404"/>
        <v>7</v>
      </c>
      <c r="T206" s="47">
        <f t="shared" si="404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5">P206-Z206+AE206+U206</f>
        <v>7</v>
      </c>
      <c r="AL206" s="46">
        <f t="shared" si="405"/>
        <v>7</v>
      </c>
      <c r="AM206" s="46">
        <f t="shared" si="405"/>
        <v>7</v>
      </c>
      <c r="AN206" s="46">
        <f t="shared" si="405"/>
        <v>7</v>
      </c>
      <c r="AO206" s="46">
        <f t="shared" si="405"/>
        <v>7</v>
      </c>
      <c r="AP206" s="37"/>
      <c r="AQ206" s="43">
        <f t="shared" si="3"/>
        <v>7</v>
      </c>
      <c r="AR206" s="41"/>
      <c r="AS206" s="41"/>
      <c r="AT206" s="53"/>
      <c r="AU206" s="54"/>
      <c r="AV206" s="54"/>
      <c r="AW206" s="4"/>
      <c r="AX206" s="4"/>
    </row>
    <row r="207" spans="1:50" ht="90" customHeight="1" x14ac:dyDescent="0.4">
      <c r="A207" s="35">
        <f t="shared" si="4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ENERO 2025'!AP207</f>
        <v>0</v>
      </c>
      <c r="P207" s="45">
        <f t="shared" si="0"/>
        <v>0</v>
      </c>
      <c r="Q207" s="46">
        <f t="shared" si="294"/>
        <v>0</v>
      </c>
      <c r="R207" s="46">
        <f t="shared" ref="R207:T207" si="406">AL207</f>
        <v>0</v>
      </c>
      <c r="S207" s="46">
        <f t="shared" si="406"/>
        <v>0</v>
      </c>
      <c r="T207" s="47">
        <f t="shared" si="406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7">P207-Z207+AE207+U207</f>
        <v>0</v>
      </c>
      <c r="AL207" s="46">
        <f t="shared" si="407"/>
        <v>0</v>
      </c>
      <c r="AM207" s="46">
        <f t="shared" si="407"/>
        <v>0</v>
      </c>
      <c r="AN207" s="46">
        <f t="shared" si="407"/>
        <v>0</v>
      </c>
      <c r="AO207" s="46">
        <f t="shared" si="407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  <c r="AW207" s="4"/>
      <c r="AX207" s="4"/>
    </row>
    <row r="208" spans="1:50" ht="90" customHeight="1" x14ac:dyDescent="0.4">
      <c r="A208" s="35">
        <f t="shared" si="4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ENERO 2025'!AP208</f>
        <v>22</v>
      </c>
      <c r="P208" s="45">
        <f t="shared" si="0"/>
        <v>22</v>
      </c>
      <c r="Q208" s="46">
        <f t="shared" si="294"/>
        <v>22</v>
      </c>
      <c r="R208" s="46">
        <f t="shared" ref="R208:T208" si="408">AL208</f>
        <v>22</v>
      </c>
      <c r="S208" s="46">
        <f t="shared" si="408"/>
        <v>22</v>
      </c>
      <c r="T208" s="47">
        <f t="shared" si="408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9">P208-Z208+AE208+U208</f>
        <v>22</v>
      </c>
      <c r="AL208" s="46">
        <f t="shared" si="409"/>
        <v>22</v>
      </c>
      <c r="AM208" s="46">
        <f t="shared" si="409"/>
        <v>22</v>
      </c>
      <c r="AN208" s="46">
        <f t="shared" si="409"/>
        <v>22</v>
      </c>
      <c r="AO208" s="46">
        <f t="shared" si="409"/>
        <v>22</v>
      </c>
      <c r="AP208" s="37"/>
      <c r="AQ208" s="43">
        <f t="shared" si="3"/>
        <v>22</v>
      </c>
      <c r="AR208" s="41"/>
      <c r="AS208" s="41"/>
      <c r="AT208" s="53"/>
      <c r="AU208" s="54"/>
      <c r="AV208" s="54"/>
      <c r="AW208" s="4"/>
      <c r="AX208" s="4"/>
    </row>
    <row r="209" spans="1:50" ht="90" customHeight="1" x14ac:dyDescent="0.4">
      <c r="A209" s="35">
        <f t="shared" si="4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ENERO 2025'!AP209</f>
        <v>15</v>
      </c>
      <c r="P209" s="45">
        <f t="shared" si="0"/>
        <v>15</v>
      </c>
      <c r="Q209" s="46">
        <f t="shared" si="294"/>
        <v>15</v>
      </c>
      <c r="R209" s="46">
        <f t="shared" ref="R209:T209" si="410">AL209</f>
        <v>15</v>
      </c>
      <c r="S209" s="46">
        <f t="shared" si="410"/>
        <v>15</v>
      </c>
      <c r="T209" s="47">
        <f t="shared" si="410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1">P209-Z209+AE209+U209</f>
        <v>15</v>
      </c>
      <c r="AL209" s="46">
        <f t="shared" si="411"/>
        <v>15</v>
      </c>
      <c r="AM209" s="46">
        <f t="shared" si="411"/>
        <v>15</v>
      </c>
      <c r="AN209" s="46">
        <f t="shared" si="411"/>
        <v>15</v>
      </c>
      <c r="AO209" s="46">
        <f t="shared" si="411"/>
        <v>15</v>
      </c>
      <c r="AP209" s="37"/>
      <c r="AQ209" s="43">
        <f t="shared" si="3"/>
        <v>15</v>
      </c>
      <c r="AR209" s="41"/>
      <c r="AS209" s="41"/>
      <c r="AT209" s="53"/>
      <c r="AU209" s="54"/>
      <c r="AV209" s="54"/>
      <c r="AW209" s="4"/>
      <c r="AX209" s="4"/>
    </row>
    <row r="210" spans="1:50" ht="90" customHeight="1" x14ac:dyDescent="0.4">
      <c r="A210" s="35">
        <f t="shared" si="4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 t="s">
        <v>872</v>
      </c>
      <c r="O210" s="43">
        <f>'EQUIPO ENERO 2025'!AP210</f>
        <v>4</v>
      </c>
      <c r="P210" s="45">
        <f t="shared" si="0"/>
        <v>4</v>
      </c>
      <c r="Q210" s="46">
        <f t="shared" si="294"/>
        <v>3</v>
      </c>
      <c r="R210" s="46">
        <f t="shared" ref="R210:T210" si="412">AL210</f>
        <v>3</v>
      </c>
      <c r="S210" s="46">
        <f t="shared" si="412"/>
        <v>3</v>
      </c>
      <c r="T210" s="47">
        <f t="shared" si="412"/>
        <v>3</v>
      </c>
      <c r="U210" s="48"/>
      <c r="V210" s="37"/>
      <c r="W210" s="37"/>
      <c r="X210" s="37"/>
      <c r="Y210" s="49"/>
      <c r="Z210" s="138">
        <v>1</v>
      </c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3">P210-Z210+AE210+U210</f>
        <v>3</v>
      </c>
      <c r="AL210" s="46">
        <f t="shared" si="413"/>
        <v>3</v>
      </c>
      <c r="AM210" s="46">
        <f t="shared" si="413"/>
        <v>3</v>
      </c>
      <c r="AN210" s="46">
        <f t="shared" si="413"/>
        <v>3</v>
      </c>
      <c r="AO210" s="46">
        <f t="shared" si="413"/>
        <v>3</v>
      </c>
      <c r="AP210" s="37"/>
      <c r="AQ210" s="43">
        <f t="shared" si="3"/>
        <v>3</v>
      </c>
      <c r="AR210" s="41"/>
      <c r="AS210" s="41" t="s">
        <v>877</v>
      </c>
      <c r="AT210" s="53"/>
      <c r="AU210" s="54"/>
      <c r="AV210" s="54"/>
      <c r="AW210" s="4"/>
      <c r="AX210" s="4"/>
    </row>
    <row r="211" spans="1:50" ht="90" customHeight="1" x14ac:dyDescent="0.4">
      <c r="A211" s="35">
        <f t="shared" si="4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ENERO 2025'!AP211</f>
        <v>1</v>
      </c>
      <c r="P211" s="45">
        <f t="shared" si="0"/>
        <v>1</v>
      </c>
      <c r="Q211" s="46">
        <f t="shared" si="294"/>
        <v>1</v>
      </c>
      <c r="R211" s="46">
        <f t="shared" ref="R211:T211" si="414">AL211</f>
        <v>1</v>
      </c>
      <c r="S211" s="46">
        <f t="shared" si="414"/>
        <v>1</v>
      </c>
      <c r="T211" s="47">
        <f t="shared" si="414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5">P211-Z211+AE211+U211</f>
        <v>1</v>
      </c>
      <c r="AL211" s="46">
        <f t="shared" si="415"/>
        <v>1</v>
      </c>
      <c r="AM211" s="46">
        <f t="shared" si="415"/>
        <v>1</v>
      </c>
      <c r="AN211" s="46">
        <f t="shared" si="415"/>
        <v>1</v>
      </c>
      <c r="AO211" s="46">
        <f t="shared" si="415"/>
        <v>1</v>
      </c>
      <c r="AP211" s="37"/>
      <c r="AQ211" s="43">
        <f t="shared" si="3"/>
        <v>1</v>
      </c>
      <c r="AR211" s="41"/>
      <c r="AS211" s="41"/>
      <c r="AT211" s="53"/>
      <c r="AU211" s="54"/>
      <c r="AV211" s="54"/>
      <c r="AW211" s="4"/>
      <c r="AX211" s="4"/>
    </row>
    <row r="212" spans="1:50" ht="90" customHeight="1" x14ac:dyDescent="0.4">
      <c r="A212" s="35">
        <f t="shared" si="4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ENERO 2025'!AP212</f>
        <v>6</v>
      </c>
      <c r="P212" s="45">
        <f t="shared" si="0"/>
        <v>6</v>
      </c>
      <c r="Q212" s="46">
        <f t="shared" si="294"/>
        <v>6</v>
      </c>
      <c r="R212" s="46">
        <f t="shared" ref="R212:T212" si="416">AL212</f>
        <v>6</v>
      </c>
      <c r="S212" s="46">
        <f t="shared" si="416"/>
        <v>6</v>
      </c>
      <c r="T212" s="47">
        <f t="shared" si="416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7">P212-Z212+AE212+U212</f>
        <v>6</v>
      </c>
      <c r="AL212" s="46">
        <f t="shared" si="417"/>
        <v>6</v>
      </c>
      <c r="AM212" s="46">
        <f t="shared" si="417"/>
        <v>6</v>
      </c>
      <c r="AN212" s="46">
        <f t="shared" si="417"/>
        <v>6</v>
      </c>
      <c r="AO212" s="46">
        <f t="shared" si="417"/>
        <v>6</v>
      </c>
      <c r="AP212" s="37"/>
      <c r="AQ212" s="43">
        <f t="shared" si="3"/>
        <v>6</v>
      </c>
      <c r="AR212" s="41"/>
      <c r="AS212" s="41"/>
      <c r="AT212" s="53"/>
      <c r="AU212" s="54"/>
      <c r="AV212" s="54"/>
      <c r="AW212" s="4"/>
      <c r="AX212" s="4"/>
    </row>
    <row r="213" spans="1:50" ht="90" customHeight="1" x14ac:dyDescent="0.4">
      <c r="A213" s="35">
        <f t="shared" si="4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ENERO 2025'!AP213</f>
        <v>0</v>
      </c>
      <c r="P213" s="45">
        <f t="shared" si="0"/>
        <v>0</v>
      </c>
      <c r="Q213" s="46">
        <f t="shared" si="294"/>
        <v>0</v>
      </c>
      <c r="R213" s="46">
        <f t="shared" ref="R213:T213" si="418">AL213</f>
        <v>0</v>
      </c>
      <c r="S213" s="46">
        <f t="shared" si="418"/>
        <v>0</v>
      </c>
      <c r="T213" s="47">
        <f t="shared" si="418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9">P213-Z213+AE213+U213</f>
        <v>0</v>
      </c>
      <c r="AL213" s="46">
        <f t="shared" si="419"/>
        <v>0</v>
      </c>
      <c r="AM213" s="46">
        <f t="shared" si="419"/>
        <v>0</v>
      </c>
      <c r="AN213" s="46">
        <f t="shared" si="419"/>
        <v>0</v>
      </c>
      <c r="AO213" s="46">
        <f t="shared" si="419"/>
        <v>0</v>
      </c>
      <c r="AP213" s="37"/>
      <c r="AQ213" s="43">
        <f t="shared" si="3"/>
        <v>0</v>
      </c>
      <c r="AR213" s="41"/>
      <c r="AS213" s="41"/>
      <c r="AT213" s="53"/>
      <c r="AU213" s="54"/>
      <c r="AV213" s="54"/>
      <c r="AW213" s="4"/>
      <c r="AX213" s="4"/>
    </row>
    <row r="214" spans="1:50" ht="90" customHeight="1" x14ac:dyDescent="0.4">
      <c r="A214" s="35">
        <f t="shared" si="4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f>'EQUIPO ENERO 2025'!AP214</f>
        <v>0</v>
      </c>
      <c r="P214" s="45">
        <f t="shared" si="0"/>
        <v>0</v>
      </c>
      <c r="Q214" s="46">
        <f t="shared" si="294"/>
        <v>0</v>
      </c>
      <c r="R214" s="46">
        <f t="shared" ref="R214:T214" si="420">AL214</f>
        <v>0</v>
      </c>
      <c r="S214" s="46">
        <f t="shared" si="420"/>
        <v>0</v>
      </c>
      <c r="T214" s="47">
        <f t="shared" si="420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1">P214-Z214+AE214+U214</f>
        <v>0</v>
      </c>
      <c r="AL214" s="46">
        <f t="shared" si="421"/>
        <v>0</v>
      </c>
      <c r="AM214" s="46">
        <f t="shared" si="421"/>
        <v>0</v>
      </c>
      <c r="AN214" s="46">
        <f t="shared" si="421"/>
        <v>0</v>
      </c>
      <c r="AO214" s="46">
        <f t="shared" si="421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90" customHeight="1" x14ac:dyDescent="0.4">
      <c r="A215" s="35">
        <f t="shared" si="4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ENERO 2025'!AP215</f>
        <v>1</v>
      </c>
      <c r="P215" s="45">
        <f t="shared" si="0"/>
        <v>1</v>
      </c>
      <c r="Q215" s="46">
        <f t="shared" si="294"/>
        <v>1</v>
      </c>
      <c r="R215" s="46">
        <f t="shared" ref="R215:T215" si="422">AL215</f>
        <v>1</v>
      </c>
      <c r="S215" s="46">
        <f t="shared" si="422"/>
        <v>1</v>
      </c>
      <c r="T215" s="47">
        <f t="shared" si="422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3">P215-Z215+AE215+U215</f>
        <v>1</v>
      </c>
      <c r="AL215" s="46">
        <f t="shared" si="423"/>
        <v>1</v>
      </c>
      <c r="AM215" s="46">
        <f t="shared" si="423"/>
        <v>1</v>
      </c>
      <c r="AN215" s="46">
        <f t="shared" si="423"/>
        <v>1</v>
      </c>
      <c r="AO215" s="46">
        <f t="shared" si="423"/>
        <v>1</v>
      </c>
      <c r="AP215" s="37"/>
      <c r="AQ215" s="43">
        <f t="shared" si="3"/>
        <v>1</v>
      </c>
      <c r="AR215" s="41"/>
      <c r="AS215" s="41"/>
      <c r="AT215" s="53"/>
      <c r="AU215" s="54"/>
      <c r="AV215" s="54"/>
      <c r="AW215" s="4"/>
      <c r="AX215" s="4"/>
    </row>
    <row r="216" spans="1:50" ht="90" customHeight="1" x14ac:dyDescent="0.4">
      <c r="A216" s="35">
        <f t="shared" si="4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ENERO 2025'!AP216</f>
        <v>1</v>
      </c>
      <c r="P216" s="45">
        <f t="shared" si="0"/>
        <v>1</v>
      </c>
      <c r="Q216" s="46">
        <f t="shared" si="294"/>
        <v>1</v>
      </c>
      <c r="R216" s="46">
        <f t="shared" ref="R216:T216" si="424">AL216</f>
        <v>1</v>
      </c>
      <c r="S216" s="46">
        <f t="shared" si="424"/>
        <v>1</v>
      </c>
      <c r="T216" s="47">
        <f t="shared" si="424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5">P216-Z216+AE216+U216</f>
        <v>1</v>
      </c>
      <c r="AL216" s="46">
        <f t="shared" si="425"/>
        <v>1</v>
      </c>
      <c r="AM216" s="46">
        <f t="shared" si="425"/>
        <v>1</v>
      </c>
      <c r="AN216" s="46">
        <f t="shared" si="425"/>
        <v>1</v>
      </c>
      <c r="AO216" s="46">
        <f t="shared" si="425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90" customHeight="1" x14ac:dyDescent="0.4">
      <c r="A217" s="35">
        <f t="shared" si="4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ENERO 2025'!AP217</f>
        <v>0</v>
      </c>
      <c r="P217" s="167">
        <f t="shared" si="0"/>
        <v>0</v>
      </c>
      <c r="Q217" s="168">
        <f t="shared" si="294"/>
        <v>0</v>
      </c>
      <c r="R217" s="168">
        <f t="shared" ref="R217:T217" si="426">AL217</f>
        <v>0</v>
      </c>
      <c r="S217" s="168">
        <f t="shared" si="426"/>
        <v>0</v>
      </c>
      <c r="T217" s="169">
        <f t="shared" si="426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176">
        <f t="shared" ref="AK217:AO217" si="427">P217-Z217+AE217+U217</f>
        <v>0</v>
      </c>
      <c r="AL217" s="168">
        <f t="shared" si="427"/>
        <v>0</v>
      </c>
      <c r="AM217" s="168">
        <f t="shared" si="427"/>
        <v>0</v>
      </c>
      <c r="AN217" s="168">
        <f t="shared" si="427"/>
        <v>0</v>
      </c>
      <c r="AO217" s="168">
        <f t="shared" si="427"/>
        <v>0</v>
      </c>
      <c r="AP217" s="171"/>
      <c r="AQ217" s="43">
        <f t="shared" si="3"/>
        <v>0</v>
      </c>
      <c r="AR217" s="162"/>
      <c r="AS217" s="162"/>
      <c r="AT217" s="177"/>
      <c r="AU217" s="178"/>
      <c r="AV217" s="178"/>
      <c r="AW217" s="179"/>
      <c r="AX217" s="179"/>
    </row>
    <row r="218" spans="1:50" ht="90" customHeight="1" x14ac:dyDescent="0.4">
      <c r="A218" s="35">
        <f t="shared" si="4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ENERO 2025'!AP218</f>
        <v>8</v>
      </c>
      <c r="P218" s="45">
        <f t="shared" si="0"/>
        <v>8</v>
      </c>
      <c r="Q218" s="46">
        <f t="shared" si="294"/>
        <v>8</v>
      </c>
      <c r="R218" s="46">
        <f t="shared" ref="R218:T218" si="428">AL218</f>
        <v>8</v>
      </c>
      <c r="S218" s="46">
        <f t="shared" si="428"/>
        <v>8</v>
      </c>
      <c r="T218" s="47">
        <f t="shared" si="428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9">P218-Z218+AE218+U218</f>
        <v>8</v>
      </c>
      <c r="AL218" s="46">
        <f t="shared" si="429"/>
        <v>8</v>
      </c>
      <c r="AM218" s="46">
        <f t="shared" si="429"/>
        <v>8</v>
      </c>
      <c r="AN218" s="46">
        <f t="shared" si="429"/>
        <v>8</v>
      </c>
      <c r="AO218" s="46">
        <f t="shared" si="429"/>
        <v>8</v>
      </c>
      <c r="AP218" s="37"/>
      <c r="AQ218" s="43">
        <f t="shared" si="3"/>
        <v>8</v>
      </c>
      <c r="AR218" s="41"/>
      <c r="AS218" s="41"/>
      <c r="AT218" s="53"/>
      <c r="AU218" s="54"/>
      <c r="AV218" s="54"/>
      <c r="AW218" s="4"/>
      <c r="AX218" s="4"/>
    </row>
    <row r="219" spans="1:50" ht="90" customHeight="1" x14ac:dyDescent="0.4">
      <c r="A219" s="35">
        <f t="shared" si="4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ENERO 2025'!AP219</f>
        <v>12</v>
      </c>
      <c r="P219" s="45">
        <f t="shared" si="0"/>
        <v>12</v>
      </c>
      <c r="Q219" s="46">
        <f t="shared" si="294"/>
        <v>12</v>
      </c>
      <c r="R219" s="46">
        <f t="shared" ref="R219:T219" si="430">AL219</f>
        <v>12</v>
      </c>
      <c r="S219" s="46">
        <f t="shared" si="430"/>
        <v>12</v>
      </c>
      <c r="T219" s="47">
        <f t="shared" si="430"/>
        <v>12</v>
      </c>
      <c r="U219" s="48"/>
      <c r="V219" s="37"/>
      <c r="W219" s="37"/>
      <c r="X219" s="37"/>
      <c r="Y219" s="49"/>
      <c r="Z219" s="138">
        <v>4</v>
      </c>
      <c r="AA219" s="139"/>
      <c r="AB219" s="37"/>
      <c r="AC219" s="37"/>
      <c r="AD219" s="49"/>
      <c r="AE219" s="50">
        <v>4</v>
      </c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1">P219-Z219+AE219+U219</f>
        <v>12</v>
      </c>
      <c r="AL219" s="46">
        <f t="shared" si="431"/>
        <v>12</v>
      </c>
      <c r="AM219" s="46">
        <f t="shared" si="431"/>
        <v>12</v>
      </c>
      <c r="AN219" s="46">
        <f t="shared" si="431"/>
        <v>12</v>
      </c>
      <c r="AO219" s="46">
        <f t="shared" si="431"/>
        <v>12</v>
      </c>
      <c r="AP219" s="38" t="s">
        <v>755</v>
      </c>
      <c r="AQ219" s="43">
        <f t="shared" si="3"/>
        <v>12</v>
      </c>
      <c r="AR219" s="41"/>
      <c r="AS219" s="41"/>
      <c r="AT219" s="53"/>
      <c r="AU219" s="54"/>
      <c r="AV219" s="54"/>
      <c r="AW219" s="4"/>
      <c r="AX219" s="4"/>
    </row>
    <row r="220" spans="1:50" ht="90" customHeight="1" x14ac:dyDescent="0.4">
      <c r="A220" s="35">
        <f t="shared" si="4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ENERO 2025'!AP220</f>
        <v>0</v>
      </c>
      <c r="P220" s="68">
        <v>0</v>
      </c>
      <c r="Q220" s="37">
        <v>0</v>
      </c>
      <c r="R220" s="37">
        <v>0</v>
      </c>
      <c r="S220" s="37">
        <f t="shared" ref="S220:T220" si="432">AM220</f>
        <v>0</v>
      </c>
      <c r="T220" s="132">
        <f t="shared" si="432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139">
        <f t="shared" ref="AK220:AO220" si="433">P220-Z220+AE220+U220</f>
        <v>0</v>
      </c>
      <c r="AL220" s="37">
        <f t="shared" si="433"/>
        <v>0</v>
      </c>
      <c r="AM220" s="37">
        <f t="shared" si="433"/>
        <v>0</v>
      </c>
      <c r="AN220" s="37">
        <f t="shared" si="433"/>
        <v>0</v>
      </c>
      <c r="AO220" s="37">
        <f t="shared" si="433"/>
        <v>0</v>
      </c>
      <c r="AP220" s="38"/>
      <c r="AQ220" s="43">
        <f t="shared" si="3"/>
        <v>0</v>
      </c>
      <c r="AR220" s="41"/>
      <c r="AS220" s="41"/>
      <c r="AT220" s="53"/>
      <c r="AU220" s="54"/>
      <c r="AV220" s="54"/>
      <c r="AW220" s="4"/>
      <c r="AX220" s="4"/>
    </row>
    <row r="221" spans="1:50" ht="90" customHeight="1" x14ac:dyDescent="0.4">
      <c r="A221" s="35">
        <f t="shared" si="4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ENERO 2025'!AP221</f>
        <v>4</v>
      </c>
      <c r="P221" s="45">
        <f t="shared" ref="P221:P276" si="434">O221</f>
        <v>4</v>
      </c>
      <c r="Q221" s="46">
        <f t="shared" ref="Q221:T221" si="435">AK221</f>
        <v>4</v>
      </c>
      <c r="R221" s="46">
        <f t="shared" si="435"/>
        <v>4</v>
      </c>
      <c r="S221" s="46">
        <f t="shared" si="435"/>
        <v>4</v>
      </c>
      <c r="T221" s="47">
        <f t="shared" si="435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6">P221-Z221+AE221+U221</f>
        <v>4</v>
      </c>
      <c r="AL221" s="46">
        <f t="shared" si="436"/>
        <v>4</v>
      </c>
      <c r="AM221" s="46">
        <f t="shared" si="436"/>
        <v>4</v>
      </c>
      <c r="AN221" s="46">
        <f t="shared" si="436"/>
        <v>4</v>
      </c>
      <c r="AO221" s="46">
        <f t="shared" si="436"/>
        <v>4</v>
      </c>
      <c r="AP221" s="38"/>
      <c r="AQ221" s="43">
        <f t="shared" si="3"/>
        <v>4</v>
      </c>
      <c r="AR221" s="41"/>
      <c r="AS221" s="41"/>
      <c r="AT221" s="53"/>
      <c r="AU221" s="54"/>
      <c r="AV221" s="54"/>
      <c r="AW221" s="4"/>
      <c r="AX221" s="4"/>
    </row>
    <row r="222" spans="1:50" ht="90" customHeight="1" x14ac:dyDescent="0.4">
      <c r="A222" s="35">
        <f t="shared" si="4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ENERO 2025'!AP222</f>
        <v>0</v>
      </c>
      <c r="P222" s="45">
        <f t="shared" si="434"/>
        <v>0</v>
      </c>
      <c r="Q222" s="46">
        <f t="shared" ref="Q222:T222" si="437">AK222</f>
        <v>0</v>
      </c>
      <c r="R222" s="46">
        <f t="shared" si="437"/>
        <v>0</v>
      </c>
      <c r="S222" s="46">
        <f t="shared" si="437"/>
        <v>0</v>
      </c>
      <c r="T222" s="47">
        <f t="shared" si="437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8">P222-Z222+AE222+U222</f>
        <v>0</v>
      </c>
      <c r="AL222" s="46">
        <f t="shared" si="438"/>
        <v>0</v>
      </c>
      <c r="AM222" s="46">
        <f t="shared" si="438"/>
        <v>0</v>
      </c>
      <c r="AN222" s="46">
        <f t="shared" si="438"/>
        <v>0</v>
      </c>
      <c r="AO222" s="46">
        <f t="shared" si="438"/>
        <v>0</v>
      </c>
      <c r="AP222" s="37"/>
      <c r="AQ222" s="43">
        <f t="shared" si="3"/>
        <v>0</v>
      </c>
      <c r="AR222" s="41"/>
      <c r="AS222" s="41"/>
      <c r="AT222" s="53"/>
      <c r="AU222" s="54"/>
      <c r="AV222" s="54"/>
      <c r="AW222" s="4"/>
      <c r="AX222" s="4"/>
    </row>
    <row r="223" spans="1:50" ht="90" customHeight="1" x14ac:dyDescent="0.4">
      <c r="A223" s="35">
        <f t="shared" si="4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ENERO 2025'!AP223</f>
        <v>1</v>
      </c>
      <c r="P223" s="45">
        <f t="shared" si="434"/>
        <v>1</v>
      </c>
      <c r="Q223" s="46">
        <f t="shared" ref="Q223:T223" si="439">AK223</f>
        <v>1</v>
      </c>
      <c r="R223" s="46">
        <f t="shared" si="439"/>
        <v>1</v>
      </c>
      <c r="S223" s="46">
        <f t="shared" si="439"/>
        <v>1</v>
      </c>
      <c r="T223" s="47">
        <f t="shared" si="439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40">P223-Z223+AE223+U223</f>
        <v>1</v>
      </c>
      <c r="AL223" s="46">
        <f t="shared" si="440"/>
        <v>1</v>
      </c>
      <c r="AM223" s="46">
        <f t="shared" si="440"/>
        <v>1</v>
      </c>
      <c r="AN223" s="46">
        <f t="shared" si="440"/>
        <v>1</v>
      </c>
      <c r="AO223" s="46">
        <f t="shared" si="440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  <c r="AW223" s="4"/>
      <c r="AX223" s="4"/>
    </row>
    <row r="224" spans="1:50" ht="90" customHeight="1" x14ac:dyDescent="0.4">
      <c r="A224" s="35">
        <f t="shared" si="4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f>'EQUIPO ENERO 2025'!AP224</f>
        <v>4</v>
      </c>
      <c r="P224" s="45">
        <f t="shared" si="434"/>
        <v>4</v>
      </c>
      <c r="Q224" s="46">
        <f t="shared" ref="Q224:T224" si="441">AK224</f>
        <v>4</v>
      </c>
      <c r="R224" s="46">
        <f t="shared" si="441"/>
        <v>4</v>
      </c>
      <c r="S224" s="46">
        <f t="shared" si="441"/>
        <v>4</v>
      </c>
      <c r="T224" s="47">
        <f t="shared" si="441"/>
        <v>4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2">P224-Z224+AE224+U224</f>
        <v>4</v>
      </c>
      <c r="AL224" s="46">
        <f t="shared" si="442"/>
        <v>4</v>
      </c>
      <c r="AM224" s="46">
        <f t="shared" si="442"/>
        <v>4</v>
      </c>
      <c r="AN224" s="46">
        <f t="shared" si="442"/>
        <v>4</v>
      </c>
      <c r="AO224" s="46">
        <f t="shared" si="442"/>
        <v>4</v>
      </c>
      <c r="AP224" s="37"/>
      <c r="AQ224" s="43">
        <f t="shared" si="3"/>
        <v>4</v>
      </c>
      <c r="AR224" s="41"/>
      <c r="AS224" s="41"/>
      <c r="AT224" s="53"/>
      <c r="AU224" s="54"/>
      <c r="AV224" s="54"/>
      <c r="AW224" s="4"/>
      <c r="AX224" s="4"/>
    </row>
    <row r="225" spans="1:50" ht="90" customHeight="1" x14ac:dyDescent="0.4">
      <c r="A225" s="35">
        <f t="shared" si="4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ENERO 2025'!AP225</f>
        <v>12</v>
      </c>
      <c r="P225" s="45">
        <f t="shared" si="434"/>
        <v>12</v>
      </c>
      <c r="Q225" s="46">
        <f t="shared" ref="Q225:T225" si="443">AK225</f>
        <v>12</v>
      </c>
      <c r="R225" s="46">
        <f t="shared" si="443"/>
        <v>12</v>
      </c>
      <c r="S225" s="46">
        <f t="shared" si="443"/>
        <v>12</v>
      </c>
      <c r="T225" s="47">
        <f t="shared" si="443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4">P225-Z225+AE225+U225</f>
        <v>12</v>
      </c>
      <c r="AL225" s="46">
        <f t="shared" si="444"/>
        <v>12</v>
      </c>
      <c r="AM225" s="46">
        <f t="shared" si="444"/>
        <v>12</v>
      </c>
      <c r="AN225" s="46">
        <f t="shared" si="444"/>
        <v>12</v>
      </c>
      <c r="AO225" s="46">
        <f t="shared" si="444"/>
        <v>12</v>
      </c>
      <c r="AP225" s="37"/>
      <c r="AQ225" s="43">
        <f t="shared" si="3"/>
        <v>12</v>
      </c>
      <c r="AR225" s="41"/>
      <c r="AS225" s="41"/>
      <c r="AT225" s="53"/>
      <c r="AU225" s="54"/>
      <c r="AV225" s="54"/>
      <c r="AW225" s="4"/>
      <c r="AX225" s="4"/>
    </row>
    <row r="226" spans="1:50" ht="90" customHeight="1" x14ac:dyDescent="0.4">
      <c r="A226" s="35">
        <f t="shared" si="4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 t="s">
        <v>916</v>
      </c>
      <c r="O226" s="43">
        <f>'EQUIPO ENERO 2025'!AP226</f>
        <v>0</v>
      </c>
      <c r="P226" s="45">
        <f t="shared" si="434"/>
        <v>0</v>
      </c>
      <c r="Q226" s="46">
        <f t="shared" ref="Q226:T226" si="445">AK226</f>
        <v>0</v>
      </c>
      <c r="R226" s="46">
        <f t="shared" si="445"/>
        <v>0</v>
      </c>
      <c r="S226" s="46">
        <f t="shared" si="445"/>
        <v>0</v>
      </c>
      <c r="T226" s="47">
        <f t="shared" si="445"/>
        <v>0</v>
      </c>
      <c r="U226" s="48"/>
      <c r="V226" s="37"/>
      <c r="W226" s="37"/>
      <c r="X226" s="37"/>
      <c r="Y226" s="49"/>
      <c r="Z226" s="138">
        <v>4</v>
      </c>
      <c r="AA226" s="139"/>
      <c r="AB226" s="37"/>
      <c r="AC226" s="37"/>
      <c r="AD226" s="49"/>
      <c r="AE226" s="50">
        <v>4</v>
      </c>
      <c r="AF226" s="37"/>
      <c r="AG226" s="37"/>
      <c r="AH226" s="37"/>
      <c r="AI226" s="49"/>
      <c r="AJ226" s="51"/>
      <c r="AK226" s="52">
        <f t="shared" ref="AK226:AO226" si="446">P226-Z226+AE226+U226</f>
        <v>0</v>
      </c>
      <c r="AL226" s="46">
        <f t="shared" si="446"/>
        <v>0</v>
      </c>
      <c r="AM226" s="46">
        <f t="shared" si="446"/>
        <v>0</v>
      </c>
      <c r="AN226" s="46">
        <f t="shared" si="446"/>
        <v>0</v>
      </c>
      <c r="AO226" s="46">
        <f t="shared" si="446"/>
        <v>0</v>
      </c>
      <c r="AP226" s="37"/>
      <c r="AQ226" s="43">
        <f t="shared" si="3"/>
        <v>0</v>
      </c>
      <c r="AR226" s="41"/>
      <c r="AS226" s="41"/>
      <c r="AT226" s="53"/>
      <c r="AU226" s="54"/>
      <c r="AV226" s="54"/>
      <c r="AW226" s="4"/>
      <c r="AX226" s="4"/>
    </row>
    <row r="227" spans="1:50" ht="90" customHeight="1" x14ac:dyDescent="0.4">
      <c r="A227" s="35">
        <f t="shared" si="4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 t="s">
        <v>920</v>
      </c>
      <c r="O227" s="43">
        <f>'EQUIPO ENERO 2025'!AP227</f>
        <v>48</v>
      </c>
      <c r="P227" s="45">
        <f t="shared" si="434"/>
        <v>48</v>
      </c>
      <c r="Q227" s="46">
        <f t="shared" ref="Q227:T227" si="447">AK227</f>
        <v>48</v>
      </c>
      <c r="R227" s="46">
        <f t="shared" si="447"/>
        <v>48</v>
      </c>
      <c r="S227" s="46">
        <f t="shared" si="447"/>
        <v>48</v>
      </c>
      <c r="T227" s="47">
        <f t="shared" si="447"/>
        <v>48</v>
      </c>
      <c r="U227" s="48"/>
      <c r="V227" s="37"/>
      <c r="W227" s="37"/>
      <c r="X227" s="37"/>
      <c r="Y227" s="49"/>
      <c r="Z227" s="138">
        <v>4</v>
      </c>
      <c r="AA227" s="139">
        <v>4</v>
      </c>
      <c r="AB227" s="37"/>
      <c r="AC227" s="37"/>
      <c r="AD227" s="49"/>
      <c r="AE227" s="50">
        <v>4</v>
      </c>
      <c r="AF227" s="37">
        <v>4</v>
      </c>
      <c r="AG227" s="37"/>
      <c r="AH227" s="37"/>
      <c r="AI227" s="49"/>
      <c r="AJ227" s="51">
        <f>'EQUIPO ENERO 2025'!AP227</f>
        <v>48</v>
      </c>
      <c r="AK227" s="52">
        <f t="shared" ref="AK227:AO227" si="448">P227-Z227+AE227+U227</f>
        <v>48</v>
      </c>
      <c r="AL227" s="46">
        <f t="shared" si="448"/>
        <v>48</v>
      </c>
      <c r="AM227" s="46">
        <f t="shared" si="448"/>
        <v>48</v>
      </c>
      <c r="AN227" s="46">
        <f t="shared" si="448"/>
        <v>48</v>
      </c>
      <c r="AO227" s="46">
        <f t="shared" si="448"/>
        <v>48</v>
      </c>
      <c r="AP227" s="37"/>
      <c r="AQ227" s="43">
        <f t="shared" si="3"/>
        <v>48</v>
      </c>
      <c r="AR227" s="41"/>
      <c r="AS227" s="53">
        <v>327</v>
      </c>
      <c r="AT227" s="53"/>
      <c r="AU227" s="54"/>
      <c r="AV227" s="54"/>
      <c r="AW227" s="4"/>
      <c r="AX227" s="4"/>
    </row>
    <row r="228" spans="1:50" ht="90" customHeight="1" x14ac:dyDescent="0.4">
      <c r="A228" s="35">
        <f t="shared" si="4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/>
      <c r="O228" s="43">
        <f>'EQUIPO ENERO 2025'!AP228</f>
        <v>0</v>
      </c>
      <c r="P228" s="45">
        <f t="shared" si="434"/>
        <v>0</v>
      </c>
      <c r="Q228" s="46">
        <f t="shared" ref="Q228:T228" si="449">AK228</f>
        <v>0</v>
      </c>
      <c r="R228" s="46">
        <f t="shared" si="449"/>
        <v>0</v>
      </c>
      <c r="S228" s="46">
        <f t="shared" si="449"/>
        <v>0</v>
      </c>
      <c r="T228" s="47">
        <f t="shared" si="449"/>
        <v>0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50">P228-Z228+AE228+U228</f>
        <v>0</v>
      </c>
      <c r="AL228" s="46">
        <f t="shared" si="450"/>
        <v>0</v>
      </c>
      <c r="AM228" s="46">
        <f t="shared" si="450"/>
        <v>0</v>
      </c>
      <c r="AN228" s="46">
        <f t="shared" si="450"/>
        <v>0</v>
      </c>
      <c r="AO228" s="46">
        <f t="shared" si="450"/>
        <v>0</v>
      </c>
      <c r="AP228" s="37"/>
      <c r="AQ228" s="43">
        <f t="shared" si="3"/>
        <v>0</v>
      </c>
      <c r="AR228" s="41"/>
      <c r="AS228" s="41"/>
      <c r="AT228" s="53"/>
      <c r="AU228" s="54"/>
      <c r="AV228" s="54"/>
      <c r="AW228" s="4"/>
      <c r="AX228" s="4"/>
    </row>
    <row r="229" spans="1:50" ht="90" customHeight="1" x14ac:dyDescent="0.4">
      <c r="A229" s="35">
        <f t="shared" si="4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 t="s">
        <v>920</v>
      </c>
      <c r="O229" s="43">
        <f>'EQUIPO ENERO 2025'!AP229</f>
        <v>47</v>
      </c>
      <c r="P229" s="45">
        <f t="shared" si="434"/>
        <v>47</v>
      </c>
      <c r="Q229" s="46">
        <f t="shared" ref="Q229:T229" si="451">AK229</f>
        <v>47</v>
      </c>
      <c r="R229" s="46">
        <f t="shared" si="451"/>
        <v>47</v>
      </c>
      <c r="S229" s="46">
        <f t="shared" si="451"/>
        <v>47</v>
      </c>
      <c r="T229" s="47">
        <f t="shared" si="451"/>
        <v>47</v>
      </c>
      <c r="U229" s="48"/>
      <c r="V229" s="37"/>
      <c r="W229" s="37"/>
      <c r="X229" s="37"/>
      <c r="Y229" s="49"/>
      <c r="Z229" s="138">
        <v>4</v>
      </c>
      <c r="AA229" s="139">
        <v>4</v>
      </c>
      <c r="AB229" s="37"/>
      <c r="AC229" s="37"/>
      <c r="AD229" s="49"/>
      <c r="AE229" s="50">
        <v>4</v>
      </c>
      <c r="AF229" s="37">
        <v>4</v>
      </c>
      <c r="AG229" s="37"/>
      <c r="AH229" s="37"/>
      <c r="AI229" s="49"/>
      <c r="AJ229" s="51">
        <f>'EQUIPO ENERO 2025'!AP229</f>
        <v>47</v>
      </c>
      <c r="AK229" s="52">
        <f t="shared" ref="AK229:AO229" si="452">P229-Z229+AE229+U229</f>
        <v>47</v>
      </c>
      <c r="AL229" s="46">
        <f t="shared" si="452"/>
        <v>47</v>
      </c>
      <c r="AM229" s="46">
        <f t="shared" si="452"/>
        <v>47</v>
      </c>
      <c r="AN229" s="46">
        <f t="shared" si="452"/>
        <v>47</v>
      </c>
      <c r="AO229" s="46">
        <f t="shared" si="452"/>
        <v>47</v>
      </c>
      <c r="AP229" s="37"/>
      <c r="AQ229" s="43">
        <f t="shared" si="3"/>
        <v>47</v>
      </c>
      <c r="AR229" s="41"/>
      <c r="AS229" s="41">
        <v>327</v>
      </c>
      <c r="AT229" s="53"/>
      <c r="AU229" s="54"/>
      <c r="AV229" s="54"/>
      <c r="AW229" s="4"/>
      <c r="AX229" s="4"/>
    </row>
    <row r="230" spans="1:50" ht="90" customHeight="1" x14ac:dyDescent="0.4">
      <c r="A230" s="35">
        <f t="shared" si="4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ENERO 2025'!AP230</f>
        <v>1</v>
      </c>
      <c r="P230" s="45">
        <f t="shared" si="434"/>
        <v>1</v>
      </c>
      <c r="Q230" s="46">
        <f t="shared" ref="Q230:T230" si="453">AK230</f>
        <v>1</v>
      </c>
      <c r="R230" s="46">
        <f t="shared" si="453"/>
        <v>1</v>
      </c>
      <c r="S230" s="46">
        <f t="shared" si="453"/>
        <v>1</v>
      </c>
      <c r="T230" s="47">
        <f t="shared" si="453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4">P230-Z230+AE230+U230</f>
        <v>1</v>
      </c>
      <c r="AL230" s="46">
        <f t="shared" si="454"/>
        <v>1</v>
      </c>
      <c r="AM230" s="46">
        <f t="shared" si="454"/>
        <v>1</v>
      </c>
      <c r="AN230" s="46">
        <f t="shared" si="454"/>
        <v>1</v>
      </c>
      <c r="AO230" s="46">
        <f t="shared" si="454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  <c r="AW230" s="4"/>
      <c r="AX230" s="4"/>
    </row>
    <row r="231" spans="1:50" ht="90" customHeight="1" x14ac:dyDescent="0.4">
      <c r="A231" s="35">
        <f t="shared" si="4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ENERO 2025'!AP231</f>
        <v>1</v>
      </c>
      <c r="P231" s="45">
        <f t="shared" si="434"/>
        <v>1</v>
      </c>
      <c r="Q231" s="46">
        <f t="shared" ref="Q231:T231" si="455">AK231</f>
        <v>1</v>
      </c>
      <c r="R231" s="46">
        <f t="shared" si="455"/>
        <v>1</v>
      </c>
      <c r="S231" s="46">
        <f t="shared" si="455"/>
        <v>1</v>
      </c>
      <c r="T231" s="47">
        <f t="shared" si="455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6">P231-Z231+AE231+U231</f>
        <v>1</v>
      </c>
      <c r="AL231" s="46">
        <f t="shared" si="456"/>
        <v>1</v>
      </c>
      <c r="AM231" s="46">
        <f t="shared" si="456"/>
        <v>1</v>
      </c>
      <c r="AN231" s="46">
        <f t="shared" si="456"/>
        <v>1</v>
      </c>
      <c r="AO231" s="46">
        <f t="shared" si="456"/>
        <v>1</v>
      </c>
      <c r="AP231" s="38" t="s">
        <v>939</v>
      </c>
      <c r="AQ231" s="43">
        <f t="shared" si="3"/>
        <v>1</v>
      </c>
      <c r="AR231" s="53"/>
      <c r="AS231" s="53"/>
      <c r="AT231" s="53"/>
      <c r="AU231" s="54"/>
      <c r="AV231" s="54"/>
      <c r="AW231" s="4"/>
      <c r="AX231" s="4"/>
    </row>
    <row r="232" spans="1:50" ht="90" customHeight="1" x14ac:dyDescent="0.4">
      <c r="A232" s="35">
        <f t="shared" si="4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ENERO 2025'!AP232</f>
        <v>1</v>
      </c>
      <c r="P232" s="45">
        <f t="shared" si="434"/>
        <v>1</v>
      </c>
      <c r="Q232" s="46">
        <f t="shared" ref="Q232:T232" si="457">AK232</f>
        <v>1</v>
      </c>
      <c r="R232" s="46">
        <f t="shared" si="457"/>
        <v>1</v>
      </c>
      <c r="S232" s="46">
        <f t="shared" si="457"/>
        <v>1</v>
      </c>
      <c r="T232" s="47">
        <f t="shared" si="457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8">P232-Z232+AE232+U232</f>
        <v>1</v>
      </c>
      <c r="AL232" s="46">
        <f t="shared" si="458"/>
        <v>1</v>
      </c>
      <c r="AM232" s="46">
        <f t="shared" si="458"/>
        <v>1</v>
      </c>
      <c r="AN232" s="46">
        <f t="shared" si="458"/>
        <v>1</v>
      </c>
      <c r="AO232" s="46">
        <f t="shared" si="458"/>
        <v>1</v>
      </c>
      <c r="AP232" s="37">
        <v>1</v>
      </c>
      <c r="AQ232" s="43">
        <f t="shared" si="3"/>
        <v>1</v>
      </c>
      <c r="AR232" s="41"/>
      <c r="AS232" s="41"/>
      <c r="AT232" s="53"/>
      <c r="AU232" s="54"/>
      <c r="AV232" s="54"/>
      <c r="AW232" s="4"/>
      <c r="AX232" s="4"/>
    </row>
    <row r="233" spans="1:50" ht="90" customHeight="1" x14ac:dyDescent="0.4">
      <c r="A233" s="35">
        <f t="shared" si="4"/>
        <v>228</v>
      </c>
      <c r="B233" s="7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/>
      <c r="O233" s="43">
        <f>'EQUIPO ENERO 2025'!AP233</f>
        <v>2</v>
      </c>
      <c r="P233" s="45">
        <f t="shared" si="434"/>
        <v>2</v>
      </c>
      <c r="Q233" s="46">
        <f t="shared" ref="Q233:T233" si="459">AK233</f>
        <v>2</v>
      </c>
      <c r="R233" s="46">
        <f t="shared" si="459"/>
        <v>2</v>
      </c>
      <c r="S233" s="46">
        <f t="shared" si="459"/>
        <v>2</v>
      </c>
      <c r="T233" s="47">
        <f t="shared" si="459"/>
        <v>2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2025'!AP233</f>
        <v>2</v>
      </c>
      <c r="AK233" s="52">
        <f t="shared" ref="AK233:AO233" si="460">P233-Z233+AE233+U233</f>
        <v>2</v>
      </c>
      <c r="AL233" s="46">
        <f t="shared" si="460"/>
        <v>2</v>
      </c>
      <c r="AM233" s="46">
        <f t="shared" si="460"/>
        <v>2</v>
      </c>
      <c r="AN233" s="46">
        <f t="shared" si="460"/>
        <v>2</v>
      </c>
      <c r="AO233" s="46">
        <f t="shared" si="460"/>
        <v>2</v>
      </c>
      <c r="AP233" s="37"/>
      <c r="AQ233" s="43">
        <f t="shared" si="3"/>
        <v>2</v>
      </c>
      <c r="AR233" s="41"/>
      <c r="AS233" s="41"/>
      <c r="AT233" s="53"/>
      <c r="AU233" s="54"/>
      <c r="AV233" s="54"/>
      <c r="AW233" s="4"/>
      <c r="AX233" s="4"/>
    </row>
    <row r="234" spans="1:50" ht="90" customHeight="1" x14ac:dyDescent="0.4">
      <c r="A234" s="35">
        <f t="shared" si="4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ENERO 2025'!AP234</f>
        <v>0</v>
      </c>
      <c r="P234" s="45">
        <f t="shared" si="434"/>
        <v>0</v>
      </c>
      <c r="Q234" s="46">
        <f t="shared" ref="Q234:T234" si="461">AK234</f>
        <v>0</v>
      </c>
      <c r="R234" s="46">
        <f t="shared" si="461"/>
        <v>0</v>
      </c>
      <c r="S234" s="46">
        <f t="shared" si="461"/>
        <v>0</v>
      </c>
      <c r="T234" s="47">
        <f t="shared" si="461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2">P234-Z234+AE234+U234</f>
        <v>0</v>
      </c>
      <c r="AL234" s="46">
        <f t="shared" si="462"/>
        <v>0</v>
      </c>
      <c r="AM234" s="46">
        <f t="shared" si="462"/>
        <v>0</v>
      </c>
      <c r="AN234" s="46">
        <f t="shared" si="462"/>
        <v>0</v>
      </c>
      <c r="AO234" s="46">
        <f t="shared" si="462"/>
        <v>0</v>
      </c>
      <c r="AP234" s="37"/>
      <c r="AQ234" s="43">
        <f t="shared" si="3"/>
        <v>0</v>
      </c>
      <c r="AR234" s="41"/>
      <c r="AS234" s="41"/>
      <c r="AT234" s="53"/>
      <c r="AU234" s="54"/>
      <c r="AV234" s="54"/>
      <c r="AW234" s="4"/>
      <c r="AX234" s="4"/>
    </row>
    <row r="235" spans="1:50" ht="90" customHeight="1" x14ac:dyDescent="0.4">
      <c r="A235" s="35">
        <f t="shared" si="4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ENERO 2025'!AP235</f>
        <v>0</v>
      </c>
      <c r="P235" s="45">
        <f t="shared" si="434"/>
        <v>0</v>
      </c>
      <c r="Q235" s="46">
        <f t="shared" ref="Q235:T235" si="463">AK235</f>
        <v>0</v>
      </c>
      <c r="R235" s="46">
        <f t="shared" si="463"/>
        <v>0</v>
      </c>
      <c r="S235" s="46">
        <f t="shared" si="463"/>
        <v>0</v>
      </c>
      <c r="T235" s="47">
        <f t="shared" si="463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4">P235-Z235+AE235+U235</f>
        <v>0</v>
      </c>
      <c r="AL235" s="46">
        <f t="shared" si="464"/>
        <v>0</v>
      </c>
      <c r="AM235" s="46">
        <f t="shared" si="464"/>
        <v>0</v>
      </c>
      <c r="AN235" s="46">
        <f t="shared" si="464"/>
        <v>0</v>
      </c>
      <c r="AO235" s="46">
        <f t="shared" si="464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90" customHeight="1" x14ac:dyDescent="0.4">
      <c r="A236" s="35">
        <f t="shared" si="4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ENERO 2025'!AP236</f>
        <v>0</v>
      </c>
      <c r="P236" s="45">
        <f t="shared" si="434"/>
        <v>0</v>
      </c>
      <c r="Q236" s="46">
        <f t="shared" ref="Q236:T236" si="465">AK236</f>
        <v>0</v>
      </c>
      <c r="R236" s="46">
        <f t="shared" si="465"/>
        <v>0</v>
      </c>
      <c r="S236" s="46">
        <f t="shared" si="465"/>
        <v>0</v>
      </c>
      <c r="T236" s="47">
        <f t="shared" si="465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6">P236-Z236+AE236+U236</f>
        <v>0</v>
      </c>
      <c r="AL236" s="46">
        <f t="shared" si="466"/>
        <v>0</v>
      </c>
      <c r="AM236" s="46">
        <f t="shared" si="466"/>
        <v>0</v>
      </c>
      <c r="AN236" s="46">
        <f t="shared" si="466"/>
        <v>0</v>
      </c>
      <c r="AO236" s="46">
        <f t="shared" si="466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90" customHeight="1" x14ac:dyDescent="0.4">
      <c r="A237" s="35">
        <f t="shared" si="4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ENERO 2025'!AP237</f>
        <v>0</v>
      </c>
      <c r="P237" s="45">
        <f t="shared" si="434"/>
        <v>0</v>
      </c>
      <c r="Q237" s="46">
        <f t="shared" ref="Q237:T237" si="467">AK237</f>
        <v>0</v>
      </c>
      <c r="R237" s="46">
        <f t="shared" si="467"/>
        <v>0</v>
      </c>
      <c r="S237" s="46">
        <f t="shared" si="467"/>
        <v>0</v>
      </c>
      <c r="T237" s="47">
        <f t="shared" si="467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8">P237-Z237+AE237+U237</f>
        <v>0</v>
      </c>
      <c r="AL237" s="46">
        <f t="shared" si="468"/>
        <v>0</v>
      </c>
      <c r="AM237" s="46">
        <f t="shared" si="468"/>
        <v>0</v>
      </c>
      <c r="AN237" s="46">
        <f t="shared" si="468"/>
        <v>0</v>
      </c>
      <c r="AO237" s="46">
        <f t="shared" si="468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90" customHeight="1" x14ac:dyDescent="0.4">
      <c r="A238" s="35">
        <f t="shared" si="4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f>'EQUIPO ENERO 2025'!AP238</f>
        <v>5</v>
      </c>
      <c r="P238" s="45">
        <f t="shared" si="434"/>
        <v>5</v>
      </c>
      <c r="Q238" s="46">
        <f t="shared" ref="Q238:T238" si="469">AK238</f>
        <v>5</v>
      </c>
      <c r="R238" s="46">
        <f t="shared" si="469"/>
        <v>5</v>
      </c>
      <c r="S238" s="46">
        <f t="shared" si="469"/>
        <v>5</v>
      </c>
      <c r="T238" s="47">
        <f t="shared" si="469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70">P238-Z238+AE238+U238</f>
        <v>5</v>
      </c>
      <c r="AL238" s="46">
        <f t="shared" si="470"/>
        <v>5</v>
      </c>
      <c r="AM238" s="46">
        <f t="shared" si="470"/>
        <v>5</v>
      </c>
      <c r="AN238" s="46">
        <f t="shared" si="470"/>
        <v>5</v>
      </c>
      <c r="AO238" s="46">
        <f t="shared" si="470"/>
        <v>5</v>
      </c>
      <c r="AP238" s="37"/>
      <c r="AQ238" s="43">
        <f t="shared" si="3"/>
        <v>5</v>
      </c>
      <c r="AR238" s="41"/>
      <c r="AS238" s="41"/>
      <c r="AT238" s="53"/>
      <c r="AU238" s="54"/>
      <c r="AV238" s="54"/>
      <c r="AW238" s="4"/>
      <c r="AX238" s="4"/>
    </row>
    <row r="239" spans="1:50" ht="90" customHeight="1" x14ac:dyDescent="0.4">
      <c r="A239" s="35">
        <f t="shared" si="4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ENERO 2025'!AP239</f>
        <v>2</v>
      </c>
      <c r="P239" s="45">
        <f t="shared" si="434"/>
        <v>2</v>
      </c>
      <c r="Q239" s="46">
        <f t="shared" ref="Q239:T239" si="471">AK239</f>
        <v>2</v>
      </c>
      <c r="R239" s="46">
        <f t="shared" si="471"/>
        <v>2</v>
      </c>
      <c r="S239" s="46">
        <f t="shared" si="471"/>
        <v>2</v>
      </c>
      <c r="T239" s="47">
        <f t="shared" si="471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2">P239-Z239+AE239+U239</f>
        <v>2</v>
      </c>
      <c r="AL239" s="46">
        <f t="shared" si="472"/>
        <v>2</v>
      </c>
      <c r="AM239" s="46">
        <f t="shared" si="472"/>
        <v>2</v>
      </c>
      <c r="AN239" s="46">
        <f t="shared" si="472"/>
        <v>2</v>
      </c>
      <c r="AO239" s="46">
        <f t="shared" si="472"/>
        <v>2</v>
      </c>
      <c r="AP239" s="37"/>
      <c r="AQ239" s="43">
        <f t="shared" si="3"/>
        <v>2</v>
      </c>
      <c r="AR239" s="41"/>
      <c r="AS239" s="41"/>
      <c r="AT239" s="53"/>
      <c r="AU239" s="54"/>
      <c r="AV239" s="54"/>
      <c r="AW239" s="4"/>
      <c r="AX239" s="4"/>
    </row>
    <row r="240" spans="1:50" ht="90" customHeight="1" x14ac:dyDescent="0.4">
      <c r="A240" s="35">
        <f t="shared" si="4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ENERO 2025'!AP240</f>
        <v>0</v>
      </c>
      <c r="P240" s="45">
        <f t="shared" si="434"/>
        <v>0</v>
      </c>
      <c r="Q240" s="46">
        <f t="shared" ref="Q240:T240" si="473">AK240</f>
        <v>0</v>
      </c>
      <c r="R240" s="46">
        <f t="shared" si="473"/>
        <v>0</v>
      </c>
      <c r="S240" s="46">
        <f t="shared" si="473"/>
        <v>0</v>
      </c>
      <c r="T240" s="47">
        <f t="shared" si="473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4">P240-Z240+AE240+U240</f>
        <v>0</v>
      </c>
      <c r="AL240" s="46">
        <f t="shared" si="474"/>
        <v>0</v>
      </c>
      <c r="AM240" s="46">
        <f t="shared" si="474"/>
        <v>0</v>
      </c>
      <c r="AN240" s="46">
        <f t="shared" si="474"/>
        <v>0</v>
      </c>
      <c r="AO240" s="46">
        <f t="shared" si="474"/>
        <v>0</v>
      </c>
      <c r="AP240" s="37"/>
      <c r="AQ240" s="43">
        <f t="shared" si="3"/>
        <v>0</v>
      </c>
      <c r="AR240" s="41"/>
      <c r="AS240" s="41"/>
      <c r="AT240" s="53"/>
      <c r="AU240" s="54"/>
      <c r="AV240" s="54"/>
      <c r="AW240" s="4"/>
      <c r="AX240" s="4"/>
    </row>
    <row r="241" spans="1:50" ht="90" customHeight="1" x14ac:dyDescent="0.4">
      <c r="A241" s="35">
        <f t="shared" si="4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f>'EQUIPO ENERO 2025'!AP241</f>
        <v>4</v>
      </c>
      <c r="P241" s="45">
        <f t="shared" si="434"/>
        <v>4</v>
      </c>
      <c r="Q241" s="46">
        <f t="shared" ref="Q241:T241" si="475">AK241</f>
        <v>4</v>
      </c>
      <c r="R241" s="46">
        <f t="shared" si="475"/>
        <v>4</v>
      </c>
      <c r="S241" s="46">
        <f t="shared" si="475"/>
        <v>4</v>
      </c>
      <c r="T241" s="47">
        <f t="shared" si="475"/>
        <v>4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6">P241-Z241+AE241+U241</f>
        <v>4</v>
      </c>
      <c r="AL241" s="46">
        <f t="shared" si="476"/>
        <v>4</v>
      </c>
      <c r="AM241" s="46">
        <f t="shared" si="476"/>
        <v>4</v>
      </c>
      <c r="AN241" s="46">
        <f t="shared" si="476"/>
        <v>4</v>
      </c>
      <c r="AO241" s="46">
        <f t="shared" si="476"/>
        <v>4</v>
      </c>
      <c r="AP241" s="37"/>
      <c r="AQ241" s="43">
        <f t="shared" si="3"/>
        <v>4</v>
      </c>
      <c r="AR241" s="41"/>
      <c r="AS241" s="41"/>
      <c r="AT241" s="53"/>
      <c r="AU241" s="54"/>
      <c r="AV241" s="54"/>
      <c r="AW241" s="4"/>
      <c r="AX241" s="4"/>
    </row>
    <row r="242" spans="1:50" ht="90" customHeight="1" x14ac:dyDescent="0.4">
      <c r="A242" s="35">
        <f t="shared" si="4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ENERO 2025'!AP242</f>
        <v>4</v>
      </c>
      <c r="P242" s="45">
        <f t="shared" si="434"/>
        <v>4</v>
      </c>
      <c r="Q242" s="46">
        <f t="shared" ref="Q242:T242" si="477">AK242</f>
        <v>4</v>
      </c>
      <c r="R242" s="46">
        <f t="shared" si="477"/>
        <v>4</v>
      </c>
      <c r="S242" s="46">
        <f t="shared" si="477"/>
        <v>4</v>
      </c>
      <c r="T242" s="47">
        <f t="shared" si="477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8">P242-Z242+AE242+U242</f>
        <v>4</v>
      </c>
      <c r="AL242" s="46">
        <f t="shared" si="478"/>
        <v>4</v>
      </c>
      <c r="AM242" s="46">
        <f t="shared" si="478"/>
        <v>4</v>
      </c>
      <c r="AN242" s="46">
        <f t="shared" si="478"/>
        <v>4</v>
      </c>
      <c r="AO242" s="46">
        <f t="shared" si="478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90" customHeight="1" x14ac:dyDescent="0.4">
      <c r="A243" s="35">
        <f t="shared" si="4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ENERO 2025'!AP243</f>
        <v>0</v>
      </c>
      <c r="P243" s="45">
        <f t="shared" si="434"/>
        <v>0</v>
      </c>
      <c r="Q243" s="46">
        <f t="shared" ref="Q243:T243" si="479">AK243</f>
        <v>0</v>
      </c>
      <c r="R243" s="46">
        <f t="shared" si="479"/>
        <v>-30</v>
      </c>
      <c r="S243" s="46">
        <f t="shared" si="479"/>
        <v>-30</v>
      </c>
      <c r="T243" s="47">
        <f t="shared" si="479"/>
        <v>-30</v>
      </c>
      <c r="U243" s="48"/>
      <c r="V243" s="37"/>
      <c r="W243" s="37"/>
      <c r="X243" s="37"/>
      <c r="Y243" s="49"/>
      <c r="Z243" s="138"/>
      <c r="AA243" s="139">
        <v>30</v>
      </c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80">P243-Z243+AE243+U243</f>
        <v>0</v>
      </c>
      <c r="AL243" s="46">
        <f t="shared" si="480"/>
        <v>-30</v>
      </c>
      <c r="AM243" s="46">
        <f t="shared" si="480"/>
        <v>-30</v>
      </c>
      <c r="AN243" s="46">
        <f t="shared" si="480"/>
        <v>-30</v>
      </c>
      <c r="AO243" s="46">
        <f t="shared" si="480"/>
        <v>-30</v>
      </c>
      <c r="AP243" s="37"/>
      <c r="AQ243" s="43">
        <f t="shared" si="3"/>
        <v>-30</v>
      </c>
      <c r="AR243" s="41"/>
      <c r="AS243" s="41"/>
      <c r="AT243" s="53"/>
      <c r="AU243" s="54"/>
      <c r="AV243" s="54"/>
      <c r="AW243" s="4"/>
      <c r="AX243" s="4"/>
    </row>
    <row r="244" spans="1:50" ht="90" customHeight="1" x14ac:dyDescent="0.4">
      <c r="A244" s="35">
        <f t="shared" si="4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ENERO 2025'!AP244</f>
        <v>10</v>
      </c>
      <c r="P244" s="45">
        <f t="shared" si="434"/>
        <v>10</v>
      </c>
      <c r="Q244" s="46">
        <f t="shared" ref="Q244:T244" si="481">AK244</f>
        <v>10</v>
      </c>
      <c r="R244" s="46">
        <f t="shared" si="481"/>
        <v>10</v>
      </c>
      <c r="S244" s="46">
        <f t="shared" si="481"/>
        <v>10</v>
      </c>
      <c r="T244" s="47">
        <f t="shared" si="481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2">P244-Z244+AE244+U244</f>
        <v>10</v>
      </c>
      <c r="AL244" s="46">
        <f t="shared" si="482"/>
        <v>10</v>
      </c>
      <c r="AM244" s="46">
        <f t="shared" si="482"/>
        <v>10</v>
      </c>
      <c r="AN244" s="46">
        <f t="shared" si="482"/>
        <v>10</v>
      </c>
      <c r="AO244" s="46">
        <f t="shared" si="482"/>
        <v>10</v>
      </c>
      <c r="AP244" s="37"/>
      <c r="AQ244" s="43">
        <f t="shared" si="3"/>
        <v>10</v>
      </c>
      <c r="AR244" s="41"/>
      <c r="AS244" s="41"/>
      <c r="AT244" s="53"/>
      <c r="AU244" s="54"/>
      <c r="AV244" s="54"/>
      <c r="AW244" s="4"/>
      <c r="AX244" s="4"/>
    </row>
    <row r="245" spans="1:50" ht="90" customHeight="1" x14ac:dyDescent="0.4">
      <c r="A245" s="35">
        <f t="shared" si="4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 t="s">
        <v>984</v>
      </c>
      <c r="O245" s="43">
        <f>'EQUIPO ENERO 2025'!AP245</f>
        <v>142</v>
      </c>
      <c r="P245" s="45">
        <f t="shared" si="434"/>
        <v>142</v>
      </c>
      <c r="Q245" s="46">
        <f t="shared" ref="Q245:T245" si="483">AK245</f>
        <v>22</v>
      </c>
      <c r="R245" s="46">
        <f t="shared" si="483"/>
        <v>22</v>
      </c>
      <c r="S245" s="46">
        <f t="shared" si="483"/>
        <v>17</v>
      </c>
      <c r="T245" s="47">
        <f t="shared" si="483"/>
        <v>-11</v>
      </c>
      <c r="U245" s="48"/>
      <c r="V245" s="37"/>
      <c r="W245" s="37"/>
      <c r="X245" s="37"/>
      <c r="Y245" s="49"/>
      <c r="Z245" s="138">
        <v>120</v>
      </c>
      <c r="AA245" s="139">
        <v>1</v>
      </c>
      <c r="AB245" s="37">
        <v>6</v>
      </c>
      <c r="AC245" s="37">
        <v>28</v>
      </c>
      <c r="AD245" s="49">
        <v>50</v>
      </c>
      <c r="AE245" s="50"/>
      <c r="AF245" s="37">
        <v>1</v>
      </c>
      <c r="AG245" s="37">
        <v>1</v>
      </c>
      <c r="AH245" s="37"/>
      <c r="AI245" s="49"/>
      <c r="AJ245" s="51">
        <f>'EQUIPO ENERO 2025'!AP245</f>
        <v>142</v>
      </c>
      <c r="AK245" s="52">
        <f t="shared" ref="AK245:AO245" si="484">P245-Z245+AE245+U245</f>
        <v>22</v>
      </c>
      <c r="AL245" s="46">
        <f t="shared" si="484"/>
        <v>22</v>
      </c>
      <c r="AM245" s="46">
        <f t="shared" si="484"/>
        <v>17</v>
      </c>
      <c r="AN245" s="46">
        <f t="shared" si="484"/>
        <v>-11</v>
      </c>
      <c r="AO245" s="46">
        <f t="shared" si="484"/>
        <v>-61</v>
      </c>
      <c r="AP245" s="37"/>
      <c r="AQ245" s="43">
        <f t="shared" si="3"/>
        <v>-61</v>
      </c>
      <c r="AR245" s="41"/>
      <c r="AS245" s="41" t="s">
        <v>987</v>
      </c>
      <c r="AT245" s="53"/>
      <c r="AU245" s="54"/>
      <c r="AV245" s="54"/>
      <c r="AW245" s="4"/>
      <c r="AX245" s="4"/>
    </row>
    <row r="246" spans="1:50" ht="90" customHeight="1" x14ac:dyDescent="0.4">
      <c r="A246" s="35">
        <f t="shared" si="4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ENERO 2025'!AP246</f>
        <v>410</v>
      </c>
      <c r="P246" s="45">
        <f t="shared" si="434"/>
        <v>410</v>
      </c>
      <c r="Q246" s="46">
        <f t="shared" ref="Q246:T246" si="485">AK246</f>
        <v>410</v>
      </c>
      <c r="R246" s="46">
        <f t="shared" si="485"/>
        <v>410</v>
      </c>
      <c r="S246" s="46">
        <f t="shared" si="485"/>
        <v>410</v>
      </c>
      <c r="T246" s="47">
        <f t="shared" si="485"/>
        <v>410</v>
      </c>
      <c r="U246" s="48"/>
      <c r="V246" s="37"/>
      <c r="W246" s="37"/>
      <c r="X246" s="37"/>
      <c r="Y246" s="49"/>
      <c r="Z246" s="138">
        <v>1</v>
      </c>
      <c r="AA246" s="139"/>
      <c r="AB246" s="37"/>
      <c r="AC246" s="37"/>
      <c r="AD246" s="49"/>
      <c r="AE246" s="50">
        <v>1</v>
      </c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6">P246-Z246+AE246+U246</f>
        <v>410</v>
      </c>
      <c r="AL246" s="46">
        <f t="shared" si="486"/>
        <v>410</v>
      </c>
      <c r="AM246" s="46">
        <f t="shared" si="486"/>
        <v>410</v>
      </c>
      <c r="AN246" s="46">
        <f t="shared" si="486"/>
        <v>410</v>
      </c>
      <c r="AO246" s="46">
        <f t="shared" si="486"/>
        <v>410</v>
      </c>
      <c r="AP246" s="37"/>
      <c r="AQ246" s="43">
        <f t="shared" si="3"/>
        <v>410</v>
      </c>
      <c r="AR246" s="41"/>
      <c r="AS246" s="41"/>
      <c r="AT246" s="53"/>
      <c r="AU246" s="54"/>
      <c r="AV246" s="54"/>
      <c r="AW246" s="4"/>
      <c r="AX246" s="4"/>
    </row>
    <row r="247" spans="1:50" ht="90" customHeight="1" x14ac:dyDescent="0.4">
      <c r="A247" s="35">
        <f t="shared" si="4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 t="s">
        <v>920</v>
      </c>
      <c r="O247" s="43">
        <f>'EQUIPO ENERO 2025'!AP247</f>
        <v>355</v>
      </c>
      <c r="P247" s="45">
        <f t="shared" si="434"/>
        <v>355</v>
      </c>
      <c r="Q247" s="46">
        <f t="shared" ref="Q247:T247" si="487">AK247</f>
        <v>355</v>
      </c>
      <c r="R247" s="46">
        <f t="shared" si="487"/>
        <v>755</v>
      </c>
      <c r="S247" s="46">
        <f t="shared" si="487"/>
        <v>755</v>
      </c>
      <c r="T247" s="47">
        <f t="shared" si="487"/>
        <v>755</v>
      </c>
      <c r="U247" s="48"/>
      <c r="V247" s="37">
        <v>400</v>
      </c>
      <c r="W247" s="37"/>
      <c r="X247" s="37"/>
      <c r="Y247" s="49"/>
      <c r="Z247" s="138">
        <v>2</v>
      </c>
      <c r="AA247" s="139"/>
      <c r="AB247" s="37"/>
      <c r="AC247" s="37"/>
      <c r="AD247" s="49"/>
      <c r="AE247" s="50">
        <v>2</v>
      </c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8">P247-Z247+AE247+U247</f>
        <v>355</v>
      </c>
      <c r="AL247" s="46">
        <f t="shared" si="488"/>
        <v>755</v>
      </c>
      <c r="AM247" s="46">
        <f t="shared" si="488"/>
        <v>755</v>
      </c>
      <c r="AN247" s="46">
        <f t="shared" si="488"/>
        <v>755</v>
      </c>
      <c r="AO247" s="46">
        <f t="shared" si="488"/>
        <v>755</v>
      </c>
      <c r="AP247" s="37"/>
      <c r="AQ247" s="43">
        <f t="shared" si="3"/>
        <v>755</v>
      </c>
      <c r="AR247" s="41"/>
      <c r="AS247" s="41">
        <v>327</v>
      </c>
      <c r="AT247" s="53"/>
      <c r="AU247" s="54"/>
      <c r="AV247" s="54"/>
      <c r="AW247" s="4"/>
      <c r="AX247" s="4"/>
    </row>
    <row r="248" spans="1:50" ht="90" customHeight="1" x14ac:dyDescent="0.4">
      <c r="A248" s="35">
        <f t="shared" si="4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/>
      <c r="O248" s="43">
        <f>'EQUIPO ENERO 2025'!AP248</f>
        <v>0</v>
      </c>
      <c r="P248" s="45">
        <f t="shared" si="434"/>
        <v>0</v>
      </c>
      <c r="Q248" s="46">
        <f t="shared" ref="Q248:T248" si="489">AK248</f>
        <v>200</v>
      </c>
      <c r="R248" s="46">
        <f t="shared" si="489"/>
        <v>200</v>
      </c>
      <c r="S248" s="46">
        <f t="shared" si="489"/>
        <v>200</v>
      </c>
      <c r="T248" s="47">
        <f t="shared" si="489"/>
        <v>200</v>
      </c>
      <c r="U248" s="48">
        <v>200</v>
      </c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90">P248-Z248+AE248+U248</f>
        <v>200</v>
      </c>
      <c r="AL248" s="46">
        <f t="shared" si="490"/>
        <v>200</v>
      </c>
      <c r="AM248" s="46">
        <f t="shared" si="490"/>
        <v>200</v>
      </c>
      <c r="AN248" s="46">
        <f t="shared" si="490"/>
        <v>200</v>
      </c>
      <c r="AO248" s="46">
        <f t="shared" si="490"/>
        <v>200</v>
      </c>
      <c r="AP248" s="37"/>
      <c r="AQ248" s="43">
        <f t="shared" si="3"/>
        <v>200</v>
      </c>
      <c r="AR248" s="53"/>
      <c r="AS248" s="53"/>
      <c r="AT248" s="53"/>
      <c r="AU248" s="54"/>
      <c r="AV248" s="54"/>
      <c r="AW248" s="4"/>
      <c r="AX248" s="4"/>
    </row>
    <row r="249" spans="1:50" ht="90" customHeight="1" x14ac:dyDescent="0.4">
      <c r="A249" s="35">
        <f t="shared" si="4"/>
        <v>244</v>
      </c>
      <c r="B249" s="182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 t="s">
        <v>995</v>
      </c>
      <c r="O249" s="43">
        <f>'EQUIPO ENERO 2025'!AP249</f>
        <v>418</v>
      </c>
      <c r="P249" s="45">
        <f t="shared" si="434"/>
        <v>418</v>
      </c>
      <c r="Q249" s="46">
        <f t="shared" ref="Q249:T249" si="491">AK249</f>
        <v>418</v>
      </c>
      <c r="R249" s="46">
        <f t="shared" si="491"/>
        <v>398</v>
      </c>
      <c r="S249" s="46">
        <f t="shared" si="491"/>
        <v>398</v>
      </c>
      <c r="T249" s="47">
        <f t="shared" si="491"/>
        <v>398</v>
      </c>
      <c r="U249" s="48"/>
      <c r="V249" s="37"/>
      <c r="W249" s="37"/>
      <c r="X249" s="37"/>
      <c r="Y249" s="49"/>
      <c r="Z249" s="138"/>
      <c r="AA249" s="139">
        <v>20</v>
      </c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2">P249-Z249+AE249+U249</f>
        <v>418</v>
      </c>
      <c r="AL249" s="46">
        <f t="shared" si="492"/>
        <v>398</v>
      </c>
      <c r="AM249" s="46">
        <f t="shared" si="492"/>
        <v>398</v>
      </c>
      <c r="AN249" s="46">
        <f t="shared" si="492"/>
        <v>398</v>
      </c>
      <c r="AO249" s="46">
        <f t="shared" si="492"/>
        <v>398</v>
      </c>
      <c r="AP249" s="37"/>
      <c r="AQ249" s="43">
        <f t="shared" si="3"/>
        <v>398</v>
      </c>
      <c r="AR249" s="53"/>
      <c r="AS249" s="53">
        <v>337</v>
      </c>
      <c r="AT249" s="53"/>
      <c r="AU249" s="54"/>
      <c r="AV249" s="54"/>
      <c r="AW249" s="4"/>
      <c r="AX249" s="4"/>
    </row>
    <row r="250" spans="1:50" ht="90" customHeight="1" x14ac:dyDescent="0.4">
      <c r="A250" s="35">
        <f t="shared" si="4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/>
      <c r="O250" s="43">
        <f>'EQUIPO ENERO 2025'!AP250</f>
        <v>468</v>
      </c>
      <c r="P250" s="45">
        <f t="shared" si="434"/>
        <v>468</v>
      </c>
      <c r="Q250" s="46">
        <f t="shared" ref="Q250:T250" si="493">AK250</f>
        <v>468</v>
      </c>
      <c r="R250" s="46">
        <f t="shared" si="493"/>
        <v>468</v>
      </c>
      <c r="S250" s="46">
        <f t="shared" si="493"/>
        <v>468</v>
      </c>
      <c r="T250" s="47">
        <f t="shared" si="493"/>
        <v>468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4">P250-Z250+AE250+U250</f>
        <v>468</v>
      </c>
      <c r="AL250" s="46">
        <f t="shared" si="494"/>
        <v>468</v>
      </c>
      <c r="AM250" s="46">
        <f t="shared" si="494"/>
        <v>468</v>
      </c>
      <c r="AN250" s="46">
        <f t="shared" si="494"/>
        <v>468</v>
      </c>
      <c r="AO250" s="46">
        <f t="shared" si="494"/>
        <v>468</v>
      </c>
      <c r="AP250" s="37"/>
      <c r="AQ250" s="43">
        <f t="shared" si="3"/>
        <v>468</v>
      </c>
      <c r="AR250" s="53"/>
      <c r="AS250" s="53"/>
      <c r="AT250" s="53"/>
      <c r="AU250" s="54"/>
      <c r="AV250" s="54"/>
      <c r="AW250" s="4"/>
      <c r="AX250" s="4"/>
    </row>
    <row r="251" spans="1:50" ht="90" customHeight="1" x14ac:dyDescent="0.4">
      <c r="A251" s="35">
        <f t="shared" si="4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ENERO 2025'!AP251</f>
        <v>100</v>
      </c>
      <c r="P251" s="45">
        <f t="shared" si="434"/>
        <v>100</v>
      </c>
      <c r="Q251" s="46">
        <f t="shared" ref="Q251:T251" si="495">AK251</f>
        <v>100</v>
      </c>
      <c r="R251" s="46">
        <f t="shared" si="495"/>
        <v>100</v>
      </c>
      <c r="S251" s="46">
        <f t="shared" si="495"/>
        <v>100</v>
      </c>
      <c r="T251" s="47">
        <f t="shared" si="495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6">P251-Z251+AE251+U251</f>
        <v>100</v>
      </c>
      <c r="AL251" s="46">
        <f t="shared" si="496"/>
        <v>100</v>
      </c>
      <c r="AM251" s="46">
        <f t="shared" si="496"/>
        <v>100</v>
      </c>
      <c r="AN251" s="46">
        <f t="shared" si="496"/>
        <v>100</v>
      </c>
      <c r="AO251" s="46">
        <f t="shared" si="496"/>
        <v>100</v>
      </c>
      <c r="AP251" s="37"/>
      <c r="AQ251" s="43">
        <f t="shared" si="3"/>
        <v>100</v>
      </c>
      <c r="AR251" s="41"/>
      <c r="AS251" s="41"/>
      <c r="AT251" s="53"/>
      <c r="AU251" s="54"/>
      <c r="AV251" s="54"/>
      <c r="AW251" s="4"/>
      <c r="AX251" s="4"/>
    </row>
    <row r="252" spans="1:50" ht="90" customHeight="1" x14ac:dyDescent="0.4">
      <c r="A252" s="35">
        <f t="shared" si="4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ENERO 2025'!AP252</f>
        <v>2</v>
      </c>
      <c r="P252" s="45">
        <f t="shared" si="434"/>
        <v>2</v>
      </c>
      <c r="Q252" s="46">
        <f t="shared" ref="Q252:T252" si="497">AK252</f>
        <v>2</v>
      </c>
      <c r="R252" s="46">
        <f t="shared" si="497"/>
        <v>2</v>
      </c>
      <c r="S252" s="46">
        <f t="shared" si="497"/>
        <v>2</v>
      </c>
      <c r="T252" s="47">
        <f t="shared" si="497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8">P252-Z252+AE252+U252</f>
        <v>2</v>
      </c>
      <c r="AL252" s="46">
        <f t="shared" si="498"/>
        <v>2</v>
      </c>
      <c r="AM252" s="46">
        <f t="shared" si="498"/>
        <v>2</v>
      </c>
      <c r="AN252" s="46">
        <f t="shared" si="498"/>
        <v>2</v>
      </c>
      <c r="AO252" s="46">
        <f t="shared" si="498"/>
        <v>2</v>
      </c>
      <c r="AP252" s="37"/>
      <c r="AQ252" s="43">
        <f t="shared" si="3"/>
        <v>2</v>
      </c>
      <c r="AR252" s="41"/>
      <c r="AS252" s="41"/>
      <c r="AT252" s="53"/>
      <c r="AU252" s="54"/>
      <c r="AV252" s="54"/>
      <c r="AW252" s="4"/>
      <c r="AX252" s="4"/>
    </row>
    <row r="253" spans="1:50" ht="90" customHeight="1" x14ac:dyDescent="0.4">
      <c r="A253" s="35">
        <f t="shared" si="4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>
        <v>73</v>
      </c>
      <c r="N253" s="44"/>
      <c r="O253" s="43">
        <f>'EQUIPO ENERO 2025'!AP253</f>
        <v>1</v>
      </c>
      <c r="P253" s="45">
        <f t="shared" si="434"/>
        <v>1</v>
      </c>
      <c r="Q253" s="46">
        <f t="shared" ref="Q253:T253" si="499">AK253</f>
        <v>1</v>
      </c>
      <c r="R253" s="46">
        <f t="shared" si="499"/>
        <v>1</v>
      </c>
      <c r="S253" s="46">
        <f t="shared" si="499"/>
        <v>1</v>
      </c>
      <c r="T253" s="47">
        <f t="shared" si="499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500">P253-Z253+AE253+U253</f>
        <v>1</v>
      </c>
      <c r="AL253" s="46">
        <f t="shared" si="500"/>
        <v>1</v>
      </c>
      <c r="AM253" s="46">
        <f t="shared" si="500"/>
        <v>1</v>
      </c>
      <c r="AN253" s="46">
        <f t="shared" si="500"/>
        <v>1</v>
      </c>
      <c r="AO253" s="46">
        <f t="shared" si="500"/>
        <v>1</v>
      </c>
      <c r="AP253" s="37"/>
      <c r="AQ253" s="43">
        <f t="shared" si="3"/>
        <v>1</v>
      </c>
      <c r="AR253" s="41"/>
      <c r="AS253" s="41"/>
      <c r="AT253" s="53"/>
      <c r="AU253" s="54"/>
      <c r="AV253" s="54"/>
      <c r="AW253" s="4"/>
      <c r="AX253" s="4"/>
    </row>
    <row r="254" spans="1:50" ht="90" customHeight="1" x14ac:dyDescent="0.4">
      <c r="A254" s="35">
        <f t="shared" si="4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ENERO 2025'!AP254</f>
        <v>1</v>
      </c>
      <c r="P254" s="45">
        <f t="shared" si="434"/>
        <v>1</v>
      </c>
      <c r="Q254" s="46">
        <f t="shared" ref="Q254:T254" si="501">AK254</f>
        <v>1</v>
      </c>
      <c r="R254" s="46">
        <f t="shared" si="501"/>
        <v>1</v>
      </c>
      <c r="S254" s="46">
        <f t="shared" si="501"/>
        <v>1</v>
      </c>
      <c r="T254" s="47">
        <f t="shared" si="501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2">P254-Z254+AE254+U254</f>
        <v>1</v>
      </c>
      <c r="AL254" s="46">
        <f t="shared" si="502"/>
        <v>1</v>
      </c>
      <c r="AM254" s="46">
        <f t="shared" si="502"/>
        <v>1</v>
      </c>
      <c r="AN254" s="46">
        <f t="shared" si="502"/>
        <v>1</v>
      </c>
      <c r="AO254" s="46">
        <f t="shared" si="502"/>
        <v>1</v>
      </c>
      <c r="AP254" s="37"/>
      <c r="AQ254" s="43">
        <f t="shared" si="3"/>
        <v>1</v>
      </c>
      <c r="AR254" s="41"/>
      <c r="AS254" s="41"/>
      <c r="AT254" s="53"/>
      <c r="AU254" s="54"/>
      <c r="AV254" s="54"/>
      <c r="AW254" s="4"/>
      <c r="AX254" s="4"/>
    </row>
    <row r="255" spans="1:50" ht="90" customHeight="1" x14ac:dyDescent="0.4">
      <c r="A255" s="35">
        <f t="shared" si="4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ENERO 2025'!AP255</f>
        <v>0</v>
      </c>
      <c r="P255" s="45">
        <f t="shared" si="434"/>
        <v>0</v>
      </c>
      <c r="Q255" s="46">
        <f t="shared" ref="Q255:T255" si="503">AK255</f>
        <v>0</v>
      </c>
      <c r="R255" s="46">
        <f t="shared" si="503"/>
        <v>0</v>
      </c>
      <c r="S255" s="46">
        <f t="shared" si="503"/>
        <v>0</v>
      </c>
      <c r="T255" s="47">
        <f t="shared" si="503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4">P255-Z255+AE255+U255</f>
        <v>0</v>
      </c>
      <c r="AL255" s="46">
        <f t="shared" si="504"/>
        <v>0</v>
      </c>
      <c r="AM255" s="46">
        <f t="shared" si="504"/>
        <v>0</v>
      </c>
      <c r="AN255" s="46">
        <f t="shared" si="504"/>
        <v>0</v>
      </c>
      <c r="AO255" s="46">
        <f t="shared" si="504"/>
        <v>0</v>
      </c>
      <c r="AP255" s="37"/>
      <c r="AQ255" s="43">
        <f t="shared" si="3"/>
        <v>0</v>
      </c>
      <c r="AR255" s="41"/>
      <c r="AS255" s="41"/>
      <c r="AT255" s="53"/>
      <c r="AU255" s="54"/>
      <c r="AV255" s="54"/>
      <c r="AW255" s="4"/>
      <c r="AX255" s="4"/>
    </row>
    <row r="256" spans="1:50" ht="90" customHeight="1" x14ac:dyDescent="0.4">
      <c r="A256" s="35">
        <f t="shared" si="4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ENERO 2025'!AP256</f>
        <v>1</v>
      </c>
      <c r="P256" s="45">
        <f t="shared" si="434"/>
        <v>1</v>
      </c>
      <c r="Q256" s="46">
        <f t="shared" ref="Q256:T256" si="505">AK256</f>
        <v>1</v>
      </c>
      <c r="R256" s="46">
        <f t="shared" si="505"/>
        <v>1</v>
      </c>
      <c r="S256" s="46">
        <f t="shared" si="505"/>
        <v>1</v>
      </c>
      <c r="T256" s="47">
        <f t="shared" si="505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6">P256-Z256+AE256+U256</f>
        <v>1</v>
      </c>
      <c r="AL256" s="46">
        <f t="shared" si="506"/>
        <v>1</v>
      </c>
      <c r="AM256" s="46">
        <f t="shared" si="506"/>
        <v>1</v>
      </c>
      <c r="AN256" s="46">
        <f t="shared" si="506"/>
        <v>1</v>
      </c>
      <c r="AO256" s="46">
        <f t="shared" si="506"/>
        <v>1</v>
      </c>
      <c r="AP256" s="37"/>
      <c r="AQ256" s="43">
        <f t="shared" si="3"/>
        <v>1</v>
      </c>
      <c r="AR256" s="41"/>
      <c r="AS256" s="41"/>
      <c r="AT256" s="53"/>
      <c r="AU256" s="54"/>
      <c r="AV256" s="54"/>
      <c r="AW256" s="4"/>
      <c r="AX256" s="4"/>
    </row>
    <row r="257" spans="1:50" ht="90" customHeight="1" x14ac:dyDescent="0.4">
      <c r="A257" s="35">
        <f t="shared" si="4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ENERO 2025'!AP257</f>
        <v>2</v>
      </c>
      <c r="P257" s="45">
        <f t="shared" si="434"/>
        <v>2</v>
      </c>
      <c r="Q257" s="46">
        <f t="shared" ref="Q257:T257" si="507">AK257</f>
        <v>2</v>
      </c>
      <c r="R257" s="46">
        <f t="shared" si="507"/>
        <v>2</v>
      </c>
      <c r="S257" s="46">
        <f t="shared" si="507"/>
        <v>2</v>
      </c>
      <c r="T257" s="47">
        <f t="shared" si="507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8">P257-Z257+AE257+U257</f>
        <v>2</v>
      </c>
      <c r="AL257" s="46">
        <f t="shared" si="508"/>
        <v>2</v>
      </c>
      <c r="AM257" s="46">
        <f t="shared" si="508"/>
        <v>2</v>
      </c>
      <c r="AN257" s="46">
        <f t="shared" si="508"/>
        <v>2</v>
      </c>
      <c r="AO257" s="46">
        <f t="shared" si="508"/>
        <v>2</v>
      </c>
      <c r="AP257" s="37"/>
      <c r="AQ257" s="43">
        <f t="shared" si="3"/>
        <v>2</v>
      </c>
      <c r="AR257" s="41"/>
      <c r="AS257" s="41"/>
      <c r="AT257" s="53"/>
      <c r="AU257" s="54"/>
      <c r="AV257" s="54"/>
      <c r="AW257" s="4"/>
      <c r="AX257" s="4"/>
    </row>
    <row r="258" spans="1:50" ht="90" customHeight="1" x14ac:dyDescent="0.4">
      <c r="A258" s="35">
        <f t="shared" si="4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ENERO 2025'!AP258</f>
        <v>1</v>
      </c>
      <c r="P258" s="45">
        <f t="shared" si="434"/>
        <v>1</v>
      </c>
      <c r="Q258" s="46">
        <f t="shared" ref="Q258:T258" si="509">AK258</f>
        <v>1</v>
      </c>
      <c r="R258" s="46">
        <f t="shared" si="509"/>
        <v>1</v>
      </c>
      <c r="S258" s="46">
        <f t="shared" si="509"/>
        <v>1</v>
      </c>
      <c r="T258" s="47">
        <f t="shared" si="509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10">P258-Z258+AE258+U258</f>
        <v>1</v>
      </c>
      <c r="AL258" s="46">
        <f t="shared" si="510"/>
        <v>1</v>
      </c>
      <c r="AM258" s="46">
        <f t="shared" si="510"/>
        <v>1</v>
      </c>
      <c r="AN258" s="46">
        <f t="shared" si="510"/>
        <v>1</v>
      </c>
      <c r="AO258" s="46">
        <f t="shared" si="510"/>
        <v>1</v>
      </c>
      <c r="AP258" s="37"/>
      <c r="AQ258" s="43">
        <f t="shared" si="3"/>
        <v>1</v>
      </c>
      <c r="AR258" s="41"/>
      <c r="AS258" s="41"/>
      <c r="AT258" s="53"/>
      <c r="AU258" s="54"/>
      <c r="AV258" s="54"/>
      <c r="AW258" s="4"/>
      <c r="AX258" s="4"/>
    </row>
    <row r="259" spans="1:50" ht="90" customHeight="1" x14ac:dyDescent="0.4">
      <c r="A259" s="35">
        <f t="shared" si="4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ENERO 2025'!AP259</f>
        <v>1</v>
      </c>
      <c r="P259" s="45">
        <f t="shared" si="434"/>
        <v>1</v>
      </c>
      <c r="Q259" s="46">
        <f t="shared" ref="Q259:T259" si="511">AK259</f>
        <v>1</v>
      </c>
      <c r="R259" s="46">
        <f t="shared" si="511"/>
        <v>1</v>
      </c>
      <c r="S259" s="46">
        <f t="shared" si="511"/>
        <v>1</v>
      </c>
      <c r="T259" s="47">
        <f t="shared" si="511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2">P259-Z259+AE259+U259</f>
        <v>1</v>
      </c>
      <c r="AL259" s="46">
        <f t="shared" si="512"/>
        <v>1</v>
      </c>
      <c r="AM259" s="46">
        <f t="shared" si="512"/>
        <v>1</v>
      </c>
      <c r="AN259" s="46">
        <f t="shared" si="512"/>
        <v>1</v>
      </c>
      <c r="AO259" s="46">
        <f t="shared" si="512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90" customHeight="1" x14ac:dyDescent="0.4">
      <c r="A260" s="35">
        <f t="shared" si="4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ENERO 2025'!AP260</f>
        <v>0</v>
      </c>
      <c r="P260" s="45">
        <f t="shared" si="434"/>
        <v>0</v>
      </c>
      <c r="Q260" s="46">
        <f t="shared" ref="Q260:T260" si="513">AK260</f>
        <v>0</v>
      </c>
      <c r="R260" s="46">
        <f t="shared" si="513"/>
        <v>0</v>
      </c>
      <c r="S260" s="46">
        <f t="shared" si="513"/>
        <v>0</v>
      </c>
      <c r="T260" s="47">
        <f t="shared" si="513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4">P260-Z260+AE260+U260</f>
        <v>0</v>
      </c>
      <c r="AL260" s="46">
        <f t="shared" si="514"/>
        <v>0</v>
      </c>
      <c r="AM260" s="46">
        <f t="shared" si="514"/>
        <v>0</v>
      </c>
      <c r="AN260" s="46">
        <f t="shared" si="514"/>
        <v>0</v>
      </c>
      <c r="AO260" s="46">
        <f t="shared" si="514"/>
        <v>0</v>
      </c>
      <c r="AP260" s="37"/>
      <c r="AQ260" s="43">
        <f t="shared" si="3"/>
        <v>0</v>
      </c>
      <c r="AR260" s="41"/>
      <c r="AS260" s="41"/>
      <c r="AT260" s="53"/>
      <c r="AU260" s="54"/>
      <c r="AV260" s="54"/>
      <c r="AW260" s="4"/>
      <c r="AX260" s="4"/>
    </row>
    <row r="261" spans="1:50" ht="90" customHeight="1" x14ac:dyDescent="0.4">
      <c r="A261" s="35">
        <f t="shared" si="4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ENERO 2025'!AP261</f>
        <v>2</v>
      </c>
      <c r="P261" s="45">
        <f t="shared" si="434"/>
        <v>2</v>
      </c>
      <c r="Q261" s="46">
        <f t="shared" ref="Q261:T261" si="515">AK261</f>
        <v>2</v>
      </c>
      <c r="R261" s="46">
        <f t="shared" si="515"/>
        <v>2</v>
      </c>
      <c r="S261" s="46">
        <f t="shared" si="515"/>
        <v>2</v>
      </c>
      <c r="T261" s="47">
        <f t="shared" si="515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6">P261-Z261+AE261+U261</f>
        <v>2</v>
      </c>
      <c r="AL261" s="46">
        <f t="shared" si="516"/>
        <v>2</v>
      </c>
      <c r="AM261" s="46">
        <f t="shared" si="516"/>
        <v>2</v>
      </c>
      <c r="AN261" s="46">
        <f t="shared" si="516"/>
        <v>2</v>
      </c>
      <c r="AO261" s="46">
        <f t="shared" si="516"/>
        <v>2</v>
      </c>
      <c r="AP261" s="38"/>
      <c r="AQ261" s="43">
        <f t="shared" ref="AQ261:AQ276" si="517">AO261</f>
        <v>2</v>
      </c>
      <c r="AR261" s="41"/>
      <c r="AS261" s="41"/>
      <c r="AT261" s="53"/>
      <c r="AU261" s="54"/>
      <c r="AV261" s="54"/>
      <c r="AW261" s="4"/>
      <c r="AX261" s="4"/>
    </row>
    <row r="262" spans="1:50" ht="90" customHeight="1" x14ac:dyDescent="0.4">
      <c r="A262" s="35">
        <f t="shared" ref="A262:A276" si="518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ENERO 2025'!AP262</f>
        <v>0</v>
      </c>
      <c r="P262" s="45">
        <f t="shared" si="434"/>
        <v>0</v>
      </c>
      <c r="Q262" s="46">
        <f t="shared" ref="Q262:T262" si="519">AK262</f>
        <v>0</v>
      </c>
      <c r="R262" s="46">
        <f t="shared" si="519"/>
        <v>0</v>
      </c>
      <c r="S262" s="46">
        <f t="shared" si="519"/>
        <v>0</v>
      </c>
      <c r="T262" s="47">
        <f t="shared" si="519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20">P262-Z262+AE262+U262</f>
        <v>0</v>
      </c>
      <c r="AL262" s="46">
        <f t="shared" si="520"/>
        <v>0</v>
      </c>
      <c r="AM262" s="46">
        <f t="shared" si="520"/>
        <v>0</v>
      </c>
      <c r="AN262" s="46">
        <f t="shared" si="520"/>
        <v>0</v>
      </c>
      <c r="AO262" s="46">
        <f t="shared" si="520"/>
        <v>0</v>
      </c>
      <c r="AP262" s="37"/>
      <c r="AQ262" s="43">
        <f t="shared" si="517"/>
        <v>0</v>
      </c>
      <c r="AR262" s="41"/>
      <c r="AS262" s="41"/>
      <c r="AT262" s="53"/>
      <c r="AU262" s="54"/>
      <c r="AV262" s="54"/>
      <c r="AW262" s="4"/>
      <c r="AX262" s="4"/>
    </row>
    <row r="263" spans="1:50" ht="90" customHeight="1" x14ac:dyDescent="0.4">
      <c r="A263" s="35">
        <f t="shared" si="518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ENERO 2025'!AP263</f>
        <v>0</v>
      </c>
      <c r="P263" s="45">
        <f t="shared" si="434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7"/>
        <v>0</v>
      </c>
      <c r="AR263" s="41"/>
      <c r="AS263" s="41"/>
      <c r="AT263" s="53"/>
      <c r="AU263" s="54"/>
      <c r="AV263" s="54"/>
      <c r="AW263" s="4"/>
      <c r="AX263" s="4"/>
    </row>
    <row r="264" spans="1:50" ht="90" customHeight="1" x14ac:dyDescent="0.4">
      <c r="A264" s="35">
        <f t="shared" si="518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ENERO 2025'!AP264</f>
        <v>1</v>
      </c>
      <c r="P264" s="45">
        <f t="shared" si="434"/>
        <v>1</v>
      </c>
      <c r="Q264" s="46">
        <f t="shared" ref="Q264:T264" si="523">AK264</f>
        <v>1</v>
      </c>
      <c r="R264" s="46">
        <f t="shared" si="523"/>
        <v>1</v>
      </c>
      <c r="S264" s="46">
        <f t="shared" si="523"/>
        <v>1</v>
      </c>
      <c r="T264" s="47">
        <f t="shared" si="523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4">P264-Z264+AE264+U264</f>
        <v>1</v>
      </c>
      <c r="AL264" s="46">
        <f t="shared" si="524"/>
        <v>1</v>
      </c>
      <c r="AM264" s="46">
        <f t="shared" si="524"/>
        <v>1</v>
      </c>
      <c r="AN264" s="46">
        <f t="shared" si="524"/>
        <v>1</v>
      </c>
      <c r="AO264" s="46">
        <f t="shared" si="524"/>
        <v>1</v>
      </c>
      <c r="AP264" s="37"/>
      <c r="AQ264" s="43">
        <f t="shared" si="517"/>
        <v>1</v>
      </c>
      <c r="AR264" s="41"/>
      <c r="AS264" s="41"/>
      <c r="AT264" s="53"/>
      <c r="AU264" s="54"/>
      <c r="AV264" s="54"/>
      <c r="AW264" s="4"/>
      <c r="AX264" s="4"/>
    </row>
    <row r="265" spans="1:50" ht="90" customHeight="1" x14ac:dyDescent="0.4">
      <c r="A265" s="35">
        <f t="shared" si="518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ENERO 2025'!AP265</f>
        <v>4</v>
      </c>
      <c r="P265" s="45">
        <f t="shared" si="434"/>
        <v>4</v>
      </c>
      <c r="Q265" s="46">
        <f t="shared" ref="Q265:T265" si="525">AK265</f>
        <v>4</v>
      </c>
      <c r="R265" s="46">
        <f t="shared" si="525"/>
        <v>4</v>
      </c>
      <c r="S265" s="46">
        <f t="shared" si="525"/>
        <v>4</v>
      </c>
      <c r="T265" s="47">
        <f t="shared" si="525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6">P265-Z265+AE265+U265</f>
        <v>4</v>
      </c>
      <c r="AL265" s="46">
        <f t="shared" si="526"/>
        <v>4</v>
      </c>
      <c r="AM265" s="46">
        <f t="shared" si="526"/>
        <v>4</v>
      </c>
      <c r="AN265" s="46">
        <f t="shared" si="526"/>
        <v>4</v>
      </c>
      <c r="AO265" s="46">
        <f t="shared" si="526"/>
        <v>4</v>
      </c>
      <c r="AP265" s="37"/>
      <c r="AQ265" s="43">
        <f t="shared" si="517"/>
        <v>4</v>
      </c>
      <c r="AR265" s="41"/>
      <c r="AS265" s="41"/>
      <c r="AT265" s="53"/>
      <c r="AU265" s="54"/>
      <c r="AV265" s="54"/>
      <c r="AW265" s="4"/>
      <c r="AX265" s="4"/>
    </row>
    <row r="266" spans="1:50" ht="90" customHeight="1" x14ac:dyDescent="0.4">
      <c r="A266" s="35">
        <f t="shared" si="518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ENERO 2025'!AP266</f>
        <v>1</v>
      </c>
      <c r="P266" s="45">
        <f t="shared" si="434"/>
        <v>1</v>
      </c>
      <c r="Q266" s="46">
        <f t="shared" ref="Q266:T266" si="527">AK266</f>
        <v>1</v>
      </c>
      <c r="R266" s="46">
        <f t="shared" si="527"/>
        <v>1</v>
      </c>
      <c r="S266" s="46">
        <f t="shared" si="527"/>
        <v>1</v>
      </c>
      <c r="T266" s="47">
        <f t="shared" si="527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8">P266-Z266+AE266+U266</f>
        <v>1</v>
      </c>
      <c r="AL266" s="46">
        <f t="shared" si="528"/>
        <v>1</v>
      </c>
      <c r="AM266" s="46">
        <f t="shared" si="528"/>
        <v>1</v>
      </c>
      <c r="AN266" s="46">
        <f t="shared" si="528"/>
        <v>1</v>
      </c>
      <c r="AO266" s="46">
        <f t="shared" si="528"/>
        <v>1</v>
      </c>
      <c r="AP266" s="37"/>
      <c r="AQ266" s="43">
        <f t="shared" si="517"/>
        <v>1</v>
      </c>
      <c r="AR266" s="41"/>
      <c r="AS266" s="41"/>
      <c r="AT266" s="53"/>
      <c r="AU266" s="54"/>
      <c r="AV266" s="54"/>
      <c r="AW266" s="4"/>
      <c r="AX266" s="4"/>
    </row>
    <row r="267" spans="1:50" ht="90" customHeight="1" x14ac:dyDescent="0.4">
      <c r="A267" s="35">
        <f t="shared" si="518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ENERO 2025'!AP267</f>
        <v>2</v>
      </c>
      <c r="P267" s="45">
        <f t="shared" si="434"/>
        <v>2</v>
      </c>
      <c r="Q267" s="46">
        <f t="shared" ref="Q267:T267" si="529">AK267</f>
        <v>2</v>
      </c>
      <c r="R267" s="46">
        <f t="shared" si="529"/>
        <v>2</v>
      </c>
      <c r="S267" s="46">
        <f t="shared" si="529"/>
        <v>2</v>
      </c>
      <c r="T267" s="47">
        <f t="shared" si="529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30">P267-Z267+AE267+U267</f>
        <v>2</v>
      </c>
      <c r="AL267" s="46">
        <f t="shared" si="530"/>
        <v>2</v>
      </c>
      <c r="AM267" s="46">
        <f t="shared" si="530"/>
        <v>2</v>
      </c>
      <c r="AN267" s="46">
        <f t="shared" si="530"/>
        <v>2</v>
      </c>
      <c r="AO267" s="46">
        <f t="shared" si="530"/>
        <v>2</v>
      </c>
      <c r="AP267" s="37"/>
      <c r="AQ267" s="43">
        <f t="shared" si="517"/>
        <v>2</v>
      </c>
      <c r="AR267" s="41"/>
      <c r="AS267" s="41"/>
      <c r="AT267" s="53"/>
      <c r="AU267" s="54"/>
      <c r="AV267" s="54"/>
      <c r="AW267" s="4"/>
      <c r="AX267" s="4"/>
    </row>
    <row r="268" spans="1:50" ht="90" customHeight="1" x14ac:dyDescent="0.4">
      <c r="A268" s="35">
        <f t="shared" si="518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ENERO 2025'!AP268</f>
        <v>8</v>
      </c>
      <c r="P268" s="45">
        <f t="shared" si="434"/>
        <v>8</v>
      </c>
      <c r="Q268" s="46">
        <f t="shared" ref="Q268:T268" si="531">AK268</f>
        <v>8</v>
      </c>
      <c r="R268" s="46">
        <f t="shared" si="531"/>
        <v>8</v>
      </c>
      <c r="S268" s="46">
        <f t="shared" si="531"/>
        <v>8</v>
      </c>
      <c r="T268" s="47">
        <f t="shared" si="531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2">P268-Z268+AE268+U268</f>
        <v>8</v>
      </c>
      <c r="AL268" s="46">
        <f t="shared" si="532"/>
        <v>8</v>
      </c>
      <c r="AM268" s="46">
        <f t="shared" si="532"/>
        <v>8</v>
      </c>
      <c r="AN268" s="46">
        <f t="shared" si="532"/>
        <v>8</v>
      </c>
      <c r="AO268" s="46">
        <f t="shared" si="532"/>
        <v>8</v>
      </c>
      <c r="AP268" s="37"/>
      <c r="AQ268" s="43">
        <f t="shared" si="517"/>
        <v>8</v>
      </c>
      <c r="AR268" s="41"/>
      <c r="AS268" s="41"/>
      <c r="AT268" s="53"/>
      <c r="AU268" s="54"/>
      <c r="AV268" s="54"/>
      <c r="AW268" s="4"/>
      <c r="AX268" s="4"/>
    </row>
    <row r="269" spans="1:50" ht="90" customHeight="1" x14ac:dyDescent="0.4">
      <c r="A269" s="35">
        <f t="shared" si="518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ENERO 2025'!AP269</f>
        <v>1</v>
      </c>
      <c r="P269" s="45">
        <f t="shared" si="434"/>
        <v>1</v>
      </c>
      <c r="Q269" s="46">
        <f t="shared" ref="Q269:T269" si="533">AK269</f>
        <v>1</v>
      </c>
      <c r="R269" s="46">
        <f t="shared" si="533"/>
        <v>1</v>
      </c>
      <c r="S269" s="46">
        <f t="shared" si="533"/>
        <v>1</v>
      </c>
      <c r="T269" s="47">
        <f t="shared" si="533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4">P269-Z269+AE269+U269</f>
        <v>1</v>
      </c>
      <c r="AL269" s="46">
        <f t="shared" si="534"/>
        <v>1</v>
      </c>
      <c r="AM269" s="46">
        <f t="shared" si="534"/>
        <v>1</v>
      </c>
      <c r="AN269" s="46">
        <f t="shared" si="534"/>
        <v>1</v>
      </c>
      <c r="AO269" s="46">
        <f t="shared" si="534"/>
        <v>1</v>
      </c>
      <c r="AP269" s="37"/>
      <c r="AQ269" s="43">
        <f t="shared" si="517"/>
        <v>1</v>
      </c>
      <c r="AR269" s="41"/>
      <c r="AS269" s="41"/>
      <c r="AT269" s="53"/>
      <c r="AU269" s="54"/>
      <c r="AV269" s="54"/>
      <c r="AW269" s="4"/>
      <c r="AX269" s="4"/>
    </row>
    <row r="270" spans="1:50" ht="90" customHeight="1" x14ac:dyDescent="0.4">
      <c r="A270" s="35">
        <f t="shared" si="518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ENERO 2025'!AP270</f>
        <v>4</v>
      </c>
      <c r="P270" s="45">
        <f t="shared" si="434"/>
        <v>4</v>
      </c>
      <c r="Q270" s="46">
        <f t="shared" ref="Q270:T270" si="535">AK270</f>
        <v>4</v>
      </c>
      <c r="R270" s="46">
        <f t="shared" si="535"/>
        <v>4</v>
      </c>
      <c r="S270" s="46">
        <f t="shared" si="535"/>
        <v>4</v>
      </c>
      <c r="T270" s="47">
        <f t="shared" si="535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6">P270-Z270+AE270+U270</f>
        <v>4</v>
      </c>
      <c r="AL270" s="46">
        <f t="shared" si="536"/>
        <v>4</v>
      </c>
      <c r="AM270" s="46">
        <f t="shared" si="536"/>
        <v>4</v>
      </c>
      <c r="AN270" s="46">
        <f t="shared" si="536"/>
        <v>4</v>
      </c>
      <c r="AO270" s="46">
        <f t="shared" si="536"/>
        <v>4</v>
      </c>
      <c r="AP270" s="38" t="s">
        <v>1053</v>
      </c>
      <c r="AQ270" s="43">
        <f t="shared" si="517"/>
        <v>4</v>
      </c>
      <c r="AR270" s="41"/>
      <c r="AS270" s="41"/>
      <c r="AT270" s="53"/>
      <c r="AU270" s="54"/>
      <c r="AV270" s="54"/>
      <c r="AW270" s="4"/>
      <c r="AX270" s="4"/>
    </row>
    <row r="271" spans="1:50" ht="90" customHeight="1" x14ac:dyDescent="0.4">
      <c r="A271" s="35">
        <f t="shared" si="518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ENERO 2025'!AP271</f>
        <v>0</v>
      </c>
      <c r="P271" s="45">
        <f t="shared" si="434"/>
        <v>0</v>
      </c>
      <c r="Q271" s="46">
        <f t="shared" ref="Q271:T271" si="537">AK271</f>
        <v>0</v>
      </c>
      <c r="R271" s="46">
        <f t="shared" si="537"/>
        <v>0</v>
      </c>
      <c r="S271" s="46">
        <f t="shared" si="537"/>
        <v>0</v>
      </c>
      <c r="T271" s="47">
        <f t="shared" si="537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8">P271-Z271+AE271+U271</f>
        <v>0</v>
      </c>
      <c r="AL271" s="46">
        <f t="shared" si="538"/>
        <v>0</v>
      </c>
      <c r="AM271" s="46">
        <f t="shared" si="538"/>
        <v>0</v>
      </c>
      <c r="AN271" s="46">
        <f t="shared" si="538"/>
        <v>0</v>
      </c>
      <c r="AO271" s="46">
        <f t="shared" si="538"/>
        <v>0</v>
      </c>
      <c r="AP271" s="37"/>
      <c r="AQ271" s="43">
        <f t="shared" si="517"/>
        <v>0</v>
      </c>
      <c r="AR271" s="37"/>
      <c r="AS271" s="37"/>
      <c r="AT271" s="38"/>
      <c r="AU271" s="185"/>
      <c r="AV271" s="185"/>
      <c r="AW271" s="4"/>
      <c r="AX271" s="4"/>
    </row>
    <row r="272" spans="1:50" ht="90" customHeight="1" x14ac:dyDescent="0.5">
      <c r="A272" s="35">
        <f t="shared" si="518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ENERO 2025'!AP272</f>
        <v>2</v>
      </c>
      <c r="P272" s="45">
        <f t="shared" si="434"/>
        <v>2</v>
      </c>
      <c r="Q272" s="46">
        <f t="shared" ref="Q272:T272" si="539">AK272</f>
        <v>2</v>
      </c>
      <c r="R272" s="46">
        <f t="shared" si="539"/>
        <v>2</v>
      </c>
      <c r="S272" s="46">
        <f t="shared" si="539"/>
        <v>2</v>
      </c>
      <c r="T272" s="47">
        <f t="shared" si="539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40">P272-Z272+AE272+U272</f>
        <v>2</v>
      </c>
      <c r="AL272" s="46">
        <f t="shared" si="540"/>
        <v>2</v>
      </c>
      <c r="AM272" s="46">
        <f t="shared" si="540"/>
        <v>2</v>
      </c>
      <c r="AN272" s="46">
        <f t="shared" si="540"/>
        <v>2</v>
      </c>
      <c r="AO272" s="46">
        <f t="shared" si="540"/>
        <v>2</v>
      </c>
      <c r="AP272" s="38" t="s">
        <v>1059</v>
      </c>
      <c r="AQ272" s="43">
        <f t="shared" si="517"/>
        <v>2</v>
      </c>
      <c r="AR272" s="41"/>
      <c r="AS272" s="41"/>
      <c r="AT272" s="53"/>
      <c r="AU272" s="54"/>
      <c r="AV272" s="54"/>
      <c r="AW272" s="4"/>
      <c r="AX272" s="4"/>
    </row>
    <row r="273" spans="1:50" ht="90" customHeight="1" x14ac:dyDescent="0.4">
      <c r="A273" s="35">
        <f t="shared" si="518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ENERO 2025'!AP273</f>
        <v>1</v>
      </c>
      <c r="P273" s="45">
        <f t="shared" si="434"/>
        <v>1</v>
      </c>
      <c r="Q273" s="46">
        <f t="shared" ref="Q273:T273" si="541">AK273</f>
        <v>1</v>
      </c>
      <c r="R273" s="46">
        <f t="shared" si="541"/>
        <v>1</v>
      </c>
      <c r="S273" s="46">
        <f t="shared" si="541"/>
        <v>1</v>
      </c>
      <c r="T273" s="47">
        <f t="shared" si="541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2">P273-Z273+AE273+U273</f>
        <v>1</v>
      </c>
      <c r="AL273" s="46">
        <f t="shared" si="542"/>
        <v>1</v>
      </c>
      <c r="AM273" s="46">
        <f t="shared" si="542"/>
        <v>1</v>
      </c>
      <c r="AN273" s="46">
        <f t="shared" si="542"/>
        <v>1</v>
      </c>
      <c r="AO273" s="46">
        <f t="shared" si="542"/>
        <v>1</v>
      </c>
      <c r="AP273" s="37"/>
      <c r="AQ273" s="43">
        <f t="shared" si="517"/>
        <v>1</v>
      </c>
      <c r="AR273" s="41"/>
      <c r="AS273" s="41"/>
      <c r="AT273" s="53"/>
      <c r="AU273" s="54"/>
      <c r="AV273" s="54"/>
      <c r="AW273" s="4"/>
      <c r="AX273" s="4"/>
    </row>
    <row r="274" spans="1:50" ht="90" customHeight="1" x14ac:dyDescent="0.4">
      <c r="A274" s="35">
        <f t="shared" si="518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ENERO 2025'!AP274</f>
        <v>1</v>
      </c>
      <c r="P274" s="45">
        <f t="shared" si="434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90" t="s">
        <v>1063</v>
      </c>
      <c r="AQ274" s="43">
        <f t="shared" si="517"/>
        <v>1</v>
      </c>
      <c r="AR274" s="41"/>
      <c r="AS274" s="41"/>
      <c r="AT274" s="53"/>
      <c r="AU274" s="54"/>
      <c r="AV274" s="54"/>
      <c r="AW274" s="4"/>
      <c r="AX274" s="4"/>
    </row>
    <row r="275" spans="1:50" ht="90" customHeight="1" x14ac:dyDescent="0.5">
      <c r="A275" s="35">
        <f t="shared" si="518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ENERO 2025'!AP275</f>
        <v>1</v>
      </c>
      <c r="P275" s="45">
        <f t="shared" si="434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7"/>
        <v>1</v>
      </c>
      <c r="AR275" s="43"/>
      <c r="AS275" s="43"/>
      <c r="AT275" s="134"/>
      <c r="AU275" s="191"/>
      <c r="AV275" s="191"/>
      <c r="AW275" s="191"/>
      <c r="AX275" s="191"/>
    </row>
    <row r="276" spans="1:50" ht="90" customHeight="1" x14ac:dyDescent="0.5">
      <c r="A276" s="35">
        <f t="shared" si="518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ENERO 2025'!AP276</f>
        <v>1</v>
      </c>
      <c r="P276" s="45">
        <f t="shared" si="434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7"/>
        <v>1</v>
      </c>
      <c r="AR276" s="43"/>
      <c r="AS276" s="43"/>
      <c r="AT276" s="134"/>
      <c r="AU276" s="191"/>
      <c r="AV276" s="191"/>
      <c r="AW276" s="191"/>
      <c r="AX276" s="191"/>
    </row>
    <row r="277" spans="1:50" ht="90" customHeight="1" x14ac:dyDescent="0.5">
      <c r="A277" s="199"/>
      <c r="B277" s="200"/>
      <c r="C277" s="201"/>
      <c r="D277" s="202"/>
      <c r="E277" s="203"/>
      <c r="F277" s="201"/>
      <c r="G277" s="204"/>
      <c r="H277" s="201"/>
      <c r="I277" s="201"/>
      <c r="J277" s="107"/>
      <c r="K277" s="205"/>
      <c r="L277" s="206"/>
      <c r="M277" s="206"/>
      <c r="N277" s="107"/>
      <c r="O277" s="207"/>
      <c r="P277" s="208"/>
      <c r="Q277" s="207"/>
      <c r="R277" s="207"/>
      <c r="S277" s="207"/>
      <c r="T277" s="207"/>
      <c r="U277" s="201"/>
      <c r="V277" s="201"/>
      <c r="W277" s="201"/>
      <c r="X277" s="201"/>
      <c r="Y277" s="201"/>
      <c r="Z277" s="209"/>
      <c r="AA277" s="201"/>
      <c r="AB277" s="201"/>
      <c r="AC277" s="201"/>
      <c r="AD277" s="201"/>
      <c r="AE277" s="209"/>
      <c r="AF277" s="201"/>
      <c r="AG277" s="201"/>
      <c r="AH277" s="201"/>
      <c r="AI277" s="201"/>
      <c r="AJ277" s="51"/>
      <c r="AK277" s="207"/>
      <c r="AL277" s="207"/>
      <c r="AM277" s="207"/>
      <c r="AN277" s="207"/>
      <c r="AO277" s="207"/>
      <c r="AP277" s="210"/>
      <c r="AQ277" s="207"/>
      <c r="AR277" s="207"/>
      <c r="AS277" s="207"/>
      <c r="AT277" s="211"/>
      <c r="AU277" s="212"/>
      <c r="AV277" s="212"/>
      <c r="AW277" s="212"/>
      <c r="AX277" s="212"/>
    </row>
    <row r="278" spans="1:50" ht="24.6" x14ac:dyDescent="0.4">
      <c r="A278" s="4"/>
      <c r="B278" s="192"/>
      <c r="C278" s="4"/>
      <c r="D278" s="4"/>
      <c r="E278" s="4"/>
      <c r="F278" s="193"/>
      <c r="G278" s="4"/>
      <c r="H278" s="4"/>
      <c r="I278" s="4"/>
      <c r="J278" s="4"/>
      <c r="K278" s="4"/>
      <c r="L278" s="4"/>
      <c r="M278" s="4"/>
      <c r="N278" s="4"/>
      <c r="O278" s="19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ref="AJ278:AJ316" si="549">AQ278</f>
        <v>0</v>
      </c>
      <c r="AK278" s="4"/>
      <c r="AL278" s="4"/>
      <c r="AM278" s="4"/>
      <c r="AN278" s="4"/>
      <c r="AO278" s="4"/>
      <c r="AP278" s="4"/>
      <c r="AQ278" s="194"/>
      <c r="AR278" s="4"/>
      <c r="AS278" s="4"/>
      <c r="AT278" s="4"/>
      <c r="AU278" s="4"/>
      <c r="AV278" s="4"/>
      <c r="AW278" s="4"/>
      <c r="AX278" s="4"/>
    </row>
    <row r="279" spans="1:50" ht="24.6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213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49"/>
        <v>0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197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49"/>
        <v>0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197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49"/>
        <v>0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49"/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49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49"/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49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49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49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49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49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49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49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49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49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49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49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49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49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49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4"/>
      <c r="B299" s="192"/>
      <c r="C299" s="4"/>
      <c r="D299" s="158"/>
      <c r="E299" s="158"/>
      <c r="F299" s="195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49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49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49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49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49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49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49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49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49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49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49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49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49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49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49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49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49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4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51">
        <f t="shared" si="549"/>
        <v>0</v>
      </c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158"/>
      <c r="I371" s="4"/>
      <c r="J371" s="4"/>
      <c r="K371" s="158"/>
      <c r="L371" s="196"/>
      <c r="M371" s="196"/>
      <c r="N371" s="4"/>
      <c r="O371" s="4"/>
      <c r="P371" s="197"/>
      <c r="Q371" s="4"/>
      <c r="R371" s="4"/>
      <c r="S371" s="4"/>
      <c r="T371" s="4"/>
      <c r="U371" s="4"/>
      <c r="V371" s="4"/>
      <c r="W371" s="4"/>
      <c r="X371" s="4"/>
      <c r="Y371" s="4"/>
      <c r="Z371" s="198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158"/>
      <c r="E516" s="158"/>
      <c r="F516" s="193"/>
      <c r="G516" s="4"/>
      <c r="H516" s="4"/>
      <c r="I516" s="4"/>
      <c r="J516" s="4"/>
      <c r="K516" s="158"/>
      <c r="L516" s="196"/>
      <c r="M516" s="19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spans="1:50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spans="1:50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spans="1:50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spans="1:50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spans="1:50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  <row r="1006" spans="1:50" ht="15.75" customHeight="1" x14ac:dyDescent="0.35">
      <c r="A1006" s="4"/>
      <c r="B1006" s="192"/>
      <c r="C1006" s="4"/>
      <c r="D1006" s="4"/>
      <c r="E1006" s="4"/>
      <c r="F1006" s="19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43" priority="1" operator="equal">
      <formula>3</formula>
    </cfRule>
  </conditionalFormatting>
  <conditionalFormatting sqref="AK3">
    <cfRule type="cellIs" dxfId="142" priority="2" operator="greaterThan">
      <formula>3</formula>
    </cfRule>
    <cfRule type="cellIs" dxfId="141" priority="3" operator="equal">
      <formula>0</formula>
    </cfRule>
    <cfRule type="cellIs" dxfId="140" priority="4" operator="between">
      <formula>1</formula>
      <formula>2</formula>
    </cfRule>
  </conditionalFormatting>
  <conditionalFormatting sqref="AK6:AP277 AK279:AP1006">
    <cfRule type="cellIs" dxfId="139" priority="5" operator="equal">
      <formula>3</formula>
    </cfRule>
    <cfRule type="cellIs" dxfId="138" priority="6" operator="greaterThan">
      <formula>3</formula>
    </cfRule>
    <cfRule type="cellIs" dxfId="137" priority="7" operator="equal">
      <formula>0</formula>
    </cfRule>
    <cfRule type="cellIs" dxfId="136" priority="8" operator="between">
      <formula>1</formula>
      <formula>2</formula>
    </cfRule>
  </conditionalFormatting>
  <conditionalFormatting sqref="AQ14:AQ85 AQ216">
    <cfRule type="cellIs" dxfId="135" priority="9" operator="lessThan">
      <formula>2</formula>
    </cfRule>
  </conditionalFormatting>
  <conditionalFormatting sqref="AQ87:AQ90">
    <cfRule type="cellIs" dxfId="134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AX10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9" t="s">
        <v>6</v>
      </c>
      <c r="AJ3" s="17"/>
      <c r="AK3" s="708" t="s">
        <v>9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90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/>
      <c r="O6" s="43">
        <f>'EQUIPO FEBRERO 2025  1'!AQ6</f>
        <v>43</v>
      </c>
      <c r="P6" s="45">
        <f t="shared" ref="P6:P219" si="0">O6</f>
        <v>43</v>
      </c>
      <c r="Q6" s="46">
        <f t="shared" ref="Q6:T6" si="1">AK6</f>
        <v>43</v>
      </c>
      <c r="R6" s="46">
        <f t="shared" si="1"/>
        <v>43</v>
      </c>
      <c r="S6" s="46">
        <f t="shared" si="1"/>
        <v>43</v>
      </c>
      <c r="T6" s="47">
        <f t="shared" si="1"/>
        <v>43</v>
      </c>
      <c r="U6" s="48"/>
      <c r="V6" s="37"/>
      <c r="W6" s="37"/>
      <c r="X6" s="37"/>
      <c r="Y6" s="49"/>
      <c r="Z6" s="50">
        <v>2</v>
      </c>
      <c r="AA6" s="37"/>
      <c r="AB6" s="37"/>
      <c r="AC6" s="37"/>
      <c r="AD6" s="49"/>
      <c r="AE6" s="50">
        <v>2</v>
      </c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43</v>
      </c>
      <c r="AL6" s="46">
        <f t="shared" si="2"/>
        <v>43</v>
      </c>
      <c r="AM6" s="46">
        <f t="shared" si="2"/>
        <v>43</v>
      </c>
      <c r="AN6" s="46">
        <f t="shared" si="2"/>
        <v>43</v>
      </c>
      <c r="AO6" s="46">
        <f t="shared" si="2"/>
        <v>43</v>
      </c>
      <c r="AP6" s="37"/>
      <c r="AQ6" s="43">
        <f t="shared" ref="AQ6:AQ260" si="3">AO6</f>
        <v>43</v>
      </c>
      <c r="AR6" s="53"/>
      <c r="AS6" s="53">
        <v>363</v>
      </c>
      <c r="AT6" s="53"/>
      <c r="AU6" s="54"/>
      <c r="AV6" s="54"/>
      <c r="AW6" s="25"/>
      <c r="AX6" s="4"/>
    </row>
    <row r="7" spans="1:50" ht="90" customHeight="1" x14ac:dyDescent="0.4">
      <c r="A7" s="35">
        <f t="shared" ref="A7:A261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FEBRERO 2025  1'!AQ7</f>
        <v>10</v>
      </c>
      <c r="P7" s="45">
        <f t="shared" si="0"/>
        <v>10</v>
      </c>
      <c r="Q7" s="46">
        <f t="shared" ref="Q7:T7" si="5">AK7</f>
        <v>9</v>
      </c>
      <c r="R7" s="46">
        <f t="shared" si="5"/>
        <v>9</v>
      </c>
      <c r="S7" s="46">
        <f t="shared" si="5"/>
        <v>9</v>
      </c>
      <c r="T7" s="47">
        <f t="shared" si="5"/>
        <v>9</v>
      </c>
      <c r="U7" s="48"/>
      <c r="V7" s="37"/>
      <c r="W7" s="37"/>
      <c r="X7" s="37"/>
      <c r="Y7" s="49"/>
      <c r="Z7" s="50">
        <v>1</v>
      </c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9</v>
      </c>
      <c r="AL7" s="46">
        <f t="shared" si="6"/>
        <v>9</v>
      </c>
      <c r="AM7" s="46">
        <f t="shared" si="6"/>
        <v>9</v>
      </c>
      <c r="AN7" s="46">
        <f t="shared" si="6"/>
        <v>9</v>
      </c>
      <c r="AO7" s="46">
        <f t="shared" si="6"/>
        <v>9</v>
      </c>
      <c r="AP7" s="37"/>
      <c r="AQ7" s="43">
        <f t="shared" si="3"/>
        <v>9</v>
      </c>
      <c r="AR7" s="53"/>
      <c r="AS7" s="53">
        <v>351</v>
      </c>
      <c r="AT7" s="53"/>
      <c r="AU7" s="54"/>
      <c r="AV7" s="54"/>
      <c r="AW7" s="25"/>
      <c r="AX7" s="4"/>
    </row>
    <row r="8" spans="1:50" ht="90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FEBRERO 2025  1'!AQ8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90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FEBRERO 2025  1'!AQ9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90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FEBRERO 2025  1'!AQ10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90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FEBRERO 2025  1'!AQ11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90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FEBRERO 2025  1'!AQ12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90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FEBRERO 2025  1'!AQ13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90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FEBRERO 2025  1'!AQ14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90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FEBRERO 2025  1'!AQ15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90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FEBRERO 2025  1'!AQ16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90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FEBRERO 2025  1'!AQ17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90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FEBRERO 2025  1'!AQ18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90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FEBRERO 2025  1'!AQ19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90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FEBRERO 2025  1'!AQ20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90" customHeight="1" x14ac:dyDescent="0.4">
      <c r="A21" s="35">
        <f t="shared" si="4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FEBRERO 2025  1'!AQ21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  <c r="AW21" s="4"/>
      <c r="AX21" s="4"/>
    </row>
    <row r="22" spans="1:50" ht="90" customHeight="1" x14ac:dyDescent="0.4">
      <c r="A22" s="35">
        <f t="shared" si="4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FEBRERO 2025  1'!AQ22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90" customHeight="1" x14ac:dyDescent="0.4">
      <c r="A23" s="35">
        <f t="shared" si="4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FEBRERO 2025  1'!AQ23</f>
        <v>0</v>
      </c>
      <c r="P23" s="45">
        <f t="shared" si="0"/>
        <v>0</v>
      </c>
      <c r="Q23" s="46">
        <f t="shared" ref="Q23:T23" si="37">AK23</f>
        <v>0</v>
      </c>
      <c r="R23" s="46">
        <f t="shared" si="37"/>
        <v>0</v>
      </c>
      <c r="S23" s="46">
        <f t="shared" si="37"/>
        <v>0</v>
      </c>
      <c r="T23" s="47">
        <f t="shared" si="37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8">P23-Z23+AE23+U23</f>
        <v>0</v>
      </c>
      <c r="AL23" s="46">
        <f t="shared" si="38"/>
        <v>0</v>
      </c>
      <c r="AM23" s="46">
        <f t="shared" si="38"/>
        <v>0</v>
      </c>
      <c r="AN23" s="46">
        <f t="shared" si="38"/>
        <v>0</v>
      </c>
      <c r="AO23" s="46">
        <f t="shared" si="38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90" customHeight="1" x14ac:dyDescent="0.4">
      <c r="A24" s="35">
        <f t="shared" si="4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FEBRERO 2025  1'!AQ24</f>
        <v>0</v>
      </c>
      <c r="P24" s="45">
        <f t="shared" si="0"/>
        <v>0</v>
      </c>
      <c r="Q24" s="46">
        <f t="shared" ref="Q24:T24" si="39">AK24</f>
        <v>0</v>
      </c>
      <c r="R24" s="46">
        <f t="shared" si="39"/>
        <v>0</v>
      </c>
      <c r="S24" s="46">
        <f t="shared" si="39"/>
        <v>0</v>
      </c>
      <c r="T24" s="47">
        <f t="shared" si="39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40">P24-Z24+AE24+U24</f>
        <v>0</v>
      </c>
      <c r="AL24" s="46">
        <f t="shared" si="40"/>
        <v>0</v>
      </c>
      <c r="AM24" s="46">
        <f t="shared" si="40"/>
        <v>0</v>
      </c>
      <c r="AN24" s="46">
        <f t="shared" si="40"/>
        <v>0</v>
      </c>
      <c r="AO24" s="46">
        <f t="shared" si="40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90" customHeight="1" x14ac:dyDescent="0.4">
      <c r="A25" s="35">
        <f t="shared" si="4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FEBRERO 2025  1'!AQ25</f>
        <v>0</v>
      </c>
      <c r="P25" s="45">
        <f t="shared" si="0"/>
        <v>0</v>
      </c>
      <c r="Q25" s="46">
        <f t="shared" ref="Q25:T25" si="41">AK25</f>
        <v>0</v>
      </c>
      <c r="R25" s="46">
        <f t="shared" si="41"/>
        <v>0</v>
      </c>
      <c r="S25" s="46">
        <f t="shared" si="41"/>
        <v>0</v>
      </c>
      <c r="T25" s="47">
        <f t="shared" si="41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2">P25-Z25+AE25+U25</f>
        <v>0</v>
      </c>
      <c r="AL25" s="46">
        <f t="shared" si="42"/>
        <v>0</v>
      </c>
      <c r="AM25" s="46">
        <f t="shared" si="42"/>
        <v>0</v>
      </c>
      <c r="AN25" s="46">
        <f t="shared" si="42"/>
        <v>0</v>
      </c>
      <c r="AO25" s="46">
        <f t="shared" si="42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90" customHeight="1" x14ac:dyDescent="0.4">
      <c r="A26" s="35">
        <f t="shared" si="4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FEBRERO 2025  1'!AQ26</f>
        <v>8</v>
      </c>
      <c r="P26" s="45">
        <f t="shared" si="0"/>
        <v>8</v>
      </c>
      <c r="Q26" s="46">
        <f t="shared" ref="Q26:T26" si="43">AK26</f>
        <v>8</v>
      </c>
      <c r="R26" s="46">
        <f t="shared" si="43"/>
        <v>8</v>
      </c>
      <c r="S26" s="46">
        <f t="shared" si="43"/>
        <v>8</v>
      </c>
      <c r="T26" s="47">
        <f t="shared" si="43"/>
        <v>8</v>
      </c>
      <c r="U26" s="48"/>
      <c r="V26" s="37"/>
      <c r="W26" s="37"/>
      <c r="X26" s="37"/>
      <c r="Y26" s="49"/>
      <c r="Z26" s="50">
        <v>1</v>
      </c>
      <c r="AA26" s="37"/>
      <c r="AB26" s="37"/>
      <c r="AC26" s="37"/>
      <c r="AD26" s="49"/>
      <c r="AE26" s="50">
        <v>1</v>
      </c>
      <c r="AF26" s="37"/>
      <c r="AG26" s="37"/>
      <c r="AH26" s="37"/>
      <c r="AI26" s="49"/>
      <c r="AJ26" s="51">
        <f>'EQUIPO ENERO 2025'!AP26</f>
        <v>8</v>
      </c>
      <c r="AK26" s="52">
        <f t="shared" ref="AK26:AO26" si="44">P26-Z26+AE26+U26</f>
        <v>8</v>
      </c>
      <c r="AL26" s="46">
        <f t="shared" si="44"/>
        <v>8</v>
      </c>
      <c r="AM26" s="46">
        <f t="shared" si="44"/>
        <v>8</v>
      </c>
      <c r="AN26" s="46">
        <f t="shared" si="44"/>
        <v>8</v>
      </c>
      <c r="AO26" s="46">
        <f t="shared" si="44"/>
        <v>8</v>
      </c>
      <c r="AP26" s="37"/>
      <c r="AQ26" s="43">
        <f t="shared" si="3"/>
        <v>8</v>
      </c>
      <c r="AR26" s="41"/>
      <c r="AS26" s="41">
        <v>362</v>
      </c>
      <c r="AT26" s="53"/>
      <c r="AU26" s="54"/>
      <c r="AV26" s="54"/>
      <c r="AW26" s="4"/>
      <c r="AX26" s="4"/>
    </row>
    <row r="27" spans="1:50" ht="90" customHeight="1" x14ac:dyDescent="0.4">
      <c r="A27" s="35">
        <f t="shared" si="4"/>
        <v>22</v>
      </c>
      <c r="B27" s="77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/>
      <c r="O27" s="43">
        <f>'EQUIPO FEBRERO 2025  1'!AQ27</f>
        <v>10</v>
      </c>
      <c r="P27" s="45">
        <f t="shared" si="0"/>
        <v>10</v>
      </c>
      <c r="Q27" s="46">
        <f t="shared" ref="Q27:T27" si="45">AK27</f>
        <v>10</v>
      </c>
      <c r="R27" s="46">
        <f t="shared" si="45"/>
        <v>10</v>
      </c>
      <c r="S27" s="46">
        <f t="shared" si="45"/>
        <v>10</v>
      </c>
      <c r="T27" s="47">
        <f t="shared" si="45"/>
        <v>10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6">P27-Z27+AE27+U27</f>
        <v>10</v>
      </c>
      <c r="AL27" s="46">
        <f t="shared" si="46"/>
        <v>10</v>
      </c>
      <c r="AM27" s="46">
        <f t="shared" si="46"/>
        <v>10</v>
      </c>
      <c r="AN27" s="46">
        <f t="shared" si="46"/>
        <v>10</v>
      </c>
      <c r="AO27" s="46">
        <f t="shared" si="46"/>
        <v>10</v>
      </c>
      <c r="AP27" s="37"/>
      <c r="AQ27" s="43">
        <f t="shared" si="3"/>
        <v>10</v>
      </c>
      <c r="AR27" s="41"/>
      <c r="AS27" s="41"/>
      <c r="AT27" s="53"/>
      <c r="AU27" s="54"/>
      <c r="AV27" s="54"/>
      <c r="AW27" s="4"/>
      <c r="AX27" s="4"/>
    </row>
    <row r="28" spans="1:50" ht="90" customHeight="1" x14ac:dyDescent="0.5">
      <c r="A28" s="35">
        <f t="shared" si="4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FEBRERO 2025  1'!AQ28</f>
        <v>6</v>
      </c>
      <c r="P28" s="86">
        <f t="shared" si="0"/>
        <v>6</v>
      </c>
      <c r="Q28" s="87">
        <f t="shared" ref="Q28:T28" si="47">AK28</f>
        <v>6</v>
      </c>
      <c r="R28" s="87">
        <f t="shared" si="47"/>
        <v>6</v>
      </c>
      <c r="S28" s="87">
        <f t="shared" si="47"/>
        <v>6</v>
      </c>
      <c r="T28" s="88">
        <f t="shared" si="47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93">
        <f t="shared" ref="AK28:AO28" si="48">P28-Z28+AE28+U28</f>
        <v>6</v>
      </c>
      <c r="AL28" s="94">
        <f t="shared" si="48"/>
        <v>6</v>
      </c>
      <c r="AM28" s="94">
        <f t="shared" si="48"/>
        <v>6</v>
      </c>
      <c r="AN28" s="94">
        <f t="shared" si="48"/>
        <v>6</v>
      </c>
      <c r="AO28" s="94">
        <f t="shared" si="48"/>
        <v>6</v>
      </c>
      <c r="AP28" s="79"/>
      <c r="AQ28" s="43">
        <f t="shared" si="3"/>
        <v>6</v>
      </c>
      <c r="AR28" s="95"/>
      <c r="AS28" s="95" t="s">
        <v>147</v>
      </c>
      <c r="AT28" s="96"/>
      <c r="AU28" s="97"/>
      <c r="AV28" s="97"/>
      <c r="AW28" s="98"/>
      <c r="AX28" s="98"/>
    </row>
    <row r="29" spans="1:50" ht="90" customHeight="1" x14ac:dyDescent="0.4">
      <c r="A29" s="35">
        <f t="shared" si="4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FEBRERO 2025  1'!AQ29</f>
        <v>5</v>
      </c>
      <c r="P29" s="45">
        <f t="shared" si="0"/>
        <v>5</v>
      </c>
      <c r="Q29" s="46">
        <f t="shared" ref="Q29:T29" si="49">AK29</f>
        <v>5</v>
      </c>
      <c r="R29" s="46">
        <f t="shared" si="49"/>
        <v>5</v>
      </c>
      <c r="S29" s="46">
        <f t="shared" si="49"/>
        <v>5</v>
      </c>
      <c r="T29" s="47">
        <f t="shared" si="49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50">P29-Z29+AE29+U29</f>
        <v>5</v>
      </c>
      <c r="AL29" s="46">
        <f t="shared" si="50"/>
        <v>5</v>
      </c>
      <c r="AM29" s="46">
        <f t="shared" si="50"/>
        <v>5</v>
      </c>
      <c r="AN29" s="46">
        <f t="shared" si="50"/>
        <v>5</v>
      </c>
      <c r="AO29" s="46">
        <f t="shared" si="50"/>
        <v>5</v>
      </c>
      <c r="AP29" s="37"/>
      <c r="AQ29" s="43">
        <f t="shared" si="3"/>
        <v>5</v>
      </c>
      <c r="AR29" s="41"/>
      <c r="AS29" s="41"/>
      <c r="AT29" s="53"/>
      <c r="AU29" s="54"/>
      <c r="AV29" s="54"/>
      <c r="AW29" s="4"/>
      <c r="AX29" s="4"/>
    </row>
    <row r="30" spans="1:50" ht="90" customHeight="1" x14ac:dyDescent="0.4">
      <c r="A30" s="35">
        <f t="shared" si="4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FEBRERO 2025  1'!AQ30</f>
        <v>0</v>
      </c>
      <c r="P30" s="45">
        <f t="shared" si="0"/>
        <v>0</v>
      </c>
      <c r="Q30" s="46">
        <f t="shared" ref="Q30:T30" si="51">AK30</f>
        <v>0</v>
      </c>
      <c r="R30" s="46">
        <f t="shared" si="51"/>
        <v>0</v>
      </c>
      <c r="S30" s="46">
        <f t="shared" si="51"/>
        <v>0</v>
      </c>
      <c r="T30" s="47">
        <f t="shared" si="51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2">P30-Z30+AE30+U30</f>
        <v>0</v>
      </c>
      <c r="AL30" s="46">
        <f t="shared" si="52"/>
        <v>0</v>
      </c>
      <c r="AM30" s="46">
        <f t="shared" si="52"/>
        <v>0</v>
      </c>
      <c r="AN30" s="46">
        <f t="shared" si="52"/>
        <v>0</v>
      </c>
      <c r="AO30" s="46">
        <f t="shared" si="52"/>
        <v>0</v>
      </c>
      <c r="AP30" s="37"/>
      <c r="AQ30" s="43">
        <f t="shared" si="3"/>
        <v>0</v>
      </c>
      <c r="AR30" s="41"/>
      <c r="AS30" s="41"/>
      <c r="AT30" s="53"/>
      <c r="AU30" s="54"/>
      <c r="AV30" s="54"/>
      <c r="AW30" s="4"/>
      <c r="AX30" s="4"/>
    </row>
    <row r="31" spans="1:50" ht="90" customHeight="1" x14ac:dyDescent="0.4">
      <c r="A31" s="35">
        <f t="shared" si="4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FEBRERO 2025  1'!AQ31</f>
        <v>2</v>
      </c>
      <c r="P31" s="45">
        <f t="shared" si="0"/>
        <v>2</v>
      </c>
      <c r="Q31" s="46">
        <f t="shared" ref="Q31:T31" si="53">AK31</f>
        <v>2</v>
      </c>
      <c r="R31" s="46">
        <f t="shared" si="53"/>
        <v>2</v>
      </c>
      <c r="S31" s="46">
        <f t="shared" si="53"/>
        <v>2</v>
      </c>
      <c r="T31" s="47">
        <f t="shared" si="53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4">P31-Z31+AE31+U31</f>
        <v>2</v>
      </c>
      <c r="AL31" s="46">
        <f t="shared" si="54"/>
        <v>2</v>
      </c>
      <c r="AM31" s="46">
        <f t="shared" si="54"/>
        <v>2</v>
      </c>
      <c r="AN31" s="46">
        <f t="shared" si="54"/>
        <v>2</v>
      </c>
      <c r="AO31" s="46">
        <f t="shared" si="54"/>
        <v>2</v>
      </c>
      <c r="AP31" s="37"/>
      <c r="AQ31" s="43">
        <f t="shared" si="3"/>
        <v>2</v>
      </c>
      <c r="AR31" s="41"/>
      <c r="AS31" s="41"/>
      <c r="AT31" s="53"/>
      <c r="AU31" s="54"/>
      <c r="AV31" s="54"/>
      <c r="AW31" s="4"/>
      <c r="AX31" s="4"/>
    </row>
    <row r="32" spans="1:50" ht="90" customHeight="1" x14ac:dyDescent="0.4">
      <c r="A32" s="35">
        <f t="shared" si="4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/>
      <c r="O32" s="43">
        <f>'EQUIPO FEBRERO 2025  1'!AQ32</f>
        <v>1</v>
      </c>
      <c r="P32" s="45">
        <f t="shared" si="0"/>
        <v>1</v>
      </c>
      <c r="Q32" s="46">
        <f t="shared" ref="Q32:T32" si="55">AK32</f>
        <v>1</v>
      </c>
      <c r="R32" s="46">
        <f t="shared" si="55"/>
        <v>1</v>
      </c>
      <c r="S32" s="46">
        <f t="shared" si="55"/>
        <v>1</v>
      </c>
      <c r="T32" s="47">
        <f t="shared" si="55"/>
        <v>1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6">P32-Z32+AE32+U32</f>
        <v>1</v>
      </c>
      <c r="AL32" s="46">
        <f t="shared" si="56"/>
        <v>1</v>
      </c>
      <c r="AM32" s="46">
        <f t="shared" si="56"/>
        <v>1</v>
      </c>
      <c r="AN32" s="46">
        <f t="shared" si="56"/>
        <v>1</v>
      </c>
      <c r="AO32" s="46">
        <f t="shared" si="56"/>
        <v>1</v>
      </c>
      <c r="AP32" s="37"/>
      <c r="AQ32" s="43">
        <f t="shared" si="3"/>
        <v>1</v>
      </c>
      <c r="AR32" s="41"/>
      <c r="AS32" s="41"/>
      <c r="AT32" s="53"/>
      <c r="AU32" s="54"/>
      <c r="AV32" s="54"/>
      <c r="AW32" s="4"/>
      <c r="AX32" s="4"/>
    </row>
    <row r="33" spans="1:50" ht="90" customHeight="1" x14ac:dyDescent="0.4">
      <c r="A33" s="35">
        <f t="shared" si="4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FEBRERO 2025  1'!AQ33</f>
        <v>1</v>
      </c>
      <c r="P33" s="45">
        <f t="shared" si="0"/>
        <v>1</v>
      </c>
      <c r="Q33" s="46">
        <f t="shared" ref="Q33:T33" si="57">AK33</f>
        <v>1</v>
      </c>
      <c r="R33" s="46">
        <f t="shared" si="57"/>
        <v>1</v>
      </c>
      <c r="S33" s="46">
        <f t="shared" si="57"/>
        <v>1</v>
      </c>
      <c r="T33" s="47">
        <f t="shared" si="57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8">P33-Z33+AE33+U33</f>
        <v>1</v>
      </c>
      <c r="AL33" s="46">
        <f t="shared" si="58"/>
        <v>1</v>
      </c>
      <c r="AM33" s="46">
        <f t="shared" si="58"/>
        <v>1</v>
      </c>
      <c r="AN33" s="46">
        <f t="shared" si="58"/>
        <v>1</v>
      </c>
      <c r="AO33" s="46">
        <f t="shared" si="58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90" customHeight="1" x14ac:dyDescent="0.4">
      <c r="A34" s="35">
        <f t="shared" si="4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FEBRERO 2025  1'!AQ34</f>
        <v>11</v>
      </c>
      <c r="P34" s="45">
        <f t="shared" si="0"/>
        <v>11</v>
      </c>
      <c r="Q34" s="46">
        <f t="shared" ref="Q34:T34" si="59">AK34</f>
        <v>11</v>
      </c>
      <c r="R34" s="46">
        <f t="shared" si="59"/>
        <v>11</v>
      </c>
      <c r="S34" s="46">
        <f t="shared" si="59"/>
        <v>11</v>
      </c>
      <c r="T34" s="47">
        <f t="shared" si="59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60">P34-Z34+AE34+U34</f>
        <v>11</v>
      </c>
      <c r="AL34" s="46">
        <f t="shared" si="60"/>
        <v>11</v>
      </c>
      <c r="AM34" s="46">
        <f t="shared" si="60"/>
        <v>11</v>
      </c>
      <c r="AN34" s="46">
        <f t="shared" si="60"/>
        <v>11</v>
      </c>
      <c r="AO34" s="46">
        <f t="shared" si="60"/>
        <v>11</v>
      </c>
      <c r="AP34" s="37"/>
      <c r="AQ34" s="43">
        <f t="shared" si="3"/>
        <v>11</v>
      </c>
      <c r="AR34" s="41"/>
      <c r="AS34" s="41"/>
      <c r="AT34" s="53"/>
      <c r="AU34" s="54"/>
      <c r="AV34" s="54"/>
      <c r="AW34" s="4"/>
      <c r="AX34" s="4"/>
    </row>
    <row r="35" spans="1:50" ht="90" customHeight="1" x14ac:dyDescent="0.4">
      <c r="A35" s="35">
        <f t="shared" si="4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FEBRERO 2025  1'!AQ35</f>
        <v>6</v>
      </c>
      <c r="P35" s="45">
        <f t="shared" si="0"/>
        <v>6</v>
      </c>
      <c r="Q35" s="46">
        <f t="shared" ref="Q35:T35" si="61">AK35</f>
        <v>6</v>
      </c>
      <c r="R35" s="46">
        <f t="shared" si="61"/>
        <v>6</v>
      </c>
      <c r="S35" s="46">
        <f t="shared" si="61"/>
        <v>6</v>
      </c>
      <c r="T35" s="47">
        <f t="shared" si="61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2">P35-Z35+AE35+U35</f>
        <v>6</v>
      </c>
      <c r="AL35" s="46">
        <f t="shared" si="62"/>
        <v>6</v>
      </c>
      <c r="AM35" s="46">
        <f t="shared" si="62"/>
        <v>6</v>
      </c>
      <c r="AN35" s="46">
        <f t="shared" si="62"/>
        <v>6</v>
      </c>
      <c r="AO35" s="46">
        <f t="shared" si="62"/>
        <v>6</v>
      </c>
      <c r="AP35" s="37"/>
      <c r="AQ35" s="43">
        <f t="shared" si="3"/>
        <v>6</v>
      </c>
      <c r="AR35" s="41"/>
      <c r="AS35" s="41"/>
      <c r="AT35" s="53"/>
      <c r="AU35" s="54"/>
      <c r="AV35" s="54"/>
      <c r="AW35" s="4"/>
      <c r="AX35" s="4"/>
    </row>
    <row r="36" spans="1:50" ht="90" customHeight="1" x14ac:dyDescent="0.4">
      <c r="A36" s="35">
        <f t="shared" si="4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FEBRERO 2025  1'!AQ36</f>
        <v>4</v>
      </c>
      <c r="P36" s="45">
        <f t="shared" si="0"/>
        <v>4</v>
      </c>
      <c r="Q36" s="46">
        <f t="shared" ref="Q36:T36" si="63">AK36</f>
        <v>4</v>
      </c>
      <c r="R36" s="46">
        <f t="shared" si="63"/>
        <v>4</v>
      </c>
      <c r="S36" s="46">
        <f t="shared" si="63"/>
        <v>4</v>
      </c>
      <c r="T36" s="47">
        <f t="shared" si="63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4">P36-Z36+AE36+U36</f>
        <v>4</v>
      </c>
      <c r="AL36" s="46">
        <f t="shared" si="64"/>
        <v>4</v>
      </c>
      <c r="AM36" s="46">
        <f t="shared" si="64"/>
        <v>4</v>
      </c>
      <c r="AN36" s="46">
        <f t="shared" si="64"/>
        <v>4</v>
      </c>
      <c r="AO36" s="46">
        <f t="shared" si="64"/>
        <v>4</v>
      </c>
      <c r="AP36" s="37"/>
      <c r="AQ36" s="43">
        <f t="shared" si="3"/>
        <v>4</v>
      </c>
      <c r="AR36" s="41"/>
      <c r="AS36" s="41"/>
      <c r="AT36" s="53"/>
      <c r="AU36" s="54"/>
      <c r="AV36" s="54"/>
      <c r="AW36" s="4"/>
      <c r="AX36" s="4"/>
    </row>
    <row r="37" spans="1:50" ht="90" customHeight="1" x14ac:dyDescent="0.4">
      <c r="A37" s="35">
        <f t="shared" si="4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 t="s">
        <v>180</v>
      </c>
      <c r="O37" s="43">
        <f>'EQUIPO FEBRERO 2025  1'!AQ37</f>
        <v>12</v>
      </c>
      <c r="P37" s="45">
        <f t="shared" si="0"/>
        <v>12</v>
      </c>
      <c r="Q37" s="46">
        <f t="shared" ref="Q37:T37" si="65">AK37</f>
        <v>12</v>
      </c>
      <c r="R37" s="46">
        <f t="shared" si="65"/>
        <v>12</v>
      </c>
      <c r="S37" s="46">
        <f t="shared" si="65"/>
        <v>12</v>
      </c>
      <c r="T37" s="47">
        <f t="shared" si="65"/>
        <v>12</v>
      </c>
      <c r="U37" s="48"/>
      <c r="V37" s="37"/>
      <c r="W37" s="37"/>
      <c r="X37" s="37"/>
      <c r="Y37" s="49"/>
      <c r="Z37" s="50">
        <v>12</v>
      </c>
      <c r="AA37" s="37"/>
      <c r="AB37" s="37"/>
      <c r="AC37" s="37"/>
      <c r="AD37" s="49"/>
      <c r="AE37" s="50">
        <v>12</v>
      </c>
      <c r="AF37" s="37"/>
      <c r="AG37" s="37"/>
      <c r="AH37" s="37"/>
      <c r="AI37" s="49"/>
      <c r="AJ37" s="51">
        <f>'EQUIPO ENERO 2025'!AP37</f>
        <v>14</v>
      </c>
      <c r="AK37" s="52">
        <f t="shared" ref="AK37:AO37" si="66">P37-Z37+AE37+U37</f>
        <v>12</v>
      </c>
      <c r="AL37" s="46">
        <f t="shared" si="66"/>
        <v>12</v>
      </c>
      <c r="AM37" s="46">
        <f t="shared" si="66"/>
        <v>12</v>
      </c>
      <c r="AN37" s="46">
        <f t="shared" si="66"/>
        <v>12</v>
      </c>
      <c r="AO37" s="46">
        <f t="shared" si="66"/>
        <v>12</v>
      </c>
      <c r="AP37" s="37"/>
      <c r="AQ37" s="43">
        <f t="shared" si="3"/>
        <v>12</v>
      </c>
      <c r="AR37" s="41"/>
      <c r="AS37" s="41"/>
      <c r="AT37" s="53"/>
      <c r="AU37" s="54"/>
      <c r="AV37" s="54"/>
      <c r="AW37" s="4"/>
      <c r="AX37" s="4"/>
    </row>
    <row r="38" spans="1:50" ht="90" customHeight="1" x14ac:dyDescent="0.4">
      <c r="A38" s="35">
        <f t="shared" si="4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 t="s">
        <v>186</v>
      </c>
      <c r="O38" s="43">
        <f>'EQUIPO FEBRERO 2025  1'!AQ38</f>
        <v>5</v>
      </c>
      <c r="P38" s="45">
        <f t="shared" si="0"/>
        <v>5</v>
      </c>
      <c r="Q38" s="46">
        <f t="shared" ref="Q38:T38" si="67">AK38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2025'!AP38</f>
        <v>5</v>
      </c>
      <c r="AK38" s="52">
        <f t="shared" ref="AK38:AO38" si="68">P38-Z38+AE38+U38</f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46">
        <f t="shared" si="68"/>
        <v>5</v>
      </c>
      <c r="AP38" s="37">
        <v>1</v>
      </c>
      <c r="AQ38" s="43">
        <f t="shared" si="3"/>
        <v>5</v>
      </c>
      <c r="AR38" s="41"/>
      <c r="AS38" s="41"/>
      <c r="AT38" s="53"/>
      <c r="AU38" s="54"/>
      <c r="AV38" s="54"/>
      <c r="AW38" s="4"/>
      <c r="AX38" s="4"/>
    </row>
    <row r="39" spans="1:50" ht="90" customHeight="1" x14ac:dyDescent="0.4">
      <c r="A39" s="35">
        <f t="shared" si="4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FEBRERO 2025  1'!AQ39</f>
        <v>5</v>
      </c>
      <c r="P39" s="45">
        <f t="shared" si="0"/>
        <v>5</v>
      </c>
      <c r="Q39" s="46">
        <f t="shared" ref="Q39:T39" si="69">AK39</f>
        <v>5</v>
      </c>
      <c r="R39" s="46">
        <f t="shared" si="69"/>
        <v>5</v>
      </c>
      <c r="S39" s="46">
        <f t="shared" si="69"/>
        <v>5</v>
      </c>
      <c r="T39" s="47">
        <f t="shared" si="69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70">P39-Z39+AE39+U39</f>
        <v>5</v>
      </c>
      <c r="AL39" s="46">
        <f t="shared" si="70"/>
        <v>5</v>
      </c>
      <c r="AM39" s="46">
        <f t="shared" si="70"/>
        <v>5</v>
      </c>
      <c r="AN39" s="46">
        <f t="shared" si="70"/>
        <v>5</v>
      </c>
      <c r="AO39" s="46">
        <f t="shared" si="70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90" customHeight="1" x14ac:dyDescent="0.4">
      <c r="A40" s="35">
        <f t="shared" si="4"/>
        <v>35</v>
      </c>
      <c r="B40" s="7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 t="s">
        <v>196</v>
      </c>
      <c r="O40" s="43">
        <f>'EQUIPO FEBRERO 2025  1'!AQ40</f>
        <v>8</v>
      </c>
      <c r="P40" s="45">
        <f t="shared" si="0"/>
        <v>8</v>
      </c>
      <c r="Q40" s="46">
        <f t="shared" ref="Q40:T40" si="71">AK40</f>
        <v>8</v>
      </c>
      <c r="R40" s="46">
        <f t="shared" si="71"/>
        <v>8</v>
      </c>
      <c r="S40" s="46">
        <f t="shared" si="71"/>
        <v>6</v>
      </c>
      <c r="T40" s="47">
        <f t="shared" si="71"/>
        <v>6</v>
      </c>
      <c r="U40" s="48"/>
      <c r="V40" s="37"/>
      <c r="W40" s="37"/>
      <c r="X40" s="37"/>
      <c r="Y40" s="49"/>
      <c r="Z40" s="50">
        <v>1</v>
      </c>
      <c r="AA40" s="37"/>
      <c r="AB40" s="37">
        <v>2</v>
      </c>
      <c r="AC40" s="37"/>
      <c r="AD40" s="49"/>
      <c r="AE40" s="50">
        <v>1</v>
      </c>
      <c r="AF40" s="37"/>
      <c r="AG40" s="37"/>
      <c r="AH40" s="37"/>
      <c r="AI40" s="49"/>
      <c r="AJ40" s="51">
        <f>'EQUIPO ENERO 2025'!AP40</f>
        <v>8</v>
      </c>
      <c r="AK40" s="52">
        <f t="shared" ref="AK40:AO40" si="72">P40-Z40+AE40+U40</f>
        <v>8</v>
      </c>
      <c r="AL40" s="46">
        <f t="shared" si="72"/>
        <v>8</v>
      </c>
      <c r="AM40" s="46">
        <f t="shared" si="72"/>
        <v>6</v>
      </c>
      <c r="AN40" s="46">
        <f t="shared" si="72"/>
        <v>6</v>
      </c>
      <c r="AO40" s="46">
        <f t="shared" si="72"/>
        <v>6</v>
      </c>
      <c r="AP40" s="37">
        <v>1</v>
      </c>
      <c r="AQ40" s="43">
        <f t="shared" si="3"/>
        <v>6</v>
      </c>
      <c r="AR40" s="41">
        <v>1125270060</v>
      </c>
      <c r="AS40" s="41" t="s">
        <v>197</v>
      </c>
      <c r="AT40" s="53"/>
      <c r="AU40" s="54"/>
      <c r="AV40" s="54"/>
      <c r="AW40" s="4"/>
      <c r="AX40" s="4"/>
    </row>
    <row r="41" spans="1:50" ht="90" customHeight="1" x14ac:dyDescent="0.4">
      <c r="A41" s="35">
        <f t="shared" si="4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FEBRERO 2025  1'!AQ41</f>
        <v>2</v>
      </c>
      <c r="P41" s="45">
        <f t="shared" si="0"/>
        <v>2</v>
      </c>
      <c r="Q41" s="46">
        <f t="shared" ref="Q41:T41" si="73">AK41</f>
        <v>2</v>
      </c>
      <c r="R41" s="46">
        <f t="shared" si="73"/>
        <v>2</v>
      </c>
      <c r="S41" s="46">
        <f t="shared" si="73"/>
        <v>2</v>
      </c>
      <c r="T41" s="47">
        <f t="shared" si="73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4">P41-Z41+AE41+U41</f>
        <v>2</v>
      </c>
      <c r="AL41" s="46">
        <f t="shared" si="74"/>
        <v>2</v>
      </c>
      <c r="AM41" s="46">
        <f t="shared" si="74"/>
        <v>2</v>
      </c>
      <c r="AN41" s="46">
        <f t="shared" si="74"/>
        <v>2</v>
      </c>
      <c r="AO41" s="46">
        <f t="shared" si="74"/>
        <v>2</v>
      </c>
      <c r="AP41" s="37">
        <v>0</v>
      </c>
      <c r="AQ41" s="43">
        <f t="shared" si="3"/>
        <v>2</v>
      </c>
      <c r="AR41" s="53"/>
      <c r="AS41" s="53"/>
      <c r="AT41" s="53"/>
      <c r="AU41" s="54"/>
      <c r="AV41" s="54"/>
      <c r="AW41" s="4"/>
      <c r="AX41" s="4"/>
    </row>
    <row r="42" spans="1:50" ht="90" customHeight="1" x14ac:dyDescent="0.4">
      <c r="A42" s="35">
        <f t="shared" si="4"/>
        <v>37</v>
      </c>
      <c r="B42" s="7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 t="s">
        <v>206</v>
      </c>
      <c r="O42" s="43">
        <f>'EQUIPO FEBRERO 2025  1'!AQ42</f>
        <v>10</v>
      </c>
      <c r="P42" s="45">
        <f t="shared" si="0"/>
        <v>10</v>
      </c>
      <c r="Q42" s="46">
        <f t="shared" ref="Q42:T42" si="75">AK42</f>
        <v>9</v>
      </c>
      <c r="R42" s="46">
        <f t="shared" si="75"/>
        <v>9</v>
      </c>
      <c r="S42" s="46">
        <f t="shared" si="75"/>
        <v>9</v>
      </c>
      <c r="T42" s="47">
        <f t="shared" si="75"/>
        <v>9</v>
      </c>
      <c r="U42" s="48"/>
      <c r="V42" s="37"/>
      <c r="W42" s="37"/>
      <c r="X42" s="37"/>
      <c r="Y42" s="49"/>
      <c r="Z42" s="50">
        <v>2</v>
      </c>
      <c r="AA42" s="37"/>
      <c r="AB42" s="37"/>
      <c r="AC42" s="37"/>
      <c r="AD42" s="49"/>
      <c r="AE42" s="50">
        <v>1</v>
      </c>
      <c r="AF42" s="37"/>
      <c r="AG42" s="37"/>
      <c r="AH42" s="37"/>
      <c r="AI42" s="49"/>
      <c r="AJ42" s="51">
        <f>'EQUIPO ENERO 2025'!AP42</f>
        <v>10</v>
      </c>
      <c r="AK42" s="52">
        <f t="shared" ref="AK42:AO42" si="76">P42-Z42+AE42+U42</f>
        <v>9</v>
      </c>
      <c r="AL42" s="46">
        <f t="shared" si="76"/>
        <v>9</v>
      </c>
      <c r="AM42" s="46">
        <f t="shared" si="76"/>
        <v>9</v>
      </c>
      <c r="AN42" s="46">
        <f t="shared" si="76"/>
        <v>9</v>
      </c>
      <c r="AO42" s="46">
        <f t="shared" si="76"/>
        <v>9</v>
      </c>
      <c r="AP42" s="37">
        <v>1</v>
      </c>
      <c r="AQ42" s="43">
        <f t="shared" si="3"/>
        <v>9</v>
      </c>
      <c r="AR42" s="41">
        <v>1898398354</v>
      </c>
      <c r="AS42" s="41" t="s">
        <v>210</v>
      </c>
      <c r="AT42" s="53"/>
      <c r="AU42" s="54"/>
      <c r="AV42" s="54"/>
      <c r="AW42" s="4"/>
      <c r="AX42" s="4"/>
    </row>
    <row r="43" spans="1:50" ht="90" customHeight="1" x14ac:dyDescent="0.4">
      <c r="A43" s="35">
        <f t="shared" si="4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/>
      <c r="O43" s="43">
        <f>'EQUIPO FEBRERO 2025  1'!AQ43</f>
        <v>10</v>
      </c>
      <c r="P43" s="45">
        <f t="shared" si="0"/>
        <v>10</v>
      </c>
      <c r="Q43" s="46">
        <f t="shared" ref="Q43:T43" si="77">AK43</f>
        <v>10</v>
      </c>
      <c r="R43" s="46">
        <f t="shared" si="77"/>
        <v>10</v>
      </c>
      <c r="S43" s="46">
        <f t="shared" si="77"/>
        <v>10</v>
      </c>
      <c r="T43" s="47">
        <f t="shared" si="77"/>
        <v>10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2025'!AP43</f>
        <v>10</v>
      </c>
      <c r="AK43" s="52">
        <f t="shared" ref="AK43:AO43" si="78">P43-Z43+AE43+U43</f>
        <v>10</v>
      </c>
      <c r="AL43" s="46">
        <f t="shared" si="78"/>
        <v>10</v>
      </c>
      <c r="AM43" s="46">
        <f t="shared" si="78"/>
        <v>10</v>
      </c>
      <c r="AN43" s="46">
        <f t="shared" si="78"/>
        <v>10</v>
      </c>
      <c r="AO43" s="46">
        <f t="shared" si="78"/>
        <v>10</v>
      </c>
      <c r="AP43" s="37">
        <v>1</v>
      </c>
      <c r="AQ43" s="43">
        <f t="shared" si="3"/>
        <v>10</v>
      </c>
      <c r="AR43" s="41"/>
      <c r="AS43" s="41">
        <v>330</v>
      </c>
      <c r="AT43" s="53"/>
      <c r="AU43" s="54"/>
      <c r="AV43" s="54"/>
      <c r="AW43" s="4"/>
      <c r="AX43" s="4"/>
    </row>
    <row r="44" spans="1:50" ht="90" customHeight="1" x14ac:dyDescent="0.4">
      <c r="A44" s="35">
        <f t="shared" si="4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FEBRERO 2025  1'!AQ44</f>
        <v>1</v>
      </c>
      <c r="P44" s="45">
        <f t="shared" si="0"/>
        <v>1</v>
      </c>
      <c r="Q44" s="46">
        <f t="shared" ref="Q44:T44" si="79">AK44</f>
        <v>1</v>
      </c>
      <c r="R44" s="46">
        <f t="shared" si="79"/>
        <v>1</v>
      </c>
      <c r="S44" s="46">
        <f t="shared" si="79"/>
        <v>1</v>
      </c>
      <c r="T44" s="47">
        <f t="shared" si="79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80">P44-Z44+AE44+U44</f>
        <v>1</v>
      </c>
      <c r="AL44" s="46">
        <f t="shared" si="80"/>
        <v>1</v>
      </c>
      <c r="AM44" s="46">
        <f t="shared" si="80"/>
        <v>1</v>
      </c>
      <c r="AN44" s="46">
        <f t="shared" si="80"/>
        <v>1</v>
      </c>
      <c r="AO44" s="46">
        <f t="shared" si="80"/>
        <v>1</v>
      </c>
      <c r="AP44" s="37"/>
      <c r="AQ44" s="43">
        <f t="shared" si="3"/>
        <v>1</v>
      </c>
      <c r="AR44" s="41"/>
      <c r="AS44" s="41"/>
      <c r="AT44" s="53"/>
      <c r="AU44" s="54"/>
      <c r="AV44" s="54"/>
      <c r="AW44" s="4"/>
      <c r="AX44" s="4"/>
    </row>
    <row r="45" spans="1:50" ht="90" customHeight="1" x14ac:dyDescent="0.4">
      <c r="A45" s="35">
        <f t="shared" si="4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FEBRERO 2025  1'!AQ45</f>
        <v>1</v>
      </c>
      <c r="P45" s="45">
        <f t="shared" si="0"/>
        <v>1</v>
      </c>
      <c r="Q45" s="46">
        <f t="shared" ref="Q45:T45" si="81">AK45</f>
        <v>1</v>
      </c>
      <c r="R45" s="46">
        <f t="shared" si="81"/>
        <v>1</v>
      </c>
      <c r="S45" s="46">
        <f t="shared" si="81"/>
        <v>1</v>
      </c>
      <c r="T45" s="47">
        <f t="shared" si="81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2">P45-Z45+AE45+U45</f>
        <v>1</v>
      </c>
      <c r="AL45" s="46">
        <f t="shared" si="82"/>
        <v>1</v>
      </c>
      <c r="AM45" s="46">
        <f t="shared" si="82"/>
        <v>1</v>
      </c>
      <c r="AN45" s="46">
        <f t="shared" si="82"/>
        <v>1</v>
      </c>
      <c r="AO45" s="46">
        <f t="shared" si="82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90" customHeight="1" x14ac:dyDescent="0.4">
      <c r="A46" s="35">
        <f t="shared" si="4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FEBRERO 2025  1'!AQ46</f>
        <v>0</v>
      </c>
      <c r="P46" s="45">
        <f t="shared" si="0"/>
        <v>0</v>
      </c>
      <c r="Q46" s="46">
        <f t="shared" ref="Q46:T46" si="83">AK46</f>
        <v>0</v>
      </c>
      <c r="R46" s="46">
        <f t="shared" si="83"/>
        <v>0</v>
      </c>
      <c r="S46" s="46">
        <f t="shared" si="83"/>
        <v>0</v>
      </c>
      <c r="T46" s="47">
        <f t="shared" si="83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4">P46-Z46+AE46+U46</f>
        <v>0</v>
      </c>
      <c r="AL46" s="46">
        <f t="shared" si="84"/>
        <v>0</v>
      </c>
      <c r="AM46" s="46">
        <f t="shared" si="84"/>
        <v>0</v>
      </c>
      <c r="AN46" s="46">
        <f t="shared" si="84"/>
        <v>0</v>
      </c>
      <c r="AO46" s="46">
        <f t="shared" si="84"/>
        <v>0</v>
      </c>
      <c r="AP46" s="37"/>
      <c r="AQ46" s="43">
        <f t="shared" si="3"/>
        <v>0</v>
      </c>
      <c r="AR46" s="41"/>
      <c r="AS46" s="41"/>
      <c r="AT46" s="53"/>
      <c r="AU46" s="54"/>
      <c r="AV46" s="54"/>
      <c r="AW46" s="4"/>
      <c r="AX46" s="4"/>
    </row>
    <row r="47" spans="1:50" ht="90" customHeight="1" x14ac:dyDescent="0.4">
      <c r="A47" s="35">
        <f t="shared" si="4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FEBRERO 2025  1'!AQ47</f>
        <v>1</v>
      </c>
      <c r="P47" s="45">
        <f t="shared" si="0"/>
        <v>1</v>
      </c>
      <c r="Q47" s="46">
        <f t="shared" ref="Q47:T47" si="85">AK47</f>
        <v>1</v>
      </c>
      <c r="R47" s="46">
        <f t="shared" si="85"/>
        <v>1</v>
      </c>
      <c r="S47" s="46">
        <f t="shared" si="85"/>
        <v>1</v>
      </c>
      <c r="T47" s="47">
        <f t="shared" si="85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6">P47-Z47+AE47+U47</f>
        <v>1</v>
      </c>
      <c r="AL47" s="46">
        <f t="shared" si="86"/>
        <v>1</v>
      </c>
      <c r="AM47" s="46">
        <f t="shared" si="86"/>
        <v>1</v>
      </c>
      <c r="AN47" s="46">
        <f t="shared" si="86"/>
        <v>1</v>
      </c>
      <c r="AO47" s="46">
        <f t="shared" si="86"/>
        <v>1</v>
      </c>
      <c r="AP47" s="37">
        <v>1</v>
      </c>
      <c r="AQ47" s="43">
        <f t="shared" si="3"/>
        <v>1</v>
      </c>
      <c r="AR47" s="72"/>
      <c r="AS47" s="72"/>
      <c r="AT47" s="103"/>
      <c r="AU47" s="104"/>
      <c r="AV47" s="104"/>
      <c r="AW47" s="4"/>
      <c r="AX47" s="4"/>
    </row>
    <row r="48" spans="1:50" ht="90" customHeight="1" x14ac:dyDescent="0.4">
      <c r="A48" s="35">
        <f t="shared" si="4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 t="s">
        <v>238</v>
      </c>
      <c r="O48" s="43">
        <f>'EQUIPO FEBRERO 2025  1'!AQ48</f>
        <v>3</v>
      </c>
      <c r="P48" s="45">
        <f t="shared" si="0"/>
        <v>3</v>
      </c>
      <c r="Q48" s="46">
        <f t="shared" ref="Q48:T48" si="87">AK48</f>
        <v>3</v>
      </c>
      <c r="R48" s="46">
        <f t="shared" si="87"/>
        <v>3</v>
      </c>
      <c r="S48" s="46">
        <f t="shared" si="87"/>
        <v>3</v>
      </c>
      <c r="T48" s="47">
        <f t="shared" si="87"/>
        <v>3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8">P48-Z48+AE48+U48</f>
        <v>3</v>
      </c>
      <c r="AL48" s="46">
        <f t="shared" si="88"/>
        <v>3</v>
      </c>
      <c r="AM48" s="46">
        <f t="shared" si="88"/>
        <v>3</v>
      </c>
      <c r="AN48" s="46">
        <f t="shared" si="88"/>
        <v>3</v>
      </c>
      <c r="AO48" s="46">
        <f t="shared" si="88"/>
        <v>3</v>
      </c>
      <c r="AP48" s="37"/>
      <c r="AQ48" s="43">
        <f t="shared" si="3"/>
        <v>3</v>
      </c>
      <c r="AR48" s="41" t="s">
        <v>241</v>
      </c>
      <c r="AS48" s="41" t="s">
        <v>242</v>
      </c>
      <c r="AT48" s="53"/>
      <c r="AU48" s="54"/>
      <c r="AV48" s="54"/>
      <c r="AW48" s="4"/>
      <c r="AX48" s="4"/>
    </row>
    <row r="49" spans="1:50" ht="90" customHeight="1" x14ac:dyDescent="0.4">
      <c r="A49" s="35">
        <f t="shared" si="4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FEBRERO 2025  1'!AQ49</f>
        <v>1</v>
      </c>
      <c r="P49" s="45">
        <f t="shared" si="0"/>
        <v>1</v>
      </c>
      <c r="Q49" s="46">
        <f t="shared" ref="Q49:T49" si="89">AK49</f>
        <v>1</v>
      </c>
      <c r="R49" s="46">
        <f t="shared" si="89"/>
        <v>1</v>
      </c>
      <c r="S49" s="46">
        <f t="shared" si="89"/>
        <v>1</v>
      </c>
      <c r="T49" s="47">
        <f t="shared" si="89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90">P49-Z49+AE49+U49</f>
        <v>1</v>
      </c>
      <c r="AL49" s="46">
        <f t="shared" si="90"/>
        <v>1</v>
      </c>
      <c r="AM49" s="46">
        <f t="shared" si="90"/>
        <v>1</v>
      </c>
      <c r="AN49" s="46">
        <f t="shared" si="90"/>
        <v>1</v>
      </c>
      <c r="AO49" s="46">
        <f t="shared" si="90"/>
        <v>1</v>
      </c>
      <c r="AP49" s="37"/>
      <c r="AQ49" s="43">
        <f t="shared" si="3"/>
        <v>1</v>
      </c>
      <c r="AR49" s="41"/>
      <c r="AS49" s="41"/>
      <c r="AT49" s="53"/>
      <c r="AU49" s="54"/>
      <c r="AV49" s="54"/>
      <c r="AW49" s="4"/>
      <c r="AX49" s="4"/>
    </row>
    <row r="50" spans="1:50" ht="90" customHeight="1" x14ac:dyDescent="0.4">
      <c r="A50" s="35">
        <f t="shared" si="4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FEBRERO 2025  1'!AQ50</f>
        <v>1</v>
      </c>
      <c r="P50" s="45">
        <f t="shared" si="0"/>
        <v>1</v>
      </c>
      <c r="Q50" s="46">
        <f t="shared" ref="Q50:T50" si="91">AK50</f>
        <v>1</v>
      </c>
      <c r="R50" s="46">
        <f t="shared" si="91"/>
        <v>1</v>
      </c>
      <c r="S50" s="46">
        <f t="shared" si="91"/>
        <v>1</v>
      </c>
      <c r="T50" s="47">
        <f t="shared" si="91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2">P50-Z50+AE50+U50</f>
        <v>1</v>
      </c>
      <c r="AL50" s="46">
        <f t="shared" si="92"/>
        <v>1</v>
      </c>
      <c r="AM50" s="46">
        <f t="shared" si="92"/>
        <v>1</v>
      </c>
      <c r="AN50" s="46">
        <f t="shared" si="92"/>
        <v>1</v>
      </c>
      <c r="AO50" s="46">
        <f t="shared" si="92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90" customHeight="1" x14ac:dyDescent="0.4">
      <c r="A51" s="35">
        <f t="shared" si="4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FEBRERO 2025  1'!AQ51</f>
        <v>0</v>
      </c>
      <c r="P51" s="45">
        <f t="shared" si="0"/>
        <v>0</v>
      </c>
      <c r="Q51" s="46">
        <f t="shared" ref="Q51:T51" si="93">AK51</f>
        <v>0</v>
      </c>
      <c r="R51" s="46">
        <f t="shared" si="93"/>
        <v>0</v>
      </c>
      <c r="S51" s="46">
        <f t="shared" si="93"/>
        <v>0</v>
      </c>
      <c r="T51" s="47">
        <f t="shared" si="93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4">P51-Z51+AE51+U51</f>
        <v>0</v>
      </c>
      <c r="AL51" s="46">
        <f t="shared" si="94"/>
        <v>0</v>
      </c>
      <c r="AM51" s="46">
        <f t="shared" si="94"/>
        <v>0</v>
      </c>
      <c r="AN51" s="46">
        <f t="shared" si="94"/>
        <v>0</v>
      </c>
      <c r="AO51" s="46">
        <f t="shared" si="94"/>
        <v>0</v>
      </c>
      <c r="AP51" s="37"/>
      <c r="AQ51" s="43">
        <f t="shared" si="3"/>
        <v>0</v>
      </c>
      <c r="AR51" s="41"/>
      <c r="AS51" s="41"/>
      <c r="AT51" s="53"/>
      <c r="AU51" s="54"/>
      <c r="AV51" s="54"/>
      <c r="AW51" s="4"/>
      <c r="AX51" s="4"/>
    </row>
    <row r="52" spans="1:50" ht="90" customHeight="1" x14ac:dyDescent="0.4">
      <c r="A52" s="35">
        <f t="shared" si="4"/>
        <v>47</v>
      </c>
      <c r="B52" s="106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 t="s">
        <v>265</v>
      </c>
      <c r="O52" s="43">
        <f>'EQUIPO FEBRERO 2025  1'!AQ52</f>
        <v>1</v>
      </c>
      <c r="P52" s="45">
        <f t="shared" si="0"/>
        <v>1</v>
      </c>
      <c r="Q52" s="46">
        <f t="shared" ref="Q52:T52" si="95">AK52</f>
        <v>1</v>
      </c>
      <c r="R52" s="46">
        <f t="shared" si="95"/>
        <v>1</v>
      </c>
      <c r="S52" s="46">
        <f t="shared" si="95"/>
        <v>-1</v>
      </c>
      <c r="T52" s="47">
        <f t="shared" si="95"/>
        <v>-1</v>
      </c>
      <c r="U52" s="48"/>
      <c r="V52" s="37"/>
      <c r="W52" s="37"/>
      <c r="X52" s="37"/>
      <c r="Y52" s="49"/>
      <c r="Z52" s="50">
        <v>1</v>
      </c>
      <c r="AA52" s="37"/>
      <c r="AB52" s="37">
        <v>2</v>
      </c>
      <c r="AC52" s="37"/>
      <c r="AD52" s="49"/>
      <c r="AE52" s="50">
        <v>1</v>
      </c>
      <c r="AF52" s="37"/>
      <c r="AG52" s="37"/>
      <c r="AH52" s="37"/>
      <c r="AI52" s="49"/>
      <c r="AJ52" s="51">
        <f>'EQUIPO ENERO 2025'!AP52</f>
        <v>1</v>
      </c>
      <c r="AK52" s="52">
        <f>P52+U52-Z52+AE52</f>
        <v>1</v>
      </c>
      <c r="AL52" s="46">
        <f t="shared" ref="AL52:AO52" si="96">Q52-AA52+AF52+V52</f>
        <v>1</v>
      </c>
      <c r="AM52" s="46">
        <f t="shared" si="96"/>
        <v>-1</v>
      </c>
      <c r="AN52" s="46">
        <f t="shared" si="96"/>
        <v>-1</v>
      </c>
      <c r="AO52" s="46">
        <f t="shared" si="96"/>
        <v>-1</v>
      </c>
      <c r="AP52" s="37"/>
      <c r="AQ52" s="43">
        <f t="shared" si="3"/>
        <v>-1</v>
      </c>
      <c r="AR52" s="41">
        <v>2346207087</v>
      </c>
      <c r="AS52" s="41">
        <v>364</v>
      </c>
      <c r="AT52" s="53"/>
      <c r="AU52" s="54"/>
      <c r="AV52" s="54"/>
      <c r="AW52" s="4"/>
      <c r="AX52" s="4"/>
    </row>
    <row r="53" spans="1:50" ht="90" customHeight="1" x14ac:dyDescent="0.4">
      <c r="A53" s="35">
        <f t="shared" si="4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f>'EQUIPO FEBRERO 2025  1'!AQ53</f>
        <v>1</v>
      </c>
      <c r="P53" s="45">
        <f t="shared" si="0"/>
        <v>1</v>
      </c>
      <c r="Q53" s="46">
        <f t="shared" ref="Q53:T53" si="97">AK53</f>
        <v>1</v>
      </c>
      <c r="R53" s="46">
        <f t="shared" si="97"/>
        <v>1</v>
      </c>
      <c r="S53" s="46">
        <f t="shared" si="97"/>
        <v>1</v>
      </c>
      <c r="T53" s="47">
        <f t="shared" si="97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8">P53-Z53+AE53+U53</f>
        <v>1</v>
      </c>
      <c r="AL53" s="46">
        <f t="shared" si="98"/>
        <v>1</v>
      </c>
      <c r="AM53" s="46">
        <f t="shared" si="98"/>
        <v>1</v>
      </c>
      <c r="AN53" s="46">
        <f t="shared" si="98"/>
        <v>1</v>
      </c>
      <c r="AO53" s="46">
        <f t="shared" si="98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  <c r="AW53" s="4"/>
      <c r="AX53" s="4"/>
    </row>
    <row r="54" spans="1:50" ht="90" customHeight="1" x14ac:dyDescent="0.5">
      <c r="A54" s="35">
        <f t="shared" si="4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/>
      <c r="O54" s="43">
        <f>'EQUIPO FEBRERO 2025  1'!AQ54</f>
        <v>4</v>
      </c>
      <c r="P54" s="45">
        <f t="shared" si="0"/>
        <v>4</v>
      </c>
      <c r="Q54" s="46">
        <f t="shared" ref="Q54:T54" si="99">AK54</f>
        <v>4</v>
      </c>
      <c r="R54" s="46">
        <f t="shared" si="99"/>
        <v>4</v>
      </c>
      <c r="S54" s="46">
        <f t="shared" si="99"/>
        <v>4</v>
      </c>
      <c r="T54" s="47">
        <f t="shared" si="99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100">P54-Z54+AE54+U54</f>
        <v>4</v>
      </c>
      <c r="AL54" s="46">
        <f t="shared" si="100"/>
        <v>4</v>
      </c>
      <c r="AM54" s="46">
        <f t="shared" si="100"/>
        <v>4</v>
      </c>
      <c r="AN54" s="46">
        <f t="shared" si="100"/>
        <v>4</v>
      </c>
      <c r="AO54" s="46">
        <f t="shared" si="100"/>
        <v>4</v>
      </c>
      <c r="AP54" s="37"/>
      <c r="AQ54" s="43">
        <f t="shared" si="3"/>
        <v>4</v>
      </c>
      <c r="AR54" s="107"/>
      <c r="AS54" s="107"/>
      <c r="AT54" s="53"/>
      <c r="AU54" s="54"/>
      <c r="AV54" s="54"/>
      <c r="AW54" s="4"/>
      <c r="AX54" s="4"/>
    </row>
    <row r="55" spans="1:50" ht="90" customHeight="1" x14ac:dyDescent="0.5">
      <c r="A55" s="35">
        <f t="shared" si="4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 t="s">
        <v>278</v>
      </c>
      <c r="O55" s="43">
        <f>'EQUIPO FEBRERO 2025  1'!AQ55</f>
        <v>1</v>
      </c>
      <c r="P55" s="45">
        <f t="shared" si="0"/>
        <v>1</v>
      </c>
      <c r="Q55" s="46">
        <f t="shared" ref="Q55:T55" si="101">AK55</f>
        <v>1</v>
      </c>
      <c r="R55" s="46">
        <f t="shared" si="101"/>
        <v>1</v>
      </c>
      <c r="S55" s="46">
        <f t="shared" si="101"/>
        <v>1</v>
      </c>
      <c r="T55" s="47">
        <f t="shared" si="101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2">P55-Z55+AE55+U55</f>
        <v>1</v>
      </c>
      <c r="AL55" s="46">
        <f t="shared" si="102"/>
        <v>1</v>
      </c>
      <c r="AM55" s="46">
        <f t="shared" si="102"/>
        <v>1</v>
      </c>
      <c r="AN55" s="46">
        <f t="shared" si="102"/>
        <v>1</v>
      </c>
      <c r="AO55" s="46">
        <f t="shared" si="102"/>
        <v>1</v>
      </c>
      <c r="AP55" s="37"/>
      <c r="AQ55" s="43">
        <f t="shared" si="3"/>
        <v>1</v>
      </c>
      <c r="AR55" s="41"/>
      <c r="AS55" s="41"/>
      <c r="AT55" s="53"/>
      <c r="AU55" s="54"/>
      <c r="AV55" s="54"/>
      <c r="AW55" s="4"/>
      <c r="AX55" s="4"/>
    </row>
    <row r="56" spans="1:50" ht="90" customHeight="1" x14ac:dyDescent="0.4">
      <c r="A56" s="35">
        <f t="shared" si="4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/>
      <c r="O56" s="43">
        <f>'EQUIPO FEBRERO 2025  1'!AQ56</f>
        <v>2</v>
      </c>
      <c r="P56" s="45">
        <f t="shared" si="0"/>
        <v>2</v>
      </c>
      <c r="Q56" s="46">
        <f t="shared" ref="Q56:T56" si="103">AK56</f>
        <v>2</v>
      </c>
      <c r="R56" s="46">
        <f t="shared" si="103"/>
        <v>2</v>
      </c>
      <c r="S56" s="46">
        <f t="shared" si="103"/>
        <v>2</v>
      </c>
      <c r="T56" s="47">
        <f t="shared" si="103"/>
        <v>2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2025'!AP56</f>
        <v>2</v>
      </c>
      <c r="AK56" s="52">
        <f t="shared" ref="AK56:AO56" si="104">P56-Z56+AE56+U56</f>
        <v>2</v>
      </c>
      <c r="AL56" s="46">
        <f t="shared" si="104"/>
        <v>2</v>
      </c>
      <c r="AM56" s="46">
        <f t="shared" si="104"/>
        <v>2</v>
      </c>
      <c r="AN56" s="46">
        <f t="shared" si="104"/>
        <v>2</v>
      </c>
      <c r="AO56" s="46">
        <f t="shared" si="104"/>
        <v>2</v>
      </c>
      <c r="AP56" s="37"/>
      <c r="AQ56" s="43">
        <f t="shared" si="3"/>
        <v>2</v>
      </c>
      <c r="AR56" s="41"/>
      <c r="AS56" s="41"/>
      <c r="AT56" s="53"/>
      <c r="AU56" s="54"/>
      <c r="AV56" s="54"/>
      <c r="AW56" s="4"/>
      <c r="AX56" s="4"/>
    </row>
    <row r="57" spans="1:50" ht="90" customHeight="1" x14ac:dyDescent="0.4">
      <c r="A57" s="35">
        <f t="shared" si="4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FEBRERO 2025  1'!AQ57</f>
        <v>7</v>
      </c>
      <c r="P57" s="45">
        <f t="shared" si="0"/>
        <v>7</v>
      </c>
      <c r="Q57" s="46">
        <f t="shared" ref="Q57:T57" si="105">AK57</f>
        <v>7</v>
      </c>
      <c r="R57" s="46">
        <f t="shared" si="105"/>
        <v>7</v>
      </c>
      <c r="S57" s="46">
        <f t="shared" si="105"/>
        <v>7</v>
      </c>
      <c r="T57" s="47">
        <f t="shared" si="105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6">P57-Z57+AE57+U57</f>
        <v>7</v>
      </c>
      <c r="AL57" s="46">
        <f t="shared" si="106"/>
        <v>7</v>
      </c>
      <c r="AM57" s="46">
        <f t="shared" si="106"/>
        <v>7</v>
      </c>
      <c r="AN57" s="46">
        <f t="shared" si="106"/>
        <v>7</v>
      </c>
      <c r="AO57" s="46">
        <f t="shared" si="106"/>
        <v>7</v>
      </c>
      <c r="AP57" s="37"/>
      <c r="AQ57" s="43">
        <f t="shared" si="3"/>
        <v>7</v>
      </c>
      <c r="AR57" s="41"/>
      <c r="AS57" s="41"/>
      <c r="AT57" s="53"/>
      <c r="AU57" s="54"/>
      <c r="AV57" s="54"/>
      <c r="AW57" s="4"/>
      <c r="AX57" s="4"/>
    </row>
    <row r="58" spans="1:50" ht="90" customHeight="1" x14ac:dyDescent="0.4">
      <c r="A58" s="35">
        <f t="shared" si="4"/>
        <v>53</v>
      </c>
      <c r="B58" s="108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FEBRERO 2025  1'!AQ58</f>
        <v>1</v>
      </c>
      <c r="P58" s="45">
        <f t="shared" si="0"/>
        <v>1</v>
      </c>
      <c r="Q58" s="46">
        <f t="shared" ref="Q58:T58" si="107">AK58</f>
        <v>1</v>
      </c>
      <c r="R58" s="46">
        <f t="shared" si="107"/>
        <v>1</v>
      </c>
      <c r="S58" s="46">
        <f t="shared" si="107"/>
        <v>1</v>
      </c>
      <c r="T58" s="47">
        <f t="shared" si="107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8">P58-Z58+AE58+U58</f>
        <v>1</v>
      </c>
      <c r="AL58" s="46">
        <f t="shared" si="108"/>
        <v>1</v>
      </c>
      <c r="AM58" s="46">
        <f t="shared" si="108"/>
        <v>1</v>
      </c>
      <c r="AN58" s="46">
        <f t="shared" si="108"/>
        <v>1</v>
      </c>
      <c r="AO58" s="46">
        <f t="shared" si="108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  <c r="AW58" s="4"/>
      <c r="AX58" s="4"/>
    </row>
    <row r="59" spans="1:50" ht="90" customHeight="1" x14ac:dyDescent="0.4">
      <c r="A59" s="35">
        <f t="shared" si="4"/>
        <v>54</v>
      </c>
      <c r="B59" s="110" t="s">
        <v>291</v>
      </c>
      <c r="C59" s="41"/>
      <c r="D59" s="105" t="s">
        <v>292</v>
      </c>
      <c r="E59" s="41" t="s">
        <v>293</v>
      </c>
      <c r="F59" s="41" t="s">
        <v>294</v>
      </c>
      <c r="G59" s="53"/>
      <c r="H59" s="74"/>
      <c r="I59" s="41"/>
      <c r="J59" s="37"/>
      <c r="K59" s="42">
        <v>45689</v>
      </c>
      <c r="L59" s="43"/>
      <c r="M59" s="43">
        <v>151</v>
      </c>
      <c r="N59" s="109" t="s">
        <v>295</v>
      </c>
      <c r="O59" s="43">
        <f>'EQUIPO FEBRERO 2025  1'!AQ59</f>
        <v>1</v>
      </c>
      <c r="P59" s="45">
        <f t="shared" si="0"/>
        <v>1</v>
      </c>
      <c r="Q59" s="46">
        <f t="shared" ref="Q59:T59" si="109">AK59</f>
        <v>1</v>
      </c>
      <c r="R59" s="46">
        <f t="shared" si="109"/>
        <v>1</v>
      </c>
      <c r="S59" s="46">
        <f t="shared" si="109"/>
        <v>1</v>
      </c>
      <c r="T59" s="47">
        <f t="shared" si="109"/>
        <v>1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2025'!AP60</f>
        <v>34</v>
      </c>
      <c r="AK59" s="52">
        <f t="shared" ref="AK59:AO59" si="110">P59-Z59+AE59+U59</f>
        <v>1</v>
      </c>
      <c r="AL59" s="46">
        <f t="shared" si="110"/>
        <v>1</v>
      </c>
      <c r="AM59" s="46">
        <f t="shared" si="110"/>
        <v>1</v>
      </c>
      <c r="AN59" s="46">
        <f t="shared" si="110"/>
        <v>1</v>
      </c>
      <c r="AO59" s="46">
        <f t="shared" si="110"/>
        <v>1</v>
      </c>
      <c r="AP59" s="37"/>
      <c r="AQ59" s="43">
        <f t="shared" si="3"/>
        <v>1</v>
      </c>
      <c r="AR59" s="41"/>
      <c r="AS59" s="41"/>
      <c r="AT59" s="53"/>
      <c r="AU59" s="54"/>
      <c r="AV59" s="54"/>
      <c r="AW59" s="4"/>
      <c r="AX59" s="4"/>
    </row>
    <row r="60" spans="1:50" ht="90" customHeight="1" x14ac:dyDescent="0.4">
      <c r="A60" s="35">
        <f t="shared" si="4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 t="s">
        <v>299</v>
      </c>
      <c r="O60" s="43">
        <f>'EQUIPO FEBRERO 2025  1'!AQ60</f>
        <v>32</v>
      </c>
      <c r="P60" s="45">
        <f t="shared" si="0"/>
        <v>32</v>
      </c>
      <c r="Q60" s="46">
        <f t="shared" ref="Q60:T60" si="111">AK60</f>
        <v>30</v>
      </c>
      <c r="R60" s="46">
        <f t="shared" si="111"/>
        <v>30</v>
      </c>
      <c r="S60" s="46">
        <f t="shared" si="111"/>
        <v>30</v>
      </c>
      <c r="T60" s="47">
        <f t="shared" si="111"/>
        <v>30</v>
      </c>
      <c r="U60" s="48"/>
      <c r="V60" s="37"/>
      <c r="W60" s="37"/>
      <c r="X60" s="37"/>
      <c r="Y60" s="49"/>
      <c r="Z60" s="50">
        <v>2</v>
      </c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2">P60-Z60+AE60+U60</f>
        <v>30</v>
      </c>
      <c r="AL60" s="46">
        <f t="shared" si="112"/>
        <v>30</v>
      </c>
      <c r="AM60" s="46">
        <f t="shared" si="112"/>
        <v>30</v>
      </c>
      <c r="AN60" s="46">
        <f t="shared" si="112"/>
        <v>30</v>
      </c>
      <c r="AO60" s="46">
        <f t="shared" si="112"/>
        <v>30</v>
      </c>
      <c r="AP60" s="37"/>
      <c r="AQ60" s="43">
        <f t="shared" si="3"/>
        <v>30</v>
      </c>
      <c r="AR60" s="41"/>
      <c r="AS60" s="41">
        <v>354</v>
      </c>
      <c r="AT60" s="53"/>
      <c r="AU60" s="54"/>
      <c r="AV60" s="54"/>
      <c r="AW60" s="4"/>
      <c r="AX60" s="4"/>
    </row>
    <row r="61" spans="1:50" ht="90" customHeight="1" x14ac:dyDescent="0.4">
      <c r="A61" s="35">
        <f t="shared" si="4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303</v>
      </c>
      <c r="O61" s="43">
        <f>'EQUIPO FEBRERO 2025  1'!AQ61</f>
        <v>53</v>
      </c>
      <c r="P61" s="45">
        <f t="shared" si="0"/>
        <v>53</v>
      </c>
      <c r="Q61" s="46">
        <f t="shared" ref="Q61:T61" si="113">AK61</f>
        <v>53</v>
      </c>
      <c r="R61" s="46">
        <f t="shared" si="113"/>
        <v>53</v>
      </c>
      <c r="S61" s="46">
        <f t="shared" si="113"/>
        <v>51</v>
      </c>
      <c r="T61" s="47">
        <f t="shared" si="113"/>
        <v>51</v>
      </c>
      <c r="U61" s="48"/>
      <c r="V61" s="37"/>
      <c r="W61" s="37"/>
      <c r="X61" s="37"/>
      <c r="Y61" s="49"/>
      <c r="Z61" s="50">
        <v>2</v>
      </c>
      <c r="AA61" s="37"/>
      <c r="AB61" s="37">
        <v>2</v>
      </c>
      <c r="AC61" s="37"/>
      <c r="AD61" s="49"/>
      <c r="AE61" s="50">
        <v>2</v>
      </c>
      <c r="AF61" s="37"/>
      <c r="AG61" s="37"/>
      <c r="AH61" s="37"/>
      <c r="AI61" s="49"/>
      <c r="AJ61" s="51">
        <f>'EQUIPO ENERO 2025'!AP61</f>
        <v>58</v>
      </c>
      <c r="AK61" s="52">
        <f t="shared" ref="AK61:AO61" si="114">P61-Z61+AE61+U61</f>
        <v>53</v>
      </c>
      <c r="AL61" s="46">
        <f t="shared" si="114"/>
        <v>53</v>
      </c>
      <c r="AM61" s="46">
        <f t="shared" si="114"/>
        <v>51</v>
      </c>
      <c r="AN61" s="46">
        <f t="shared" si="114"/>
        <v>51</v>
      </c>
      <c r="AO61" s="46">
        <f t="shared" si="114"/>
        <v>51</v>
      </c>
      <c r="AP61" s="37"/>
      <c r="AQ61" s="43">
        <f t="shared" si="3"/>
        <v>51</v>
      </c>
      <c r="AR61" s="41">
        <v>1846037081</v>
      </c>
      <c r="AS61" s="41" t="s">
        <v>305</v>
      </c>
      <c r="AT61" s="53"/>
      <c r="AU61" s="54"/>
      <c r="AV61" s="54"/>
      <c r="AW61" s="4"/>
      <c r="AX61" s="4"/>
    </row>
    <row r="62" spans="1:50" ht="90" customHeight="1" x14ac:dyDescent="0.4">
      <c r="A62" s="35">
        <f t="shared" si="4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FEBRERO 2025  1'!AQ62</f>
        <v>0</v>
      </c>
      <c r="P62" s="45">
        <f t="shared" si="0"/>
        <v>0</v>
      </c>
      <c r="Q62" s="46">
        <f t="shared" ref="Q62:T62" si="115">AK62</f>
        <v>0</v>
      </c>
      <c r="R62" s="46">
        <f t="shared" si="115"/>
        <v>0</v>
      </c>
      <c r="S62" s="46">
        <f t="shared" si="115"/>
        <v>0</v>
      </c>
      <c r="T62" s="47">
        <f t="shared" si="115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6">P62-Z62+AE62+U62</f>
        <v>0</v>
      </c>
      <c r="AL62" s="46">
        <f t="shared" si="116"/>
        <v>0</v>
      </c>
      <c r="AM62" s="46">
        <f t="shared" si="116"/>
        <v>0</v>
      </c>
      <c r="AN62" s="46">
        <f t="shared" si="116"/>
        <v>0</v>
      </c>
      <c r="AO62" s="46">
        <f t="shared" si="116"/>
        <v>0</v>
      </c>
      <c r="AP62" s="37"/>
      <c r="AQ62" s="43">
        <f t="shared" si="3"/>
        <v>0</v>
      </c>
      <c r="AR62" s="53"/>
      <c r="AS62" s="53"/>
      <c r="AT62" s="53"/>
      <c r="AU62" s="54"/>
      <c r="AV62" s="54"/>
      <c r="AW62" s="4"/>
      <c r="AX62" s="4"/>
    </row>
    <row r="63" spans="1:50" ht="90" customHeight="1" x14ac:dyDescent="0.4">
      <c r="A63" s="35">
        <f t="shared" si="4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FEBRERO 2025  1'!AQ63</f>
        <v>24</v>
      </c>
      <c r="P63" s="45">
        <f t="shared" si="0"/>
        <v>24</v>
      </c>
      <c r="Q63" s="46">
        <f t="shared" ref="Q63:T63" si="117">AK63</f>
        <v>24</v>
      </c>
      <c r="R63" s="46">
        <f t="shared" si="117"/>
        <v>24</v>
      </c>
      <c r="S63" s="46">
        <f t="shared" si="117"/>
        <v>24</v>
      </c>
      <c r="T63" s="47">
        <f t="shared" si="117"/>
        <v>24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2025'!AP63</f>
        <v>25</v>
      </c>
      <c r="AK63" s="52">
        <f t="shared" ref="AK63:AO63" si="118">P63-Z63+AE63+U63</f>
        <v>24</v>
      </c>
      <c r="AL63" s="46">
        <f t="shared" si="118"/>
        <v>24</v>
      </c>
      <c r="AM63" s="46">
        <f t="shared" si="118"/>
        <v>24</v>
      </c>
      <c r="AN63" s="46">
        <f t="shared" si="118"/>
        <v>24</v>
      </c>
      <c r="AO63" s="46">
        <f t="shared" si="118"/>
        <v>24</v>
      </c>
      <c r="AP63" s="37"/>
      <c r="AQ63" s="43">
        <f t="shared" si="3"/>
        <v>24</v>
      </c>
      <c r="AR63" s="53"/>
      <c r="AS63" s="53" t="s">
        <v>314</v>
      </c>
      <c r="AT63" s="53"/>
      <c r="AU63" s="54"/>
      <c r="AV63" s="54"/>
      <c r="AW63" s="4"/>
      <c r="AX63" s="4"/>
    </row>
    <row r="64" spans="1:50" ht="90" customHeight="1" x14ac:dyDescent="0.4">
      <c r="A64" s="35">
        <f t="shared" si="4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FEBRERO 2025  1'!AQ64</f>
        <v>45</v>
      </c>
      <c r="P64" s="45">
        <f t="shared" si="0"/>
        <v>45</v>
      </c>
      <c r="Q64" s="46">
        <f t="shared" ref="Q64:T64" si="119">AK64</f>
        <v>45</v>
      </c>
      <c r="R64" s="46">
        <f t="shared" si="119"/>
        <v>45</v>
      </c>
      <c r="S64" s="46">
        <f t="shared" si="119"/>
        <v>45</v>
      </c>
      <c r="T64" s="47">
        <f t="shared" si="119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20">P64-Z64+AE64+U64</f>
        <v>45</v>
      </c>
      <c r="AL64" s="46">
        <f t="shared" si="120"/>
        <v>45</v>
      </c>
      <c r="AM64" s="46">
        <f t="shared" si="120"/>
        <v>45</v>
      </c>
      <c r="AN64" s="46">
        <f t="shared" si="120"/>
        <v>45</v>
      </c>
      <c r="AO64" s="46">
        <f t="shared" si="120"/>
        <v>45</v>
      </c>
      <c r="AP64" s="37"/>
      <c r="AQ64" s="43">
        <f t="shared" si="3"/>
        <v>45</v>
      </c>
      <c r="AR64" s="53"/>
      <c r="AS64" s="53"/>
      <c r="AT64" s="53"/>
      <c r="AU64" s="54"/>
      <c r="AV64" s="54"/>
      <c r="AW64" s="4"/>
      <c r="AX64" s="4"/>
    </row>
    <row r="65" spans="1:50" ht="90" customHeight="1" x14ac:dyDescent="0.4">
      <c r="A65" s="35">
        <f t="shared" si="4"/>
        <v>60</v>
      </c>
      <c r="B65" s="106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 t="s">
        <v>327</v>
      </c>
      <c r="O65" s="43">
        <f>'EQUIPO FEBRERO 2025  1'!AQ65</f>
        <v>2</v>
      </c>
      <c r="P65" s="45">
        <f t="shared" si="0"/>
        <v>2</v>
      </c>
      <c r="Q65" s="46">
        <f t="shared" ref="Q65:T65" si="121">AK65</f>
        <v>2</v>
      </c>
      <c r="R65" s="46">
        <f t="shared" si="121"/>
        <v>2</v>
      </c>
      <c r="S65" s="46">
        <f t="shared" si="121"/>
        <v>2</v>
      </c>
      <c r="T65" s="47">
        <f t="shared" si="121"/>
        <v>2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2025'!AP65</f>
        <v>4</v>
      </c>
      <c r="AK65" s="52">
        <f t="shared" ref="AK65:AO65" si="122">P65-Z65+AE65+U65</f>
        <v>2</v>
      </c>
      <c r="AL65" s="46">
        <f t="shared" si="122"/>
        <v>2</v>
      </c>
      <c r="AM65" s="46">
        <f t="shared" si="122"/>
        <v>2</v>
      </c>
      <c r="AN65" s="46">
        <f t="shared" si="122"/>
        <v>2</v>
      </c>
      <c r="AO65" s="46">
        <f t="shared" si="122"/>
        <v>2</v>
      </c>
      <c r="AP65" s="37"/>
      <c r="AQ65" s="43">
        <f t="shared" si="3"/>
        <v>2</v>
      </c>
      <c r="AR65" s="53">
        <v>3956690624</v>
      </c>
      <c r="AS65" s="53">
        <v>338</v>
      </c>
      <c r="AT65" s="53"/>
      <c r="AU65" s="54"/>
      <c r="AV65" s="54"/>
      <c r="AW65" s="4"/>
      <c r="AX65" s="4"/>
    </row>
    <row r="66" spans="1:50" ht="90" customHeight="1" x14ac:dyDescent="0.4">
      <c r="A66" s="35">
        <f t="shared" si="4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FEBRERO 2025  1'!AQ66</f>
        <v>10</v>
      </c>
      <c r="P66" s="45">
        <f t="shared" si="0"/>
        <v>10</v>
      </c>
      <c r="Q66" s="46">
        <f t="shared" ref="Q66:T66" si="123">AK66</f>
        <v>10</v>
      </c>
      <c r="R66" s="46">
        <f t="shared" si="123"/>
        <v>10</v>
      </c>
      <c r="S66" s="46">
        <f t="shared" si="123"/>
        <v>10</v>
      </c>
      <c r="T66" s="47">
        <f t="shared" si="123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4">P66-Z66+AE66+U66</f>
        <v>10</v>
      </c>
      <c r="AL66" s="46">
        <f t="shared" si="124"/>
        <v>10</v>
      </c>
      <c r="AM66" s="46">
        <f t="shared" si="124"/>
        <v>10</v>
      </c>
      <c r="AN66" s="46">
        <f t="shared" si="124"/>
        <v>10</v>
      </c>
      <c r="AO66" s="46">
        <f t="shared" si="124"/>
        <v>10</v>
      </c>
      <c r="AP66" s="37"/>
      <c r="AQ66" s="43">
        <f t="shared" si="3"/>
        <v>10</v>
      </c>
      <c r="AR66" s="53"/>
      <c r="AS66" s="53"/>
      <c r="AT66" s="53"/>
      <c r="AU66" s="54"/>
      <c r="AV66" s="54"/>
      <c r="AW66" s="4"/>
      <c r="AX66" s="4"/>
    </row>
    <row r="67" spans="1:50" ht="90" customHeight="1" x14ac:dyDescent="0.4">
      <c r="A67" s="35">
        <f t="shared" si="4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f>'EQUIPO FEBRERO 2025  1'!AQ67</f>
        <v>0</v>
      </c>
      <c r="P67" s="45">
        <f t="shared" si="0"/>
        <v>0</v>
      </c>
      <c r="Q67" s="46">
        <f t="shared" ref="Q67:T67" si="125">AK67</f>
        <v>0</v>
      </c>
      <c r="R67" s="46">
        <f t="shared" si="125"/>
        <v>0</v>
      </c>
      <c r="S67" s="46">
        <f t="shared" si="125"/>
        <v>0</v>
      </c>
      <c r="T67" s="47">
        <f t="shared" si="125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2025'!AP67</f>
        <v>0</v>
      </c>
      <c r="AK67" s="52">
        <f t="shared" ref="AK67:AO67" si="126">P67-Z67+AE67+U67</f>
        <v>0</v>
      </c>
      <c r="AL67" s="46">
        <f t="shared" si="126"/>
        <v>0</v>
      </c>
      <c r="AM67" s="46">
        <f t="shared" si="126"/>
        <v>0</v>
      </c>
      <c r="AN67" s="46">
        <f t="shared" si="126"/>
        <v>0</v>
      </c>
      <c r="AO67" s="46">
        <f t="shared" si="126"/>
        <v>0</v>
      </c>
      <c r="AP67" s="37"/>
      <c r="AQ67" s="43">
        <f t="shared" si="3"/>
        <v>0</v>
      </c>
      <c r="AR67" s="41"/>
      <c r="AS67" s="41"/>
      <c r="AT67" s="53"/>
      <c r="AU67" s="54"/>
      <c r="AV67" s="54"/>
      <c r="AW67" s="4"/>
      <c r="AX67" s="4"/>
    </row>
    <row r="68" spans="1:50" ht="90" customHeight="1" x14ac:dyDescent="0.4">
      <c r="A68" s="35">
        <f t="shared" si="4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FEBRERO 2025  1'!AQ68</f>
        <v>0</v>
      </c>
      <c r="P68" s="45">
        <f t="shared" si="0"/>
        <v>0</v>
      </c>
      <c r="Q68" s="46">
        <f t="shared" ref="Q68:T68" si="127">AK68</f>
        <v>0</v>
      </c>
      <c r="R68" s="46">
        <f t="shared" si="127"/>
        <v>0</v>
      </c>
      <c r="S68" s="46">
        <f t="shared" si="127"/>
        <v>0</v>
      </c>
      <c r="T68" s="47">
        <f t="shared" si="127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8">P68-Z68+AE68+U68</f>
        <v>0</v>
      </c>
      <c r="AL68" s="46">
        <f t="shared" si="128"/>
        <v>0</v>
      </c>
      <c r="AM68" s="46">
        <f t="shared" si="128"/>
        <v>0</v>
      </c>
      <c r="AN68" s="46">
        <f t="shared" si="128"/>
        <v>0</v>
      </c>
      <c r="AO68" s="46">
        <f t="shared" si="128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90" customHeight="1" x14ac:dyDescent="0.4">
      <c r="A69" s="35">
        <f t="shared" si="4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FEBRERO 2025  1'!AQ69</f>
        <v>12</v>
      </c>
      <c r="P69" s="45">
        <f t="shared" si="0"/>
        <v>12</v>
      </c>
      <c r="Q69" s="46">
        <f t="shared" ref="Q69:T69" si="129">AK69</f>
        <v>12</v>
      </c>
      <c r="R69" s="46">
        <f t="shared" si="129"/>
        <v>12</v>
      </c>
      <c r="S69" s="46">
        <f t="shared" si="129"/>
        <v>12</v>
      </c>
      <c r="T69" s="47">
        <f t="shared" si="129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30">P69-Z69+AE69+U69</f>
        <v>12</v>
      </c>
      <c r="AL69" s="46">
        <f t="shared" si="130"/>
        <v>12</v>
      </c>
      <c r="AM69" s="46">
        <f t="shared" si="130"/>
        <v>12</v>
      </c>
      <c r="AN69" s="46">
        <f t="shared" si="130"/>
        <v>12</v>
      </c>
      <c r="AO69" s="46">
        <f t="shared" si="130"/>
        <v>12</v>
      </c>
      <c r="AP69" s="37"/>
      <c r="AQ69" s="43">
        <f t="shared" si="3"/>
        <v>12</v>
      </c>
      <c r="AR69" s="41"/>
      <c r="AS69" s="41"/>
      <c r="AT69" s="53"/>
      <c r="AU69" s="54"/>
      <c r="AV69" s="54"/>
      <c r="AW69" s="4"/>
      <c r="AX69" s="4"/>
    </row>
    <row r="70" spans="1:50" ht="90" customHeight="1" x14ac:dyDescent="0.4">
      <c r="A70" s="35">
        <f t="shared" si="4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FEBRERO 2025  1'!AQ70</f>
        <v>11</v>
      </c>
      <c r="P70" s="45">
        <f t="shared" si="0"/>
        <v>11</v>
      </c>
      <c r="Q70" s="46">
        <f t="shared" ref="Q70:T70" si="131">AK70</f>
        <v>11</v>
      </c>
      <c r="R70" s="46">
        <f t="shared" si="131"/>
        <v>11</v>
      </c>
      <c r="S70" s="37">
        <f t="shared" si="131"/>
        <v>11</v>
      </c>
      <c r="T70" s="132">
        <f t="shared" si="131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L70" si="132">P70-Z70+AE70+U70</f>
        <v>11</v>
      </c>
      <c r="AL70" s="46">
        <f t="shared" si="132"/>
        <v>11</v>
      </c>
      <c r="AM70" s="37">
        <v>11</v>
      </c>
      <c r="AN70" s="37">
        <f t="shared" ref="AN70:AO70" si="133">S70-AC70+AH70+X70</f>
        <v>11</v>
      </c>
      <c r="AO70" s="37">
        <f t="shared" si="133"/>
        <v>11</v>
      </c>
      <c r="AP70" s="37"/>
      <c r="AQ70" s="43">
        <f t="shared" si="3"/>
        <v>11</v>
      </c>
      <c r="AR70" s="41"/>
      <c r="AS70" s="41"/>
      <c r="AT70" s="53"/>
      <c r="AU70" s="54"/>
      <c r="AV70" s="54"/>
      <c r="AW70" s="4"/>
      <c r="AX70" s="4"/>
    </row>
    <row r="71" spans="1:50" ht="90" customHeight="1" x14ac:dyDescent="0.4">
      <c r="A71" s="35">
        <f t="shared" si="4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f>'EQUIPO FEBRERO 2025  1'!AQ71</f>
        <v>3</v>
      </c>
      <c r="P71" s="45">
        <f t="shared" si="0"/>
        <v>3</v>
      </c>
      <c r="Q71" s="46">
        <f t="shared" ref="Q71:T71" si="134">AK71</f>
        <v>3</v>
      </c>
      <c r="R71" s="46">
        <f t="shared" si="134"/>
        <v>3</v>
      </c>
      <c r="S71" s="46">
        <f t="shared" si="134"/>
        <v>3</v>
      </c>
      <c r="T71" s="47">
        <f t="shared" si="134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5">P71-Z71+AE71+U71</f>
        <v>3</v>
      </c>
      <c r="AL71" s="46">
        <f t="shared" si="135"/>
        <v>3</v>
      </c>
      <c r="AM71" s="46">
        <f t="shared" si="135"/>
        <v>3</v>
      </c>
      <c r="AN71" s="46">
        <f t="shared" si="135"/>
        <v>3</v>
      </c>
      <c r="AO71" s="46">
        <f t="shared" si="135"/>
        <v>3</v>
      </c>
      <c r="AP71" s="37"/>
      <c r="AQ71" s="43">
        <f t="shared" si="3"/>
        <v>3</v>
      </c>
      <c r="AR71" s="41"/>
      <c r="AS71" s="41"/>
      <c r="AT71" s="53"/>
      <c r="AU71" s="54"/>
      <c r="AV71" s="54"/>
      <c r="AW71" s="4"/>
      <c r="AX71" s="4"/>
    </row>
    <row r="72" spans="1:50" ht="90" customHeight="1" x14ac:dyDescent="0.4">
      <c r="A72" s="35">
        <f t="shared" si="4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 t="s">
        <v>357</v>
      </c>
      <c r="O72" s="43">
        <f>'EQUIPO FEBRERO 2025  1'!AQ72</f>
        <v>6</v>
      </c>
      <c r="P72" s="45">
        <f t="shared" si="0"/>
        <v>6</v>
      </c>
      <c r="Q72" s="46">
        <f t="shared" ref="Q72:T72" si="136">AK72</f>
        <v>6</v>
      </c>
      <c r="R72" s="46">
        <f t="shared" si="136"/>
        <v>6</v>
      </c>
      <c r="S72" s="46">
        <f t="shared" si="136"/>
        <v>6</v>
      </c>
      <c r="T72" s="47">
        <f t="shared" si="136"/>
        <v>6</v>
      </c>
      <c r="U72" s="48"/>
      <c r="V72" s="37"/>
      <c r="W72" s="37"/>
      <c r="X72" s="37"/>
      <c r="Y72" s="49"/>
      <c r="Z72" s="50">
        <v>1</v>
      </c>
      <c r="AA72" s="37"/>
      <c r="AB72" s="37"/>
      <c r="AC72" s="37"/>
      <c r="AD72" s="49"/>
      <c r="AE72" s="50">
        <v>1</v>
      </c>
      <c r="AF72" s="37"/>
      <c r="AG72" s="37"/>
      <c r="AH72" s="37"/>
      <c r="AI72" s="49"/>
      <c r="AJ72" s="51">
        <f>'EQUIPO ENERO 2025'!AP72</f>
        <v>6</v>
      </c>
      <c r="AK72" s="52">
        <f t="shared" ref="AK72:AO72" si="137">P72-Z72+AE72+U72</f>
        <v>6</v>
      </c>
      <c r="AL72" s="46">
        <f t="shared" si="137"/>
        <v>6</v>
      </c>
      <c r="AM72" s="46">
        <f t="shared" si="137"/>
        <v>6</v>
      </c>
      <c r="AN72" s="46">
        <f t="shared" si="137"/>
        <v>6</v>
      </c>
      <c r="AO72" s="46">
        <f t="shared" si="137"/>
        <v>6</v>
      </c>
      <c r="AP72" s="38" t="s">
        <v>360</v>
      </c>
      <c r="AQ72" s="43">
        <f t="shared" si="3"/>
        <v>6</v>
      </c>
      <c r="AR72" s="53"/>
      <c r="AS72" s="53">
        <v>363</v>
      </c>
      <c r="AT72" s="133"/>
      <c r="AU72" s="54"/>
      <c r="AV72" s="54"/>
      <c r="AW72" s="4"/>
      <c r="AX72" s="4"/>
    </row>
    <row r="73" spans="1:50" ht="90" customHeight="1" x14ac:dyDescent="0.4">
      <c r="A73" s="35">
        <f t="shared" si="4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FEBRERO 2025  1'!AQ73</f>
        <v>0</v>
      </c>
      <c r="P73" s="45">
        <f t="shared" si="0"/>
        <v>0</v>
      </c>
      <c r="Q73" s="46">
        <f t="shared" ref="Q73:T73" si="138">AK73</f>
        <v>0</v>
      </c>
      <c r="R73" s="46">
        <f t="shared" si="138"/>
        <v>0</v>
      </c>
      <c r="S73" s="46">
        <f t="shared" si="138"/>
        <v>0</v>
      </c>
      <c r="T73" s="47">
        <f t="shared" si="138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9">P73-Z73+AE73+U73</f>
        <v>0</v>
      </c>
      <c r="AL73" s="46">
        <f t="shared" si="139"/>
        <v>0</v>
      </c>
      <c r="AM73" s="46">
        <f t="shared" si="139"/>
        <v>0</v>
      </c>
      <c r="AN73" s="46">
        <f t="shared" si="139"/>
        <v>0</v>
      </c>
      <c r="AO73" s="46">
        <f t="shared" si="139"/>
        <v>0</v>
      </c>
      <c r="AP73" s="37"/>
      <c r="AQ73" s="43">
        <f t="shared" si="3"/>
        <v>0</v>
      </c>
      <c r="AR73" s="41"/>
      <c r="AS73" s="41"/>
      <c r="AT73" s="53"/>
      <c r="AU73" s="54"/>
      <c r="AV73" s="54"/>
      <c r="AW73" s="4"/>
      <c r="AX73" s="4"/>
    </row>
    <row r="74" spans="1:50" ht="90" customHeight="1" x14ac:dyDescent="0.4">
      <c r="A74" s="35">
        <f t="shared" si="4"/>
        <v>69</v>
      </c>
      <c r="B74" s="55" t="s">
        <v>365</v>
      </c>
      <c r="C74" s="41" t="s">
        <v>38</v>
      </c>
      <c r="D74" s="56" t="s">
        <v>58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/>
      <c r="O74" s="43">
        <f>'EQUIPO FEBRERO 2025  1'!AQ74</f>
        <v>1</v>
      </c>
      <c r="P74" s="45">
        <f t="shared" si="0"/>
        <v>1</v>
      </c>
      <c r="Q74" s="46">
        <f t="shared" ref="Q74:T74" si="140">AK74</f>
        <v>1</v>
      </c>
      <c r="R74" s="46">
        <f t="shared" si="140"/>
        <v>1</v>
      </c>
      <c r="S74" s="46">
        <f t="shared" si="140"/>
        <v>1</v>
      </c>
      <c r="T74" s="47">
        <f t="shared" si="140"/>
        <v>1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1">P74-Z74+AE74+U74</f>
        <v>1</v>
      </c>
      <c r="AL74" s="46">
        <f t="shared" si="141"/>
        <v>1</v>
      </c>
      <c r="AM74" s="46">
        <f t="shared" si="141"/>
        <v>1</v>
      </c>
      <c r="AN74" s="46">
        <f t="shared" si="141"/>
        <v>1</v>
      </c>
      <c r="AO74" s="46">
        <f t="shared" si="141"/>
        <v>1</v>
      </c>
      <c r="AP74" s="37"/>
      <c r="AQ74" s="43">
        <f t="shared" si="3"/>
        <v>1</v>
      </c>
      <c r="AR74" s="41"/>
      <c r="AS74" s="41"/>
      <c r="AT74" s="53"/>
      <c r="AU74" s="54"/>
      <c r="AV74" s="54"/>
      <c r="AW74" s="4"/>
      <c r="AX74" s="4"/>
    </row>
    <row r="75" spans="1:50" ht="90" customHeight="1" x14ac:dyDescent="0.4">
      <c r="A75" s="35">
        <f t="shared" si="4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 t="s">
        <v>373</v>
      </c>
      <c r="O75" s="43">
        <f>'EQUIPO FEBRERO 2025  1'!AQ75</f>
        <v>6</v>
      </c>
      <c r="P75" s="45">
        <f t="shared" si="0"/>
        <v>6</v>
      </c>
      <c r="Q75" s="46">
        <f t="shared" ref="Q75:T75" si="142">AK75</f>
        <v>6</v>
      </c>
      <c r="R75" s="46">
        <f t="shared" si="142"/>
        <v>6</v>
      </c>
      <c r="S75" s="46">
        <f t="shared" si="142"/>
        <v>6</v>
      </c>
      <c r="T75" s="47">
        <f t="shared" si="142"/>
        <v>4</v>
      </c>
      <c r="U75" s="48"/>
      <c r="V75" s="37"/>
      <c r="W75" s="37"/>
      <c r="X75" s="37"/>
      <c r="Y75" s="49"/>
      <c r="Z75" s="50"/>
      <c r="AA75" s="37"/>
      <c r="AB75" s="37"/>
      <c r="AC75" s="37">
        <v>2</v>
      </c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3">P75-Z75+AE75+U75</f>
        <v>6</v>
      </c>
      <c r="AL75" s="46">
        <f t="shared" si="143"/>
        <v>6</v>
      </c>
      <c r="AM75" s="46">
        <f t="shared" si="143"/>
        <v>6</v>
      </c>
      <c r="AN75" s="46">
        <f t="shared" si="143"/>
        <v>4</v>
      </c>
      <c r="AO75" s="46">
        <f t="shared" si="143"/>
        <v>4</v>
      </c>
      <c r="AP75" s="37"/>
      <c r="AQ75" s="43">
        <f t="shared" si="3"/>
        <v>4</v>
      </c>
      <c r="AR75" s="41">
        <v>625363080</v>
      </c>
      <c r="AS75" s="41">
        <v>376</v>
      </c>
      <c r="AT75" s="53"/>
      <c r="AU75" s="54"/>
      <c r="AV75" s="54"/>
      <c r="AW75" s="4"/>
      <c r="AX75" s="4"/>
    </row>
    <row r="76" spans="1:50" ht="90" customHeight="1" x14ac:dyDescent="0.4">
      <c r="A76" s="35">
        <f t="shared" si="4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 t="s">
        <v>378</v>
      </c>
      <c r="O76" s="43">
        <f>'EQUIPO FEBRERO 2025  1'!AQ76</f>
        <v>12</v>
      </c>
      <c r="P76" s="45">
        <f t="shared" si="0"/>
        <v>12</v>
      </c>
      <c r="Q76" s="46">
        <f t="shared" ref="Q76:T76" si="144">AK76</f>
        <v>12</v>
      </c>
      <c r="R76" s="46">
        <f t="shared" si="144"/>
        <v>12</v>
      </c>
      <c r="S76" s="46">
        <f t="shared" si="144"/>
        <v>12</v>
      </c>
      <c r="T76" s="47">
        <f t="shared" si="144"/>
        <v>12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5">P76-Z76+AE76+U76</f>
        <v>12</v>
      </c>
      <c r="AL76" s="46">
        <f t="shared" si="145"/>
        <v>12</v>
      </c>
      <c r="AM76" s="46">
        <f t="shared" si="145"/>
        <v>12</v>
      </c>
      <c r="AN76" s="46">
        <f t="shared" si="145"/>
        <v>12</v>
      </c>
      <c r="AO76" s="46">
        <f t="shared" si="145"/>
        <v>12</v>
      </c>
      <c r="AP76" s="37"/>
      <c r="AQ76" s="43">
        <f t="shared" si="3"/>
        <v>12</v>
      </c>
      <c r="AR76" s="41"/>
      <c r="AS76" s="41">
        <v>324</v>
      </c>
      <c r="AT76" s="53"/>
      <c r="AU76" s="54"/>
      <c r="AV76" s="54"/>
      <c r="AW76" s="4"/>
      <c r="AX76" s="4"/>
    </row>
    <row r="77" spans="1:50" ht="90" customHeight="1" x14ac:dyDescent="0.4">
      <c r="A77" s="35">
        <f t="shared" si="4"/>
        <v>72</v>
      </c>
      <c r="B77" s="7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/>
      <c r="O77" s="43">
        <f>'EQUIPO FEBRERO 2025  1'!AQ77</f>
        <v>3</v>
      </c>
      <c r="P77" s="45">
        <f t="shared" si="0"/>
        <v>3</v>
      </c>
      <c r="Q77" s="46">
        <f t="shared" ref="Q77:T77" si="146">AK77</f>
        <v>3</v>
      </c>
      <c r="R77" s="46">
        <f t="shared" si="146"/>
        <v>3</v>
      </c>
      <c r="S77" s="46">
        <f t="shared" si="146"/>
        <v>3</v>
      </c>
      <c r="T77" s="47">
        <f t="shared" si="146"/>
        <v>3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2025'!AP77</f>
        <v>3</v>
      </c>
      <c r="AK77" s="52">
        <f t="shared" ref="AK77:AO77" si="147">P77-Z77+AE77+U77</f>
        <v>3</v>
      </c>
      <c r="AL77" s="46">
        <f t="shared" si="147"/>
        <v>3</v>
      </c>
      <c r="AM77" s="46">
        <f t="shared" si="147"/>
        <v>3</v>
      </c>
      <c r="AN77" s="46">
        <f t="shared" si="147"/>
        <v>3</v>
      </c>
      <c r="AO77" s="46">
        <f t="shared" si="147"/>
        <v>3</v>
      </c>
      <c r="AP77" s="37"/>
      <c r="AQ77" s="43">
        <f t="shared" si="3"/>
        <v>3</v>
      </c>
      <c r="AR77" s="41"/>
      <c r="AS77" s="53"/>
      <c r="AT77" s="53"/>
      <c r="AU77" s="54"/>
      <c r="AV77" s="54"/>
      <c r="AW77" s="4"/>
      <c r="AX77" s="4"/>
    </row>
    <row r="78" spans="1:50" ht="90" customHeight="1" x14ac:dyDescent="0.4">
      <c r="A78" s="35">
        <f t="shared" si="4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FEBRERO 2025  1'!AQ78</f>
        <v>0</v>
      </c>
      <c r="P78" s="45">
        <f t="shared" si="0"/>
        <v>0</v>
      </c>
      <c r="Q78" s="46">
        <f t="shared" ref="Q78:T78" si="148">AK78</f>
        <v>0</v>
      </c>
      <c r="R78" s="46">
        <f t="shared" si="148"/>
        <v>0</v>
      </c>
      <c r="S78" s="46">
        <f t="shared" si="148"/>
        <v>0</v>
      </c>
      <c r="T78" s="47">
        <f t="shared" si="148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9">P78-Z78+AE78+U78</f>
        <v>0</v>
      </c>
      <c r="AL78" s="46">
        <f t="shared" si="149"/>
        <v>0</v>
      </c>
      <c r="AM78" s="46">
        <f t="shared" si="149"/>
        <v>0</v>
      </c>
      <c r="AN78" s="46">
        <f t="shared" si="149"/>
        <v>0</v>
      </c>
      <c r="AO78" s="46">
        <f t="shared" si="149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  <c r="AW78" s="4"/>
      <c r="AX78" s="4"/>
    </row>
    <row r="79" spans="1:50" ht="90" customHeight="1" x14ac:dyDescent="0.4">
      <c r="A79" s="35">
        <f t="shared" si="4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FEBRERO 2025  1'!AQ79</f>
        <v>1</v>
      </c>
      <c r="P79" s="45">
        <f t="shared" si="0"/>
        <v>1</v>
      </c>
      <c r="Q79" s="46">
        <f t="shared" ref="Q79:T79" si="150">AK79</f>
        <v>1</v>
      </c>
      <c r="R79" s="46">
        <f t="shared" si="150"/>
        <v>1</v>
      </c>
      <c r="S79" s="46">
        <f t="shared" si="150"/>
        <v>1</v>
      </c>
      <c r="T79" s="47">
        <f t="shared" si="150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1">P79-Z79+AE79+U79</f>
        <v>1</v>
      </c>
      <c r="AL79" s="46">
        <f t="shared" si="151"/>
        <v>1</v>
      </c>
      <c r="AM79" s="46">
        <f t="shared" si="151"/>
        <v>1</v>
      </c>
      <c r="AN79" s="46">
        <f t="shared" si="151"/>
        <v>1</v>
      </c>
      <c r="AO79" s="46">
        <f t="shared" si="151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  <c r="AW79" s="4"/>
      <c r="AX79" s="4"/>
    </row>
    <row r="80" spans="1:50" ht="90" customHeight="1" x14ac:dyDescent="0.4">
      <c r="A80" s="35">
        <f t="shared" si="4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FEBRERO 2025  1'!AQ80</f>
        <v>0</v>
      </c>
      <c r="P80" s="45">
        <f t="shared" si="0"/>
        <v>0</v>
      </c>
      <c r="Q80" s="46">
        <f t="shared" ref="Q80:T80" si="152">AK80</f>
        <v>0</v>
      </c>
      <c r="R80" s="46">
        <f t="shared" si="152"/>
        <v>0</v>
      </c>
      <c r="S80" s="46">
        <f t="shared" si="152"/>
        <v>0</v>
      </c>
      <c r="T80" s="47">
        <f t="shared" si="152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3">P80-Z80+AE80+U80</f>
        <v>0</v>
      </c>
      <c r="AL80" s="46">
        <f t="shared" si="153"/>
        <v>0</v>
      </c>
      <c r="AM80" s="46">
        <f t="shared" si="153"/>
        <v>0</v>
      </c>
      <c r="AN80" s="46">
        <f t="shared" si="153"/>
        <v>0</v>
      </c>
      <c r="AO80" s="46">
        <f t="shared" si="153"/>
        <v>0</v>
      </c>
      <c r="AP80" s="37"/>
      <c r="AQ80" s="43">
        <f t="shared" si="3"/>
        <v>0</v>
      </c>
      <c r="AR80" s="41"/>
      <c r="AS80" s="41"/>
      <c r="AT80" s="53"/>
      <c r="AU80" s="54"/>
      <c r="AV80" s="54"/>
      <c r="AW80" s="4"/>
      <c r="AX80" s="4"/>
    </row>
    <row r="81" spans="1:50" ht="90" customHeight="1" x14ac:dyDescent="0.4">
      <c r="A81" s="35">
        <f t="shared" si="4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FEBRERO 2025  1'!AQ81</f>
        <v>0</v>
      </c>
      <c r="P81" s="45">
        <f t="shared" si="0"/>
        <v>0</v>
      </c>
      <c r="Q81" s="46">
        <f t="shared" ref="Q81:T81" si="154">AK81</f>
        <v>0</v>
      </c>
      <c r="R81" s="46">
        <f t="shared" si="154"/>
        <v>0</v>
      </c>
      <c r="S81" s="46">
        <f t="shared" si="154"/>
        <v>0</v>
      </c>
      <c r="T81" s="47">
        <f t="shared" si="154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5">P81-Z81+AE81+U81</f>
        <v>0</v>
      </c>
      <c r="AL81" s="46">
        <f t="shared" si="155"/>
        <v>0</v>
      </c>
      <c r="AM81" s="46">
        <f t="shared" si="155"/>
        <v>0</v>
      </c>
      <c r="AN81" s="46">
        <f t="shared" si="155"/>
        <v>0</v>
      </c>
      <c r="AO81" s="46">
        <f t="shared" si="155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90" customHeight="1" x14ac:dyDescent="0.4">
      <c r="A82" s="35">
        <f t="shared" si="4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FEBRERO 2025  1'!AQ82</f>
        <v>1</v>
      </c>
      <c r="P82" s="45">
        <f t="shared" si="0"/>
        <v>1</v>
      </c>
      <c r="Q82" s="46">
        <f t="shared" ref="Q82:T82" si="156">AK82</f>
        <v>1</v>
      </c>
      <c r="R82" s="46">
        <f t="shared" si="156"/>
        <v>1</v>
      </c>
      <c r="S82" s="46">
        <f t="shared" si="156"/>
        <v>1</v>
      </c>
      <c r="T82" s="47">
        <f t="shared" si="156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7">P82-Z82+AE82+U82</f>
        <v>1</v>
      </c>
      <c r="AL82" s="46">
        <f t="shared" si="157"/>
        <v>1</v>
      </c>
      <c r="AM82" s="46">
        <f t="shared" si="157"/>
        <v>1</v>
      </c>
      <c r="AN82" s="46">
        <f t="shared" si="157"/>
        <v>1</v>
      </c>
      <c r="AO82" s="46">
        <f t="shared" si="157"/>
        <v>1</v>
      </c>
      <c r="AP82" s="37"/>
      <c r="AQ82" s="43">
        <f t="shared" si="3"/>
        <v>1</v>
      </c>
      <c r="AR82" s="41"/>
      <c r="AS82" s="41"/>
      <c r="AT82" s="53"/>
      <c r="AU82" s="54"/>
      <c r="AV82" s="54"/>
      <c r="AW82" s="4"/>
      <c r="AX82" s="4"/>
    </row>
    <row r="83" spans="1:50" ht="90" customHeight="1" x14ac:dyDescent="0.4">
      <c r="A83" s="35">
        <f t="shared" si="4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FEBRERO 2025  1'!AQ83</f>
        <v>8</v>
      </c>
      <c r="P83" s="45">
        <f t="shared" si="0"/>
        <v>8</v>
      </c>
      <c r="Q83" s="46">
        <f t="shared" ref="Q83:T83" si="158">AK83</f>
        <v>8</v>
      </c>
      <c r="R83" s="46">
        <f t="shared" si="158"/>
        <v>8</v>
      </c>
      <c r="S83" s="46">
        <f t="shared" si="158"/>
        <v>8</v>
      </c>
      <c r="T83" s="47">
        <f t="shared" si="158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9">P83-Z83+AE83+U83</f>
        <v>8</v>
      </c>
      <c r="AL83" s="46">
        <f t="shared" si="159"/>
        <v>8</v>
      </c>
      <c r="AM83" s="46">
        <f t="shared" si="159"/>
        <v>8</v>
      </c>
      <c r="AN83" s="46">
        <f t="shared" si="159"/>
        <v>8</v>
      </c>
      <c r="AO83" s="46">
        <f t="shared" si="159"/>
        <v>8</v>
      </c>
      <c r="AP83" s="37"/>
      <c r="AQ83" s="43">
        <f t="shared" si="3"/>
        <v>8</v>
      </c>
      <c r="AR83" s="41"/>
      <c r="AS83" s="41"/>
      <c r="AT83" s="53"/>
      <c r="AU83" s="54"/>
      <c r="AV83" s="54"/>
      <c r="AW83" s="4"/>
      <c r="AX83" s="4"/>
    </row>
    <row r="84" spans="1:50" ht="90" customHeight="1" x14ac:dyDescent="0.4">
      <c r="A84" s="35">
        <f t="shared" si="4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FEBRERO 2025  1'!AQ84</f>
        <v>1</v>
      </c>
      <c r="P84" s="45">
        <f t="shared" si="0"/>
        <v>1</v>
      </c>
      <c r="Q84" s="46">
        <f t="shared" ref="Q84:T84" si="160">AK84</f>
        <v>1</v>
      </c>
      <c r="R84" s="46">
        <f t="shared" si="160"/>
        <v>1</v>
      </c>
      <c r="S84" s="46">
        <f t="shared" si="160"/>
        <v>1</v>
      </c>
      <c r="T84" s="47">
        <f t="shared" si="160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1">P84-Z84+AE84+U84</f>
        <v>1</v>
      </c>
      <c r="AL84" s="46">
        <f t="shared" si="161"/>
        <v>1</v>
      </c>
      <c r="AM84" s="46">
        <f t="shared" si="161"/>
        <v>1</v>
      </c>
      <c r="AN84" s="46">
        <f t="shared" si="161"/>
        <v>1</v>
      </c>
      <c r="AO84" s="46">
        <f t="shared" si="161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  <c r="AW84" s="4"/>
      <c r="AX84" s="4"/>
    </row>
    <row r="85" spans="1:50" ht="90" customHeight="1" x14ac:dyDescent="0.4">
      <c r="A85" s="35">
        <f t="shared" si="4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FEBRERO 2025  1'!AQ85</f>
        <v>10</v>
      </c>
      <c r="P85" s="45">
        <f t="shared" si="0"/>
        <v>10</v>
      </c>
      <c r="Q85" s="46">
        <f t="shared" ref="Q85:T85" si="162">AK85</f>
        <v>10</v>
      </c>
      <c r="R85" s="46">
        <f t="shared" si="162"/>
        <v>10</v>
      </c>
      <c r="S85" s="46">
        <f t="shared" si="162"/>
        <v>10</v>
      </c>
      <c r="T85" s="47">
        <f t="shared" si="162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3">P85-Z85+AE85+U85</f>
        <v>10</v>
      </c>
      <c r="AL85" s="46">
        <f t="shared" si="163"/>
        <v>10</v>
      </c>
      <c r="AM85" s="46">
        <f t="shared" si="163"/>
        <v>10</v>
      </c>
      <c r="AN85" s="46">
        <f t="shared" si="163"/>
        <v>10</v>
      </c>
      <c r="AO85" s="46">
        <f t="shared" si="163"/>
        <v>10</v>
      </c>
      <c r="AP85" s="37"/>
      <c r="AQ85" s="43">
        <f t="shared" si="3"/>
        <v>10</v>
      </c>
      <c r="AR85" s="41"/>
      <c r="AS85" s="41"/>
      <c r="AT85" s="53"/>
      <c r="AU85" s="54"/>
      <c r="AV85" s="54"/>
      <c r="AW85" s="4"/>
      <c r="AX85" s="4"/>
    </row>
    <row r="86" spans="1:50" ht="90" customHeight="1" x14ac:dyDescent="0.4">
      <c r="A86" s="35">
        <f t="shared" si="4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FEBRERO 2025  1'!AQ86</f>
        <v>1</v>
      </c>
      <c r="P86" s="45">
        <f t="shared" si="0"/>
        <v>1</v>
      </c>
      <c r="Q86" s="46">
        <f t="shared" ref="Q86:T86" si="164">AK86</f>
        <v>1</v>
      </c>
      <c r="R86" s="46">
        <f t="shared" si="164"/>
        <v>1</v>
      </c>
      <c r="S86" s="46">
        <f t="shared" si="164"/>
        <v>1</v>
      </c>
      <c r="T86" s="47">
        <f t="shared" si="164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5">P86-Z86+AE86+U86</f>
        <v>1</v>
      </c>
      <c r="AL86" s="46">
        <f t="shared" si="165"/>
        <v>1</v>
      </c>
      <c r="AM86" s="46">
        <f t="shared" si="165"/>
        <v>1</v>
      </c>
      <c r="AN86" s="46">
        <f t="shared" si="165"/>
        <v>1</v>
      </c>
      <c r="AO86" s="46">
        <f t="shared" si="165"/>
        <v>1</v>
      </c>
      <c r="AP86" s="37"/>
      <c r="AQ86" s="43">
        <f t="shared" si="3"/>
        <v>1</v>
      </c>
      <c r="AR86" s="41"/>
      <c r="AS86" s="41"/>
      <c r="AT86" s="53"/>
      <c r="AU86" s="54"/>
      <c r="AV86" s="54"/>
      <c r="AW86" s="4"/>
      <c r="AX86" s="4"/>
    </row>
    <row r="87" spans="1:50" ht="90" customHeight="1" x14ac:dyDescent="0.4">
      <c r="A87" s="35">
        <f t="shared" si="4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FEBRERO 2025  1'!AQ87</f>
        <v>2</v>
      </c>
      <c r="P87" s="45">
        <f t="shared" si="0"/>
        <v>2</v>
      </c>
      <c r="Q87" s="46">
        <f t="shared" ref="Q87:T87" si="166">AK87</f>
        <v>2</v>
      </c>
      <c r="R87" s="46">
        <f t="shared" si="166"/>
        <v>2</v>
      </c>
      <c r="S87" s="46">
        <f t="shared" si="166"/>
        <v>2</v>
      </c>
      <c r="T87" s="47">
        <f t="shared" si="166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7">P87-Z87+AE87+U87</f>
        <v>2</v>
      </c>
      <c r="AL87" s="46">
        <f t="shared" si="167"/>
        <v>2</v>
      </c>
      <c r="AM87" s="46">
        <f t="shared" si="167"/>
        <v>2</v>
      </c>
      <c r="AN87" s="46">
        <f t="shared" si="167"/>
        <v>2</v>
      </c>
      <c r="AO87" s="46">
        <f t="shared" si="167"/>
        <v>2</v>
      </c>
      <c r="AP87" s="37"/>
      <c r="AQ87" s="43">
        <f t="shared" si="3"/>
        <v>2</v>
      </c>
      <c r="AR87" s="41"/>
      <c r="AS87" s="41"/>
      <c r="AT87" s="53"/>
      <c r="AU87" s="54"/>
      <c r="AV87" s="54"/>
      <c r="AW87" s="4"/>
      <c r="AX87" s="4"/>
    </row>
    <row r="88" spans="1:50" ht="90" customHeight="1" x14ac:dyDescent="0.4">
      <c r="A88" s="35">
        <f t="shared" si="4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FEBRERO 2025  1'!AQ88</f>
        <v>1</v>
      </c>
      <c r="P88" s="45">
        <f t="shared" si="0"/>
        <v>1</v>
      </c>
      <c r="Q88" s="46">
        <f t="shared" ref="Q88:T88" si="168">AK88</f>
        <v>1</v>
      </c>
      <c r="R88" s="46">
        <f t="shared" si="168"/>
        <v>1</v>
      </c>
      <c r="S88" s="46">
        <f t="shared" si="168"/>
        <v>1</v>
      </c>
      <c r="T88" s="47">
        <f t="shared" si="168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9">P88-Z88+AE88+U88</f>
        <v>1</v>
      </c>
      <c r="AL88" s="46">
        <f t="shared" si="169"/>
        <v>1</v>
      </c>
      <c r="AM88" s="46">
        <f t="shared" si="169"/>
        <v>1</v>
      </c>
      <c r="AN88" s="46">
        <f t="shared" si="169"/>
        <v>1</v>
      </c>
      <c r="AO88" s="46">
        <f t="shared" si="169"/>
        <v>1</v>
      </c>
      <c r="AP88" s="37"/>
      <c r="AQ88" s="43">
        <f t="shared" si="3"/>
        <v>1</v>
      </c>
      <c r="AR88" s="41"/>
      <c r="AS88" s="41"/>
      <c r="AT88" s="53"/>
      <c r="AU88" s="54"/>
      <c r="AV88" s="54"/>
      <c r="AW88" s="4"/>
      <c r="AX88" s="4"/>
    </row>
    <row r="89" spans="1:50" ht="90" customHeight="1" x14ac:dyDescent="0.4">
      <c r="A89" s="35">
        <f t="shared" si="4"/>
        <v>84</v>
      </c>
      <c r="B89" s="13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FEBRERO 2025  1'!AQ89</f>
        <v>1</v>
      </c>
      <c r="P89" s="45">
        <f t="shared" si="0"/>
        <v>1</v>
      </c>
      <c r="Q89" s="46">
        <f t="shared" ref="Q89:T89" si="170">AK89</f>
        <v>1</v>
      </c>
      <c r="R89" s="46">
        <f t="shared" si="170"/>
        <v>1</v>
      </c>
      <c r="S89" s="46">
        <f t="shared" si="170"/>
        <v>1</v>
      </c>
      <c r="T89" s="47">
        <f t="shared" si="170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1">P89-Z89+AE89+U89</f>
        <v>1</v>
      </c>
      <c r="AL89" s="46">
        <f t="shared" si="171"/>
        <v>1</v>
      </c>
      <c r="AM89" s="46">
        <f t="shared" si="171"/>
        <v>1</v>
      </c>
      <c r="AN89" s="46">
        <f t="shared" si="171"/>
        <v>1</v>
      </c>
      <c r="AO89" s="46">
        <f t="shared" si="171"/>
        <v>1</v>
      </c>
      <c r="AP89" s="37"/>
      <c r="AQ89" s="43">
        <f t="shared" si="3"/>
        <v>1</v>
      </c>
      <c r="AR89" s="53"/>
      <c r="AS89" s="53"/>
      <c r="AT89" s="53"/>
      <c r="AU89" s="54"/>
      <c r="AV89" s="54"/>
      <c r="AW89" s="4"/>
      <c r="AX89" s="4"/>
    </row>
    <row r="90" spans="1:50" ht="90" customHeight="1" x14ac:dyDescent="0.4">
      <c r="A90" s="35">
        <f t="shared" si="4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FEBRERO 2025  1'!AQ90</f>
        <v>0</v>
      </c>
      <c r="P90" s="45">
        <f t="shared" si="0"/>
        <v>0</v>
      </c>
      <c r="Q90" s="46">
        <f t="shared" ref="Q90:T90" si="172">AK90</f>
        <v>0</v>
      </c>
      <c r="R90" s="46">
        <f t="shared" si="172"/>
        <v>0</v>
      </c>
      <c r="S90" s="46">
        <f t="shared" si="172"/>
        <v>0</v>
      </c>
      <c r="T90" s="47">
        <f t="shared" si="172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3">P90-Z90+AE90+U90</f>
        <v>0</v>
      </c>
      <c r="AL90" s="46">
        <f t="shared" si="173"/>
        <v>0</v>
      </c>
      <c r="AM90" s="46">
        <f t="shared" si="173"/>
        <v>0</v>
      </c>
      <c r="AN90" s="46">
        <f t="shared" si="173"/>
        <v>0</v>
      </c>
      <c r="AO90" s="46">
        <f t="shared" si="173"/>
        <v>0</v>
      </c>
      <c r="AP90" s="37"/>
      <c r="AQ90" s="43">
        <f t="shared" si="3"/>
        <v>0</v>
      </c>
      <c r="AR90" s="41"/>
      <c r="AS90" s="41"/>
      <c r="AT90" s="53"/>
      <c r="AU90" s="54"/>
      <c r="AV90" s="54"/>
      <c r="AW90" s="4"/>
      <c r="AX90" s="4"/>
    </row>
    <row r="91" spans="1:50" ht="90" customHeight="1" x14ac:dyDescent="0.4">
      <c r="A91" s="35">
        <f t="shared" si="4"/>
        <v>86</v>
      </c>
      <c r="B91" s="7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 t="s">
        <v>447</v>
      </c>
      <c r="O91" s="43">
        <f>'EQUIPO FEBRERO 2025  1'!AQ91</f>
        <v>13</v>
      </c>
      <c r="P91" s="45">
        <f t="shared" si="0"/>
        <v>13</v>
      </c>
      <c r="Q91" s="46">
        <f t="shared" ref="Q91:T91" si="174">AK91</f>
        <v>10</v>
      </c>
      <c r="R91" s="46">
        <f t="shared" si="174"/>
        <v>10</v>
      </c>
      <c r="S91" s="46">
        <f t="shared" si="174"/>
        <v>10</v>
      </c>
      <c r="T91" s="47">
        <f t="shared" si="174"/>
        <v>10</v>
      </c>
      <c r="U91" s="48"/>
      <c r="V91" s="37"/>
      <c r="W91" s="37"/>
      <c r="X91" s="37"/>
      <c r="Y91" s="49"/>
      <c r="Z91" s="50">
        <v>3</v>
      </c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2025'!AP91</f>
        <v>14</v>
      </c>
      <c r="AK91" s="52">
        <f t="shared" ref="AK91:AO91" si="175">P91-Z91+AE91+U91</f>
        <v>10</v>
      </c>
      <c r="AL91" s="46">
        <f t="shared" si="175"/>
        <v>10</v>
      </c>
      <c r="AM91" s="46">
        <f t="shared" si="175"/>
        <v>10</v>
      </c>
      <c r="AN91" s="46">
        <f t="shared" si="175"/>
        <v>10</v>
      </c>
      <c r="AO91" s="46">
        <f t="shared" si="175"/>
        <v>10</v>
      </c>
      <c r="AP91" s="37"/>
      <c r="AQ91" s="43">
        <f t="shared" si="3"/>
        <v>10</v>
      </c>
      <c r="AR91" s="41">
        <v>1898398354</v>
      </c>
      <c r="AS91" s="41">
        <v>353</v>
      </c>
      <c r="AT91" s="53"/>
      <c r="AU91" s="54"/>
      <c r="AV91" s="54"/>
      <c r="AW91" s="4"/>
      <c r="AX91" s="4"/>
    </row>
    <row r="92" spans="1:50" ht="90" customHeight="1" x14ac:dyDescent="0.4">
      <c r="A92" s="35">
        <f t="shared" si="4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f>'EQUIPO FEBRERO 2025  1'!AQ92</f>
        <v>0</v>
      </c>
      <c r="P92" s="45">
        <f t="shared" si="0"/>
        <v>0</v>
      </c>
      <c r="Q92" s="46">
        <f t="shared" ref="Q92:T92" si="176">AK92</f>
        <v>0</v>
      </c>
      <c r="R92" s="46">
        <f t="shared" si="176"/>
        <v>0</v>
      </c>
      <c r="S92" s="46">
        <f t="shared" si="176"/>
        <v>0</v>
      </c>
      <c r="T92" s="47">
        <f t="shared" si="176"/>
        <v>0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7">P92-Z92+AE92+U92</f>
        <v>0</v>
      </c>
      <c r="AL92" s="46">
        <f t="shared" si="177"/>
        <v>0</v>
      </c>
      <c r="AM92" s="46">
        <f t="shared" si="177"/>
        <v>0</v>
      </c>
      <c r="AN92" s="46">
        <f t="shared" si="177"/>
        <v>0</v>
      </c>
      <c r="AO92" s="46">
        <f t="shared" si="177"/>
        <v>0</v>
      </c>
      <c r="AP92" s="37"/>
      <c r="AQ92" s="43">
        <f t="shared" si="3"/>
        <v>0</v>
      </c>
      <c r="AR92" s="41"/>
      <c r="AS92" s="41"/>
      <c r="AT92" s="53"/>
      <c r="AU92" s="54"/>
      <c r="AV92" s="54"/>
      <c r="AW92" s="4"/>
      <c r="AX92" s="4"/>
    </row>
    <row r="93" spans="1:50" ht="90" customHeight="1" x14ac:dyDescent="0.4">
      <c r="A93" s="35">
        <f t="shared" si="4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FEBRERO 2025  1'!AQ93</f>
        <v>2</v>
      </c>
      <c r="P93" s="45">
        <f t="shared" si="0"/>
        <v>2</v>
      </c>
      <c r="Q93" s="46">
        <f t="shared" ref="Q93:T93" si="178">AK93</f>
        <v>2</v>
      </c>
      <c r="R93" s="46">
        <f t="shared" si="178"/>
        <v>2</v>
      </c>
      <c r="S93" s="46">
        <f t="shared" si="178"/>
        <v>2</v>
      </c>
      <c r="T93" s="47">
        <f t="shared" si="178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9">P93-Z93+AE93+U93</f>
        <v>2</v>
      </c>
      <c r="AL93" s="46">
        <f t="shared" si="179"/>
        <v>2</v>
      </c>
      <c r="AM93" s="46">
        <f t="shared" si="179"/>
        <v>2</v>
      </c>
      <c r="AN93" s="46">
        <f t="shared" si="179"/>
        <v>2</v>
      </c>
      <c r="AO93" s="46">
        <f t="shared" si="179"/>
        <v>2</v>
      </c>
      <c r="AP93" s="37"/>
      <c r="AQ93" s="43">
        <f t="shared" si="3"/>
        <v>2</v>
      </c>
      <c r="AR93" s="41"/>
      <c r="AS93" s="41"/>
      <c r="AT93" s="53"/>
      <c r="AU93" s="54"/>
      <c r="AV93" s="54"/>
      <c r="AW93" s="4"/>
      <c r="AX93" s="4"/>
    </row>
    <row r="94" spans="1:50" ht="90" customHeight="1" x14ac:dyDescent="0.4">
      <c r="A94" s="35">
        <f t="shared" si="4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FEBRERO 2025  1'!AQ94</f>
        <v>0</v>
      </c>
      <c r="P94" s="45">
        <f t="shared" si="0"/>
        <v>0</v>
      </c>
      <c r="Q94" s="46">
        <f t="shared" ref="Q94:T94" si="180">AK94</f>
        <v>0</v>
      </c>
      <c r="R94" s="46">
        <f t="shared" si="180"/>
        <v>0</v>
      </c>
      <c r="S94" s="46">
        <f t="shared" si="180"/>
        <v>0</v>
      </c>
      <c r="T94" s="47">
        <f t="shared" si="180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1">P94-Z94+AE94+U94</f>
        <v>0</v>
      </c>
      <c r="AL94" s="46">
        <f t="shared" si="181"/>
        <v>0</v>
      </c>
      <c r="AM94" s="46">
        <f t="shared" si="181"/>
        <v>0</v>
      </c>
      <c r="AN94" s="46">
        <f t="shared" si="181"/>
        <v>0</v>
      </c>
      <c r="AO94" s="46">
        <f t="shared" si="181"/>
        <v>0</v>
      </c>
      <c r="AP94" s="37"/>
      <c r="AQ94" s="43">
        <f t="shared" si="3"/>
        <v>0</v>
      </c>
      <c r="AR94" s="41"/>
      <c r="AS94" s="41"/>
      <c r="AT94" s="53"/>
      <c r="AU94" s="54"/>
      <c r="AV94" s="54"/>
      <c r="AW94" s="4"/>
      <c r="AX94" s="4"/>
    </row>
    <row r="95" spans="1:50" ht="90" customHeight="1" x14ac:dyDescent="0.4">
      <c r="A95" s="35">
        <f t="shared" si="4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FEBRERO 2025  1'!AQ95</f>
        <v>1</v>
      </c>
      <c r="P95" s="45">
        <f t="shared" si="0"/>
        <v>1</v>
      </c>
      <c r="Q95" s="46">
        <f t="shared" ref="Q95:T95" si="182">AK95</f>
        <v>1</v>
      </c>
      <c r="R95" s="46">
        <f t="shared" si="182"/>
        <v>1</v>
      </c>
      <c r="S95" s="46">
        <f t="shared" si="182"/>
        <v>1</v>
      </c>
      <c r="T95" s="47">
        <f t="shared" si="182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3">P95-Z95+AE95+U95</f>
        <v>1</v>
      </c>
      <c r="AL95" s="46">
        <f t="shared" si="183"/>
        <v>1</v>
      </c>
      <c r="AM95" s="46">
        <f t="shared" si="183"/>
        <v>1</v>
      </c>
      <c r="AN95" s="46">
        <f t="shared" si="183"/>
        <v>1</v>
      </c>
      <c r="AO95" s="46">
        <f t="shared" si="183"/>
        <v>1</v>
      </c>
      <c r="AP95" s="37"/>
      <c r="AQ95" s="43">
        <f t="shared" si="3"/>
        <v>1</v>
      </c>
      <c r="AR95" s="41"/>
      <c r="AS95" s="41"/>
      <c r="AT95" s="53"/>
      <c r="AU95" s="54"/>
      <c r="AV95" s="54"/>
      <c r="AW95" s="4"/>
      <c r="AX95" s="4"/>
    </row>
    <row r="96" spans="1:50" ht="90" customHeight="1" x14ac:dyDescent="0.4">
      <c r="A96" s="35">
        <f t="shared" si="4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FEBRERO 2025  1'!AQ96</f>
        <v>0</v>
      </c>
      <c r="P96" s="45">
        <f t="shared" si="0"/>
        <v>0</v>
      </c>
      <c r="Q96" s="46">
        <f t="shared" ref="Q96:T96" si="184">AK96</f>
        <v>0</v>
      </c>
      <c r="R96" s="46">
        <f t="shared" si="184"/>
        <v>0</v>
      </c>
      <c r="S96" s="46">
        <f t="shared" si="184"/>
        <v>0</v>
      </c>
      <c r="T96" s="47">
        <f t="shared" si="184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5">P96-Z96+AE96+U96</f>
        <v>0</v>
      </c>
      <c r="AL96" s="46">
        <f t="shared" si="185"/>
        <v>0</v>
      </c>
      <c r="AM96" s="46">
        <f t="shared" si="185"/>
        <v>0</v>
      </c>
      <c r="AN96" s="46">
        <f t="shared" si="185"/>
        <v>0</v>
      </c>
      <c r="AO96" s="46">
        <f t="shared" si="185"/>
        <v>0</v>
      </c>
      <c r="AP96" s="37"/>
      <c r="AQ96" s="43">
        <f t="shared" si="3"/>
        <v>0</v>
      </c>
      <c r="AR96" s="41"/>
      <c r="AS96" s="41"/>
      <c r="AT96" s="53"/>
      <c r="AU96" s="54"/>
      <c r="AV96" s="54"/>
      <c r="AW96" s="4"/>
      <c r="AX96" s="4"/>
    </row>
    <row r="97" spans="1:50" ht="90" customHeight="1" x14ac:dyDescent="0.4">
      <c r="A97" s="35">
        <f t="shared" si="4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FEBRERO 2025  1'!AQ97</f>
        <v>0</v>
      </c>
      <c r="P97" s="45">
        <f t="shared" si="0"/>
        <v>0</v>
      </c>
      <c r="Q97" s="46">
        <f t="shared" ref="Q97:T97" si="186">AK97</f>
        <v>0</v>
      </c>
      <c r="R97" s="46">
        <f t="shared" si="186"/>
        <v>0</v>
      </c>
      <c r="S97" s="46">
        <f t="shared" si="186"/>
        <v>0</v>
      </c>
      <c r="T97" s="47">
        <f t="shared" si="186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7">P97-Z97+AE97+U97</f>
        <v>0</v>
      </c>
      <c r="AL97" s="46">
        <f t="shared" si="187"/>
        <v>0</v>
      </c>
      <c r="AM97" s="46">
        <f t="shared" si="187"/>
        <v>0</v>
      </c>
      <c r="AN97" s="46">
        <f t="shared" si="187"/>
        <v>0</v>
      </c>
      <c r="AO97" s="46">
        <f t="shared" si="187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90" customHeight="1" x14ac:dyDescent="0.4">
      <c r="A98" s="35">
        <f t="shared" si="4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FEBRERO 2025  1'!AQ98</f>
        <v>3</v>
      </c>
      <c r="P98" s="45">
        <f t="shared" si="0"/>
        <v>3</v>
      </c>
      <c r="Q98" s="46">
        <f t="shared" ref="Q98:T98" si="188">AK98</f>
        <v>3</v>
      </c>
      <c r="R98" s="46">
        <f t="shared" si="188"/>
        <v>3</v>
      </c>
      <c r="S98" s="46">
        <f t="shared" si="188"/>
        <v>3</v>
      </c>
      <c r="T98" s="47">
        <f t="shared" si="188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9">P98-Z98+AE98+U98</f>
        <v>3</v>
      </c>
      <c r="AL98" s="46">
        <f t="shared" si="189"/>
        <v>3</v>
      </c>
      <c r="AM98" s="46">
        <f t="shared" si="189"/>
        <v>3</v>
      </c>
      <c r="AN98" s="46">
        <f t="shared" si="189"/>
        <v>3</v>
      </c>
      <c r="AO98" s="46">
        <f t="shared" si="189"/>
        <v>3</v>
      </c>
      <c r="AP98" s="37"/>
      <c r="AQ98" s="43">
        <f t="shared" si="3"/>
        <v>3</v>
      </c>
      <c r="AR98" s="41"/>
      <c r="AS98" s="41"/>
      <c r="AT98" s="53"/>
      <c r="AU98" s="54"/>
      <c r="AV98" s="54"/>
      <c r="AW98" s="4"/>
      <c r="AX98" s="4"/>
    </row>
    <row r="99" spans="1:50" ht="90" customHeight="1" x14ac:dyDescent="0.4">
      <c r="A99" s="35">
        <f t="shared" si="4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FEBRERO 2025  1'!AQ99</f>
        <v>3</v>
      </c>
      <c r="P99" s="45">
        <f t="shared" si="0"/>
        <v>3</v>
      </c>
      <c r="Q99" s="46">
        <f t="shared" ref="Q99:T99" si="190">AK99</f>
        <v>3</v>
      </c>
      <c r="R99" s="46">
        <f t="shared" si="190"/>
        <v>3</v>
      </c>
      <c r="S99" s="46">
        <f t="shared" si="190"/>
        <v>3</v>
      </c>
      <c r="T99" s="47">
        <f t="shared" si="190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1">P99-Z99+AE99+U99</f>
        <v>3</v>
      </c>
      <c r="AL99" s="46">
        <f t="shared" si="191"/>
        <v>3</v>
      </c>
      <c r="AM99" s="46">
        <f t="shared" si="191"/>
        <v>3</v>
      </c>
      <c r="AN99" s="46">
        <f t="shared" si="191"/>
        <v>3</v>
      </c>
      <c r="AO99" s="46">
        <f t="shared" si="191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90" customHeight="1" x14ac:dyDescent="0.4">
      <c r="A100" s="35">
        <f t="shared" si="4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f>'EQUIPO FEBRERO 2025  1'!AQ100</f>
        <v>2</v>
      </c>
      <c r="P100" s="45">
        <f t="shared" si="0"/>
        <v>2</v>
      </c>
      <c r="Q100" s="46">
        <f t="shared" ref="Q100:T100" si="192">AK100</f>
        <v>2</v>
      </c>
      <c r="R100" s="46">
        <f t="shared" si="192"/>
        <v>2</v>
      </c>
      <c r="S100" s="46">
        <f t="shared" si="192"/>
        <v>2</v>
      </c>
      <c r="T100" s="47">
        <f t="shared" si="192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3">P100-Z100+AE100+U100</f>
        <v>2</v>
      </c>
      <c r="AL100" s="46">
        <f t="shared" si="193"/>
        <v>2</v>
      </c>
      <c r="AM100" s="46">
        <f t="shared" si="193"/>
        <v>2</v>
      </c>
      <c r="AN100" s="46">
        <f t="shared" si="193"/>
        <v>2</v>
      </c>
      <c r="AO100" s="46">
        <f t="shared" si="193"/>
        <v>2</v>
      </c>
      <c r="AP100" s="37"/>
      <c r="AQ100" s="43">
        <f t="shared" si="3"/>
        <v>2</v>
      </c>
      <c r="AR100" s="41"/>
      <c r="AS100" s="41"/>
      <c r="AT100" s="53"/>
      <c r="AU100" s="54"/>
      <c r="AV100" s="54"/>
      <c r="AW100" s="4"/>
      <c r="AX100" s="4"/>
    </row>
    <row r="101" spans="1:50" ht="90" customHeight="1" x14ac:dyDescent="0.4">
      <c r="A101" s="35">
        <f t="shared" si="4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 t="s">
        <v>490</v>
      </c>
      <c r="O101" s="43">
        <f>'EQUIPO FEBRERO 2025  1'!AQ101</f>
        <v>1</v>
      </c>
      <c r="P101" s="45">
        <f t="shared" si="0"/>
        <v>1</v>
      </c>
      <c r="Q101" s="46">
        <f t="shared" ref="Q101:T101" si="194">AK101</f>
        <v>1</v>
      </c>
      <c r="R101" s="46">
        <f t="shared" si="194"/>
        <v>1</v>
      </c>
      <c r="S101" s="46">
        <f t="shared" si="194"/>
        <v>1</v>
      </c>
      <c r="T101" s="47">
        <f t="shared" si="194"/>
        <v>1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5">P101-Z101+AE101+U101</f>
        <v>1</v>
      </c>
      <c r="AL101" s="46">
        <f t="shared" si="195"/>
        <v>1</v>
      </c>
      <c r="AM101" s="46">
        <f t="shared" si="195"/>
        <v>1</v>
      </c>
      <c r="AN101" s="46">
        <f t="shared" si="195"/>
        <v>1</v>
      </c>
      <c r="AO101" s="46">
        <f t="shared" si="195"/>
        <v>1</v>
      </c>
      <c r="AP101" s="37"/>
      <c r="AQ101" s="43">
        <f t="shared" si="3"/>
        <v>1</v>
      </c>
      <c r="AR101" s="41"/>
      <c r="AS101" s="41"/>
      <c r="AT101" s="53"/>
      <c r="AU101" s="54"/>
      <c r="AV101" s="54"/>
      <c r="AW101" s="4"/>
      <c r="AX101" s="4"/>
    </row>
    <row r="102" spans="1:50" ht="90" customHeight="1" x14ac:dyDescent="0.4">
      <c r="A102" s="35">
        <f t="shared" si="4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FEBRERO 2025  1'!AQ102</f>
        <v>0</v>
      </c>
      <c r="P102" s="45">
        <f t="shared" si="0"/>
        <v>0</v>
      </c>
      <c r="Q102" s="46">
        <f t="shared" ref="Q102:T102" si="196">AK102</f>
        <v>0</v>
      </c>
      <c r="R102" s="46">
        <f t="shared" si="196"/>
        <v>0</v>
      </c>
      <c r="S102" s="46">
        <f t="shared" si="196"/>
        <v>0</v>
      </c>
      <c r="T102" s="47">
        <f t="shared" si="196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7">P102-Z102+AE102+U102</f>
        <v>0</v>
      </c>
      <c r="AL102" s="46">
        <f t="shared" si="197"/>
        <v>0</v>
      </c>
      <c r="AM102" s="46">
        <f t="shared" si="197"/>
        <v>0</v>
      </c>
      <c r="AN102" s="46">
        <f t="shared" si="197"/>
        <v>0</v>
      </c>
      <c r="AO102" s="46">
        <f t="shared" si="197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  <c r="AW102" s="4"/>
      <c r="AX102" s="4"/>
    </row>
    <row r="103" spans="1:50" ht="90" customHeight="1" x14ac:dyDescent="0.4">
      <c r="A103" s="35">
        <f t="shared" si="4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FEBRERO 2025  1'!AQ103</f>
        <v>2</v>
      </c>
      <c r="P103" s="45">
        <f t="shared" si="0"/>
        <v>2</v>
      </c>
      <c r="Q103" s="46">
        <f t="shared" ref="Q103:T103" si="198">AK103</f>
        <v>2</v>
      </c>
      <c r="R103" s="46">
        <f t="shared" si="198"/>
        <v>2</v>
      </c>
      <c r="S103" s="46">
        <f t="shared" si="198"/>
        <v>2</v>
      </c>
      <c r="T103" s="47">
        <f t="shared" si="198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9">P103-Z103+AE103+U103</f>
        <v>2</v>
      </c>
      <c r="AL103" s="46">
        <f t="shared" si="199"/>
        <v>2</v>
      </c>
      <c r="AM103" s="46">
        <f t="shared" si="199"/>
        <v>2</v>
      </c>
      <c r="AN103" s="46">
        <f t="shared" si="199"/>
        <v>2</v>
      </c>
      <c r="AO103" s="46">
        <f t="shared" si="199"/>
        <v>2</v>
      </c>
      <c r="AP103" s="37"/>
      <c r="AQ103" s="43">
        <f t="shared" si="3"/>
        <v>2</v>
      </c>
      <c r="AR103" s="41"/>
      <c r="AS103" s="41"/>
      <c r="AT103" s="53"/>
      <c r="AU103" s="54"/>
      <c r="AV103" s="54"/>
      <c r="AW103" s="4"/>
      <c r="AX103" s="4"/>
    </row>
    <row r="104" spans="1:50" ht="90" customHeight="1" x14ac:dyDescent="0.4">
      <c r="A104" s="35">
        <f t="shared" si="4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FEBRERO 2025  1'!AQ104</f>
        <v>0</v>
      </c>
      <c r="P104" s="45">
        <f t="shared" si="0"/>
        <v>0</v>
      </c>
      <c r="Q104" s="46">
        <f t="shared" ref="Q104:T104" si="200">AK104</f>
        <v>0</v>
      </c>
      <c r="R104" s="46">
        <f t="shared" si="200"/>
        <v>0</v>
      </c>
      <c r="S104" s="46">
        <f t="shared" si="200"/>
        <v>0</v>
      </c>
      <c r="T104" s="47">
        <f t="shared" si="200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1">P104-Z104+AE104+U104</f>
        <v>0</v>
      </c>
      <c r="AL104" s="46">
        <f t="shared" si="201"/>
        <v>0</v>
      </c>
      <c r="AM104" s="46">
        <f t="shared" si="201"/>
        <v>0</v>
      </c>
      <c r="AN104" s="46">
        <f t="shared" si="201"/>
        <v>0</v>
      </c>
      <c r="AO104" s="46">
        <f t="shared" si="201"/>
        <v>0</v>
      </c>
      <c r="AP104" s="37"/>
      <c r="AQ104" s="43">
        <f t="shared" si="3"/>
        <v>0</v>
      </c>
      <c r="AR104" s="41"/>
      <c r="AS104" s="41"/>
      <c r="AT104" s="53"/>
      <c r="AU104" s="54"/>
      <c r="AV104" s="54"/>
      <c r="AW104" s="4"/>
      <c r="AX104" s="4"/>
    </row>
    <row r="105" spans="1:50" ht="90" customHeight="1" x14ac:dyDescent="0.4">
      <c r="A105" s="35">
        <f t="shared" si="4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FEBRERO 2025  1'!AQ105</f>
        <v>1</v>
      </c>
      <c r="P105" s="45">
        <f t="shared" si="0"/>
        <v>1</v>
      </c>
      <c r="Q105" s="46">
        <f t="shared" ref="Q105:T105" si="202">AK105</f>
        <v>1</v>
      </c>
      <c r="R105" s="46">
        <f t="shared" si="202"/>
        <v>1</v>
      </c>
      <c r="S105" s="46">
        <f t="shared" si="202"/>
        <v>1</v>
      </c>
      <c r="T105" s="47">
        <f t="shared" si="202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3">P105-Z105+AE105+U105</f>
        <v>1</v>
      </c>
      <c r="AL105" s="46">
        <f t="shared" si="203"/>
        <v>1</v>
      </c>
      <c r="AM105" s="46">
        <f t="shared" si="203"/>
        <v>1</v>
      </c>
      <c r="AN105" s="46">
        <f t="shared" si="203"/>
        <v>1</v>
      </c>
      <c r="AO105" s="46">
        <f t="shared" si="203"/>
        <v>1</v>
      </c>
      <c r="AP105" s="37"/>
      <c r="AQ105" s="43">
        <f t="shared" si="3"/>
        <v>1</v>
      </c>
      <c r="AR105" s="41"/>
      <c r="AS105" s="41"/>
      <c r="AT105" s="53"/>
      <c r="AU105" s="54"/>
      <c r="AV105" s="54"/>
      <c r="AW105" s="4"/>
      <c r="AX105" s="4"/>
    </row>
    <row r="106" spans="1:50" ht="90" customHeight="1" x14ac:dyDescent="0.4">
      <c r="A106" s="35">
        <f t="shared" si="4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FEBRERO 2025  1'!AQ106</f>
        <v>4</v>
      </c>
      <c r="P106" s="45">
        <f t="shared" si="0"/>
        <v>4</v>
      </c>
      <c r="Q106" s="46">
        <f t="shared" ref="Q106:T106" si="204">AK106</f>
        <v>4</v>
      </c>
      <c r="R106" s="46">
        <f t="shared" si="204"/>
        <v>4</v>
      </c>
      <c r="S106" s="46">
        <f t="shared" si="204"/>
        <v>4</v>
      </c>
      <c r="T106" s="47">
        <f t="shared" si="204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5">P106-Z106+AE106+U106</f>
        <v>4</v>
      </c>
      <c r="AL106" s="46">
        <f t="shared" si="205"/>
        <v>4</v>
      </c>
      <c r="AM106" s="46">
        <f t="shared" si="205"/>
        <v>4</v>
      </c>
      <c r="AN106" s="46">
        <f t="shared" si="205"/>
        <v>4</v>
      </c>
      <c r="AO106" s="46">
        <f t="shared" si="205"/>
        <v>4</v>
      </c>
      <c r="AP106" s="37"/>
      <c r="AQ106" s="43">
        <f t="shared" si="3"/>
        <v>4</v>
      </c>
      <c r="AR106" s="53"/>
      <c r="AS106" s="53"/>
      <c r="AT106" s="53"/>
      <c r="AU106" s="54"/>
      <c r="AV106" s="54"/>
      <c r="AW106" s="4"/>
      <c r="AX106" s="4"/>
    </row>
    <row r="107" spans="1:50" ht="90" customHeight="1" x14ac:dyDescent="0.4">
      <c r="A107" s="35">
        <f t="shared" si="4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FEBRERO 2025  1'!AQ107</f>
        <v>6</v>
      </c>
      <c r="P107" s="45">
        <f t="shared" si="0"/>
        <v>6</v>
      </c>
      <c r="Q107" s="46">
        <f t="shared" ref="Q107:T107" si="206">AK107</f>
        <v>6</v>
      </c>
      <c r="R107" s="46">
        <f t="shared" si="206"/>
        <v>6</v>
      </c>
      <c r="S107" s="46">
        <f t="shared" si="206"/>
        <v>6</v>
      </c>
      <c r="T107" s="47">
        <f t="shared" si="206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7">P107-Z107+AE107+U107</f>
        <v>6</v>
      </c>
      <c r="AL107" s="46">
        <f t="shared" si="207"/>
        <v>6</v>
      </c>
      <c r="AM107" s="46">
        <f t="shared" si="207"/>
        <v>6</v>
      </c>
      <c r="AN107" s="46">
        <f t="shared" si="207"/>
        <v>6</v>
      </c>
      <c r="AO107" s="46">
        <f t="shared" si="207"/>
        <v>6</v>
      </c>
      <c r="AP107" s="37"/>
      <c r="AQ107" s="43">
        <f t="shared" si="3"/>
        <v>6</v>
      </c>
      <c r="AR107" s="41"/>
      <c r="AS107" s="41"/>
      <c r="AT107" s="53"/>
      <c r="AU107" s="54"/>
      <c r="AV107" s="54"/>
      <c r="AW107" s="4"/>
      <c r="AX107" s="4"/>
    </row>
    <row r="108" spans="1:50" ht="90" customHeight="1" x14ac:dyDescent="0.4">
      <c r="A108" s="35">
        <f t="shared" si="4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FEBRERO 2025  1'!AQ108</f>
        <v>0</v>
      </c>
      <c r="P108" s="45">
        <f t="shared" si="0"/>
        <v>0</v>
      </c>
      <c r="Q108" s="46">
        <f t="shared" ref="Q108:T108" si="208">AK108</f>
        <v>0</v>
      </c>
      <c r="R108" s="46">
        <f t="shared" si="208"/>
        <v>0</v>
      </c>
      <c r="S108" s="46">
        <f t="shared" si="208"/>
        <v>0</v>
      </c>
      <c r="T108" s="47">
        <f t="shared" si="208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9">P108-Z108+AE108+U108</f>
        <v>0</v>
      </c>
      <c r="AL108" s="46">
        <f t="shared" si="209"/>
        <v>0</v>
      </c>
      <c r="AM108" s="46">
        <f t="shared" si="209"/>
        <v>0</v>
      </c>
      <c r="AN108" s="46">
        <f t="shared" si="209"/>
        <v>0</v>
      </c>
      <c r="AO108" s="46">
        <f t="shared" si="209"/>
        <v>0</v>
      </c>
      <c r="AP108" s="37"/>
      <c r="AQ108" s="43">
        <f t="shared" si="3"/>
        <v>0</v>
      </c>
      <c r="AR108" s="41"/>
      <c r="AS108" s="41"/>
      <c r="AT108" s="53"/>
      <c r="AU108" s="54"/>
      <c r="AV108" s="54"/>
      <c r="AW108" s="4"/>
      <c r="AX108" s="4"/>
    </row>
    <row r="109" spans="1:50" ht="90" customHeight="1" x14ac:dyDescent="0.4">
      <c r="A109" s="35">
        <f t="shared" si="4"/>
        <v>104</v>
      </c>
      <c r="B109" s="106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 t="s">
        <v>357</v>
      </c>
      <c r="O109" s="43">
        <f>'EQUIPO FEBRERO 2025  1'!AQ109</f>
        <v>17</v>
      </c>
      <c r="P109" s="45">
        <f t="shared" si="0"/>
        <v>17</v>
      </c>
      <c r="Q109" s="46">
        <f t="shared" ref="Q109:T109" si="210">AK109</f>
        <v>17</v>
      </c>
      <c r="R109" s="46">
        <f t="shared" si="210"/>
        <v>17</v>
      </c>
      <c r="S109" s="46">
        <f t="shared" si="210"/>
        <v>17</v>
      </c>
      <c r="T109" s="47">
        <f t="shared" si="210"/>
        <v>17</v>
      </c>
      <c r="U109" s="48"/>
      <c r="V109" s="37"/>
      <c r="W109" s="37"/>
      <c r="X109" s="37"/>
      <c r="Y109" s="49"/>
      <c r="Z109" s="50">
        <v>4</v>
      </c>
      <c r="AA109" s="37"/>
      <c r="AB109" s="37"/>
      <c r="AC109" s="37"/>
      <c r="AD109" s="49"/>
      <c r="AE109" s="50">
        <v>4</v>
      </c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1">P109-Z109+AE109+U109</f>
        <v>17</v>
      </c>
      <c r="AL109" s="46">
        <f t="shared" si="211"/>
        <v>17</v>
      </c>
      <c r="AM109" s="46">
        <f t="shared" si="211"/>
        <v>17</v>
      </c>
      <c r="AN109" s="46">
        <f t="shared" si="211"/>
        <v>17</v>
      </c>
      <c r="AO109" s="46">
        <f t="shared" si="211"/>
        <v>17</v>
      </c>
      <c r="AP109" s="37"/>
      <c r="AQ109" s="43">
        <f t="shared" si="3"/>
        <v>17</v>
      </c>
      <c r="AR109" s="41"/>
      <c r="AS109" s="41">
        <v>363</v>
      </c>
      <c r="AT109" s="53"/>
      <c r="AU109" s="54"/>
      <c r="AV109" s="54"/>
      <c r="AW109" s="4"/>
      <c r="AX109" s="4"/>
    </row>
    <row r="110" spans="1:50" ht="90" customHeight="1" x14ac:dyDescent="0.4">
      <c r="A110" s="35">
        <f t="shared" si="4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FEBRERO 2025  1'!AQ110</f>
        <v>0</v>
      </c>
      <c r="P110" s="45">
        <f t="shared" si="0"/>
        <v>0</v>
      </c>
      <c r="Q110" s="46">
        <f t="shared" ref="Q110:T110" si="212">AK110</f>
        <v>0</v>
      </c>
      <c r="R110" s="46">
        <f t="shared" si="212"/>
        <v>0</v>
      </c>
      <c r="S110" s="46">
        <f t="shared" si="212"/>
        <v>0</v>
      </c>
      <c r="T110" s="47">
        <f t="shared" si="212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3">P110-Z110+AE110+U110</f>
        <v>0</v>
      </c>
      <c r="AL110" s="46">
        <f t="shared" si="213"/>
        <v>0</v>
      </c>
      <c r="AM110" s="46">
        <f t="shared" si="213"/>
        <v>0</v>
      </c>
      <c r="AN110" s="46">
        <f t="shared" si="213"/>
        <v>0</v>
      </c>
      <c r="AO110" s="46">
        <f t="shared" si="213"/>
        <v>0</v>
      </c>
      <c r="AP110" s="37"/>
      <c r="AQ110" s="43">
        <f t="shared" si="3"/>
        <v>0</v>
      </c>
      <c r="AR110" s="41"/>
      <c r="AS110" s="41"/>
      <c r="AT110" s="53"/>
      <c r="AU110" s="54"/>
      <c r="AV110" s="54"/>
      <c r="AW110" s="4"/>
      <c r="AX110" s="4"/>
    </row>
    <row r="111" spans="1:50" ht="90" customHeight="1" x14ac:dyDescent="0.4">
      <c r="A111" s="35">
        <f t="shared" si="4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FEBRERO 2025  1'!AQ111</f>
        <v>10</v>
      </c>
      <c r="P111" s="45">
        <f t="shared" si="0"/>
        <v>10</v>
      </c>
      <c r="Q111" s="46">
        <f t="shared" ref="Q111:T111" si="214">AK111</f>
        <v>10</v>
      </c>
      <c r="R111" s="46">
        <f t="shared" si="214"/>
        <v>10</v>
      </c>
      <c r="S111" s="46">
        <f t="shared" si="214"/>
        <v>10</v>
      </c>
      <c r="T111" s="47">
        <f t="shared" si="214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5">P111-Z111+AE111+U111</f>
        <v>10</v>
      </c>
      <c r="AL111" s="46">
        <f t="shared" si="215"/>
        <v>10</v>
      </c>
      <c r="AM111" s="46">
        <f t="shared" si="215"/>
        <v>10</v>
      </c>
      <c r="AN111" s="46">
        <f t="shared" si="215"/>
        <v>10</v>
      </c>
      <c r="AO111" s="46">
        <f t="shared" si="215"/>
        <v>10</v>
      </c>
      <c r="AP111" s="37"/>
      <c r="AQ111" s="43">
        <f t="shared" si="3"/>
        <v>10</v>
      </c>
      <c r="AR111" s="41"/>
      <c r="AS111" s="41"/>
      <c r="AT111" s="53"/>
      <c r="AU111" s="54"/>
      <c r="AV111" s="54"/>
      <c r="AW111" s="4"/>
      <c r="AX111" s="4"/>
    </row>
    <row r="112" spans="1:50" ht="90" customHeight="1" x14ac:dyDescent="0.4">
      <c r="A112" s="35">
        <f t="shared" si="4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FEBRERO 2025  1'!AQ112</f>
        <v>4</v>
      </c>
      <c r="P112" s="45">
        <f t="shared" si="0"/>
        <v>4</v>
      </c>
      <c r="Q112" s="46">
        <f t="shared" ref="Q112:T112" si="216">AK112</f>
        <v>4</v>
      </c>
      <c r="R112" s="46">
        <f t="shared" si="216"/>
        <v>4</v>
      </c>
      <c r="S112" s="46">
        <f t="shared" si="216"/>
        <v>4</v>
      </c>
      <c r="T112" s="47">
        <f t="shared" si="216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7">P112-Z112+AE112+U112</f>
        <v>4</v>
      </c>
      <c r="AL112" s="46">
        <f t="shared" si="217"/>
        <v>4</v>
      </c>
      <c r="AM112" s="46">
        <f t="shared" si="217"/>
        <v>4</v>
      </c>
      <c r="AN112" s="46">
        <f t="shared" si="217"/>
        <v>4</v>
      </c>
      <c r="AO112" s="46">
        <f t="shared" si="217"/>
        <v>4</v>
      </c>
      <c r="AP112" s="37"/>
      <c r="AQ112" s="43">
        <f t="shared" si="3"/>
        <v>4</v>
      </c>
      <c r="AR112" s="41"/>
      <c r="AS112" s="53">
        <v>335</v>
      </c>
      <c r="AT112" s="53"/>
      <c r="AU112" s="54"/>
      <c r="AV112" s="54"/>
      <c r="AW112" s="4"/>
      <c r="AX112" s="4"/>
    </row>
    <row r="113" spans="1:50" ht="90" customHeight="1" x14ac:dyDescent="0.4">
      <c r="A113" s="35">
        <f t="shared" si="4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FEBRERO 2025  1'!AQ113</f>
        <v>4</v>
      </c>
      <c r="P113" s="45">
        <f t="shared" si="0"/>
        <v>4</v>
      </c>
      <c r="Q113" s="46">
        <f t="shared" ref="Q113:T113" si="218">AK113</f>
        <v>4</v>
      </c>
      <c r="R113" s="46">
        <f t="shared" si="218"/>
        <v>4</v>
      </c>
      <c r="S113" s="46">
        <f t="shared" si="218"/>
        <v>4</v>
      </c>
      <c r="T113" s="47">
        <f t="shared" si="218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9">P113-Z113+AE113+U113</f>
        <v>4</v>
      </c>
      <c r="AL113" s="46">
        <f t="shared" si="219"/>
        <v>4</v>
      </c>
      <c r="AM113" s="46">
        <f t="shared" si="219"/>
        <v>4</v>
      </c>
      <c r="AN113" s="46">
        <f t="shared" si="219"/>
        <v>4</v>
      </c>
      <c r="AO113" s="46">
        <f t="shared" si="219"/>
        <v>4</v>
      </c>
      <c r="AP113" s="37"/>
      <c r="AQ113" s="43">
        <f t="shared" si="3"/>
        <v>4</v>
      </c>
      <c r="AR113" s="41"/>
      <c r="AS113" s="41"/>
      <c r="AT113" s="53"/>
      <c r="AU113" s="54"/>
      <c r="AV113" s="54"/>
      <c r="AW113" s="4"/>
      <c r="AX113" s="4"/>
    </row>
    <row r="114" spans="1:50" ht="90" customHeight="1" x14ac:dyDescent="0.4">
      <c r="A114" s="35">
        <f t="shared" si="4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FEBRERO 2025  1'!AQ114</f>
        <v>0</v>
      </c>
      <c r="P114" s="45">
        <f t="shared" si="0"/>
        <v>0</v>
      </c>
      <c r="Q114" s="46">
        <f t="shared" ref="Q114:T114" si="220">AK114</f>
        <v>0</v>
      </c>
      <c r="R114" s="46">
        <f t="shared" si="220"/>
        <v>0</v>
      </c>
      <c r="S114" s="46">
        <f t="shared" si="220"/>
        <v>0</v>
      </c>
      <c r="T114" s="47">
        <f t="shared" si="220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1">P114-Z114+AE114+U114</f>
        <v>0</v>
      </c>
      <c r="AL114" s="46">
        <f t="shared" si="221"/>
        <v>0</v>
      </c>
      <c r="AM114" s="46">
        <f t="shared" si="221"/>
        <v>0</v>
      </c>
      <c r="AN114" s="46">
        <f t="shared" si="221"/>
        <v>0</v>
      </c>
      <c r="AO114" s="46">
        <f t="shared" si="221"/>
        <v>0</v>
      </c>
      <c r="AP114" s="37"/>
      <c r="AQ114" s="43">
        <f t="shared" si="3"/>
        <v>0</v>
      </c>
      <c r="AR114" s="41"/>
      <c r="AS114" s="41"/>
      <c r="AT114" s="53"/>
      <c r="AU114" s="54"/>
      <c r="AV114" s="54"/>
      <c r="AW114" s="4"/>
      <c r="AX114" s="4"/>
    </row>
    <row r="115" spans="1:50" ht="90" customHeight="1" x14ac:dyDescent="0.4">
      <c r="A115" s="35">
        <f t="shared" si="4"/>
        <v>110</v>
      </c>
      <c r="B115" s="67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 t="s">
        <v>542</v>
      </c>
      <c r="O115" s="43">
        <f>'EQUIPO FEBRERO 2025  1'!AQ115</f>
        <v>-1</v>
      </c>
      <c r="P115" s="45">
        <f t="shared" si="0"/>
        <v>-1</v>
      </c>
      <c r="Q115" s="46">
        <f t="shared" ref="Q115:T115" si="222">AK115</f>
        <v>-1</v>
      </c>
      <c r="R115" s="46">
        <f t="shared" si="222"/>
        <v>-1</v>
      </c>
      <c r="S115" s="46">
        <f t="shared" si="222"/>
        <v>-1</v>
      </c>
      <c r="T115" s="47">
        <f t="shared" si="222"/>
        <v>-1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3">P115-Z115+AE115+U115</f>
        <v>-1</v>
      </c>
      <c r="AL115" s="46">
        <f t="shared" si="223"/>
        <v>-1</v>
      </c>
      <c r="AM115" s="46">
        <f t="shared" si="223"/>
        <v>-1</v>
      </c>
      <c r="AN115" s="46">
        <f t="shared" si="223"/>
        <v>-1</v>
      </c>
      <c r="AO115" s="46">
        <f t="shared" si="223"/>
        <v>-1</v>
      </c>
      <c r="AP115" s="37"/>
      <c r="AQ115" s="43">
        <f t="shared" si="3"/>
        <v>-1</v>
      </c>
      <c r="AR115" s="41"/>
      <c r="AS115" s="41">
        <v>333</v>
      </c>
      <c r="AT115" s="53"/>
      <c r="AU115" s="54"/>
      <c r="AV115" s="54"/>
      <c r="AW115" s="4"/>
      <c r="AX115" s="4"/>
    </row>
    <row r="116" spans="1:50" ht="90" customHeight="1" x14ac:dyDescent="0.4">
      <c r="A116" s="35">
        <f t="shared" si="4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FEBRERO 2025  1'!AQ116</f>
        <v>12</v>
      </c>
      <c r="P116" s="45">
        <f t="shared" si="0"/>
        <v>12</v>
      </c>
      <c r="Q116" s="46">
        <f t="shared" ref="Q116:T116" si="224">AK116</f>
        <v>12</v>
      </c>
      <c r="R116" s="46">
        <f t="shared" si="224"/>
        <v>12</v>
      </c>
      <c r="S116" s="46">
        <f t="shared" si="224"/>
        <v>12</v>
      </c>
      <c r="T116" s="47">
        <f t="shared" si="224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5">P116-Z116+AE116+U116</f>
        <v>12</v>
      </c>
      <c r="AL116" s="46">
        <f t="shared" si="225"/>
        <v>12</v>
      </c>
      <c r="AM116" s="46">
        <f t="shared" si="225"/>
        <v>12</v>
      </c>
      <c r="AN116" s="46">
        <f t="shared" si="225"/>
        <v>12</v>
      </c>
      <c r="AO116" s="46">
        <f t="shared" si="225"/>
        <v>12</v>
      </c>
      <c r="AP116" s="37"/>
      <c r="AQ116" s="43">
        <f t="shared" si="3"/>
        <v>12</v>
      </c>
      <c r="AR116" s="41"/>
      <c r="AS116" s="41"/>
      <c r="AT116" s="53"/>
      <c r="AU116" s="54"/>
      <c r="AV116" s="54"/>
      <c r="AW116" s="4"/>
      <c r="AX116" s="4"/>
    </row>
    <row r="117" spans="1:50" ht="90" customHeight="1" x14ac:dyDescent="0.4">
      <c r="A117" s="35">
        <f t="shared" si="4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FEBRERO 2025  1'!AQ117</f>
        <v>1</v>
      </c>
      <c r="P117" s="45">
        <f t="shared" si="0"/>
        <v>1</v>
      </c>
      <c r="Q117" s="46">
        <f t="shared" ref="Q117:T117" si="226">AK117</f>
        <v>1</v>
      </c>
      <c r="R117" s="46">
        <f t="shared" si="226"/>
        <v>1</v>
      </c>
      <c r="S117" s="46">
        <f t="shared" si="226"/>
        <v>1</v>
      </c>
      <c r="T117" s="47">
        <f t="shared" si="226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7">P117-Z117+AE117+U117</f>
        <v>1</v>
      </c>
      <c r="AL117" s="46">
        <f t="shared" si="227"/>
        <v>1</v>
      </c>
      <c r="AM117" s="46">
        <f t="shared" si="227"/>
        <v>1</v>
      </c>
      <c r="AN117" s="46">
        <f t="shared" si="227"/>
        <v>1</v>
      </c>
      <c r="AO117" s="46">
        <f t="shared" si="227"/>
        <v>1</v>
      </c>
      <c r="AP117" s="37"/>
      <c r="AQ117" s="43">
        <f t="shared" si="3"/>
        <v>1</v>
      </c>
      <c r="AR117" s="41"/>
      <c r="AS117" s="41"/>
      <c r="AT117" s="53"/>
      <c r="AU117" s="54"/>
      <c r="AV117" s="54"/>
      <c r="AW117" s="4"/>
      <c r="AX117" s="4"/>
    </row>
    <row r="118" spans="1:50" ht="90" customHeight="1" x14ac:dyDescent="0.4">
      <c r="A118" s="35">
        <f t="shared" si="4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FEBRERO 2025  1'!AQ118</f>
        <v>1</v>
      </c>
      <c r="P118" s="45">
        <f t="shared" si="0"/>
        <v>1</v>
      </c>
      <c r="Q118" s="46">
        <f t="shared" ref="Q118:T118" si="228">AK118</f>
        <v>1</v>
      </c>
      <c r="R118" s="46">
        <f t="shared" si="228"/>
        <v>1</v>
      </c>
      <c r="S118" s="46">
        <f t="shared" si="228"/>
        <v>1</v>
      </c>
      <c r="T118" s="47">
        <f t="shared" si="228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9">P118-Z118+AE118+U118</f>
        <v>1</v>
      </c>
      <c r="AL118" s="46">
        <f t="shared" si="229"/>
        <v>1</v>
      </c>
      <c r="AM118" s="46">
        <f t="shared" si="229"/>
        <v>1</v>
      </c>
      <c r="AN118" s="46">
        <f t="shared" si="229"/>
        <v>1</v>
      </c>
      <c r="AO118" s="46">
        <f t="shared" si="229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90" customHeight="1" x14ac:dyDescent="0.4">
      <c r="A119" s="35">
        <f t="shared" si="4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FEBRERO 2025  1'!AQ119</f>
        <v>4</v>
      </c>
      <c r="P119" s="45">
        <f t="shared" si="0"/>
        <v>4</v>
      </c>
      <c r="Q119" s="46">
        <f t="shared" ref="Q119:T119" si="230">AK119</f>
        <v>4</v>
      </c>
      <c r="R119" s="46">
        <f t="shared" si="230"/>
        <v>4</v>
      </c>
      <c r="S119" s="46">
        <f t="shared" si="230"/>
        <v>4</v>
      </c>
      <c r="T119" s="47">
        <f t="shared" si="230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1">P119-Z119+AE119+U119</f>
        <v>4</v>
      </c>
      <c r="AL119" s="46">
        <f t="shared" si="231"/>
        <v>4</v>
      </c>
      <c r="AM119" s="46">
        <f t="shared" si="231"/>
        <v>4</v>
      </c>
      <c r="AN119" s="46">
        <f t="shared" si="231"/>
        <v>4</v>
      </c>
      <c r="AO119" s="46">
        <f t="shared" si="231"/>
        <v>4</v>
      </c>
      <c r="AP119" s="37"/>
      <c r="AQ119" s="43">
        <f t="shared" si="3"/>
        <v>4</v>
      </c>
      <c r="AR119" s="41"/>
      <c r="AS119" s="41"/>
      <c r="AT119" s="53"/>
      <c r="AU119" s="54"/>
      <c r="AV119" s="54"/>
      <c r="AW119" s="4"/>
      <c r="AX119" s="4"/>
    </row>
    <row r="120" spans="1:50" ht="90" customHeight="1" x14ac:dyDescent="0.4">
      <c r="A120" s="35">
        <f t="shared" si="4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FEBRERO 2025  1'!AQ120</f>
        <v>1</v>
      </c>
      <c r="P120" s="45">
        <f t="shared" si="0"/>
        <v>1</v>
      </c>
      <c r="Q120" s="46">
        <f t="shared" ref="Q120:T120" si="232">AK120</f>
        <v>1</v>
      </c>
      <c r="R120" s="46">
        <f t="shared" si="232"/>
        <v>1</v>
      </c>
      <c r="S120" s="46">
        <f t="shared" si="232"/>
        <v>1</v>
      </c>
      <c r="T120" s="47">
        <f t="shared" si="232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3">P120-Z120+AE120+U120</f>
        <v>1</v>
      </c>
      <c r="AL120" s="46">
        <f t="shared" si="233"/>
        <v>1</v>
      </c>
      <c r="AM120" s="46">
        <f t="shared" si="233"/>
        <v>1</v>
      </c>
      <c r="AN120" s="46">
        <f t="shared" si="233"/>
        <v>1</v>
      </c>
      <c r="AO120" s="46">
        <f t="shared" si="233"/>
        <v>1</v>
      </c>
      <c r="AP120" s="37"/>
      <c r="AQ120" s="43">
        <f t="shared" si="3"/>
        <v>1</v>
      </c>
      <c r="AR120" s="41"/>
      <c r="AS120" s="41"/>
      <c r="AT120" s="53"/>
      <c r="AU120" s="54"/>
      <c r="AV120" s="54"/>
      <c r="AW120" s="4"/>
      <c r="AX120" s="4"/>
    </row>
    <row r="121" spans="1:50" ht="90" customHeight="1" x14ac:dyDescent="0.4">
      <c r="A121" s="35">
        <f t="shared" si="4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FEBRERO 2025  1'!AQ121</f>
        <v>3</v>
      </c>
      <c r="P121" s="45">
        <f t="shared" si="0"/>
        <v>3</v>
      </c>
      <c r="Q121" s="46">
        <f t="shared" ref="Q121:T121" si="234">AK121</f>
        <v>3</v>
      </c>
      <c r="R121" s="46">
        <f t="shared" si="234"/>
        <v>3</v>
      </c>
      <c r="S121" s="46">
        <f t="shared" si="234"/>
        <v>3</v>
      </c>
      <c r="T121" s="47">
        <f t="shared" si="234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5">P121-Z121+AE121+U121</f>
        <v>3</v>
      </c>
      <c r="AL121" s="46">
        <f t="shared" si="235"/>
        <v>3</v>
      </c>
      <c r="AM121" s="46">
        <f t="shared" si="235"/>
        <v>3</v>
      </c>
      <c r="AN121" s="46">
        <f t="shared" si="235"/>
        <v>3</v>
      </c>
      <c r="AO121" s="46">
        <f t="shared" si="235"/>
        <v>3</v>
      </c>
      <c r="AP121" s="37"/>
      <c r="AQ121" s="43">
        <f t="shared" si="3"/>
        <v>3</v>
      </c>
      <c r="AR121" s="41"/>
      <c r="AS121" s="41"/>
      <c r="AT121" s="53"/>
      <c r="AU121" s="54"/>
      <c r="AV121" s="54"/>
      <c r="AW121" s="4"/>
      <c r="AX121" s="4"/>
    </row>
    <row r="122" spans="1:50" ht="90" customHeight="1" x14ac:dyDescent="0.4">
      <c r="A122" s="35">
        <f t="shared" si="4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FEBRERO 2025  1'!AQ122</f>
        <v>0</v>
      </c>
      <c r="P122" s="45">
        <f t="shared" si="0"/>
        <v>0</v>
      </c>
      <c r="Q122" s="46">
        <f t="shared" ref="Q122:T122" si="236">AK122</f>
        <v>0</v>
      </c>
      <c r="R122" s="46">
        <f t="shared" si="236"/>
        <v>0</v>
      </c>
      <c r="S122" s="46">
        <f t="shared" si="236"/>
        <v>0</v>
      </c>
      <c r="T122" s="47">
        <f t="shared" si="236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7">P122-Z122+AE122+U122</f>
        <v>0</v>
      </c>
      <c r="AL122" s="46">
        <f t="shared" si="237"/>
        <v>0</v>
      </c>
      <c r="AM122" s="46">
        <f t="shared" si="237"/>
        <v>0</v>
      </c>
      <c r="AN122" s="46">
        <f t="shared" si="237"/>
        <v>0</v>
      </c>
      <c r="AO122" s="46">
        <f t="shared" si="237"/>
        <v>0</v>
      </c>
      <c r="AP122" s="37"/>
      <c r="AQ122" s="43">
        <f t="shared" si="3"/>
        <v>0</v>
      </c>
      <c r="AR122" s="41"/>
      <c r="AS122" s="41"/>
      <c r="AT122" s="53"/>
      <c r="AU122" s="54"/>
      <c r="AV122" s="54"/>
      <c r="AW122" s="4"/>
      <c r="AX122" s="4"/>
    </row>
    <row r="123" spans="1:50" ht="90" customHeight="1" x14ac:dyDescent="0.4">
      <c r="A123" s="35">
        <f t="shared" si="4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FEBRERO 2025  1'!AQ123</f>
        <v>0</v>
      </c>
      <c r="P123" s="45">
        <f t="shared" si="0"/>
        <v>0</v>
      </c>
      <c r="Q123" s="46">
        <f t="shared" ref="Q123:T123" si="238">AK123</f>
        <v>0</v>
      </c>
      <c r="R123" s="46">
        <f t="shared" si="238"/>
        <v>0</v>
      </c>
      <c r="S123" s="46">
        <f t="shared" si="238"/>
        <v>0</v>
      </c>
      <c r="T123" s="148">
        <f t="shared" si="238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9">P123-Z123+AE123+U123</f>
        <v>0</v>
      </c>
      <c r="AL123" s="46">
        <f t="shared" si="239"/>
        <v>0</v>
      </c>
      <c r="AM123" s="46">
        <f t="shared" si="239"/>
        <v>0</v>
      </c>
      <c r="AN123" s="46">
        <f t="shared" si="239"/>
        <v>0</v>
      </c>
      <c r="AO123" s="46">
        <f t="shared" si="239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90" customHeight="1" x14ac:dyDescent="0.4">
      <c r="A124" s="35">
        <f t="shared" si="4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FEBRERO 2025  1'!AQ124</f>
        <v>6</v>
      </c>
      <c r="P124" s="45">
        <f t="shared" si="0"/>
        <v>6</v>
      </c>
      <c r="Q124" s="46">
        <f t="shared" ref="Q124:T124" si="240">AK124</f>
        <v>6</v>
      </c>
      <c r="R124" s="46">
        <f t="shared" si="240"/>
        <v>6</v>
      </c>
      <c r="S124" s="46">
        <f t="shared" si="240"/>
        <v>6</v>
      </c>
      <c r="T124" s="152">
        <f t="shared" si="240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1">P124-Z124+AE124+U124</f>
        <v>6</v>
      </c>
      <c r="AL124" s="46">
        <f t="shared" si="241"/>
        <v>6</v>
      </c>
      <c r="AM124" s="46">
        <f t="shared" si="241"/>
        <v>6</v>
      </c>
      <c r="AN124" s="46">
        <f t="shared" si="241"/>
        <v>6</v>
      </c>
      <c r="AO124" s="46">
        <f t="shared" si="241"/>
        <v>6</v>
      </c>
      <c r="AP124" s="37"/>
      <c r="AQ124" s="43">
        <f t="shared" si="3"/>
        <v>6</v>
      </c>
      <c r="AR124" s="41"/>
      <c r="AS124" s="41"/>
      <c r="AT124" s="53"/>
      <c r="AU124" s="54"/>
      <c r="AV124" s="54"/>
      <c r="AW124" s="4"/>
      <c r="AX124" s="4"/>
    </row>
    <row r="125" spans="1:50" ht="90" customHeight="1" x14ac:dyDescent="0.4">
      <c r="A125" s="35">
        <f t="shared" si="4"/>
        <v>120</v>
      </c>
      <c r="B125" s="7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f>'EQUIPO FEBRERO 2025  1'!AQ125</f>
        <v>0</v>
      </c>
      <c r="P125" s="45">
        <f t="shared" si="0"/>
        <v>0</v>
      </c>
      <c r="Q125" s="46">
        <f t="shared" ref="Q125:T125" si="242">AK125</f>
        <v>0</v>
      </c>
      <c r="R125" s="46">
        <f t="shared" si="242"/>
        <v>0</v>
      </c>
      <c r="S125" s="46">
        <f t="shared" si="242"/>
        <v>0</v>
      </c>
      <c r="T125" s="47">
        <f t="shared" si="242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3">P125-Z125+AE125+U125</f>
        <v>0</v>
      </c>
      <c r="AL125" s="46">
        <f t="shared" si="243"/>
        <v>0</v>
      </c>
      <c r="AM125" s="46">
        <f t="shared" si="243"/>
        <v>0</v>
      </c>
      <c r="AN125" s="46">
        <f t="shared" si="243"/>
        <v>0</v>
      </c>
      <c r="AO125" s="46">
        <f t="shared" si="243"/>
        <v>0</v>
      </c>
      <c r="AP125" s="37"/>
      <c r="AQ125" s="43">
        <f t="shared" si="3"/>
        <v>0</v>
      </c>
      <c r="AR125" s="41"/>
      <c r="AS125" s="41"/>
      <c r="AT125" s="53"/>
      <c r="AU125" s="54"/>
      <c r="AV125" s="54"/>
      <c r="AW125" s="4"/>
      <c r="AX125" s="4"/>
    </row>
    <row r="126" spans="1:50" ht="90" customHeight="1" x14ac:dyDescent="0.4">
      <c r="A126" s="35">
        <f t="shared" si="4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FEBRERO 2025  1'!AQ126</f>
        <v>4</v>
      </c>
      <c r="P126" s="45">
        <f t="shared" si="0"/>
        <v>4</v>
      </c>
      <c r="Q126" s="46">
        <f t="shared" ref="Q126:T126" si="244">AK126</f>
        <v>4</v>
      </c>
      <c r="R126" s="46">
        <f t="shared" si="244"/>
        <v>4</v>
      </c>
      <c r="S126" s="46">
        <f t="shared" si="244"/>
        <v>4</v>
      </c>
      <c r="T126" s="47">
        <f t="shared" si="244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5">P126-Z126+AE126+U126</f>
        <v>4</v>
      </c>
      <c r="AL126" s="46">
        <f t="shared" si="245"/>
        <v>4</v>
      </c>
      <c r="AM126" s="46">
        <f t="shared" si="245"/>
        <v>4</v>
      </c>
      <c r="AN126" s="46">
        <f t="shared" si="245"/>
        <v>4</v>
      </c>
      <c r="AO126" s="46">
        <f t="shared" si="245"/>
        <v>4</v>
      </c>
      <c r="AP126" s="37"/>
      <c r="AQ126" s="43">
        <f t="shared" si="3"/>
        <v>4</v>
      </c>
      <c r="AR126" s="41"/>
      <c r="AS126" s="41"/>
      <c r="AT126" s="53"/>
      <c r="AU126" s="54"/>
      <c r="AV126" s="54"/>
      <c r="AW126" s="4"/>
      <c r="AX126" s="4"/>
    </row>
    <row r="127" spans="1:50" ht="90" customHeight="1" x14ac:dyDescent="0.4">
      <c r="A127" s="35">
        <f t="shared" si="4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FEBRERO 2025  1'!AQ127</f>
        <v>0</v>
      </c>
      <c r="P127" s="45">
        <f t="shared" si="0"/>
        <v>0</v>
      </c>
      <c r="Q127" s="46">
        <f t="shared" ref="Q127:T127" si="246">AK127</f>
        <v>0</v>
      </c>
      <c r="R127" s="46">
        <f t="shared" si="246"/>
        <v>0</v>
      </c>
      <c r="S127" s="46">
        <f t="shared" si="246"/>
        <v>0</v>
      </c>
      <c r="T127" s="47">
        <f t="shared" si="246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7">P127-Z127+AE127+U127</f>
        <v>0</v>
      </c>
      <c r="AL127" s="46">
        <f t="shared" si="247"/>
        <v>0</v>
      </c>
      <c r="AM127" s="46">
        <f t="shared" si="247"/>
        <v>0</v>
      </c>
      <c r="AN127" s="46">
        <f t="shared" si="247"/>
        <v>0</v>
      </c>
      <c r="AO127" s="46">
        <f t="shared" si="247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  <c r="AW127" s="4"/>
      <c r="AX127" s="4"/>
    </row>
    <row r="128" spans="1:50" ht="90" customHeight="1" x14ac:dyDescent="0.4">
      <c r="A128" s="35">
        <f t="shared" si="4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 t="s">
        <v>586</v>
      </c>
      <c r="O128" s="43">
        <f>'EQUIPO FEBRERO 2025  1'!AQ128</f>
        <v>3</v>
      </c>
      <c r="P128" s="45">
        <f t="shared" si="0"/>
        <v>3</v>
      </c>
      <c r="Q128" s="46">
        <f t="shared" ref="Q128:T128" si="248">AK128</f>
        <v>3</v>
      </c>
      <c r="R128" s="46">
        <f t="shared" si="248"/>
        <v>3</v>
      </c>
      <c r="S128" s="46">
        <f t="shared" si="248"/>
        <v>3</v>
      </c>
      <c r="T128" s="47">
        <f t="shared" si="248"/>
        <v>3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9">P128-Z128+AE128+U128</f>
        <v>3</v>
      </c>
      <c r="AL128" s="46">
        <f t="shared" si="249"/>
        <v>3</v>
      </c>
      <c r="AM128" s="46">
        <f t="shared" si="249"/>
        <v>3</v>
      </c>
      <c r="AN128" s="46">
        <f t="shared" si="249"/>
        <v>3</v>
      </c>
      <c r="AO128" s="46">
        <f t="shared" si="249"/>
        <v>3</v>
      </c>
      <c r="AP128" s="37"/>
      <c r="AQ128" s="43">
        <f t="shared" si="3"/>
        <v>3</v>
      </c>
      <c r="AR128" s="41">
        <v>3702736515</v>
      </c>
      <c r="AS128" s="41">
        <v>329</v>
      </c>
      <c r="AT128" s="53"/>
      <c r="AU128" s="54"/>
      <c r="AV128" s="54"/>
      <c r="AW128" s="4"/>
      <c r="AX128" s="4"/>
    </row>
    <row r="129" spans="1:50" ht="90" customHeight="1" x14ac:dyDescent="0.4">
      <c r="A129" s="35">
        <f t="shared" si="4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 t="s">
        <v>589</v>
      </c>
      <c r="O129" s="43">
        <f>'EQUIPO FEBRERO 2025  1'!AQ129</f>
        <v>6</v>
      </c>
      <c r="P129" s="45">
        <f t="shared" si="0"/>
        <v>6</v>
      </c>
      <c r="Q129" s="46">
        <f t="shared" ref="Q129:T129" si="250">AK129</f>
        <v>6</v>
      </c>
      <c r="R129" s="46">
        <f t="shared" si="250"/>
        <v>6</v>
      </c>
      <c r="S129" s="46">
        <f t="shared" si="250"/>
        <v>6</v>
      </c>
      <c r="T129" s="47">
        <f t="shared" si="250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1">P129-Z129+AE129+U129</f>
        <v>6</v>
      </c>
      <c r="AL129" s="46">
        <f t="shared" si="251"/>
        <v>6</v>
      </c>
      <c r="AM129" s="46">
        <f t="shared" si="251"/>
        <v>6</v>
      </c>
      <c r="AN129" s="46">
        <f t="shared" si="251"/>
        <v>6</v>
      </c>
      <c r="AO129" s="46">
        <f t="shared" si="251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  <c r="AW129" s="4"/>
      <c r="AX129" s="4"/>
    </row>
    <row r="130" spans="1:50" ht="90" customHeight="1" x14ac:dyDescent="0.4">
      <c r="A130" s="35">
        <f t="shared" si="4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FEBRERO 2025  1'!AQ130</f>
        <v>5</v>
      </c>
      <c r="P130" s="45">
        <f t="shared" si="0"/>
        <v>5</v>
      </c>
      <c r="Q130" s="46">
        <f t="shared" ref="Q130:T130" si="252">AK130</f>
        <v>5</v>
      </c>
      <c r="R130" s="46">
        <f t="shared" si="252"/>
        <v>5</v>
      </c>
      <c r="S130" s="46">
        <f t="shared" si="252"/>
        <v>5</v>
      </c>
      <c r="T130" s="47">
        <f t="shared" si="252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3">P130-Z130+AE130+U130</f>
        <v>5</v>
      </c>
      <c r="AL130" s="46">
        <f t="shared" si="253"/>
        <v>5</v>
      </c>
      <c r="AM130" s="46">
        <f t="shared" si="253"/>
        <v>5</v>
      </c>
      <c r="AN130" s="46">
        <f t="shared" si="253"/>
        <v>5</v>
      </c>
      <c r="AO130" s="46">
        <f t="shared" si="253"/>
        <v>5</v>
      </c>
      <c r="AP130" s="37"/>
      <c r="AQ130" s="43">
        <f t="shared" si="3"/>
        <v>5</v>
      </c>
      <c r="AR130" s="41"/>
      <c r="AS130" s="41"/>
      <c r="AT130" s="53"/>
      <c r="AU130" s="54"/>
      <c r="AV130" s="54"/>
      <c r="AW130" s="4"/>
      <c r="AX130" s="4"/>
    </row>
    <row r="131" spans="1:50" ht="90" customHeight="1" x14ac:dyDescent="0.4">
      <c r="A131" s="35">
        <f t="shared" si="4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f>'EQUIPO FEBRERO 2025  1'!AQ131</f>
        <v>12</v>
      </c>
      <c r="P131" s="45">
        <f t="shared" si="0"/>
        <v>12</v>
      </c>
      <c r="Q131" s="46">
        <f t="shared" ref="Q131:T131" si="254">AK131</f>
        <v>12</v>
      </c>
      <c r="R131" s="46">
        <f t="shared" si="254"/>
        <v>12</v>
      </c>
      <c r="S131" s="46">
        <f t="shared" si="254"/>
        <v>12</v>
      </c>
      <c r="T131" s="47">
        <f t="shared" si="254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5">P131-Z131+AE131+U131</f>
        <v>12</v>
      </c>
      <c r="AL131" s="46">
        <f t="shared" si="255"/>
        <v>12</v>
      </c>
      <c r="AM131" s="46">
        <f t="shared" si="255"/>
        <v>12</v>
      </c>
      <c r="AN131" s="46">
        <f t="shared" si="255"/>
        <v>12</v>
      </c>
      <c r="AO131" s="46">
        <f t="shared" si="255"/>
        <v>12</v>
      </c>
      <c r="AP131" s="37"/>
      <c r="AQ131" s="43">
        <f t="shared" si="3"/>
        <v>12</v>
      </c>
      <c r="AR131" s="41"/>
      <c r="AS131" s="41"/>
      <c r="AT131" s="53"/>
      <c r="AU131" s="54"/>
      <c r="AV131" s="54"/>
      <c r="AW131" s="4"/>
      <c r="AX131" s="4"/>
    </row>
    <row r="132" spans="1:50" ht="90" customHeight="1" x14ac:dyDescent="0.4">
      <c r="A132" s="35">
        <f t="shared" si="4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f>'EQUIPO FEBRERO 2025  1'!AQ132</f>
        <v>2</v>
      </c>
      <c r="P132" s="45">
        <f t="shared" si="0"/>
        <v>2</v>
      </c>
      <c r="Q132" s="46">
        <f t="shared" ref="Q132:T132" si="256">AK132</f>
        <v>2</v>
      </c>
      <c r="R132" s="46">
        <f t="shared" si="256"/>
        <v>2</v>
      </c>
      <c r="S132" s="46">
        <f t="shared" si="256"/>
        <v>2</v>
      </c>
      <c r="T132" s="47">
        <f t="shared" si="256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7">P132-Z132+AE132+U132</f>
        <v>2</v>
      </c>
      <c r="AL132" s="46">
        <f t="shared" si="257"/>
        <v>2</v>
      </c>
      <c r="AM132" s="46">
        <f t="shared" si="257"/>
        <v>2</v>
      </c>
      <c r="AN132" s="46">
        <f t="shared" si="257"/>
        <v>2</v>
      </c>
      <c r="AO132" s="46">
        <f t="shared" si="257"/>
        <v>2</v>
      </c>
      <c r="AP132" s="37"/>
      <c r="AQ132" s="43">
        <f t="shared" si="3"/>
        <v>2</v>
      </c>
      <c r="AR132" s="41"/>
      <c r="AS132" s="41"/>
      <c r="AT132" s="53"/>
      <c r="AU132" s="54"/>
      <c r="AV132" s="54"/>
      <c r="AW132" s="4"/>
      <c r="AX132" s="4"/>
    </row>
    <row r="133" spans="1:50" ht="90" customHeight="1" x14ac:dyDescent="0.4">
      <c r="A133" s="35">
        <f t="shared" si="4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FEBRERO 2025  1'!AQ133</f>
        <v>5</v>
      </c>
      <c r="P133" s="45">
        <f t="shared" si="0"/>
        <v>5</v>
      </c>
      <c r="Q133" s="46">
        <f t="shared" ref="Q133:T133" si="258">AK133</f>
        <v>5</v>
      </c>
      <c r="R133" s="46">
        <f t="shared" si="258"/>
        <v>5</v>
      </c>
      <c r="S133" s="46">
        <f t="shared" si="258"/>
        <v>5</v>
      </c>
      <c r="T133" s="47">
        <f t="shared" si="258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9">P133-Z133+AE133+U133</f>
        <v>5</v>
      </c>
      <c r="AL133" s="46">
        <f t="shared" si="259"/>
        <v>5</v>
      </c>
      <c r="AM133" s="46">
        <f t="shared" si="259"/>
        <v>5</v>
      </c>
      <c r="AN133" s="46">
        <f t="shared" si="259"/>
        <v>5</v>
      </c>
      <c r="AO133" s="46">
        <f t="shared" si="259"/>
        <v>5</v>
      </c>
      <c r="AP133" s="37"/>
      <c r="AQ133" s="43">
        <f t="shared" si="3"/>
        <v>5</v>
      </c>
      <c r="AR133" s="41"/>
      <c r="AS133" s="41"/>
      <c r="AT133" s="53"/>
      <c r="AU133" s="54"/>
      <c r="AV133" s="54"/>
      <c r="AW133" s="4"/>
      <c r="AX133" s="4"/>
    </row>
    <row r="134" spans="1:50" ht="90" customHeight="1" x14ac:dyDescent="0.4">
      <c r="A134" s="35">
        <f t="shared" si="4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FEBRERO 2025  1'!AQ134</f>
        <v>3</v>
      </c>
      <c r="P134" s="45">
        <f t="shared" si="0"/>
        <v>3</v>
      </c>
      <c r="Q134" s="46">
        <f t="shared" ref="Q134:T134" si="260">AK134</f>
        <v>3</v>
      </c>
      <c r="R134" s="46">
        <f t="shared" si="260"/>
        <v>3</v>
      </c>
      <c r="S134" s="46">
        <f t="shared" si="260"/>
        <v>3</v>
      </c>
      <c r="T134" s="47">
        <f t="shared" si="260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1">P134-Z134+AE134+U134</f>
        <v>3</v>
      </c>
      <c r="AL134" s="46">
        <f t="shared" si="261"/>
        <v>3</v>
      </c>
      <c r="AM134" s="46">
        <f t="shared" si="261"/>
        <v>3</v>
      </c>
      <c r="AN134" s="46">
        <f t="shared" si="261"/>
        <v>3</v>
      </c>
      <c r="AO134" s="46">
        <f t="shared" si="261"/>
        <v>3</v>
      </c>
      <c r="AP134" s="37"/>
      <c r="AQ134" s="43">
        <f t="shared" si="3"/>
        <v>3</v>
      </c>
      <c r="AR134" s="41"/>
      <c r="AS134" s="41"/>
      <c r="AT134" s="53"/>
      <c r="AU134" s="54"/>
      <c r="AV134" s="54"/>
      <c r="AW134" s="4"/>
      <c r="AX134" s="4"/>
    </row>
    <row r="135" spans="1:50" ht="90" customHeight="1" x14ac:dyDescent="0.4">
      <c r="A135" s="35">
        <f t="shared" si="4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FEBRERO 2025  1'!AQ135</f>
        <v>5</v>
      </c>
      <c r="P135" s="45">
        <f t="shared" si="0"/>
        <v>5</v>
      </c>
      <c r="Q135" s="46">
        <f t="shared" ref="Q135:T135" si="262">AK135</f>
        <v>5</v>
      </c>
      <c r="R135" s="46">
        <f t="shared" si="262"/>
        <v>5</v>
      </c>
      <c r="S135" s="46">
        <f t="shared" si="262"/>
        <v>5</v>
      </c>
      <c r="T135" s="47">
        <f t="shared" si="262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2025'!AP135</f>
        <v>6</v>
      </c>
      <c r="AK135" s="52">
        <f t="shared" ref="AK135:AO135" si="263">P135-Z135+AE135+U135</f>
        <v>5</v>
      </c>
      <c r="AL135" s="46">
        <f t="shared" si="263"/>
        <v>5</v>
      </c>
      <c r="AM135" s="46">
        <f t="shared" si="263"/>
        <v>5</v>
      </c>
      <c r="AN135" s="46">
        <f t="shared" si="263"/>
        <v>5</v>
      </c>
      <c r="AO135" s="46">
        <f t="shared" si="263"/>
        <v>5</v>
      </c>
      <c r="AP135" s="37"/>
      <c r="AQ135" s="43">
        <f t="shared" si="3"/>
        <v>5</v>
      </c>
      <c r="AR135" s="41"/>
      <c r="AS135" s="41">
        <v>335</v>
      </c>
      <c r="AT135" s="53"/>
      <c r="AU135" s="54"/>
      <c r="AV135" s="54"/>
      <c r="AW135" s="4"/>
      <c r="AX135" s="4"/>
    </row>
    <row r="136" spans="1:50" ht="90" customHeight="1" x14ac:dyDescent="0.4">
      <c r="A136" s="35">
        <f t="shared" si="4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FEBRERO 2025  1'!AQ136</f>
        <v>4</v>
      </c>
      <c r="P136" s="45">
        <f t="shared" si="0"/>
        <v>4</v>
      </c>
      <c r="Q136" s="46">
        <f t="shared" ref="Q136:T136" si="264">AK136</f>
        <v>4</v>
      </c>
      <c r="R136" s="46">
        <f t="shared" si="264"/>
        <v>4</v>
      </c>
      <c r="S136" s="46">
        <f t="shared" si="264"/>
        <v>4</v>
      </c>
      <c r="T136" s="47">
        <f t="shared" si="264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5">P136-Z136+AE136+U136</f>
        <v>4</v>
      </c>
      <c r="AL136" s="46">
        <f t="shared" si="265"/>
        <v>4</v>
      </c>
      <c r="AM136" s="46">
        <f t="shared" si="265"/>
        <v>4</v>
      </c>
      <c r="AN136" s="46">
        <f t="shared" si="265"/>
        <v>4</v>
      </c>
      <c r="AO136" s="46">
        <f t="shared" si="265"/>
        <v>4</v>
      </c>
      <c r="AP136" s="37"/>
      <c r="AQ136" s="43">
        <f t="shared" si="3"/>
        <v>4</v>
      </c>
      <c r="AR136" s="41"/>
      <c r="AS136" s="41"/>
      <c r="AT136" s="53"/>
      <c r="AU136" s="54"/>
      <c r="AV136" s="54"/>
      <c r="AW136" s="4"/>
      <c r="AX136" s="4"/>
    </row>
    <row r="137" spans="1:50" ht="90" customHeight="1" x14ac:dyDescent="0.4">
      <c r="A137" s="35">
        <f t="shared" si="4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FEBRERO 2025  1'!AQ137</f>
        <v>0</v>
      </c>
      <c r="P137" s="45">
        <f t="shared" si="0"/>
        <v>0</v>
      </c>
      <c r="Q137" s="46">
        <f t="shared" ref="Q137:T137" si="266">AK137</f>
        <v>0</v>
      </c>
      <c r="R137" s="46">
        <f t="shared" si="266"/>
        <v>0</v>
      </c>
      <c r="S137" s="46">
        <f t="shared" si="266"/>
        <v>0</v>
      </c>
      <c r="T137" s="47">
        <f t="shared" si="266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7">P137-Z137+AE137+U137</f>
        <v>0</v>
      </c>
      <c r="AL137" s="46">
        <f t="shared" si="267"/>
        <v>0</v>
      </c>
      <c r="AM137" s="46">
        <f t="shared" si="267"/>
        <v>0</v>
      </c>
      <c r="AN137" s="46">
        <f t="shared" si="267"/>
        <v>0</v>
      </c>
      <c r="AO137" s="46">
        <f t="shared" si="267"/>
        <v>0</v>
      </c>
      <c r="AP137" s="37"/>
      <c r="AQ137" s="43">
        <f t="shared" si="3"/>
        <v>0</v>
      </c>
      <c r="AR137" s="41"/>
      <c r="AS137" s="41"/>
      <c r="AT137" s="53"/>
      <c r="AU137" s="54"/>
      <c r="AV137" s="54"/>
      <c r="AW137" s="4"/>
      <c r="AX137" s="4"/>
    </row>
    <row r="138" spans="1:50" ht="90" customHeight="1" x14ac:dyDescent="0.4">
      <c r="A138" s="35">
        <f t="shared" si="4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FEBRERO 2025  1'!AQ138</f>
        <v>9</v>
      </c>
      <c r="P138" s="45">
        <f t="shared" si="0"/>
        <v>9</v>
      </c>
      <c r="Q138" s="46">
        <f t="shared" ref="Q138:T138" si="268">AK138</f>
        <v>9</v>
      </c>
      <c r="R138" s="46">
        <f t="shared" si="268"/>
        <v>9</v>
      </c>
      <c r="S138" s="46">
        <f t="shared" si="268"/>
        <v>9</v>
      </c>
      <c r="T138" s="47">
        <f t="shared" si="268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9">P138-Z138+AE138+U138</f>
        <v>9</v>
      </c>
      <c r="AL138" s="46">
        <f t="shared" si="269"/>
        <v>9</v>
      </c>
      <c r="AM138" s="46">
        <f t="shared" si="269"/>
        <v>9</v>
      </c>
      <c r="AN138" s="46">
        <f t="shared" si="269"/>
        <v>9</v>
      </c>
      <c r="AO138" s="46">
        <f t="shared" si="269"/>
        <v>9</v>
      </c>
      <c r="AP138" s="37"/>
      <c r="AQ138" s="43">
        <f t="shared" si="3"/>
        <v>9</v>
      </c>
      <c r="AR138" s="41"/>
      <c r="AS138" s="41"/>
      <c r="AT138" s="53"/>
      <c r="AU138" s="54"/>
      <c r="AV138" s="54"/>
      <c r="AW138" s="4"/>
      <c r="AX138" s="4"/>
    </row>
    <row r="139" spans="1:50" ht="90" customHeight="1" x14ac:dyDescent="0.4">
      <c r="A139" s="35">
        <f t="shared" si="4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FEBRERO 2025  1'!AQ139</f>
        <v>18</v>
      </c>
      <c r="P139" s="45">
        <f t="shared" si="0"/>
        <v>18</v>
      </c>
      <c r="Q139" s="46">
        <f t="shared" ref="Q139:T139" si="270">AK139</f>
        <v>18</v>
      </c>
      <c r="R139" s="46">
        <f t="shared" si="270"/>
        <v>18</v>
      </c>
      <c r="S139" s="46">
        <f t="shared" si="270"/>
        <v>18</v>
      </c>
      <c r="T139" s="47">
        <f t="shared" si="270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1">P139-Z139+AE139+U139</f>
        <v>18</v>
      </c>
      <c r="AL139" s="46">
        <f t="shared" si="271"/>
        <v>18</v>
      </c>
      <c r="AM139" s="46">
        <f t="shared" si="271"/>
        <v>18</v>
      </c>
      <c r="AN139" s="46">
        <f t="shared" si="271"/>
        <v>18</v>
      </c>
      <c r="AO139" s="46">
        <f t="shared" si="271"/>
        <v>18</v>
      </c>
      <c r="AP139" s="37"/>
      <c r="AQ139" s="43">
        <f t="shared" si="3"/>
        <v>18</v>
      </c>
      <c r="AR139" s="41"/>
      <c r="AS139" s="41"/>
      <c r="AT139" s="53"/>
      <c r="AU139" s="54"/>
      <c r="AV139" s="54"/>
      <c r="AW139" s="4"/>
      <c r="AX139" s="4"/>
    </row>
    <row r="140" spans="1:50" ht="90" customHeight="1" x14ac:dyDescent="0.4">
      <c r="A140" s="35">
        <f t="shared" si="4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FEBRERO 2025  1'!AQ140</f>
        <v>8</v>
      </c>
      <c r="P140" s="45">
        <f t="shared" si="0"/>
        <v>8</v>
      </c>
      <c r="Q140" s="46">
        <f t="shared" ref="Q140:T140" si="272">AK140</f>
        <v>8</v>
      </c>
      <c r="R140" s="46">
        <f t="shared" si="272"/>
        <v>8</v>
      </c>
      <c r="S140" s="46">
        <f t="shared" si="272"/>
        <v>8</v>
      </c>
      <c r="T140" s="47">
        <f t="shared" si="272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3">P140-Z140+AE140+U140</f>
        <v>8</v>
      </c>
      <c r="AL140" s="46">
        <f t="shared" si="273"/>
        <v>8</v>
      </c>
      <c r="AM140" s="46">
        <f t="shared" si="273"/>
        <v>8</v>
      </c>
      <c r="AN140" s="46">
        <f t="shared" si="273"/>
        <v>8</v>
      </c>
      <c r="AO140" s="46">
        <f t="shared" si="273"/>
        <v>8</v>
      </c>
      <c r="AP140" s="37"/>
      <c r="AQ140" s="43">
        <f t="shared" si="3"/>
        <v>8</v>
      </c>
      <c r="AR140" s="41"/>
      <c r="AS140" s="41"/>
      <c r="AT140" s="53"/>
      <c r="AU140" s="54"/>
      <c r="AV140" s="54"/>
      <c r="AW140" s="4"/>
      <c r="AX140" s="4"/>
    </row>
    <row r="141" spans="1:50" ht="90" customHeight="1" x14ac:dyDescent="0.4">
      <c r="A141" s="35">
        <f t="shared" si="4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FEBRERO 2025  1'!AQ141</f>
        <v>4</v>
      </c>
      <c r="P141" s="45">
        <f t="shared" si="0"/>
        <v>4</v>
      </c>
      <c r="Q141" s="46">
        <f t="shared" ref="Q141:T141" si="274">AK141</f>
        <v>4</v>
      </c>
      <c r="R141" s="46">
        <f t="shared" si="274"/>
        <v>4</v>
      </c>
      <c r="S141" s="46">
        <f t="shared" si="274"/>
        <v>4</v>
      </c>
      <c r="T141" s="47">
        <f t="shared" si="274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5">P141-Z141+AE141+U141</f>
        <v>4</v>
      </c>
      <c r="AL141" s="46">
        <f t="shared" si="275"/>
        <v>4</v>
      </c>
      <c r="AM141" s="46">
        <f t="shared" si="275"/>
        <v>4</v>
      </c>
      <c r="AN141" s="46">
        <f t="shared" si="275"/>
        <v>4</v>
      </c>
      <c r="AO141" s="46">
        <f t="shared" si="275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  <c r="AW141" s="4"/>
      <c r="AX141" s="4"/>
    </row>
    <row r="142" spans="1:50" ht="90" customHeight="1" x14ac:dyDescent="0.4">
      <c r="A142" s="35">
        <f t="shared" si="4"/>
        <v>137</v>
      </c>
      <c r="B142" s="13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FEBRERO 2025  1'!AQ142</f>
        <v>15</v>
      </c>
      <c r="P142" s="45">
        <f t="shared" si="0"/>
        <v>15</v>
      </c>
      <c r="Q142" s="46">
        <f t="shared" ref="Q142:T142" si="276">AK142</f>
        <v>15</v>
      </c>
      <c r="R142" s="46">
        <f t="shared" si="276"/>
        <v>15</v>
      </c>
      <c r="S142" s="46">
        <f t="shared" si="276"/>
        <v>15</v>
      </c>
      <c r="T142" s="47">
        <f t="shared" si="276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7">P142-Z142+AE142+U142</f>
        <v>15</v>
      </c>
      <c r="AL142" s="46">
        <f t="shared" si="277"/>
        <v>15</v>
      </c>
      <c r="AM142" s="46">
        <f t="shared" si="277"/>
        <v>15</v>
      </c>
      <c r="AN142" s="46">
        <f t="shared" si="277"/>
        <v>15</v>
      </c>
      <c r="AO142" s="46">
        <f t="shared" si="277"/>
        <v>15</v>
      </c>
      <c r="AP142" s="37"/>
      <c r="AQ142" s="43">
        <f t="shared" si="3"/>
        <v>15</v>
      </c>
      <c r="AR142" s="41"/>
      <c r="AS142" s="41"/>
      <c r="AT142" s="53"/>
      <c r="AU142" s="54"/>
      <c r="AV142" s="54"/>
      <c r="AW142" s="4"/>
      <c r="AX142" s="4"/>
    </row>
    <row r="143" spans="1:50" ht="90" customHeight="1" x14ac:dyDescent="0.4">
      <c r="A143" s="35">
        <f t="shared" si="4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FEBRERO 2025  1'!AQ143</f>
        <v>0</v>
      </c>
      <c r="P143" s="45">
        <f t="shared" si="0"/>
        <v>0</v>
      </c>
      <c r="Q143" s="46">
        <f t="shared" ref="Q143:T143" si="278">AK143</f>
        <v>0</v>
      </c>
      <c r="R143" s="46">
        <f t="shared" si="278"/>
        <v>0</v>
      </c>
      <c r="S143" s="46">
        <f t="shared" si="278"/>
        <v>0</v>
      </c>
      <c r="T143" s="47">
        <f t="shared" si="278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9">P143-Z143+AE143+U143</f>
        <v>0</v>
      </c>
      <c r="AL143" s="46">
        <f t="shared" si="279"/>
        <v>0</v>
      </c>
      <c r="AM143" s="46">
        <f t="shared" si="279"/>
        <v>0</v>
      </c>
      <c r="AN143" s="46">
        <f t="shared" si="279"/>
        <v>0</v>
      </c>
      <c r="AO143" s="46">
        <f t="shared" si="279"/>
        <v>0</v>
      </c>
      <c r="AP143" s="37"/>
      <c r="AQ143" s="43">
        <f t="shared" si="3"/>
        <v>0</v>
      </c>
      <c r="AR143" s="41"/>
      <c r="AS143" s="41"/>
      <c r="AT143" s="53"/>
      <c r="AU143" s="54"/>
      <c r="AV143" s="54"/>
      <c r="AW143" s="4"/>
      <c r="AX143" s="4"/>
    </row>
    <row r="144" spans="1:50" ht="90" customHeight="1" x14ac:dyDescent="0.4">
      <c r="A144" s="35">
        <f t="shared" si="4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FEBRERO 2025  1'!AQ144</f>
        <v>10</v>
      </c>
      <c r="P144" s="45">
        <f t="shared" si="0"/>
        <v>10</v>
      </c>
      <c r="Q144" s="46">
        <f t="shared" ref="Q144:T144" si="280">AK144</f>
        <v>10</v>
      </c>
      <c r="R144" s="46">
        <f t="shared" si="280"/>
        <v>10</v>
      </c>
      <c r="S144" s="46">
        <f t="shared" si="280"/>
        <v>10</v>
      </c>
      <c r="T144" s="47">
        <f t="shared" si="280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1">P144-Z144+AE144+U144</f>
        <v>10</v>
      </c>
      <c r="AL144" s="46">
        <f t="shared" si="281"/>
        <v>10</v>
      </c>
      <c r="AM144" s="46">
        <f t="shared" si="281"/>
        <v>10</v>
      </c>
      <c r="AN144" s="46">
        <f t="shared" si="281"/>
        <v>10</v>
      </c>
      <c r="AO144" s="46">
        <f t="shared" si="281"/>
        <v>10</v>
      </c>
      <c r="AP144" s="37"/>
      <c r="AQ144" s="43">
        <f t="shared" si="3"/>
        <v>10</v>
      </c>
      <c r="AR144" s="41"/>
      <c r="AS144" s="41"/>
      <c r="AT144" s="53"/>
      <c r="AU144" s="54"/>
      <c r="AV144" s="54"/>
      <c r="AW144" s="4"/>
      <c r="AX144" s="4"/>
    </row>
    <row r="145" spans="1:50" ht="90" customHeight="1" x14ac:dyDescent="0.4">
      <c r="A145" s="35">
        <f t="shared" si="4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131"/>
      <c r="O145" s="43">
        <f>'EQUIPO FEBRERO 2025  1'!AQ145</f>
        <v>160</v>
      </c>
      <c r="P145" s="45">
        <f t="shared" si="0"/>
        <v>160</v>
      </c>
      <c r="Q145" s="46">
        <f t="shared" ref="Q145:T145" si="282">AK145</f>
        <v>160</v>
      </c>
      <c r="R145" s="46">
        <f t="shared" si="282"/>
        <v>160</v>
      </c>
      <c r="S145" s="46">
        <f t="shared" si="282"/>
        <v>160</v>
      </c>
      <c r="T145" s="47">
        <f t="shared" si="282"/>
        <v>160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3">P145-Z145+AE145+U145</f>
        <v>160</v>
      </c>
      <c r="AL145" s="46">
        <f t="shared" si="283"/>
        <v>160</v>
      </c>
      <c r="AM145" s="46">
        <f t="shared" si="283"/>
        <v>160</v>
      </c>
      <c r="AN145" s="46">
        <f t="shared" si="283"/>
        <v>160</v>
      </c>
      <c r="AO145" s="46">
        <f t="shared" si="283"/>
        <v>160</v>
      </c>
      <c r="AP145" s="37"/>
      <c r="AQ145" s="43">
        <f t="shared" si="3"/>
        <v>160</v>
      </c>
      <c r="AR145" s="41"/>
      <c r="AS145" s="41">
        <v>336</v>
      </c>
      <c r="AT145" s="53"/>
      <c r="AU145" s="54"/>
      <c r="AV145" s="54"/>
      <c r="AW145" s="4"/>
      <c r="AX145" s="4"/>
    </row>
    <row r="146" spans="1:50" ht="90" customHeight="1" x14ac:dyDescent="0.4">
      <c r="A146" s="35">
        <f t="shared" si="4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131"/>
      <c r="O146" s="43">
        <f>'EQUIPO FEBRERO 2025  1'!AQ146</f>
        <v>160</v>
      </c>
      <c r="P146" s="45">
        <f t="shared" si="0"/>
        <v>160</v>
      </c>
      <c r="Q146" s="46">
        <f t="shared" ref="Q146:T146" si="284">AK146</f>
        <v>160</v>
      </c>
      <c r="R146" s="46">
        <f t="shared" si="284"/>
        <v>160</v>
      </c>
      <c r="S146" s="46">
        <f t="shared" si="284"/>
        <v>160</v>
      </c>
      <c r="T146" s="47">
        <f t="shared" si="284"/>
        <v>160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5">P146-Z146+AE146+U146</f>
        <v>160</v>
      </c>
      <c r="AL146" s="46">
        <f t="shared" si="285"/>
        <v>160</v>
      </c>
      <c r="AM146" s="46">
        <f t="shared" si="285"/>
        <v>160</v>
      </c>
      <c r="AN146" s="46">
        <f t="shared" si="285"/>
        <v>160</v>
      </c>
      <c r="AO146" s="46">
        <f t="shared" si="285"/>
        <v>160</v>
      </c>
      <c r="AP146" s="37"/>
      <c r="AQ146" s="43">
        <f t="shared" si="3"/>
        <v>160</v>
      </c>
      <c r="AR146" s="41"/>
      <c r="AS146" s="41">
        <v>336</v>
      </c>
      <c r="AT146" s="53"/>
      <c r="AU146" s="54"/>
      <c r="AV146" s="54"/>
      <c r="AW146" s="4"/>
      <c r="AX146" s="4"/>
    </row>
    <row r="147" spans="1:50" ht="90" customHeight="1" x14ac:dyDescent="0.4">
      <c r="A147" s="35">
        <f t="shared" si="4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/>
      <c r="O147" s="43">
        <f>'EQUIPO FEBRERO 2025  1'!AQ147</f>
        <v>137</v>
      </c>
      <c r="P147" s="45">
        <f t="shared" si="0"/>
        <v>137</v>
      </c>
      <c r="Q147" s="46">
        <f t="shared" ref="Q147:T147" si="286">AK147</f>
        <v>137</v>
      </c>
      <c r="R147" s="46">
        <f t="shared" si="286"/>
        <v>137</v>
      </c>
      <c r="S147" s="46">
        <f t="shared" si="286"/>
        <v>137</v>
      </c>
      <c r="T147" s="47">
        <f t="shared" si="286"/>
        <v>137</v>
      </c>
      <c r="U147" s="48"/>
      <c r="V147" s="37"/>
      <c r="W147" s="37"/>
      <c r="X147" s="37"/>
      <c r="Y147" s="49"/>
      <c r="Z147" s="138"/>
      <c r="AA147" s="139"/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7">P147-Z147+AE147+U147</f>
        <v>137</v>
      </c>
      <c r="AL147" s="46">
        <f t="shared" si="287"/>
        <v>137</v>
      </c>
      <c r="AM147" s="46">
        <f t="shared" si="287"/>
        <v>137</v>
      </c>
      <c r="AN147" s="46">
        <f t="shared" si="287"/>
        <v>137</v>
      </c>
      <c r="AO147" s="46">
        <f t="shared" si="287"/>
        <v>137</v>
      </c>
      <c r="AP147" s="37"/>
      <c r="AQ147" s="43">
        <f t="shared" si="3"/>
        <v>137</v>
      </c>
      <c r="AR147" s="41"/>
      <c r="AS147" s="41">
        <v>336</v>
      </c>
      <c r="AT147" s="53"/>
      <c r="AU147" s="54"/>
      <c r="AV147" s="54"/>
      <c r="AW147" s="4"/>
      <c r="AX147" s="4"/>
    </row>
    <row r="148" spans="1:50" ht="90" customHeight="1" x14ac:dyDescent="0.4">
      <c r="A148" s="35">
        <f t="shared" si="4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/>
      <c r="O148" s="43">
        <f>'EQUIPO FEBRERO 2025  1'!AQ148</f>
        <v>137</v>
      </c>
      <c r="P148" s="45">
        <f t="shared" si="0"/>
        <v>137</v>
      </c>
      <c r="Q148" s="46">
        <f t="shared" ref="Q148:T148" si="288">AK148</f>
        <v>137</v>
      </c>
      <c r="R148" s="46">
        <f t="shared" si="288"/>
        <v>137</v>
      </c>
      <c r="S148" s="46">
        <f t="shared" si="288"/>
        <v>137</v>
      </c>
      <c r="T148" s="47">
        <f t="shared" si="288"/>
        <v>137</v>
      </c>
      <c r="U148" s="48"/>
      <c r="V148" s="37"/>
      <c r="W148" s="37"/>
      <c r="X148" s="37"/>
      <c r="Y148" s="49"/>
      <c r="Z148" s="138"/>
      <c r="AA148" s="139"/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9">P148-Z148+AE148+U148</f>
        <v>137</v>
      </c>
      <c r="AL148" s="46">
        <f t="shared" si="289"/>
        <v>137</v>
      </c>
      <c r="AM148" s="46">
        <f t="shared" si="289"/>
        <v>137</v>
      </c>
      <c r="AN148" s="46">
        <f t="shared" si="289"/>
        <v>137</v>
      </c>
      <c r="AO148" s="46">
        <f t="shared" si="289"/>
        <v>137</v>
      </c>
      <c r="AP148" s="37"/>
      <c r="AQ148" s="43">
        <f t="shared" si="3"/>
        <v>137</v>
      </c>
      <c r="AR148" s="41"/>
      <c r="AS148" s="41">
        <v>336</v>
      </c>
      <c r="AT148" s="53"/>
      <c r="AU148" s="54"/>
      <c r="AV148" s="54"/>
      <c r="AW148" s="4"/>
      <c r="AX148" s="4"/>
    </row>
    <row r="149" spans="1:50" ht="90" customHeight="1" x14ac:dyDescent="0.4">
      <c r="A149" s="35">
        <f t="shared" si="4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/>
      <c r="O149" s="43">
        <f>'EQUIPO FEBRERO 2025  1'!AQ149</f>
        <v>52</v>
      </c>
      <c r="P149" s="45">
        <f t="shared" si="0"/>
        <v>52</v>
      </c>
      <c r="Q149" s="46">
        <f t="shared" ref="Q149:T149" si="290">AK149</f>
        <v>52</v>
      </c>
      <c r="R149" s="46">
        <f t="shared" si="290"/>
        <v>52</v>
      </c>
      <c r="S149" s="46">
        <f t="shared" si="290"/>
        <v>52</v>
      </c>
      <c r="T149" s="47">
        <f t="shared" si="290"/>
        <v>52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1">P149-Z149+AE149+U149</f>
        <v>52</v>
      </c>
      <c r="AL149" s="46">
        <f t="shared" si="291"/>
        <v>52</v>
      </c>
      <c r="AM149" s="46">
        <f t="shared" si="291"/>
        <v>52</v>
      </c>
      <c r="AN149" s="46">
        <f t="shared" si="291"/>
        <v>52</v>
      </c>
      <c r="AO149" s="46">
        <f t="shared" si="291"/>
        <v>52</v>
      </c>
      <c r="AP149" s="37"/>
      <c r="AQ149" s="43">
        <f t="shared" si="3"/>
        <v>52</v>
      </c>
      <c r="AR149" s="41"/>
      <c r="AS149" s="41"/>
      <c r="AT149" s="53"/>
      <c r="AU149" s="54"/>
      <c r="AV149" s="54"/>
      <c r="AW149" s="4"/>
      <c r="AX149" s="4"/>
    </row>
    <row r="150" spans="1:50" ht="90" customHeight="1" x14ac:dyDescent="0.5">
      <c r="A150" s="35">
        <f t="shared" si="4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 t="s">
        <v>665</v>
      </c>
      <c r="O150" s="43">
        <f>'EQUIPO FEBRERO 2025  1'!AQ150</f>
        <v>52</v>
      </c>
      <c r="P150" s="45">
        <f t="shared" si="0"/>
        <v>52</v>
      </c>
      <c r="Q150" s="46">
        <f t="shared" ref="Q150:T150" si="292">AK150</f>
        <v>42</v>
      </c>
      <c r="R150" s="46">
        <f t="shared" si="292"/>
        <v>42</v>
      </c>
      <c r="S150" s="46">
        <f t="shared" si="292"/>
        <v>42</v>
      </c>
      <c r="T150" s="47">
        <f t="shared" si="292"/>
        <v>42</v>
      </c>
      <c r="U150" s="48"/>
      <c r="V150" s="37"/>
      <c r="W150" s="37"/>
      <c r="X150" s="37"/>
      <c r="Y150" s="49"/>
      <c r="Z150" s="138">
        <v>10</v>
      </c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3">P150-Z150+AE150+U150</f>
        <v>42</v>
      </c>
      <c r="AL150" s="46">
        <f t="shared" si="293"/>
        <v>42</v>
      </c>
      <c r="AM150" s="46">
        <f t="shared" si="293"/>
        <v>42</v>
      </c>
      <c r="AN150" s="46">
        <f t="shared" si="293"/>
        <v>42</v>
      </c>
      <c r="AO150" s="46">
        <f t="shared" si="293"/>
        <v>42</v>
      </c>
      <c r="AP150" s="37"/>
      <c r="AQ150" s="43">
        <f t="shared" si="3"/>
        <v>42</v>
      </c>
      <c r="AR150" s="41"/>
      <c r="AS150" s="41">
        <v>361</v>
      </c>
      <c r="AT150" s="53"/>
      <c r="AU150" s="54"/>
      <c r="AV150" s="54"/>
      <c r="AW150" s="4"/>
      <c r="AX150" s="4"/>
    </row>
    <row r="151" spans="1:50" ht="90" customHeight="1" x14ac:dyDescent="0.4">
      <c r="A151" s="35">
        <f t="shared" si="4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FEBRERO 2025  1'!AQ151</f>
        <v>2</v>
      </c>
      <c r="P151" s="45">
        <f t="shared" si="0"/>
        <v>2</v>
      </c>
      <c r="Q151" s="46">
        <f t="shared" ref="Q151:Q219" si="294">AK151</f>
        <v>2</v>
      </c>
      <c r="R151" s="37">
        <v>2</v>
      </c>
      <c r="S151" s="37">
        <v>2</v>
      </c>
      <c r="T151" s="132"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5">P151-Z151+AE151+U151</f>
        <v>2</v>
      </c>
      <c r="AL151" s="46">
        <f t="shared" si="295"/>
        <v>2</v>
      </c>
      <c r="AM151" s="37">
        <f t="shared" si="295"/>
        <v>2</v>
      </c>
      <c r="AN151" s="37">
        <f t="shared" si="295"/>
        <v>2</v>
      </c>
      <c r="AO151" s="37">
        <f t="shared" si="295"/>
        <v>2</v>
      </c>
      <c r="AP151" s="37"/>
      <c r="AQ151" s="43">
        <f t="shared" si="3"/>
        <v>2</v>
      </c>
      <c r="AR151" s="41"/>
      <c r="AS151" s="41"/>
      <c r="AT151" s="53"/>
      <c r="AU151" s="54"/>
      <c r="AV151" s="54"/>
      <c r="AW151" s="4"/>
      <c r="AX151" s="4"/>
    </row>
    <row r="152" spans="1:50" ht="90" customHeight="1" x14ac:dyDescent="0.4">
      <c r="A152" s="35">
        <f t="shared" si="4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FEBRERO 2025  1'!AQ152</f>
        <v>14</v>
      </c>
      <c r="P152" s="45">
        <f t="shared" si="0"/>
        <v>14</v>
      </c>
      <c r="Q152" s="46">
        <f t="shared" si="294"/>
        <v>14</v>
      </c>
      <c r="R152" s="46">
        <f t="shared" ref="R152:T152" si="296">AL152</f>
        <v>14</v>
      </c>
      <c r="S152" s="46">
        <f t="shared" si="296"/>
        <v>14</v>
      </c>
      <c r="T152" s="47">
        <f t="shared" si="296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7">P152-Z152+AE152+U152</f>
        <v>14</v>
      </c>
      <c r="AL152" s="46">
        <f t="shared" si="297"/>
        <v>14</v>
      </c>
      <c r="AM152" s="46">
        <f t="shared" si="297"/>
        <v>14</v>
      </c>
      <c r="AN152" s="46">
        <f t="shared" si="297"/>
        <v>14</v>
      </c>
      <c r="AO152" s="46">
        <f t="shared" si="297"/>
        <v>14</v>
      </c>
      <c r="AP152" s="37"/>
      <c r="AQ152" s="43">
        <f t="shared" si="3"/>
        <v>14</v>
      </c>
      <c r="AR152" s="41"/>
      <c r="AS152" s="41"/>
      <c r="AT152" s="53"/>
      <c r="AU152" s="54"/>
      <c r="AV152" s="54"/>
      <c r="AW152" s="4"/>
      <c r="AX152" s="4"/>
    </row>
    <row r="153" spans="1:50" ht="90" customHeight="1" x14ac:dyDescent="0.4">
      <c r="A153" s="35">
        <f t="shared" si="4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FEBRERO 2025  1'!AQ153</f>
        <v>1</v>
      </c>
      <c r="P153" s="45">
        <f t="shared" si="0"/>
        <v>1</v>
      </c>
      <c r="Q153" s="46">
        <f t="shared" si="294"/>
        <v>1</v>
      </c>
      <c r="R153" s="46">
        <f t="shared" ref="R153:T153" si="298">AL153</f>
        <v>1</v>
      </c>
      <c r="S153" s="46">
        <f t="shared" si="298"/>
        <v>1</v>
      </c>
      <c r="T153" s="47">
        <f t="shared" si="298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9">P153-Z153+AE153+U153</f>
        <v>1</v>
      </c>
      <c r="AL153" s="46">
        <f t="shared" si="299"/>
        <v>1</v>
      </c>
      <c r="AM153" s="46">
        <f t="shared" si="299"/>
        <v>1</v>
      </c>
      <c r="AN153" s="46">
        <f t="shared" si="299"/>
        <v>1</v>
      </c>
      <c r="AO153" s="46">
        <f t="shared" si="299"/>
        <v>1</v>
      </c>
      <c r="AP153" s="37"/>
      <c r="AQ153" s="43">
        <f t="shared" si="3"/>
        <v>1</v>
      </c>
      <c r="AR153" s="41"/>
      <c r="AS153" s="41"/>
      <c r="AT153" s="53"/>
      <c r="AU153" s="54"/>
      <c r="AV153" s="54"/>
      <c r="AW153" s="4"/>
      <c r="AX153" s="4"/>
    </row>
    <row r="154" spans="1:50" ht="90" customHeight="1" x14ac:dyDescent="0.4">
      <c r="A154" s="35">
        <f t="shared" si="4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FEBRERO 2025  1'!AQ154</f>
        <v>0</v>
      </c>
      <c r="P154" s="45">
        <f t="shared" si="0"/>
        <v>0</v>
      </c>
      <c r="Q154" s="46">
        <f t="shared" si="294"/>
        <v>0</v>
      </c>
      <c r="R154" s="46">
        <f t="shared" ref="R154:T154" si="300">AL154</f>
        <v>0</v>
      </c>
      <c r="S154" s="46">
        <f t="shared" si="300"/>
        <v>0</v>
      </c>
      <c r="T154" s="47">
        <f t="shared" si="300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1">P154-Z154+AE154+U154</f>
        <v>0</v>
      </c>
      <c r="AL154" s="46">
        <f t="shared" si="301"/>
        <v>0</v>
      </c>
      <c r="AM154" s="46">
        <f t="shared" si="301"/>
        <v>0</v>
      </c>
      <c r="AN154" s="46">
        <f t="shared" si="301"/>
        <v>0</v>
      </c>
      <c r="AO154" s="46">
        <f t="shared" si="301"/>
        <v>0</v>
      </c>
      <c r="AP154" s="37"/>
      <c r="AQ154" s="43">
        <f t="shared" si="3"/>
        <v>0</v>
      </c>
      <c r="AR154" s="41"/>
      <c r="AS154" s="41"/>
      <c r="AT154" s="53"/>
      <c r="AU154" s="54"/>
      <c r="AV154" s="54"/>
      <c r="AW154" s="4"/>
      <c r="AX154" s="4"/>
    </row>
    <row r="155" spans="1:50" ht="90" customHeight="1" x14ac:dyDescent="0.4">
      <c r="A155" s="35">
        <f t="shared" si="4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FEBRERO 2025  1'!AQ155</f>
        <v>1</v>
      </c>
      <c r="P155" s="45">
        <f t="shared" si="0"/>
        <v>1</v>
      </c>
      <c r="Q155" s="46">
        <f t="shared" si="294"/>
        <v>1</v>
      </c>
      <c r="R155" s="46">
        <f t="shared" ref="R155:T155" si="302">AL155</f>
        <v>1</v>
      </c>
      <c r="S155" s="46">
        <f t="shared" si="302"/>
        <v>1</v>
      </c>
      <c r="T155" s="47">
        <f t="shared" si="302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3">P155-Z155+AE155+U155</f>
        <v>1</v>
      </c>
      <c r="AL155" s="46">
        <f t="shared" si="303"/>
        <v>1</v>
      </c>
      <c r="AM155" s="46">
        <f t="shared" si="303"/>
        <v>1</v>
      </c>
      <c r="AN155" s="46">
        <f t="shared" si="303"/>
        <v>1</v>
      </c>
      <c r="AO155" s="46">
        <f t="shared" si="303"/>
        <v>1</v>
      </c>
      <c r="AP155" s="37"/>
      <c r="AQ155" s="43">
        <f t="shared" si="3"/>
        <v>1</v>
      </c>
      <c r="AR155" s="41"/>
      <c r="AS155" s="41"/>
      <c r="AT155" s="53"/>
      <c r="AU155" s="54"/>
      <c r="AV155" s="54"/>
      <c r="AW155" s="4"/>
      <c r="AX155" s="4"/>
    </row>
    <row r="156" spans="1:50" ht="90" customHeight="1" x14ac:dyDescent="0.4">
      <c r="A156" s="35">
        <f t="shared" si="4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FEBRERO 2025  1'!AQ156</f>
        <v>1</v>
      </c>
      <c r="P156" s="45">
        <f t="shared" si="0"/>
        <v>1</v>
      </c>
      <c r="Q156" s="46">
        <f t="shared" si="294"/>
        <v>1</v>
      </c>
      <c r="R156" s="46">
        <f t="shared" ref="R156:T156" si="304">AL156</f>
        <v>1</v>
      </c>
      <c r="S156" s="46">
        <f t="shared" si="304"/>
        <v>1</v>
      </c>
      <c r="T156" s="47">
        <f t="shared" si="304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5">P156-Z156+AE156+U156</f>
        <v>1</v>
      </c>
      <c r="AL156" s="46">
        <f t="shared" si="305"/>
        <v>1</v>
      </c>
      <c r="AM156" s="46">
        <f t="shared" si="305"/>
        <v>1</v>
      </c>
      <c r="AN156" s="46">
        <f t="shared" si="305"/>
        <v>1</v>
      </c>
      <c r="AO156" s="46">
        <f t="shared" si="305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90" customHeight="1" x14ac:dyDescent="0.4">
      <c r="A157" s="35">
        <f t="shared" si="4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FEBRERO 2025  1'!AQ157</f>
        <v>49</v>
      </c>
      <c r="P157" s="45">
        <f t="shared" si="0"/>
        <v>49</v>
      </c>
      <c r="Q157" s="46">
        <f t="shared" si="294"/>
        <v>49</v>
      </c>
      <c r="R157" s="46">
        <f t="shared" ref="R157:T157" si="306">AL157</f>
        <v>49</v>
      </c>
      <c r="S157" s="46">
        <f t="shared" si="306"/>
        <v>49</v>
      </c>
      <c r="T157" s="47">
        <f t="shared" si="306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7">P157-Z157+AE157+U157</f>
        <v>49</v>
      </c>
      <c r="AL157" s="46">
        <f t="shared" si="307"/>
        <v>49</v>
      </c>
      <c r="AM157" s="46">
        <f t="shared" si="307"/>
        <v>49</v>
      </c>
      <c r="AN157" s="46">
        <f t="shared" si="307"/>
        <v>49</v>
      </c>
      <c r="AO157" s="46">
        <f t="shared" si="307"/>
        <v>49</v>
      </c>
      <c r="AP157" s="37"/>
      <c r="AQ157" s="43">
        <f t="shared" si="3"/>
        <v>49</v>
      </c>
      <c r="AR157" s="41"/>
      <c r="AS157" s="41"/>
      <c r="AT157" s="53"/>
      <c r="AU157" s="54"/>
      <c r="AV157" s="54"/>
      <c r="AW157" s="4"/>
      <c r="AX157" s="4"/>
    </row>
    <row r="158" spans="1:50" ht="90" customHeight="1" x14ac:dyDescent="0.4">
      <c r="A158" s="35">
        <f t="shared" si="4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FEBRERO 2025  1'!AQ158</f>
        <v>4</v>
      </c>
      <c r="P158" s="45">
        <f t="shared" si="0"/>
        <v>4</v>
      </c>
      <c r="Q158" s="46">
        <f t="shared" si="294"/>
        <v>4</v>
      </c>
      <c r="R158" s="46">
        <f t="shared" ref="R158:T158" si="308">AL158</f>
        <v>4</v>
      </c>
      <c r="S158" s="46">
        <f t="shared" si="308"/>
        <v>4</v>
      </c>
      <c r="T158" s="47">
        <f t="shared" si="308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9">P158-Z158+AE158+U158</f>
        <v>4</v>
      </c>
      <c r="AL158" s="46">
        <f t="shared" si="309"/>
        <v>4</v>
      </c>
      <c r="AM158" s="46">
        <f t="shared" si="309"/>
        <v>4</v>
      </c>
      <c r="AN158" s="46">
        <f t="shared" si="309"/>
        <v>4</v>
      </c>
      <c r="AO158" s="46">
        <f t="shared" si="309"/>
        <v>4</v>
      </c>
      <c r="AP158" s="37"/>
      <c r="AQ158" s="43">
        <f t="shared" si="3"/>
        <v>4</v>
      </c>
      <c r="AR158" s="41"/>
      <c r="AS158" s="41"/>
      <c r="AT158" s="53"/>
      <c r="AU158" s="54"/>
      <c r="AV158" s="54"/>
      <c r="AW158" s="4"/>
      <c r="AX158" s="4"/>
    </row>
    <row r="159" spans="1:50" ht="90" customHeight="1" x14ac:dyDescent="0.4">
      <c r="A159" s="35">
        <f t="shared" si="4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FEBRERO 2025  1'!AQ159</f>
        <v>0</v>
      </c>
      <c r="P159" s="45">
        <f t="shared" si="0"/>
        <v>0</v>
      </c>
      <c r="Q159" s="46">
        <f t="shared" si="294"/>
        <v>0</v>
      </c>
      <c r="R159" s="46">
        <f t="shared" ref="R159:T159" si="310">AL159</f>
        <v>0</v>
      </c>
      <c r="S159" s="46">
        <f t="shared" si="310"/>
        <v>0</v>
      </c>
      <c r="T159" s="47">
        <f t="shared" si="310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1">P159-Z159+AE159+U159</f>
        <v>0</v>
      </c>
      <c r="AL159" s="46">
        <f t="shared" si="311"/>
        <v>0</v>
      </c>
      <c r="AM159" s="46">
        <f t="shared" si="311"/>
        <v>0</v>
      </c>
      <c r="AN159" s="46">
        <f t="shared" si="311"/>
        <v>0</v>
      </c>
      <c r="AO159" s="46">
        <f t="shared" si="311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  <c r="AW159" s="4"/>
      <c r="AX159" s="4"/>
    </row>
    <row r="160" spans="1:50" ht="90" customHeight="1" x14ac:dyDescent="0.4">
      <c r="A160" s="35">
        <f t="shared" si="4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FEBRERO 2025  1'!AQ160</f>
        <v>0</v>
      </c>
      <c r="P160" s="45">
        <f t="shared" si="0"/>
        <v>0</v>
      </c>
      <c r="Q160" s="46">
        <f t="shared" si="294"/>
        <v>0</v>
      </c>
      <c r="R160" s="46">
        <f t="shared" ref="R160:T160" si="312">AL160</f>
        <v>0</v>
      </c>
      <c r="S160" s="46">
        <f t="shared" si="312"/>
        <v>0</v>
      </c>
      <c r="T160" s="47">
        <f t="shared" si="312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3">P160-Z160+AE160+U160</f>
        <v>0</v>
      </c>
      <c r="AL160" s="46">
        <f t="shared" si="313"/>
        <v>0</v>
      </c>
      <c r="AM160" s="46">
        <f t="shared" si="313"/>
        <v>0</v>
      </c>
      <c r="AN160" s="46">
        <f t="shared" si="313"/>
        <v>0</v>
      </c>
      <c r="AO160" s="46">
        <f t="shared" si="313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90" customHeight="1" x14ac:dyDescent="0.4">
      <c r="A161" s="35">
        <f t="shared" si="4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f>'EQUIPO FEBRERO 2025  1'!AQ161</f>
        <v>0</v>
      </c>
      <c r="P161" s="45">
        <f t="shared" si="0"/>
        <v>0</v>
      </c>
      <c r="Q161" s="46">
        <f t="shared" si="294"/>
        <v>0</v>
      </c>
      <c r="R161" s="46">
        <f t="shared" ref="R161:T161" si="314">AL161</f>
        <v>0</v>
      </c>
      <c r="S161" s="46">
        <f t="shared" si="314"/>
        <v>0</v>
      </c>
      <c r="T161" s="47">
        <f t="shared" si="314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5">P161-Z161+AE161+U161</f>
        <v>0</v>
      </c>
      <c r="AL161" s="46">
        <f t="shared" si="315"/>
        <v>0</v>
      </c>
      <c r="AM161" s="46">
        <f t="shared" si="315"/>
        <v>0</v>
      </c>
      <c r="AN161" s="46">
        <f t="shared" si="315"/>
        <v>0</v>
      </c>
      <c r="AO161" s="46">
        <f t="shared" si="315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  <c r="AW161" s="4"/>
      <c r="AX161" s="4"/>
    </row>
    <row r="162" spans="1:50" ht="90" customHeight="1" x14ac:dyDescent="0.4">
      <c r="A162" s="35">
        <f t="shared" si="4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FEBRERO 2025  1'!AQ162</f>
        <v>3</v>
      </c>
      <c r="P162" s="45">
        <f t="shared" si="0"/>
        <v>3</v>
      </c>
      <c r="Q162" s="46">
        <f t="shared" si="294"/>
        <v>3</v>
      </c>
      <c r="R162" s="46">
        <f t="shared" ref="R162:T162" si="316">AL162</f>
        <v>3</v>
      </c>
      <c r="S162" s="46">
        <f t="shared" si="316"/>
        <v>3</v>
      </c>
      <c r="T162" s="47">
        <f t="shared" si="316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7">P162-Z162+AE162+U162</f>
        <v>3</v>
      </c>
      <c r="AL162" s="46">
        <f t="shared" si="317"/>
        <v>3</v>
      </c>
      <c r="AM162" s="46">
        <f t="shared" si="317"/>
        <v>3</v>
      </c>
      <c r="AN162" s="46">
        <f t="shared" si="317"/>
        <v>3</v>
      </c>
      <c r="AO162" s="46">
        <f t="shared" si="317"/>
        <v>3</v>
      </c>
      <c r="AP162" s="37"/>
      <c r="AQ162" s="43">
        <f t="shared" si="3"/>
        <v>3</v>
      </c>
      <c r="AR162" s="41"/>
      <c r="AS162" s="41"/>
      <c r="AT162" s="53"/>
      <c r="AU162" s="54"/>
      <c r="AV162" s="54"/>
      <c r="AW162" s="4"/>
      <c r="AX162" s="4"/>
    </row>
    <row r="163" spans="1:50" ht="90" customHeight="1" x14ac:dyDescent="0.4">
      <c r="A163" s="35">
        <f t="shared" si="4"/>
        <v>158</v>
      </c>
      <c r="B163" s="7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703</v>
      </c>
      <c r="O163" s="43">
        <f>'EQUIPO FEBRERO 2025  1'!AQ163</f>
        <v>12</v>
      </c>
      <c r="P163" s="45">
        <f t="shared" si="0"/>
        <v>12</v>
      </c>
      <c r="Q163" s="46">
        <f t="shared" si="294"/>
        <v>12</v>
      </c>
      <c r="R163" s="46">
        <f t="shared" ref="R163:T163" si="318">AL163</f>
        <v>12</v>
      </c>
      <c r="S163" s="46">
        <f t="shared" si="318"/>
        <v>12</v>
      </c>
      <c r="T163" s="47">
        <f t="shared" si="318"/>
        <v>12</v>
      </c>
      <c r="U163" s="48"/>
      <c r="V163" s="37"/>
      <c r="W163" s="37"/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2025'!AP163</f>
        <v>14</v>
      </c>
      <c r="AK163" s="52">
        <f t="shared" ref="AK163:AO163" si="319">P163-Z163+AE163+U163</f>
        <v>12</v>
      </c>
      <c r="AL163" s="46">
        <f t="shared" si="319"/>
        <v>12</v>
      </c>
      <c r="AM163" s="46">
        <f t="shared" si="319"/>
        <v>12</v>
      </c>
      <c r="AN163" s="46">
        <f t="shared" si="319"/>
        <v>12</v>
      </c>
      <c r="AO163" s="46">
        <f t="shared" si="319"/>
        <v>12</v>
      </c>
      <c r="AP163" s="38"/>
      <c r="AQ163" s="43">
        <f t="shared" si="3"/>
        <v>12</v>
      </c>
      <c r="AR163" s="53">
        <v>2611038266</v>
      </c>
      <c r="AS163" s="53" t="s">
        <v>709</v>
      </c>
      <c r="AT163" s="53"/>
      <c r="AU163" s="54"/>
      <c r="AV163" s="54"/>
      <c r="AW163" s="53"/>
      <c r="AX163" s="4"/>
    </row>
    <row r="164" spans="1:50" ht="90" customHeight="1" x14ac:dyDescent="0.4">
      <c r="A164" s="35">
        <f t="shared" si="4"/>
        <v>159</v>
      </c>
      <c r="B164" s="7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 t="s">
        <v>711</v>
      </c>
      <c r="O164" s="43">
        <f>'EQUIPO FEBRERO 2025  1'!AQ164</f>
        <v>2</v>
      </c>
      <c r="P164" s="45">
        <f t="shared" si="0"/>
        <v>2</v>
      </c>
      <c r="Q164" s="46">
        <f t="shared" si="294"/>
        <v>3</v>
      </c>
      <c r="R164" s="46">
        <f t="shared" ref="R164:T164" si="320">AL164</f>
        <v>4</v>
      </c>
      <c r="S164" s="46">
        <f t="shared" si="320"/>
        <v>4</v>
      </c>
      <c r="T164" s="47">
        <f t="shared" si="320"/>
        <v>4</v>
      </c>
      <c r="U164" s="48">
        <v>1</v>
      </c>
      <c r="V164" s="37">
        <v>1</v>
      </c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1">P164-Z164+AE164+U164</f>
        <v>3</v>
      </c>
      <c r="AL164" s="46">
        <f t="shared" si="321"/>
        <v>4</v>
      </c>
      <c r="AM164" s="46">
        <f t="shared" si="321"/>
        <v>4</v>
      </c>
      <c r="AN164" s="46">
        <f t="shared" si="321"/>
        <v>4</v>
      </c>
      <c r="AO164" s="46">
        <f t="shared" si="321"/>
        <v>4</v>
      </c>
      <c r="AP164" s="37"/>
      <c r="AQ164" s="43">
        <f t="shared" si="3"/>
        <v>4</v>
      </c>
      <c r="AR164" s="41"/>
      <c r="AS164" s="53">
        <v>356</v>
      </c>
      <c r="AT164" s="53"/>
      <c r="AU164" s="54"/>
      <c r="AV164" s="54"/>
      <c r="AW164" s="4"/>
      <c r="AX164" s="4"/>
    </row>
    <row r="165" spans="1:50" ht="90" customHeight="1" x14ac:dyDescent="0.4">
      <c r="A165" s="35">
        <f t="shared" si="4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FEBRERO 2025  1'!AQ165</f>
        <v>4</v>
      </c>
      <c r="P165" s="45">
        <f t="shared" si="0"/>
        <v>4</v>
      </c>
      <c r="Q165" s="46">
        <f t="shared" si="294"/>
        <v>5</v>
      </c>
      <c r="R165" s="46">
        <f t="shared" ref="R165:T165" si="322">AL165</f>
        <v>5</v>
      </c>
      <c r="S165" s="46">
        <f t="shared" si="322"/>
        <v>5</v>
      </c>
      <c r="T165" s="47">
        <f t="shared" si="322"/>
        <v>5</v>
      </c>
      <c r="U165" s="48">
        <v>1</v>
      </c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3">P165-Z165+AE165+U165</f>
        <v>5</v>
      </c>
      <c r="AL165" s="46">
        <f t="shared" si="323"/>
        <v>5</v>
      </c>
      <c r="AM165" s="46">
        <f t="shared" si="323"/>
        <v>5</v>
      </c>
      <c r="AN165" s="46">
        <f t="shared" si="323"/>
        <v>5</v>
      </c>
      <c r="AO165" s="46">
        <f t="shared" si="323"/>
        <v>5</v>
      </c>
      <c r="AP165" s="37"/>
      <c r="AQ165" s="43">
        <f t="shared" si="3"/>
        <v>5</v>
      </c>
      <c r="AR165" s="41"/>
      <c r="AS165" s="41"/>
      <c r="AT165" s="53"/>
      <c r="AU165" s="54"/>
      <c r="AV165" s="54"/>
      <c r="AW165" s="4"/>
      <c r="AX165" s="4"/>
    </row>
    <row r="166" spans="1:50" ht="90" customHeight="1" x14ac:dyDescent="0.4">
      <c r="A166" s="35">
        <f t="shared" si="4"/>
        <v>161</v>
      </c>
      <c r="B166" s="7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f>'EQUIPO FEBRERO 2025  1'!AQ166</f>
        <v>8</v>
      </c>
      <c r="P166" s="45">
        <f t="shared" si="0"/>
        <v>8</v>
      </c>
      <c r="Q166" s="46">
        <f t="shared" si="294"/>
        <v>8</v>
      </c>
      <c r="R166" s="46">
        <f t="shared" ref="R166:T166" si="324">AL166</f>
        <v>8</v>
      </c>
      <c r="S166" s="46">
        <f t="shared" si="324"/>
        <v>8</v>
      </c>
      <c r="T166" s="47">
        <f t="shared" si="324"/>
        <v>8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5">P166-Z166+AE166+U166</f>
        <v>8</v>
      </c>
      <c r="AL166" s="46">
        <f t="shared" si="325"/>
        <v>8</v>
      </c>
      <c r="AM166" s="46">
        <f t="shared" si="325"/>
        <v>8</v>
      </c>
      <c r="AN166" s="46">
        <f t="shared" si="325"/>
        <v>8</v>
      </c>
      <c r="AO166" s="46">
        <f t="shared" si="325"/>
        <v>8</v>
      </c>
      <c r="AP166" s="37"/>
      <c r="AQ166" s="43">
        <f t="shared" si="3"/>
        <v>8</v>
      </c>
      <c r="AR166" s="41"/>
      <c r="AS166" s="41"/>
      <c r="AT166" s="53"/>
      <c r="AU166" s="54"/>
      <c r="AV166" s="54"/>
      <c r="AW166" s="4"/>
      <c r="AX166" s="4"/>
    </row>
    <row r="167" spans="1:50" ht="90" customHeight="1" x14ac:dyDescent="0.4">
      <c r="A167" s="35">
        <f t="shared" si="4"/>
        <v>162</v>
      </c>
      <c r="B167" s="77" t="s">
        <v>715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 t="s">
        <v>718</v>
      </c>
      <c r="O167" s="43">
        <f>'EQUIPO FEBRERO 2025  1'!AQ167</f>
        <v>5</v>
      </c>
      <c r="P167" s="45">
        <f t="shared" si="0"/>
        <v>5</v>
      </c>
      <c r="Q167" s="46">
        <f t="shared" si="294"/>
        <v>5</v>
      </c>
      <c r="R167" s="46">
        <f t="shared" ref="R167:T167" si="326">AL167</f>
        <v>5</v>
      </c>
      <c r="S167" s="46">
        <f t="shared" si="326"/>
        <v>5</v>
      </c>
      <c r="T167" s="47">
        <f t="shared" si="326"/>
        <v>5</v>
      </c>
      <c r="U167" s="48"/>
      <c r="V167" s="37"/>
      <c r="W167" s="37"/>
      <c r="X167" s="37"/>
      <c r="Y167" s="49"/>
      <c r="Z167" s="138">
        <v>1</v>
      </c>
      <c r="AA167" s="139"/>
      <c r="AB167" s="37"/>
      <c r="AC167" s="37"/>
      <c r="AD167" s="49"/>
      <c r="AE167" s="50">
        <v>1</v>
      </c>
      <c r="AF167" s="37"/>
      <c r="AG167" s="37"/>
      <c r="AH167" s="37"/>
      <c r="AI167" s="49"/>
      <c r="AJ167" s="51">
        <f>'EQUIPO ENERO 2025'!AP167</f>
        <v>5</v>
      </c>
      <c r="AK167" s="52">
        <f t="shared" ref="AK167:AO167" si="327">P167-Z167+AE167+U167</f>
        <v>5</v>
      </c>
      <c r="AL167" s="46">
        <f t="shared" si="327"/>
        <v>5</v>
      </c>
      <c r="AM167" s="46">
        <f t="shared" si="327"/>
        <v>5</v>
      </c>
      <c r="AN167" s="46">
        <f t="shared" si="327"/>
        <v>5</v>
      </c>
      <c r="AO167" s="46">
        <f t="shared" si="327"/>
        <v>5</v>
      </c>
      <c r="AP167" s="37"/>
      <c r="AQ167" s="43">
        <f t="shared" si="3"/>
        <v>5</v>
      </c>
      <c r="AR167" s="53"/>
      <c r="AS167" s="53">
        <v>359</v>
      </c>
      <c r="AT167" s="53"/>
      <c r="AU167" s="54"/>
      <c r="AV167" s="54"/>
      <c r="AW167" s="4"/>
      <c r="AX167" s="4"/>
    </row>
    <row r="168" spans="1:50" ht="90" customHeight="1" x14ac:dyDescent="0.4">
      <c r="A168" s="35">
        <f t="shared" si="4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FEBRERO 2025  1'!AQ168</f>
        <v>3</v>
      </c>
      <c r="P168" s="45">
        <f t="shared" si="0"/>
        <v>3</v>
      </c>
      <c r="Q168" s="46">
        <f t="shared" si="294"/>
        <v>3</v>
      </c>
      <c r="R168" s="46">
        <f t="shared" ref="R168:T168" si="328">AL168</f>
        <v>3</v>
      </c>
      <c r="S168" s="46">
        <f t="shared" si="328"/>
        <v>3</v>
      </c>
      <c r="T168" s="47">
        <f t="shared" si="328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9">P168-Z168+AE168+U168</f>
        <v>3</v>
      </c>
      <c r="AL168" s="46">
        <f t="shared" si="329"/>
        <v>3</v>
      </c>
      <c r="AM168" s="46">
        <f t="shared" si="329"/>
        <v>3</v>
      </c>
      <c r="AN168" s="46">
        <f t="shared" si="329"/>
        <v>3</v>
      </c>
      <c r="AO168" s="46">
        <f t="shared" si="329"/>
        <v>3</v>
      </c>
      <c r="AP168" s="37"/>
      <c r="AQ168" s="43">
        <f t="shared" si="3"/>
        <v>3</v>
      </c>
      <c r="AR168" s="41"/>
      <c r="AS168" s="41"/>
      <c r="AT168" s="53"/>
      <c r="AU168" s="54"/>
      <c r="AV168" s="54"/>
      <c r="AW168" s="4"/>
      <c r="AX168" s="4"/>
    </row>
    <row r="169" spans="1:50" ht="90" customHeight="1" x14ac:dyDescent="0.4">
      <c r="A169" s="35">
        <f t="shared" si="4"/>
        <v>164</v>
      </c>
      <c r="B169" s="77" t="s">
        <v>722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 t="s">
        <v>727</v>
      </c>
      <c r="O169" s="43">
        <f>'EQUIPO FEBRERO 2025  1'!AQ169</f>
        <v>9</v>
      </c>
      <c r="P169" s="45">
        <f t="shared" si="0"/>
        <v>9</v>
      </c>
      <c r="Q169" s="46">
        <f t="shared" si="294"/>
        <v>9</v>
      </c>
      <c r="R169" s="46">
        <f t="shared" ref="R169:T169" si="330">AL169</f>
        <v>10</v>
      </c>
      <c r="S169" s="46">
        <f t="shared" si="330"/>
        <v>10</v>
      </c>
      <c r="T169" s="47">
        <f t="shared" si="330"/>
        <v>10</v>
      </c>
      <c r="U169" s="48"/>
      <c r="V169" s="37">
        <v>1</v>
      </c>
      <c r="W169" s="37"/>
      <c r="X169" s="37"/>
      <c r="Y169" s="49"/>
      <c r="Z169" s="138">
        <v>2</v>
      </c>
      <c r="AA169" s="139"/>
      <c r="AB169" s="37"/>
      <c r="AC169" s="37"/>
      <c r="AD169" s="49"/>
      <c r="AE169" s="50">
        <v>2</v>
      </c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1">P169-Z169+AE169+U169</f>
        <v>9</v>
      </c>
      <c r="AL169" s="46">
        <f t="shared" si="331"/>
        <v>10</v>
      </c>
      <c r="AM169" s="46">
        <f t="shared" si="331"/>
        <v>10</v>
      </c>
      <c r="AN169" s="46">
        <f t="shared" si="331"/>
        <v>10</v>
      </c>
      <c r="AO169" s="46">
        <f t="shared" si="331"/>
        <v>10</v>
      </c>
      <c r="AP169" s="37">
        <v>1</v>
      </c>
      <c r="AQ169" s="43">
        <f t="shared" si="3"/>
        <v>10</v>
      </c>
      <c r="AR169" s="53"/>
      <c r="AS169" s="53" t="s">
        <v>731</v>
      </c>
      <c r="AT169" s="53"/>
      <c r="AU169" s="54"/>
      <c r="AV169" s="54"/>
      <c r="AW169" s="4"/>
      <c r="AX169" s="4"/>
    </row>
    <row r="170" spans="1:50" ht="90" customHeight="1" x14ac:dyDescent="0.4">
      <c r="A170" s="35">
        <f t="shared" si="4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FEBRERO 2025  1'!AQ170</f>
        <v>1</v>
      </c>
      <c r="P170" s="45">
        <f t="shared" si="0"/>
        <v>1</v>
      </c>
      <c r="Q170" s="46">
        <f t="shared" si="294"/>
        <v>1</v>
      </c>
      <c r="R170" s="46">
        <f t="shared" ref="R170:T170" si="332">AL170</f>
        <v>1</v>
      </c>
      <c r="S170" s="46">
        <f t="shared" si="332"/>
        <v>1</v>
      </c>
      <c r="T170" s="47">
        <f t="shared" si="332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3">P170-Z170+AE170+U170</f>
        <v>1</v>
      </c>
      <c r="AL170" s="46">
        <f t="shared" si="333"/>
        <v>1</v>
      </c>
      <c r="AM170" s="46">
        <f t="shared" si="333"/>
        <v>1</v>
      </c>
      <c r="AN170" s="46">
        <f t="shared" si="333"/>
        <v>1</v>
      </c>
      <c r="AO170" s="46">
        <f t="shared" si="333"/>
        <v>1</v>
      </c>
      <c r="AP170" s="37"/>
      <c r="AQ170" s="43">
        <f t="shared" si="3"/>
        <v>1</v>
      </c>
      <c r="AR170" s="41"/>
      <c r="AS170" s="41"/>
      <c r="AT170" s="53"/>
      <c r="AU170" s="54"/>
      <c r="AV170" s="54"/>
      <c r="AW170" s="4"/>
      <c r="AX170" s="4"/>
    </row>
    <row r="171" spans="1:50" ht="90" customHeight="1" x14ac:dyDescent="0.4">
      <c r="A171" s="35">
        <f t="shared" si="4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FEBRERO 2025  1'!AQ171</f>
        <v>1</v>
      </c>
      <c r="P171" s="45">
        <f t="shared" si="0"/>
        <v>1</v>
      </c>
      <c r="Q171" s="46">
        <f t="shared" si="294"/>
        <v>1</v>
      </c>
      <c r="R171" s="46">
        <f t="shared" ref="R171:T171" si="334">AL171</f>
        <v>1</v>
      </c>
      <c r="S171" s="46">
        <f t="shared" si="334"/>
        <v>1</v>
      </c>
      <c r="T171" s="47">
        <f t="shared" si="334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5">P171-Z171+AE171+U171</f>
        <v>1</v>
      </c>
      <c r="AL171" s="46">
        <f t="shared" si="335"/>
        <v>1</v>
      </c>
      <c r="AM171" s="46">
        <f t="shared" si="335"/>
        <v>1</v>
      </c>
      <c r="AN171" s="46">
        <f t="shared" si="335"/>
        <v>1</v>
      </c>
      <c r="AO171" s="46">
        <f t="shared" si="335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90" customHeight="1" x14ac:dyDescent="0.4">
      <c r="A172" s="35">
        <f t="shared" si="4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FEBRERO 2025  1'!AQ172</f>
        <v>0</v>
      </c>
      <c r="P172" s="45">
        <f t="shared" si="0"/>
        <v>0</v>
      </c>
      <c r="Q172" s="46">
        <f t="shared" si="294"/>
        <v>0</v>
      </c>
      <c r="R172" s="46">
        <f t="shared" ref="R172:T172" si="336">AL172</f>
        <v>0</v>
      </c>
      <c r="S172" s="46">
        <f t="shared" si="336"/>
        <v>0</v>
      </c>
      <c r="T172" s="47">
        <f t="shared" si="336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7">P172-Z172+AE172+U172</f>
        <v>0</v>
      </c>
      <c r="AL172" s="46">
        <f t="shared" si="337"/>
        <v>0</v>
      </c>
      <c r="AM172" s="46">
        <f t="shared" si="337"/>
        <v>0</v>
      </c>
      <c r="AN172" s="46">
        <f t="shared" si="337"/>
        <v>0</v>
      </c>
      <c r="AO172" s="46">
        <f t="shared" si="337"/>
        <v>0</v>
      </c>
      <c r="AP172" s="37"/>
      <c r="AQ172" s="43">
        <f t="shared" si="3"/>
        <v>0</v>
      </c>
      <c r="AR172" s="41"/>
      <c r="AS172" s="41"/>
      <c r="AT172" s="53"/>
      <c r="AU172" s="54"/>
      <c r="AV172" s="54"/>
      <c r="AW172" s="4"/>
      <c r="AX172" s="4"/>
    </row>
    <row r="173" spans="1:50" ht="90" customHeight="1" x14ac:dyDescent="0.4">
      <c r="A173" s="35">
        <f t="shared" si="4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FEBRERO 2025  1'!AQ173</f>
        <v>0</v>
      </c>
      <c r="P173" s="45">
        <f t="shared" si="0"/>
        <v>0</v>
      </c>
      <c r="Q173" s="46">
        <f t="shared" si="294"/>
        <v>0</v>
      </c>
      <c r="R173" s="46">
        <f t="shared" ref="R173:T173" si="338">AL173</f>
        <v>0</v>
      </c>
      <c r="S173" s="46">
        <f t="shared" si="338"/>
        <v>0</v>
      </c>
      <c r="T173" s="47">
        <f t="shared" si="338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9">P173-Z173+AE173+U173</f>
        <v>0</v>
      </c>
      <c r="AL173" s="46">
        <f t="shared" si="339"/>
        <v>0</v>
      </c>
      <c r="AM173" s="46">
        <f t="shared" si="339"/>
        <v>0</v>
      </c>
      <c r="AN173" s="46">
        <f t="shared" si="339"/>
        <v>0</v>
      </c>
      <c r="AO173" s="46">
        <f t="shared" si="339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90" customHeight="1" x14ac:dyDescent="0.4">
      <c r="A174" s="35">
        <f t="shared" si="4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FEBRERO 2025  1'!AQ174</f>
        <v>5</v>
      </c>
      <c r="P174" s="45">
        <f t="shared" si="0"/>
        <v>5</v>
      </c>
      <c r="Q174" s="46">
        <f t="shared" si="294"/>
        <v>5</v>
      </c>
      <c r="R174" s="46">
        <f t="shared" ref="R174:T174" si="340">AL174</f>
        <v>5</v>
      </c>
      <c r="S174" s="46">
        <f t="shared" si="340"/>
        <v>5</v>
      </c>
      <c r="T174" s="47">
        <f t="shared" si="340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1">P174-Z174+AE174+U174</f>
        <v>5</v>
      </c>
      <c r="AL174" s="46">
        <f t="shared" si="341"/>
        <v>5</v>
      </c>
      <c r="AM174" s="46">
        <f t="shared" si="341"/>
        <v>5</v>
      </c>
      <c r="AN174" s="46">
        <f t="shared" si="341"/>
        <v>5</v>
      </c>
      <c r="AO174" s="46">
        <f t="shared" si="341"/>
        <v>5</v>
      </c>
      <c r="AP174" s="37"/>
      <c r="AQ174" s="43">
        <f t="shared" si="3"/>
        <v>5</v>
      </c>
      <c r="AR174" s="41"/>
      <c r="AS174" s="41"/>
      <c r="AT174" s="53"/>
      <c r="AU174" s="54"/>
      <c r="AV174" s="54"/>
      <c r="AW174" s="4"/>
      <c r="AX174" s="4"/>
    </row>
    <row r="175" spans="1:50" ht="90" customHeight="1" x14ac:dyDescent="0.4">
      <c r="A175" s="35">
        <f t="shared" si="4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FEBRERO 2025  1'!AQ175</f>
        <v>3</v>
      </c>
      <c r="P175" s="45">
        <f t="shared" si="0"/>
        <v>3</v>
      </c>
      <c r="Q175" s="46">
        <f t="shared" si="294"/>
        <v>3</v>
      </c>
      <c r="R175" s="46">
        <f t="shared" ref="R175:T175" si="342">AL175</f>
        <v>3</v>
      </c>
      <c r="S175" s="46">
        <f t="shared" si="342"/>
        <v>3</v>
      </c>
      <c r="T175" s="47">
        <f t="shared" si="342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3">P175-Z175+AE175+U175</f>
        <v>3</v>
      </c>
      <c r="AL175" s="46">
        <f t="shared" si="343"/>
        <v>3</v>
      </c>
      <c r="AM175" s="46">
        <f t="shared" si="343"/>
        <v>3</v>
      </c>
      <c r="AN175" s="46">
        <f t="shared" si="343"/>
        <v>3</v>
      </c>
      <c r="AO175" s="46">
        <f t="shared" si="343"/>
        <v>3</v>
      </c>
      <c r="AP175" s="37"/>
      <c r="AQ175" s="43">
        <f t="shared" si="3"/>
        <v>3</v>
      </c>
      <c r="AR175" s="41"/>
      <c r="AS175" s="41"/>
      <c r="AT175" s="53"/>
      <c r="AU175" s="54"/>
      <c r="AV175" s="54"/>
      <c r="AW175" s="4"/>
      <c r="AX175" s="4"/>
    </row>
    <row r="176" spans="1:50" ht="90" customHeight="1" x14ac:dyDescent="0.4">
      <c r="A176" s="35">
        <f t="shared" si="4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 t="s">
        <v>758</v>
      </c>
      <c r="O176" s="43">
        <f>'EQUIPO FEBRERO 2025  1'!AQ176</f>
        <v>8</v>
      </c>
      <c r="P176" s="45">
        <f t="shared" si="0"/>
        <v>8</v>
      </c>
      <c r="Q176" s="46">
        <f t="shared" si="294"/>
        <v>7</v>
      </c>
      <c r="R176" s="46">
        <f t="shared" ref="R176:T176" si="344">AL176</f>
        <v>7</v>
      </c>
      <c r="S176" s="46">
        <f t="shared" si="344"/>
        <v>7</v>
      </c>
      <c r="T176" s="47">
        <f t="shared" si="344"/>
        <v>7</v>
      </c>
      <c r="U176" s="48"/>
      <c r="V176" s="37"/>
      <c r="W176" s="37"/>
      <c r="X176" s="37"/>
      <c r="Y176" s="49"/>
      <c r="Z176" s="138">
        <v>1</v>
      </c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2025'!AP176</f>
        <v>8</v>
      </c>
      <c r="AK176" s="52">
        <f t="shared" ref="AK176:AO176" si="345">P176-Z176+AE176+U176</f>
        <v>7</v>
      </c>
      <c r="AL176" s="46">
        <f t="shared" si="345"/>
        <v>7</v>
      </c>
      <c r="AM176" s="46">
        <f t="shared" si="345"/>
        <v>7</v>
      </c>
      <c r="AN176" s="46">
        <f t="shared" si="345"/>
        <v>7</v>
      </c>
      <c r="AO176" s="46">
        <f t="shared" si="345"/>
        <v>7</v>
      </c>
      <c r="AP176" s="38" t="s">
        <v>755</v>
      </c>
      <c r="AQ176" s="43">
        <f t="shared" si="3"/>
        <v>7</v>
      </c>
      <c r="AR176" s="53"/>
      <c r="AS176" s="53">
        <v>352</v>
      </c>
      <c r="AT176" s="53"/>
      <c r="AU176" s="54"/>
      <c r="AV176" s="54"/>
      <c r="AW176" s="25"/>
      <c r="AX176" s="4"/>
    </row>
    <row r="177" spans="1:50" ht="90" customHeight="1" x14ac:dyDescent="0.4">
      <c r="A177" s="35">
        <f t="shared" si="4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FEBRERO 2025  1'!AQ177</f>
        <v>0</v>
      </c>
      <c r="P177" s="45">
        <f t="shared" si="0"/>
        <v>0</v>
      </c>
      <c r="Q177" s="46">
        <f t="shared" si="294"/>
        <v>0</v>
      </c>
      <c r="R177" s="46">
        <f t="shared" ref="R177:T177" si="346">AL177</f>
        <v>0</v>
      </c>
      <c r="S177" s="46">
        <f t="shared" si="346"/>
        <v>0</v>
      </c>
      <c r="T177" s="47">
        <f t="shared" si="346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7">P177-Z177+AE177+U177</f>
        <v>0</v>
      </c>
      <c r="AL177" s="46">
        <f t="shared" si="347"/>
        <v>0</v>
      </c>
      <c r="AM177" s="46">
        <f t="shared" si="347"/>
        <v>0</v>
      </c>
      <c r="AN177" s="46">
        <f t="shared" si="347"/>
        <v>0</v>
      </c>
      <c r="AO177" s="46">
        <f t="shared" si="347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  <c r="AW177" s="4"/>
      <c r="AX177" s="4"/>
    </row>
    <row r="178" spans="1:50" ht="90" customHeight="1" x14ac:dyDescent="0.4">
      <c r="A178" s="35">
        <f t="shared" si="4"/>
        <v>173</v>
      </c>
      <c r="B178" s="67" t="s">
        <v>759</v>
      </c>
      <c r="C178" s="41" t="s">
        <v>91</v>
      </c>
      <c r="D178" s="63" t="s">
        <v>58</v>
      </c>
      <c r="E178" s="41" t="s">
        <v>406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>
        <v>150</v>
      </c>
      <c r="N178" s="131"/>
      <c r="O178" s="43">
        <f>'EQUIPO FEBRERO 2025  1'!AQ178</f>
        <v>7</v>
      </c>
      <c r="P178" s="45">
        <f t="shared" si="0"/>
        <v>7</v>
      </c>
      <c r="Q178" s="46">
        <f t="shared" si="294"/>
        <v>7</v>
      </c>
      <c r="R178" s="46">
        <f t="shared" ref="R178:T178" si="348">AL178</f>
        <v>7</v>
      </c>
      <c r="S178" s="46">
        <f t="shared" si="348"/>
        <v>7</v>
      </c>
      <c r="T178" s="47">
        <f t="shared" si="348"/>
        <v>7</v>
      </c>
      <c r="U178" s="48"/>
      <c r="V178" s="37"/>
      <c r="W178" s="37"/>
      <c r="X178" s="37"/>
      <c r="Y178" s="49"/>
      <c r="Z178" s="138"/>
      <c r="AA178" s="139"/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2025'!AP178</f>
        <v>7</v>
      </c>
      <c r="AK178" s="52">
        <f t="shared" ref="AK178:AO178" si="349">P178-Z178+AE178+U178</f>
        <v>7</v>
      </c>
      <c r="AL178" s="46">
        <f t="shared" si="349"/>
        <v>7</v>
      </c>
      <c r="AM178" s="46">
        <f t="shared" si="349"/>
        <v>7</v>
      </c>
      <c r="AN178" s="46">
        <f t="shared" si="349"/>
        <v>7</v>
      </c>
      <c r="AO178" s="46">
        <f t="shared" si="349"/>
        <v>7</v>
      </c>
      <c r="AP178" s="37"/>
      <c r="AQ178" s="43">
        <f t="shared" si="3"/>
        <v>7</v>
      </c>
      <c r="AR178" s="53"/>
      <c r="AS178" s="53"/>
      <c r="AT178" s="53"/>
      <c r="AU178" s="54"/>
      <c r="AV178" s="54"/>
      <c r="AW178" s="4"/>
      <c r="AX178" s="4"/>
    </row>
    <row r="179" spans="1:50" ht="90" customHeight="1" x14ac:dyDescent="0.4">
      <c r="A179" s="35">
        <f t="shared" si="4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FEBRERO 2025  1'!AQ179</f>
        <v>0</v>
      </c>
      <c r="P179" s="45">
        <f t="shared" si="0"/>
        <v>0</v>
      </c>
      <c r="Q179" s="46">
        <f t="shared" si="294"/>
        <v>0</v>
      </c>
      <c r="R179" s="46">
        <f t="shared" ref="R179:T179" si="350">AL179</f>
        <v>0</v>
      </c>
      <c r="S179" s="46">
        <f t="shared" si="350"/>
        <v>0</v>
      </c>
      <c r="T179" s="47">
        <f t="shared" si="350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1">P179-Z179+AE179+U179</f>
        <v>0</v>
      </c>
      <c r="AL179" s="46">
        <f t="shared" si="351"/>
        <v>0</v>
      </c>
      <c r="AM179" s="46">
        <f t="shared" si="351"/>
        <v>0</v>
      </c>
      <c r="AN179" s="46">
        <f t="shared" si="351"/>
        <v>0</v>
      </c>
      <c r="AO179" s="46">
        <f t="shared" si="351"/>
        <v>0</v>
      </c>
      <c r="AP179" s="37"/>
      <c r="AQ179" s="43">
        <f t="shared" si="3"/>
        <v>0</v>
      </c>
      <c r="AR179" s="41"/>
      <c r="AS179" s="41"/>
      <c r="AT179" s="53"/>
      <c r="AU179" s="54"/>
      <c r="AV179" s="54"/>
      <c r="AW179" s="4"/>
      <c r="AX179" s="4"/>
    </row>
    <row r="180" spans="1:50" ht="90" customHeight="1" x14ac:dyDescent="0.4">
      <c r="A180" s="35">
        <f t="shared" si="4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FEBRERO 2025  1'!AQ180</f>
        <v>3</v>
      </c>
      <c r="P180" s="45">
        <f t="shared" si="0"/>
        <v>3</v>
      </c>
      <c r="Q180" s="46">
        <f t="shared" si="294"/>
        <v>3</v>
      </c>
      <c r="R180" s="46">
        <f t="shared" ref="R180:T180" si="352">AL180</f>
        <v>3</v>
      </c>
      <c r="S180" s="46">
        <f t="shared" si="352"/>
        <v>3</v>
      </c>
      <c r="T180" s="47">
        <f t="shared" si="352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3">P180-Z180+AE180+U180</f>
        <v>3</v>
      </c>
      <c r="AL180" s="46">
        <f t="shared" si="353"/>
        <v>3</v>
      </c>
      <c r="AM180" s="46">
        <f t="shared" si="353"/>
        <v>3</v>
      </c>
      <c r="AN180" s="46">
        <f t="shared" si="353"/>
        <v>3</v>
      </c>
      <c r="AO180" s="46">
        <f t="shared" si="353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  <c r="AW180" s="4"/>
      <c r="AX180" s="4"/>
    </row>
    <row r="181" spans="1:50" ht="90" customHeight="1" x14ac:dyDescent="0.4">
      <c r="A181" s="35">
        <f t="shared" si="4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 t="s">
        <v>769</v>
      </c>
      <c r="O181" s="43">
        <f>'EQUIPO FEBRERO 2025  1'!AQ181</f>
        <v>5</v>
      </c>
      <c r="P181" s="45">
        <f t="shared" si="0"/>
        <v>5</v>
      </c>
      <c r="Q181" s="46">
        <f t="shared" si="294"/>
        <v>4</v>
      </c>
      <c r="R181" s="46">
        <f t="shared" ref="R181:T181" si="354">AL181</f>
        <v>4</v>
      </c>
      <c r="S181" s="46">
        <f t="shared" si="354"/>
        <v>4</v>
      </c>
      <c r="T181" s="47">
        <f t="shared" si="354"/>
        <v>4</v>
      </c>
      <c r="U181" s="48"/>
      <c r="V181" s="37"/>
      <c r="W181" s="37"/>
      <c r="X181" s="37"/>
      <c r="Y181" s="49"/>
      <c r="Z181" s="50">
        <v>3</v>
      </c>
      <c r="AA181" s="139"/>
      <c r="AB181" s="37"/>
      <c r="AC181" s="37"/>
      <c r="AD181" s="49"/>
      <c r="AE181" s="50">
        <v>2</v>
      </c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5">P181-Z181+AE181+U181</f>
        <v>4</v>
      </c>
      <c r="AL181" s="46">
        <f t="shared" si="355"/>
        <v>4</v>
      </c>
      <c r="AM181" s="46">
        <f t="shared" si="355"/>
        <v>4</v>
      </c>
      <c r="AN181" s="46">
        <f t="shared" si="355"/>
        <v>4</v>
      </c>
      <c r="AO181" s="46">
        <f t="shared" si="355"/>
        <v>4</v>
      </c>
      <c r="AP181" s="37"/>
      <c r="AQ181" s="43">
        <f t="shared" si="3"/>
        <v>4</v>
      </c>
      <c r="AR181" s="41">
        <v>1898398354</v>
      </c>
      <c r="AS181" s="41" t="s">
        <v>773</v>
      </c>
      <c r="AT181" s="53"/>
      <c r="AU181" s="54"/>
      <c r="AV181" s="54"/>
      <c r="AW181" s="4"/>
      <c r="AX181" s="4"/>
    </row>
    <row r="182" spans="1:50" ht="90" customHeight="1" x14ac:dyDescent="0.4">
      <c r="A182" s="35">
        <f t="shared" si="4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 t="s">
        <v>718</v>
      </c>
      <c r="O182" s="43">
        <f>'EQUIPO FEBRERO 2025  1'!AQ182</f>
        <v>5</v>
      </c>
      <c r="P182" s="45">
        <f t="shared" si="0"/>
        <v>5</v>
      </c>
      <c r="Q182" s="46">
        <f t="shared" si="294"/>
        <v>5</v>
      </c>
      <c r="R182" s="46">
        <f t="shared" ref="R182:T182" si="356">AL182</f>
        <v>5</v>
      </c>
      <c r="S182" s="46">
        <f t="shared" si="356"/>
        <v>5</v>
      </c>
      <c r="T182" s="47">
        <f t="shared" si="356"/>
        <v>5</v>
      </c>
      <c r="U182" s="48"/>
      <c r="V182" s="37"/>
      <c r="W182" s="37"/>
      <c r="X182" s="37"/>
      <c r="Y182" s="49"/>
      <c r="Z182" s="50">
        <v>2</v>
      </c>
      <c r="AA182" s="139"/>
      <c r="AB182" s="37"/>
      <c r="AC182" s="37"/>
      <c r="AD182" s="49"/>
      <c r="AE182" s="50">
        <v>2</v>
      </c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7">P182-Z182+AE182+U182</f>
        <v>5</v>
      </c>
      <c r="AL182" s="46">
        <f t="shared" si="357"/>
        <v>5</v>
      </c>
      <c r="AM182" s="46">
        <f t="shared" si="357"/>
        <v>5</v>
      </c>
      <c r="AN182" s="46">
        <f t="shared" si="357"/>
        <v>5</v>
      </c>
      <c r="AO182" s="46">
        <f t="shared" si="357"/>
        <v>5</v>
      </c>
      <c r="AP182" s="37"/>
      <c r="AQ182" s="43">
        <f t="shared" si="3"/>
        <v>5</v>
      </c>
      <c r="AR182" s="41"/>
      <c r="AS182" s="41" t="s">
        <v>778</v>
      </c>
      <c r="AT182" s="53"/>
      <c r="AU182" s="54"/>
      <c r="AV182" s="54"/>
      <c r="AW182" s="4"/>
      <c r="AX182" s="4"/>
    </row>
    <row r="183" spans="1:50" ht="90" customHeight="1" x14ac:dyDescent="0.4">
      <c r="A183" s="35">
        <f t="shared" si="4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FEBRERO 2025  1'!AQ183</f>
        <v>0</v>
      </c>
      <c r="P183" s="45">
        <f t="shared" si="0"/>
        <v>0</v>
      </c>
      <c r="Q183" s="46">
        <f t="shared" si="294"/>
        <v>0</v>
      </c>
      <c r="R183" s="46">
        <f t="shared" ref="R183:T183" si="358">AL183</f>
        <v>0</v>
      </c>
      <c r="S183" s="46">
        <f t="shared" si="358"/>
        <v>0</v>
      </c>
      <c r="T183" s="47">
        <f t="shared" si="358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9">P183-Z183+AE183+U183</f>
        <v>0</v>
      </c>
      <c r="AL183" s="46">
        <f t="shared" si="359"/>
        <v>0</v>
      </c>
      <c r="AM183" s="46">
        <f t="shared" si="359"/>
        <v>0</v>
      </c>
      <c r="AN183" s="46">
        <f t="shared" si="359"/>
        <v>0</v>
      </c>
      <c r="AO183" s="46">
        <f t="shared" si="359"/>
        <v>0</v>
      </c>
      <c r="AP183" s="37"/>
      <c r="AQ183" s="43">
        <f t="shared" si="3"/>
        <v>0</v>
      </c>
      <c r="AR183" s="41"/>
      <c r="AS183" s="41"/>
      <c r="AT183" s="53"/>
      <c r="AU183" s="54"/>
      <c r="AV183" s="54"/>
      <c r="AW183" s="4"/>
      <c r="AX183" s="4"/>
    </row>
    <row r="184" spans="1:50" ht="90" customHeight="1" x14ac:dyDescent="0.4">
      <c r="A184" s="35">
        <f t="shared" si="4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33" t="s">
        <v>783</v>
      </c>
      <c r="O184" s="43">
        <f>'EQUIPO FEBRERO 2025  1'!AQ184</f>
        <v>14</v>
      </c>
      <c r="P184" s="45">
        <f t="shared" si="0"/>
        <v>14</v>
      </c>
      <c r="Q184" s="46">
        <f t="shared" si="294"/>
        <v>14</v>
      </c>
      <c r="R184" s="46">
        <f t="shared" ref="R184:T184" si="360">AL184</f>
        <v>14</v>
      </c>
      <c r="S184" s="46">
        <f t="shared" si="360"/>
        <v>14</v>
      </c>
      <c r="T184" s="47">
        <f t="shared" si="360"/>
        <v>14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2025'!AP184</f>
        <v>14</v>
      </c>
      <c r="AK184" s="52">
        <f t="shared" ref="AK184:AO184" si="361">P184-Z184+AE184+U184</f>
        <v>14</v>
      </c>
      <c r="AL184" s="46">
        <f t="shared" si="361"/>
        <v>14</v>
      </c>
      <c r="AM184" s="46">
        <f t="shared" si="361"/>
        <v>14</v>
      </c>
      <c r="AN184" s="46">
        <f t="shared" si="361"/>
        <v>14</v>
      </c>
      <c r="AO184" s="46">
        <f t="shared" si="361"/>
        <v>14</v>
      </c>
      <c r="AP184" s="37"/>
      <c r="AQ184" s="43">
        <f t="shared" si="3"/>
        <v>14</v>
      </c>
      <c r="AR184" s="41"/>
      <c r="AS184" s="41" t="s">
        <v>786</v>
      </c>
      <c r="AT184" s="53"/>
      <c r="AU184" s="54"/>
      <c r="AV184" s="54"/>
      <c r="AW184" s="158"/>
      <c r="AX184" s="158"/>
    </row>
    <row r="185" spans="1:50" ht="90" customHeight="1" x14ac:dyDescent="0.4">
      <c r="A185" s="35">
        <f t="shared" si="4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FEBRERO 2025  1'!AQ185</f>
        <v>1</v>
      </c>
      <c r="P185" s="45">
        <f t="shared" si="0"/>
        <v>1</v>
      </c>
      <c r="Q185" s="46">
        <f t="shared" si="294"/>
        <v>1</v>
      </c>
      <c r="R185" s="46">
        <f t="shared" ref="R185:T185" si="362">AL185</f>
        <v>1</v>
      </c>
      <c r="S185" s="46">
        <f t="shared" si="362"/>
        <v>1</v>
      </c>
      <c r="T185" s="47">
        <f t="shared" si="362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3">P185-Z185+AE185+U185</f>
        <v>1</v>
      </c>
      <c r="AL185" s="46">
        <f t="shared" si="363"/>
        <v>1</v>
      </c>
      <c r="AM185" s="46">
        <f t="shared" si="363"/>
        <v>1</v>
      </c>
      <c r="AN185" s="46">
        <f t="shared" si="363"/>
        <v>1</v>
      </c>
      <c r="AO185" s="46">
        <f t="shared" si="363"/>
        <v>1</v>
      </c>
      <c r="AP185" s="37"/>
      <c r="AQ185" s="43">
        <f t="shared" si="3"/>
        <v>1</v>
      </c>
      <c r="AR185" s="41"/>
      <c r="AS185" s="41"/>
      <c r="AT185" s="53"/>
      <c r="AU185" s="54"/>
      <c r="AV185" s="54"/>
      <c r="AW185" s="4"/>
      <c r="AX185" s="4"/>
    </row>
    <row r="186" spans="1:50" ht="90" customHeight="1" x14ac:dyDescent="0.4">
      <c r="A186" s="35">
        <f t="shared" si="4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FEBRERO 2025  1'!AQ186</f>
        <v>1</v>
      </c>
      <c r="P186" s="45">
        <f t="shared" si="0"/>
        <v>1</v>
      </c>
      <c r="Q186" s="46">
        <f t="shared" si="294"/>
        <v>1</v>
      </c>
      <c r="R186" s="46">
        <f t="shared" ref="R186:T186" si="364">AL186</f>
        <v>1</v>
      </c>
      <c r="S186" s="46">
        <f t="shared" si="364"/>
        <v>1</v>
      </c>
      <c r="T186" s="47">
        <f t="shared" si="364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5">P186-Z186+AE186+U186</f>
        <v>1</v>
      </c>
      <c r="AL186" s="46">
        <f t="shared" si="365"/>
        <v>1</v>
      </c>
      <c r="AM186" s="46">
        <f t="shared" si="365"/>
        <v>1</v>
      </c>
      <c r="AN186" s="46">
        <f t="shared" si="365"/>
        <v>1</v>
      </c>
      <c r="AO186" s="46">
        <f t="shared" si="365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90" customHeight="1" x14ac:dyDescent="0.4">
      <c r="A187" s="35">
        <f t="shared" si="4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FEBRERO 2025  1'!AQ187</f>
        <v>1</v>
      </c>
      <c r="P187" s="45">
        <f t="shared" si="0"/>
        <v>1</v>
      </c>
      <c r="Q187" s="46">
        <f t="shared" si="294"/>
        <v>1</v>
      </c>
      <c r="R187" s="46">
        <f t="shared" ref="R187:T187" si="366">AL187</f>
        <v>1</v>
      </c>
      <c r="S187" s="46">
        <f t="shared" si="366"/>
        <v>1</v>
      </c>
      <c r="T187" s="47">
        <f t="shared" si="366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7">P187-Z187+AE187+U187</f>
        <v>1</v>
      </c>
      <c r="AL187" s="46">
        <f t="shared" si="367"/>
        <v>1</v>
      </c>
      <c r="AM187" s="46">
        <f t="shared" si="367"/>
        <v>1</v>
      </c>
      <c r="AN187" s="46">
        <f t="shared" si="367"/>
        <v>1</v>
      </c>
      <c r="AO187" s="46">
        <f t="shared" si="367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90" customHeight="1" x14ac:dyDescent="0.4">
      <c r="A188" s="35">
        <f t="shared" si="4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FEBRERO 2025  1'!AQ188</f>
        <v>5</v>
      </c>
      <c r="P188" s="45">
        <f t="shared" si="0"/>
        <v>5</v>
      </c>
      <c r="Q188" s="46">
        <f t="shared" si="294"/>
        <v>5</v>
      </c>
      <c r="R188" s="46">
        <f t="shared" ref="R188:T188" si="368">AL188</f>
        <v>5</v>
      </c>
      <c r="S188" s="46">
        <f t="shared" si="368"/>
        <v>5</v>
      </c>
      <c r="T188" s="47">
        <f t="shared" si="368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9">P188-Z188+AE188+U188</f>
        <v>5</v>
      </c>
      <c r="AL188" s="46">
        <f t="shared" si="369"/>
        <v>5</v>
      </c>
      <c r="AM188" s="46">
        <f t="shared" si="369"/>
        <v>5</v>
      </c>
      <c r="AN188" s="46">
        <f t="shared" si="369"/>
        <v>5</v>
      </c>
      <c r="AO188" s="46">
        <f t="shared" si="369"/>
        <v>5</v>
      </c>
      <c r="AP188" s="37"/>
      <c r="AQ188" s="43">
        <f t="shared" si="3"/>
        <v>5</v>
      </c>
      <c r="AR188" s="41"/>
      <c r="AS188" s="41"/>
      <c r="AT188" s="53"/>
      <c r="AU188" s="54"/>
      <c r="AV188" s="54"/>
      <c r="AW188" s="4"/>
      <c r="AX188" s="4"/>
    </row>
    <row r="189" spans="1:50" ht="90" customHeight="1" x14ac:dyDescent="0.4">
      <c r="A189" s="35">
        <f t="shared" si="4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f>'EQUIPO FEBRERO 2025  1'!AQ189</f>
        <v>2</v>
      </c>
      <c r="P189" s="45">
        <f t="shared" si="0"/>
        <v>2</v>
      </c>
      <c r="Q189" s="46">
        <f t="shared" si="294"/>
        <v>2</v>
      </c>
      <c r="R189" s="46">
        <f t="shared" ref="R189:T189" si="370">AL189</f>
        <v>2</v>
      </c>
      <c r="S189" s="46">
        <f t="shared" si="370"/>
        <v>2</v>
      </c>
      <c r="T189" s="47">
        <f t="shared" si="370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1">P189-Z189+AE189+U189</f>
        <v>2</v>
      </c>
      <c r="AL189" s="46">
        <f t="shared" si="371"/>
        <v>2</v>
      </c>
      <c r="AM189" s="46">
        <f t="shared" si="371"/>
        <v>2</v>
      </c>
      <c r="AN189" s="46">
        <f t="shared" si="371"/>
        <v>2</v>
      </c>
      <c r="AO189" s="46">
        <f t="shared" si="371"/>
        <v>2</v>
      </c>
      <c r="AP189" s="37"/>
      <c r="AQ189" s="43">
        <f t="shared" si="3"/>
        <v>2</v>
      </c>
      <c r="AR189" s="41"/>
      <c r="AS189" s="41"/>
      <c r="AT189" s="53"/>
      <c r="AU189" s="54"/>
      <c r="AV189" s="54"/>
      <c r="AW189" s="4"/>
      <c r="AX189" s="4"/>
    </row>
    <row r="190" spans="1:50" ht="90" customHeight="1" x14ac:dyDescent="0.4">
      <c r="A190" s="35">
        <f t="shared" si="4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FEBRERO 2025  1'!AQ190</f>
        <v>2</v>
      </c>
      <c r="P190" s="45">
        <f t="shared" si="0"/>
        <v>2</v>
      </c>
      <c r="Q190" s="46">
        <f t="shared" si="294"/>
        <v>2</v>
      </c>
      <c r="R190" s="46">
        <f t="shared" ref="R190:T190" si="372">AL190</f>
        <v>2</v>
      </c>
      <c r="S190" s="46">
        <f t="shared" si="372"/>
        <v>2</v>
      </c>
      <c r="T190" s="47">
        <f t="shared" si="372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3">P190-Z190+AE190+U190</f>
        <v>2</v>
      </c>
      <c r="AL190" s="46">
        <f t="shared" si="373"/>
        <v>2</v>
      </c>
      <c r="AM190" s="46">
        <f t="shared" si="373"/>
        <v>2</v>
      </c>
      <c r="AN190" s="46">
        <f t="shared" si="373"/>
        <v>2</v>
      </c>
      <c r="AO190" s="46">
        <f t="shared" si="373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90" customHeight="1" x14ac:dyDescent="0.4">
      <c r="A191" s="35">
        <f t="shared" si="4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FEBRERO 2025  1'!AQ191</f>
        <v>4</v>
      </c>
      <c r="P191" s="45">
        <f t="shared" si="0"/>
        <v>4</v>
      </c>
      <c r="Q191" s="46">
        <f t="shared" si="294"/>
        <v>4</v>
      </c>
      <c r="R191" s="46">
        <f t="shared" ref="R191:T191" si="374">AL191</f>
        <v>4</v>
      </c>
      <c r="S191" s="46">
        <f t="shared" si="374"/>
        <v>4</v>
      </c>
      <c r="T191" s="47">
        <f t="shared" si="374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5">P191-Z191+AE191+U191</f>
        <v>4</v>
      </c>
      <c r="AL191" s="46">
        <f t="shared" si="375"/>
        <v>4</v>
      </c>
      <c r="AM191" s="46">
        <f t="shared" si="375"/>
        <v>4</v>
      </c>
      <c r="AN191" s="46">
        <f t="shared" si="375"/>
        <v>4</v>
      </c>
      <c r="AO191" s="46">
        <f t="shared" si="375"/>
        <v>4</v>
      </c>
      <c r="AP191" s="37"/>
      <c r="AQ191" s="43">
        <f t="shared" si="3"/>
        <v>4</v>
      </c>
      <c r="AR191" s="41"/>
      <c r="AS191" s="41"/>
      <c r="AT191" s="53"/>
      <c r="AU191" s="54"/>
      <c r="AV191" s="54"/>
      <c r="AW191" s="4"/>
      <c r="AX191" s="4"/>
    </row>
    <row r="192" spans="1:50" ht="90" customHeight="1" x14ac:dyDescent="0.4">
      <c r="A192" s="35">
        <f t="shared" si="4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FEBRERO 2025  1'!AQ192</f>
        <v>0</v>
      </c>
      <c r="P192" s="45">
        <f t="shared" si="0"/>
        <v>0</v>
      </c>
      <c r="Q192" s="46">
        <f t="shared" si="294"/>
        <v>0</v>
      </c>
      <c r="R192" s="46">
        <f t="shared" ref="R192:T192" si="376">AL192</f>
        <v>0</v>
      </c>
      <c r="S192" s="46">
        <f t="shared" si="376"/>
        <v>0</v>
      </c>
      <c r="T192" s="47">
        <f t="shared" si="376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7">P192-Z192+AE192+U192</f>
        <v>0</v>
      </c>
      <c r="AL192" s="46">
        <f t="shared" si="377"/>
        <v>0</v>
      </c>
      <c r="AM192" s="46">
        <f t="shared" si="377"/>
        <v>0</v>
      </c>
      <c r="AN192" s="46">
        <f t="shared" si="377"/>
        <v>0</v>
      </c>
      <c r="AO192" s="46">
        <f t="shared" si="377"/>
        <v>0</v>
      </c>
      <c r="AP192" s="37"/>
      <c r="AQ192" s="43">
        <f t="shared" si="3"/>
        <v>0</v>
      </c>
      <c r="AR192" s="41"/>
      <c r="AS192" s="41"/>
      <c r="AT192" s="53"/>
      <c r="AU192" s="54"/>
      <c r="AV192" s="54"/>
      <c r="AW192" s="4"/>
      <c r="AX192" s="4"/>
    </row>
    <row r="193" spans="1:50" ht="90" customHeight="1" x14ac:dyDescent="0.4">
      <c r="A193" s="35">
        <f t="shared" si="4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FEBRERO 2025  1'!AQ193</f>
        <v>5</v>
      </c>
      <c r="P193" s="45">
        <f t="shared" si="0"/>
        <v>5</v>
      </c>
      <c r="Q193" s="46">
        <f t="shared" si="294"/>
        <v>5</v>
      </c>
      <c r="R193" s="46">
        <f t="shared" ref="R193:T193" si="378">AL193</f>
        <v>5</v>
      </c>
      <c r="S193" s="46">
        <f t="shared" si="378"/>
        <v>5</v>
      </c>
      <c r="T193" s="47">
        <f t="shared" si="378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9">P193-Z193+AE193+U193</f>
        <v>5</v>
      </c>
      <c r="AL193" s="46">
        <f t="shared" si="379"/>
        <v>5</v>
      </c>
      <c r="AM193" s="46">
        <f t="shared" si="379"/>
        <v>5</v>
      </c>
      <c r="AN193" s="46">
        <f t="shared" si="379"/>
        <v>5</v>
      </c>
      <c r="AO193" s="46">
        <f t="shared" si="379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  <c r="AW193" s="4"/>
      <c r="AX193" s="4"/>
    </row>
    <row r="194" spans="1:50" ht="90" customHeight="1" x14ac:dyDescent="0.4">
      <c r="A194" s="35">
        <f t="shared" si="4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FEBRERO 2025  1'!AQ194</f>
        <v>0</v>
      </c>
      <c r="P194" s="45">
        <f t="shared" si="0"/>
        <v>0</v>
      </c>
      <c r="Q194" s="46">
        <f t="shared" si="294"/>
        <v>0</v>
      </c>
      <c r="R194" s="46">
        <f t="shared" ref="R194:T194" si="380">AL194</f>
        <v>0</v>
      </c>
      <c r="S194" s="46">
        <f t="shared" si="380"/>
        <v>0</v>
      </c>
      <c r="T194" s="47">
        <f t="shared" si="380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1">P194-Z194+AE194+U194</f>
        <v>0</v>
      </c>
      <c r="AL194" s="46">
        <f t="shared" si="381"/>
        <v>0</v>
      </c>
      <c r="AM194" s="46">
        <f t="shared" si="381"/>
        <v>0</v>
      </c>
      <c r="AN194" s="46">
        <f t="shared" si="381"/>
        <v>0</v>
      </c>
      <c r="AO194" s="46">
        <f t="shared" si="381"/>
        <v>0</v>
      </c>
      <c r="AP194" s="37"/>
      <c r="AQ194" s="43">
        <f t="shared" si="3"/>
        <v>0</v>
      </c>
      <c r="AR194" s="41"/>
      <c r="AS194" s="41"/>
      <c r="AT194" s="53"/>
      <c r="AU194" s="54"/>
      <c r="AV194" s="54"/>
      <c r="AW194" s="4"/>
      <c r="AX194" s="4"/>
    </row>
    <row r="195" spans="1:50" ht="90" customHeight="1" x14ac:dyDescent="0.4">
      <c r="A195" s="35">
        <f t="shared" si="4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FEBRERO 2025  1'!AQ195</f>
        <v>4</v>
      </c>
      <c r="P195" s="45">
        <f t="shared" si="0"/>
        <v>4</v>
      </c>
      <c r="Q195" s="46">
        <f t="shared" si="294"/>
        <v>4</v>
      </c>
      <c r="R195" s="46">
        <f t="shared" ref="R195:T195" si="382">AL195</f>
        <v>4</v>
      </c>
      <c r="S195" s="46">
        <f t="shared" si="382"/>
        <v>4</v>
      </c>
      <c r="T195" s="47">
        <f t="shared" si="382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3">P195-Z195+AE195+U195</f>
        <v>4</v>
      </c>
      <c r="AL195" s="46">
        <f t="shared" si="383"/>
        <v>4</v>
      </c>
      <c r="AM195" s="46">
        <f t="shared" si="383"/>
        <v>4</v>
      </c>
      <c r="AN195" s="46">
        <f t="shared" si="383"/>
        <v>4</v>
      </c>
      <c r="AO195" s="46">
        <f t="shared" si="383"/>
        <v>4</v>
      </c>
      <c r="AP195" s="37"/>
      <c r="AQ195" s="43">
        <f t="shared" si="3"/>
        <v>4</v>
      </c>
      <c r="AR195" s="41"/>
      <c r="AS195" s="41"/>
      <c r="AT195" s="53"/>
      <c r="AU195" s="54"/>
      <c r="AV195" s="54"/>
      <c r="AW195" s="4"/>
      <c r="AX195" s="4"/>
    </row>
    <row r="196" spans="1:50" ht="90" customHeight="1" x14ac:dyDescent="0.4">
      <c r="A196" s="35">
        <f t="shared" si="4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 t="s">
        <v>825</v>
      </c>
      <c r="O196" s="43">
        <f>'EQUIPO FEBRERO 2025  1'!AQ196</f>
        <v>4</v>
      </c>
      <c r="P196" s="45">
        <f t="shared" si="0"/>
        <v>4</v>
      </c>
      <c r="Q196" s="46">
        <f t="shared" si="294"/>
        <v>4</v>
      </c>
      <c r="R196" s="46">
        <f t="shared" ref="R196:T196" si="384">AL196</f>
        <v>4</v>
      </c>
      <c r="S196" s="46">
        <f t="shared" si="384"/>
        <v>4</v>
      </c>
      <c r="T196" s="47">
        <f t="shared" si="384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5">P196-Z196+AE196+U196</f>
        <v>4</v>
      </c>
      <c r="AL196" s="46">
        <f t="shared" si="385"/>
        <v>4</v>
      </c>
      <c r="AM196" s="46">
        <f t="shared" si="385"/>
        <v>4</v>
      </c>
      <c r="AN196" s="46">
        <f t="shared" si="385"/>
        <v>4</v>
      </c>
      <c r="AO196" s="46">
        <f t="shared" si="385"/>
        <v>4</v>
      </c>
      <c r="AP196" s="37"/>
      <c r="AQ196" s="43">
        <f t="shared" si="3"/>
        <v>4</v>
      </c>
      <c r="AR196" s="41">
        <v>541675326</v>
      </c>
      <c r="AS196" s="41">
        <v>350</v>
      </c>
      <c r="AT196" s="53"/>
      <c r="AU196" s="54"/>
      <c r="AV196" s="54"/>
      <c r="AW196" s="4"/>
      <c r="AX196" s="4"/>
    </row>
    <row r="197" spans="1:50" ht="90" customHeight="1" x14ac:dyDescent="0.4">
      <c r="A197" s="35">
        <f t="shared" si="4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FEBRERO 2025  1'!AQ197</f>
        <v>8</v>
      </c>
      <c r="P197" s="45">
        <f t="shared" si="0"/>
        <v>8</v>
      </c>
      <c r="Q197" s="46">
        <f t="shared" si="294"/>
        <v>8</v>
      </c>
      <c r="R197" s="46">
        <f t="shared" ref="R197:T197" si="386">AL197</f>
        <v>8</v>
      </c>
      <c r="S197" s="46">
        <f t="shared" si="386"/>
        <v>8</v>
      </c>
      <c r="T197" s="47">
        <f t="shared" si="386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7">P197-Z197+AE197+U197</f>
        <v>8</v>
      </c>
      <c r="AL197" s="46">
        <f t="shared" si="387"/>
        <v>8</v>
      </c>
      <c r="AM197" s="46">
        <f t="shared" si="387"/>
        <v>8</v>
      </c>
      <c r="AN197" s="46">
        <f t="shared" si="387"/>
        <v>8</v>
      </c>
      <c r="AO197" s="46">
        <f t="shared" si="387"/>
        <v>8</v>
      </c>
      <c r="AP197" s="37"/>
      <c r="AQ197" s="43">
        <f t="shared" si="3"/>
        <v>8</v>
      </c>
      <c r="AR197" s="41"/>
      <c r="AS197" s="41"/>
      <c r="AT197" s="53"/>
      <c r="AU197" s="54"/>
      <c r="AV197" s="54"/>
      <c r="AW197" s="4"/>
      <c r="AX197" s="4"/>
    </row>
    <row r="198" spans="1:50" ht="90" customHeight="1" x14ac:dyDescent="0.4">
      <c r="A198" s="35">
        <f t="shared" si="4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FEBRERO 2025  1'!AQ198</f>
        <v>0</v>
      </c>
      <c r="P198" s="45">
        <f t="shared" si="0"/>
        <v>0</v>
      </c>
      <c r="Q198" s="46">
        <f t="shared" si="294"/>
        <v>0</v>
      </c>
      <c r="R198" s="46">
        <f t="shared" ref="R198:T198" si="388">AL198</f>
        <v>0</v>
      </c>
      <c r="S198" s="46">
        <f t="shared" si="388"/>
        <v>0</v>
      </c>
      <c r="T198" s="47">
        <f t="shared" si="388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9">P198-Z198+AE198+U198</f>
        <v>0</v>
      </c>
      <c r="AL198" s="46">
        <f t="shared" si="389"/>
        <v>0</v>
      </c>
      <c r="AM198" s="46">
        <f t="shared" si="389"/>
        <v>0</v>
      </c>
      <c r="AN198" s="46">
        <f t="shared" si="389"/>
        <v>0</v>
      </c>
      <c r="AO198" s="46">
        <f t="shared" si="389"/>
        <v>0</v>
      </c>
      <c r="AP198" s="37"/>
      <c r="AQ198" s="43">
        <f t="shared" si="3"/>
        <v>0</v>
      </c>
      <c r="AR198" s="41"/>
      <c r="AS198" s="41"/>
      <c r="AT198" s="53"/>
      <c r="AU198" s="54"/>
      <c r="AV198" s="54"/>
      <c r="AW198" s="4"/>
      <c r="AX198" s="4"/>
    </row>
    <row r="199" spans="1:50" ht="90" customHeight="1" x14ac:dyDescent="0.4">
      <c r="A199" s="35">
        <f t="shared" si="4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FEBRERO 2025  1'!AQ199</f>
        <v>0</v>
      </c>
      <c r="P199" s="45">
        <f t="shared" si="0"/>
        <v>0</v>
      </c>
      <c r="Q199" s="46">
        <f t="shared" si="294"/>
        <v>0</v>
      </c>
      <c r="R199" s="46">
        <f t="shared" ref="R199:T199" si="390">AL199</f>
        <v>0</v>
      </c>
      <c r="S199" s="46">
        <f t="shared" si="390"/>
        <v>0</v>
      </c>
      <c r="T199" s="47">
        <f t="shared" si="390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1">P199-Z199+AE199+U199</f>
        <v>0</v>
      </c>
      <c r="AL199" s="46">
        <f t="shared" si="391"/>
        <v>0</v>
      </c>
      <c r="AM199" s="46">
        <f t="shared" si="391"/>
        <v>0</v>
      </c>
      <c r="AN199" s="46">
        <f t="shared" si="391"/>
        <v>0</v>
      </c>
      <c r="AO199" s="46">
        <f t="shared" si="391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90" customHeight="1" x14ac:dyDescent="0.4">
      <c r="A200" s="35">
        <f t="shared" si="4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FEBRERO 2025  1'!AQ200</f>
        <v>0</v>
      </c>
      <c r="P200" s="45">
        <f t="shared" si="0"/>
        <v>0</v>
      </c>
      <c r="Q200" s="46">
        <f t="shared" si="294"/>
        <v>0</v>
      </c>
      <c r="R200" s="46">
        <f t="shared" ref="R200:T200" si="392">AL200</f>
        <v>0</v>
      </c>
      <c r="S200" s="46">
        <f t="shared" si="392"/>
        <v>0</v>
      </c>
      <c r="T200" s="47">
        <f t="shared" si="392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3">P200-Z200+AE200+U200</f>
        <v>0</v>
      </c>
      <c r="AL200" s="46">
        <f t="shared" si="393"/>
        <v>0</v>
      </c>
      <c r="AM200" s="46">
        <f t="shared" si="393"/>
        <v>0</v>
      </c>
      <c r="AN200" s="46">
        <f t="shared" si="393"/>
        <v>0</v>
      </c>
      <c r="AO200" s="46">
        <f t="shared" si="393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90" customHeight="1" x14ac:dyDescent="0.4">
      <c r="A201" s="35">
        <f t="shared" si="4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FEBRERO 2025  1'!AQ201</f>
        <v>1</v>
      </c>
      <c r="P201" s="45">
        <f t="shared" si="0"/>
        <v>1</v>
      </c>
      <c r="Q201" s="46">
        <f t="shared" si="294"/>
        <v>1</v>
      </c>
      <c r="R201" s="46">
        <f t="shared" ref="R201:T201" si="394">AL201</f>
        <v>1</v>
      </c>
      <c r="S201" s="46">
        <f t="shared" si="394"/>
        <v>1</v>
      </c>
      <c r="T201" s="47">
        <f t="shared" si="394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5">P201-Z201+AE201+U201</f>
        <v>1</v>
      </c>
      <c r="AL201" s="46">
        <f t="shared" si="395"/>
        <v>1</v>
      </c>
      <c r="AM201" s="46">
        <f t="shared" si="395"/>
        <v>1</v>
      </c>
      <c r="AN201" s="46">
        <f t="shared" si="395"/>
        <v>1</v>
      </c>
      <c r="AO201" s="46">
        <f t="shared" si="395"/>
        <v>1</v>
      </c>
      <c r="AP201" s="37"/>
      <c r="AQ201" s="43">
        <f t="shared" si="3"/>
        <v>1</v>
      </c>
      <c r="AR201" s="41"/>
      <c r="AS201" s="41"/>
      <c r="AT201" s="53"/>
      <c r="AU201" s="54"/>
      <c r="AV201" s="54"/>
      <c r="AW201" s="4"/>
      <c r="AX201" s="4"/>
    </row>
    <row r="202" spans="1:50" ht="90" customHeight="1" x14ac:dyDescent="0.4">
      <c r="A202" s="35">
        <f t="shared" si="4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FEBRERO 2025  1'!AQ202</f>
        <v>0</v>
      </c>
      <c r="P202" s="45">
        <f t="shared" si="0"/>
        <v>0</v>
      </c>
      <c r="Q202" s="46">
        <f t="shared" si="294"/>
        <v>0</v>
      </c>
      <c r="R202" s="46">
        <f t="shared" ref="R202:T202" si="396">AL202</f>
        <v>0</v>
      </c>
      <c r="S202" s="46">
        <f t="shared" si="396"/>
        <v>0</v>
      </c>
      <c r="T202" s="47">
        <f t="shared" si="396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7">P202-Z202+AE202+U202</f>
        <v>0</v>
      </c>
      <c r="AL202" s="46">
        <f t="shared" si="397"/>
        <v>0</v>
      </c>
      <c r="AM202" s="46">
        <f t="shared" si="397"/>
        <v>0</v>
      </c>
      <c r="AN202" s="46">
        <f t="shared" si="397"/>
        <v>0</v>
      </c>
      <c r="AO202" s="46">
        <f t="shared" si="397"/>
        <v>0</v>
      </c>
      <c r="AP202" s="37"/>
      <c r="AQ202" s="43">
        <f t="shared" si="3"/>
        <v>0</v>
      </c>
      <c r="AR202" s="41"/>
      <c r="AS202" s="41"/>
      <c r="AT202" s="53"/>
      <c r="AU202" s="54"/>
      <c r="AV202" s="54"/>
      <c r="AW202" s="4"/>
      <c r="AX202" s="4"/>
    </row>
    <row r="203" spans="1:50" ht="90" customHeight="1" x14ac:dyDescent="0.4">
      <c r="A203" s="35">
        <f t="shared" si="4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FEBRERO 2025  1'!AQ203</f>
        <v>0</v>
      </c>
      <c r="P203" s="45">
        <f t="shared" si="0"/>
        <v>0</v>
      </c>
      <c r="Q203" s="46">
        <f t="shared" si="294"/>
        <v>0</v>
      </c>
      <c r="R203" s="46">
        <f t="shared" ref="R203:T203" si="398">AL203</f>
        <v>0</v>
      </c>
      <c r="S203" s="46">
        <f t="shared" si="398"/>
        <v>0</v>
      </c>
      <c r="T203" s="47">
        <f t="shared" si="398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9">P203-Z203+AE203+U203</f>
        <v>0</v>
      </c>
      <c r="AL203" s="46">
        <f t="shared" si="399"/>
        <v>0</v>
      </c>
      <c r="AM203" s="46">
        <f t="shared" si="399"/>
        <v>0</v>
      </c>
      <c r="AN203" s="46">
        <f t="shared" si="399"/>
        <v>0</v>
      </c>
      <c r="AO203" s="46">
        <f t="shared" si="399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90" customHeight="1" x14ac:dyDescent="0.4">
      <c r="A204" s="35">
        <f t="shared" si="4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FEBRERO 2025  1'!AQ204</f>
        <v>0</v>
      </c>
      <c r="P204" s="45">
        <f t="shared" si="0"/>
        <v>0</v>
      </c>
      <c r="Q204" s="46">
        <f t="shared" si="294"/>
        <v>0</v>
      </c>
      <c r="R204" s="46">
        <f t="shared" ref="R204:T204" si="400">AL204</f>
        <v>0</v>
      </c>
      <c r="S204" s="46">
        <f t="shared" si="400"/>
        <v>0</v>
      </c>
      <c r="T204" s="47">
        <f t="shared" si="400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1">P204-Z204+AE204+U204</f>
        <v>0</v>
      </c>
      <c r="AL204" s="46">
        <f t="shared" si="401"/>
        <v>0</v>
      </c>
      <c r="AM204" s="46">
        <f t="shared" si="401"/>
        <v>0</v>
      </c>
      <c r="AN204" s="46">
        <f t="shared" si="401"/>
        <v>0</v>
      </c>
      <c r="AO204" s="46">
        <f t="shared" si="401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90" customHeight="1" x14ac:dyDescent="0.4">
      <c r="A205" s="35">
        <f t="shared" si="4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FEBRERO 2025  1'!AQ205</f>
        <v>1</v>
      </c>
      <c r="P205" s="45">
        <f t="shared" si="0"/>
        <v>1</v>
      </c>
      <c r="Q205" s="46">
        <f t="shared" si="294"/>
        <v>1</v>
      </c>
      <c r="R205" s="46">
        <f t="shared" ref="R205:T205" si="402">AL205</f>
        <v>1</v>
      </c>
      <c r="S205" s="46">
        <f t="shared" si="402"/>
        <v>1</v>
      </c>
      <c r="T205" s="47">
        <f t="shared" si="402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3">P205-Z205+AE205+U205</f>
        <v>1</v>
      </c>
      <c r="AL205" s="46">
        <f t="shared" si="403"/>
        <v>1</v>
      </c>
      <c r="AM205" s="46">
        <f t="shared" si="403"/>
        <v>1</v>
      </c>
      <c r="AN205" s="46">
        <f t="shared" si="403"/>
        <v>1</v>
      </c>
      <c r="AO205" s="46">
        <f t="shared" si="403"/>
        <v>1</v>
      </c>
      <c r="AP205" s="37"/>
      <c r="AQ205" s="43">
        <f t="shared" si="3"/>
        <v>1</v>
      </c>
      <c r="AR205" s="41"/>
      <c r="AS205" s="41"/>
      <c r="AT205" s="53"/>
      <c r="AU205" s="54"/>
      <c r="AV205" s="54"/>
      <c r="AW205" s="4"/>
      <c r="AX205" s="4"/>
    </row>
    <row r="206" spans="1:50" ht="90" customHeight="1" x14ac:dyDescent="0.4">
      <c r="A206" s="35">
        <f t="shared" si="4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FEBRERO 2025  1'!AQ206</f>
        <v>7</v>
      </c>
      <c r="P206" s="45">
        <f t="shared" si="0"/>
        <v>7</v>
      </c>
      <c r="Q206" s="46">
        <f t="shared" si="294"/>
        <v>7</v>
      </c>
      <c r="R206" s="46">
        <f t="shared" ref="R206:T206" si="404">AL206</f>
        <v>7</v>
      </c>
      <c r="S206" s="46">
        <f t="shared" si="404"/>
        <v>7</v>
      </c>
      <c r="T206" s="47">
        <f t="shared" si="404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5">P206-Z206+AE206+U206</f>
        <v>7</v>
      </c>
      <c r="AL206" s="46">
        <f t="shared" si="405"/>
        <v>7</v>
      </c>
      <c r="AM206" s="46">
        <f t="shared" si="405"/>
        <v>7</v>
      </c>
      <c r="AN206" s="46">
        <f t="shared" si="405"/>
        <v>7</v>
      </c>
      <c r="AO206" s="46">
        <f t="shared" si="405"/>
        <v>7</v>
      </c>
      <c r="AP206" s="37"/>
      <c r="AQ206" s="43">
        <f t="shared" si="3"/>
        <v>7</v>
      </c>
      <c r="AR206" s="41"/>
      <c r="AS206" s="41"/>
      <c r="AT206" s="53"/>
      <c r="AU206" s="54"/>
      <c r="AV206" s="54"/>
      <c r="AW206" s="4"/>
      <c r="AX206" s="4"/>
    </row>
    <row r="207" spans="1:50" ht="90" customHeight="1" x14ac:dyDescent="0.4">
      <c r="A207" s="35">
        <f t="shared" si="4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FEBRERO 2025  1'!AQ207</f>
        <v>0</v>
      </c>
      <c r="P207" s="45">
        <f t="shared" si="0"/>
        <v>0</v>
      </c>
      <c r="Q207" s="46">
        <f t="shared" si="294"/>
        <v>0</v>
      </c>
      <c r="R207" s="46">
        <f t="shared" ref="R207:T207" si="406">AL207</f>
        <v>0</v>
      </c>
      <c r="S207" s="46">
        <f t="shared" si="406"/>
        <v>0</v>
      </c>
      <c r="T207" s="47">
        <f t="shared" si="406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7">P207-Z207+AE207+U207</f>
        <v>0</v>
      </c>
      <c r="AL207" s="46">
        <f t="shared" si="407"/>
        <v>0</v>
      </c>
      <c r="AM207" s="46">
        <f t="shared" si="407"/>
        <v>0</v>
      </c>
      <c r="AN207" s="46">
        <f t="shared" si="407"/>
        <v>0</v>
      </c>
      <c r="AO207" s="46">
        <f t="shared" si="407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  <c r="AW207" s="4"/>
      <c r="AX207" s="4"/>
    </row>
    <row r="208" spans="1:50" ht="90" customHeight="1" x14ac:dyDescent="0.4">
      <c r="A208" s="35">
        <f t="shared" si="4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FEBRERO 2025  1'!AQ208</f>
        <v>22</v>
      </c>
      <c r="P208" s="45">
        <f t="shared" si="0"/>
        <v>22</v>
      </c>
      <c r="Q208" s="46">
        <f t="shared" si="294"/>
        <v>22</v>
      </c>
      <c r="R208" s="46">
        <f t="shared" ref="R208:T208" si="408">AL208</f>
        <v>22</v>
      </c>
      <c r="S208" s="46">
        <f t="shared" si="408"/>
        <v>22</v>
      </c>
      <c r="T208" s="47">
        <f t="shared" si="408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9">P208-Z208+AE208+U208</f>
        <v>22</v>
      </c>
      <c r="AL208" s="46">
        <f t="shared" si="409"/>
        <v>22</v>
      </c>
      <c r="AM208" s="46">
        <f t="shared" si="409"/>
        <v>22</v>
      </c>
      <c r="AN208" s="46">
        <f t="shared" si="409"/>
        <v>22</v>
      </c>
      <c r="AO208" s="46">
        <f t="shared" si="409"/>
        <v>22</v>
      </c>
      <c r="AP208" s="37"/>
      <c r="AQ208" s="43">
        <f t="shared" si="3"/>
        <v>22</v>
      </c>
      <c r="AR208" s="41"/>
      <c r="AS208" s="41"/>
      <c r="AT208" s="53"/>
      <c r="AU208" s="54"/>
      <c r="AV208" s="54"/>
      <c r="AW208" s="4"/>
      <c r="AX208" s="4"/>
    </row>
    <row r="209" spans="1:50" ht="90" customHeight="1" x14ac:dyDescent="0.4">
      <c r="A209" s="35">
        <f t="shared" si="4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FEBRERO 2025  1'!AQ209</f>
        <v>15</v>
      </c>
      <c r="P209" s="45">
        <f t="shared" si="0"/>
        <v>15</v>
      </c>
      <c r="Q209" s="46">
        <f t="shared" si="294"/>
        <v>15</v>
      </c>
      <c r="R209" s="46">
        <f t="shared" ref="R209:T209" si="410">AL209</f>
        <v>15</v>
      </c>
      <c r="S209" s="46">
        <f t="shared" si="410"/>
        <v>15</v>
      </c>
      <c r="T209" s="47">
        <f t="shared" si="410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1">P209-Z209+AE209+U209</f>
        <v>15</v>
      </c>
      <c r="AL209" s="46">
        <f t="shared" si="411"/>
        <v>15</v>
      </c>
      <c r="AM209" s="46">
        <f t="shared" si="411"/>
        <v>15</v>
      </c>
      <c r="AN209" s="46">
        <f t="shared" si="411"/>
        <v>15</v>
      </c>
      <c r="AO209" s="46">
        <f t="shared" si="411"/>
        <v>15</v>
      </c>
      <c r="AP209" s="37"/>
      <c r="AQ209" s="43">
        <f t="shared" si="3"/>
        <v>15</v>
      </c>
      <c r="AR209" s="41"/>
      <c r="AS209" s="41"/>
      <c r="AT209" s="53"/>
      <c r="AU209" s="54"/>
      <c r="AV209" s="54"/>
      <c r="AW209" s="4"/>
      <c r="AX209" s="4"/>
    </row>
    <row r="210" spans="1:50" ht="90" customHeight="1" x14ac:dyDescent="0.4">
      <c r="A210" s="35">
        <f t="shared" si="4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 t="s">
        <v>872</v>
      </c>
      <c r="O210" s="43">
        <f>'EQUIPO FEBRERO 2025  1'!AQ210</f>
        <v>3</v>
      </c>
      <c r="P210" s="45">
        <f t="shared" si="0"/>
        <v>3</v>
      </c>
      <c r="Q210" s="46">
        <f t="shared" si="294"/>
        <v>3</v>
      </c>
      <c r="R210" s="46">
        <f t="shared" ref="R210:T210" si="412">AL210</f>
        <v>3</v>
      </c>
      <c r="S210" s="46">
        <f t="shared" si="412"/>
        <v>3</v>
      </c>
      <c r="T210" s="47">
        <f t="shared" si="412"/>
        <v>3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3">P210-Z210+AE210+U210</f>
        <v>3</v>
      </c>
      <c r="AL210" s="46">
        <f t="shared" si="413"/>
        <v>3</v>
      </c>
      <c r="AM210" s="46">
        <f t="shared" si="413"/>
        <v>3</v>
      </c>
      <c r="AN210" s="46">
        <f t="shared" si="413"/>
        <v>3</v>
      </c>
      <c r="AO210" s="46">
        <f t="shared" si="413"/>
        <v>3</v>
      </c>
      <c r="AP210" s="37"/>
      <c r="AQ210" s="43">
        <f t="shared" si="3"/>
        <v>3</v>
      </c>
      <c r="AR210" s="41"/>
      <c r="AS210" s="41" t="s">
        <v>877</v>
      </c>
      <c r="AT210" s="53"/>
      <c r="AU210" s="54"/>
      <c r="AV210" s="54"/>
      <c r="AW210" s="4"/>
      <c r="AX210" s="4"/>
    </row>
    <row r="211" spans="1:50" ht="90" customHeight="1" x14ac:dyDescent="0.4">
      <c r="A211" s="35">
        <f t="shared" si="4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FEBRERO 2025  1'!AQ211</f>
        <v>1</v>
      </c>
      <c r="P211" s="45">
        <f t="shared" si="0"/>
        <v>1</v>
      </c>
      <c r="Q211" s="46">
        <f t="shared" si="294"/>
        <v>1</v>
      </c>
      <c r="R211" s="46">
        <f t="shared" ref="R211:T211" si="414">AL211</f>
        <v>1</v>
      </c>
      <c r="S211" s="46">
        <f t="shared" si="414"/>
        <v>1</v>
      </c>
      <c r="T211" s="47">
        <f t="shared" si="414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5">P211-Z211+AE211+U211</f>
        <v>1</v>
      </c>
      <c r="AL211" s="46">
        <f t="shared" si="415"/>
        <v>1</v>
      </c>
      <c r="AM211" s="46">
        <f t="shared" si="415"/>
        <v>1</v>
      </c>
      <c r="AN211" s="46">
        <f t="shared" si="415"/>
        <v>1</v>
      </c>
      <c r="AO211" s="46">
        <f t="shared" si="415"/>
        <v>1</v>
      </c>
      <c r="AP211" s="37"/>
      <c r="AQ211" s="43">
        <f t="shared" si="3"/>
        <v>1</v>
      </c>
      <c r="AR211" s="41"/>
      <c r="AS211" s="41"/>
      <c r="AT211" s="53"/>
      <c r="AU211" s="54"/>
      <c r="AV211" s="54"/>
      <c r="AW211" s="4"/>
      <c r="AX211" s="4"/>
    </row>
    <row r="212" spans="1:50" ht="90" customHeight="1" x14ac:dyDescent="0.4">
      <c r="A212" s="35">
        <f t="shared" si="4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FEBRERO 2025  1'!AQ212</f>
        <v>6</v>
      </c>
      <c r="P212" s="45">
        <f t="shared" si="0"/>
        <v>6</v>
      </c>
      <c r="Q212" s="46">
        <f t="shared" si="294"/>
        <v>6</v>
      </c>
      <c r="R212" s="46">
        <f t="shared" ref="R212:T212" si="416">AL212</f>
        <v>6</v>
      </c>
      <c r="S212" s="46">
        <f t="shared" si="416"/>
        <v>6</v>
      </c>
      <c r="T212" s="47">
        <f t="shared" si="416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7">P212-Z212+AE212+U212</f>
        <v>6</v>
      </c>
      <c r="AL212" s="46">
        <f t="shared" si="417"/>
        <v>6</v>
      </c>
      <c r="AM212" s="46">
        <f t="shared" si="417"/>
        <v>6</v>
      </c>
      <c r="AN212" s="46">
        <f t="shared" si="417"/>
        <v>6</v>
      </c>
      <c r="AO212" s="46">
        <f t="shared" si="417"/>
        <v>6</v>
      </c>
      <c r="AP212" s="37"/>
      <c r="AQ212" s="43">
        <f t="shared" si="3"/>
        <v>6</v>
      </c>
      <c r="AR212" s="41"/>
      <c r="AS212" s="41"/>
      <c r="AT212" s="53"/>
      <c r="AU212" s="54"/>
      <c r="AV212" s="54"/>
      <c r="AW212" s="4"/>
      <c r="AX212" s="4"/>
    </row>
    <row r="213" spans="1:50" ht="90" customHeight="1" x14ac:dyDescent="0.4">
      <c r="A213" s="35">
        <f t="shared" si="4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FEBRERO 2025  1'!AQ213</f>
        <v>0</v>
      </c>
      <c r="P213" s="45">
        <f t="shared" si="0"/>
        <v>0</v>
      </c>
      <c r="Q213" s="46">
        <f t="shared" si="294"/>
        <v>0</v>
      </c>
      <c r="R213" s="46">
        <f t="shared" ref="R213:T213" si="418">AL213</f>
        <v>0</v>
      </c>
      <c r="S213" s="46">
        <f t="shared" si="418"/>
        <v>0</v>
      </c>
      <c r="T213" s="47">
        <f t="shared" si="418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9">P213-Z213+AE213+U213</f>
        <v>0</v>
      </c>
      <c r="AL213" s="46">
        <f t="shared" si="419"/>
        <v>0</v>
      </c>
      <c r="AM213" s="46">
        <f t="shared" si="419"/>
        <v>0</v>
      </c>
      <c r="AN213" s="46">
        <f t="shared" si="419"/>
        <v>0</v>
      </c>
      <c r="AO213" s="46">
        <f t="shared" si="419"/>
        <v>0</v>
      </c>
      <c r="AP213" s="37"/>
      <c r="AQ213" s="43">
        <f t="shared" si="3"/>
        <v>0</v>
      </c>
      <c r="AR213" s="41"/>
      <c r="AS213" s="41"/>
      <c r="AT213" s="53"/>
      <c r="AU213" s="54"/>
      <c r="AV213" s="54"/>
      <c r="AW213" s="4"/>
      <c r="AX213" s="4"/>
    </row>
    <row r="214" spans="1:50" ht="90" customHeight="1" x14ac:dyDescent="0.4">
      <c r="A214" s="35">
        <f t="shared" si="4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f>'EQUIPO FEBRERO 2025  1'!AQ214</f>
        <v>0</v>
      </c>
      <c r="P214" s="45">
        <f t="shared" si="0"/>
        <v>0</v>
      </c>
      <c r="Q214" s="46">
        <f t="shared" si="294"/>
        <v>0</v>
      </c>
      <c r="R214" s="46">
        <f t="shared" ref="R214:T214" si="420">AL214</f>
        <v>0</v>
      </c>
      <c r="S214" s="46">
        <f t="shared" si="420"/>
        <v>0</v>
      </c>
      <c r="T214" s="47">
        <f t="shared" si="420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1">P214-Z214+AE214+U214</f>
        <v>0</v>
      </c>
      <c r="AL214" s="46">
        <f t="shared" si="421"/>
        <v>0</v>
      </c>
      <c r="AM214" s="46">
        <f t="shared" si="421"/>
        <v>0</v>
      </c>
      <c r="AN214" s="46">
        <f t="shared" si="421"/>
        <v>0</v>
      </c>
      <c r="AO214" s="46">
        <f t="shared" si="421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90" customHeight="1" x14ac:dyDescent="0.4">
      <c r="A215" s="35">
        <f t="shared" si="4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FEBRERO 2025  1'!AQ215</f>
        <v>1</v>
      </c>
      <c r="P215" s="45">
        <f t="shared" si="0"/>
        <v>1</v>
      </c>
      <c r="Q215" s="46">
        <f t="shared" si="294"/>
        <v>1</v>
      </c>
      <c r="R215" s="46">
        <f t="shared" ref="R215:T215" si="422">AL215</f>
        <v>1</v>
      </c>
      <c r="S215" s="46">
        <f t="shared" si="422"/>
        <v>1</v>
      </c>
      <c r="T215" s="47">
        <f t="shared" si="422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3">P215-Z215+AE215+U215</f>
        <v>1</v>
      </c>
      <c r="AL215" s="46">
        <f t="shared" si="423"/>
        <v>1</v>
      </c>
      <c r="AM215" s="46">
        <f t="shared" si="423"/>
        <v>1</v>
      </c>
      <c r="AN215" s="46">
        <f t="shared" si="423"/>
        <v>1</v>
      </c>
      <c r="AO215" s="46">
        <f t="shared" si="423"/>
        <v>1</v>
      </c>
      <c r="AP215" s="37"/>
      <c r="AQ215" s="43">
        <f t="shared" si="3"/>
        <v>1</v>
      </c>
      <c r="AR215" s="41"/>
      <c r="AS215" s="41"/>
      <c r="AT215" s="53"/>
      <c r="AU215" s="54"/>
      <c r="AV215" s="54"/>
      <c r="AW215" s="4"/>
      <c r="AX215" s="4"/>
    </row>
    <row r="216" spans="1:50" ht="90" customHeight="1" x14ac:dyDescent="0.4">
      <c r="A216" s="35">
        <f t="shared" si="4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FEBRERO 2025  1'!AQ216</f>
        <v>1</v>
      </c>
      <c r="P216" s="45">
        <f t="shared" si="0"/>
        <v>1</v>
      </c>
      <c r="Q216" s="46">
        <f t="shared" si="294"/>
        <v>1</v>
      </c>
      <c r="R216" s="46">
        <f t="shared" ref="R216:T216" si="424">AL216</f>
        <v>1</v>
      </c>
      <c r="S216" s="46">
        <f t="shared" si="424"/>
        <v>1</v>
      </c>
      <c r="T216" s="47">
        <f t="shared" si="424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5">P216-Z216+AE216+U216</f>
        <v>1</v>
      </c>
      <c r="AL216" s="46">
        <f t="shared" si="425"/>
        <v>1</v>
      </c>
      <c r="AM216" s="46">
        <f t="shared" si="425"/>
        <v>1</v>
      </c>
      <c r="AN216" s="46">
        <f t="shared" si="425"/>
        <v>1</v>
      </c>
      <c r="AO216" s="46">
        <f t="shared" si="425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90" customHeight="1" x14ac:dyDescent="0.4">
      <c r="A217" s="35">
        <f t="shared" si="4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FEBRERO 2025  1'!AQ217</f>
        <v>0</v>
      </c>
      <c r="P217" s="167">
        <f t="shared" si="0"/>
        <v>0</v>
      </c>
      <c r="Q217" s="168">
        <f t="shared" si="294"/>
        <v>0</v>
      </c>
      <c r="R217" s="168">
        <f t="shared" ref="R217:T217" si="426">AL217</f>
        <v>0</v>
      </c>
      <c r="S217" s="168">
        <f t="shared" si="426"/>
        <v>0</v>
      </c>
      <c r="T217" s="169">
        <f t="shared" si="426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176">
        <f t="shared" ref="AK217:AO217" si="427">P217-Z217+AE217+U217</f>
        <v>0</v>
      </c>
      <c r="AL217" s="168">
        <f t="shared" si="427"/>
        <v>0</v>
      </c>
      <c r="AM217" s="168">
        <f t="shared" si="427"/>
        <v>0</v>
      </c>
      <c r="AN217" s="168">
        <f t="shared" si="427"/>
        <v>0</v>
      </c>
      <c r="AO217" s="168">
        <f t="shared" si="427"/>
        <v>0</v>
      </c>
      <c r="AP217" s="171"/>
      <c r="AQ217" s="43">
        <f t="shared" si="3"/>
        <v>0</v>
      </c>
      <c r="AR217" s="162"/>
      <c r="AS217" s="162"/>
      <c r="AT217" s="177"/>
      <c r="AU217" s="178"/>
      <c r="AV217" s="178"/>
      <c r="AW217" s="179"/>
      <c r="AX217" s="179"/>
    </row>
    <row r="218" spans="1:50" ht="90" customHeight="1" x14ac:dyDescent="0.4">
      <c r="A218" s="35">
        <f t="shared" si="4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FEBRERO 2025  1'!AQ218</f>
        <v>8</v>
      </c>
      <c r="P218" s="45">
        <f t="shared" si="0"/>
        <v>8</v>
      </c>
      <c r="Q218" s="46">
        <f t="shared" si="294"/>
        <v>8</v>
      </c>
      <c r="R218" s="46">
        <f t="shared" ref="R218:T218" si="428">AL218</f>
        <v>8</v>
      </c>
      <c r="S218" s="46">
        <f t="shared" si="428"/>
        <v>8</v>
      </c>
      <c r="T218" s="47">
        <f t="shared" si="428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9">P218-Z218+AE218+U218</f>
        <v>8</v>
      </c>
      <c r="AL218" s="46">
        <f t="shared" si="429"/>
        <v>8</v>
      </c>
      <c r="AM218" s="46">
        <f t="shared" si="429"/>
        <v>8</v>
      </c>
      <c r="AN218" s="46">
        <f t="shared" si="429"/>
        <v>8</v>
      </c>
      <c r="AO218" s="46">
        <f t="shared" si="429"/>
        <v>8</v>
      </c>
      <c r="AP218" s="37"/>
      <c r="AQ218" s="43">
        <f t="shared" si="3"/>
        <v>8</v>
      </c>
      <c r="AR218" s="41"/>
      <c r="AS218" s="41"/>
      <c r="AT218" s="53"/>
      <c r="AU218" s="54"/>
      <c r="AV218" s="54"/>
      <c r="AW218" s="4"/>
      <c r="AX218" s="4"/>
    </row>
    <row r="219" spans="1:50" ht="90" customHeight="1" x14ac:dyDescent="0.4">
      <c r="A219" s="35">
        <f t="shared" si="4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FEBRERO 2025  1'!AQ219</f>
        <v>12</v>
      </c>
      <c r="P219" s="45">
        <f t="shared" si="0"/>
        <v>12</v>
      </c>
      <c r="Q219" s="46">
        <f t="shared" si="294"/>
        <v>12</v>
      </c>
      <c r="R219" s="46">
        <f t="shared" ref="R219:T219" si="430">AL219</f>
        <v>12</v>
      </c>
      <c r="S219" s="46">
        <f t="shared" si="430"/>
        <v>12</v>
      </c>
      <c r="T219" s="47">
        <f t="shared" si="430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1">P219-Z219+AE219+U219</f>
        <v>12</v>
      </c>
      <c r="AL219" s="46">
        <f t="shared" si="431"/>
        <v>12</v>
      </c>
      <c r="AM219" s="46">
        <f t="shared" si="431"/>
        <v>12</v>
      </c>
      <c r="AN219" s="46">
        <f t="shared" si="431"/>
        <v>12</v>
      </c>
      <c r="AO219" s="46">
        <f t="shared" si="431"/>
        <v>12</v>
      </c>
      <c r="AP219" s="38" t="s">
        <v>755</v>
      </c>
      <c r="AQ219" s="43">
        <f t="shared" si="3"/>
        <v>12</v>
      </c>
      <c r="AR219" s="41"/>
      <c r="AS219" s="41"/>
      <c r="AT219" s="53"/>
      <c r="AU219" s="54"/>
      <c r="AV219" s="54"/>
      <c r="AW219" s="4"/>
      <c r="AX219" s="4"/>
    </row>
    <row r="220" spans="1:50" ht="90" customHeight="1" x14ac:dyDescent="0.4">
      <c r="A220" s="35">
        <f t="shared" si="4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FEBRERO 2025  1'!AQ220</f>
        <v>0</v>
      </c>
      <c r="P220" s="68">
        <v>0</v>
      </c>
      <c r="Q220" s="37">
        <v>0</v>
      </c>
      <c r="R220" s="37">
        <v>0</v>
      </c>
      <c r="S220" s="37">
        <f t="shared" ref="S220:T220" si="432">AM220</f>
        <v>0</v>
      </c>
      <c r="T220" s="132">
        <f t="shared" si="432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139">
        <f t="shared" ref="AK220:AO220" si="433">P220-Z220+AE220+U220</f>
        <v>0</v>
      </c>
      <c r="AL220" s="37">
        <f t="shared" si="433"/>
        <v>0</v>
      </c>
      <c r="AM220" s="37">
        <f t="shared" si="433"/>
        <v>0</v>
      </c>
      <c r="AN220" s="37">
        <f t="shared" si="433"/>
        <v>0</v>
      </c>
      <c r="AO220" s="37">
        <f t="shared" si="433"/>
        <v>0</v>
      </c>
      <c r="AP220" s="38"/>
      <c r="AQ220" s="43">
        <f t="shared" si="3"/>
        <v>0</v>
      </c>
      <c r="AR220" s="41"/>
      <c r="AS220" s="41"/>
      <c r="AT220" s="53"/>
      <c r="AU220" s="54"/>
      <c r="AV220" s="54"/>
      <c r="AW220" s="4"/>
      <c r="AX220" s="4"/>
    </row>
    <row r="221" spans="1:50" ht="90" customHeight="1" x14ac:dyDescent="0.4">
      <c r="A221" s="35">
        <f t="shared" si="4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FEBRERO 2025  1'!AQ221</f>
        <v>4</v>
      </c>
      <c r="P221" s="45">
        <f t="shared" ref="P221:P276" si="434">O221</f>
        <v>4</v>
      </c>
      <c r="Q221" s="46">
        <f t="shared" ref="Q221:T221" si="435">AK221</f>
        <v>4</v>
      </c>
      <c r="R221" s="46">
        <f t="shared" si="435"/>
        <v>4</v>
      </c>
      <c r="S221" s="46">
        <f t="shared" si="435"/>
        <v>4</v>
      </c>
      <c r="T221" s="47">
        <f t="shared" si="435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6">P221-Z221+AE221+U221</f>
        <v>4</v>
      </c>
      <c r="AL221" s="46">
        <f t="shared" si="436"/>
        <v>4</v>
      </c>
      <c r="AM221" s="46">
        <f t="shared" si="436"/>
        <v>4</v>
      </c>
      <c r="AN221" s="46">
        <f t="shared" si="436"/>
        <v>4</v>
      </c>
      <c r="AO221" s="46">
        <f t="shared" si="436"/>
        <v>4</v>
      </c>
      <c r="AP221" s="38"/>
      <c r="AQ221" s="43">
        <f t="shared" si="3"/>
        <v>4</v>
      </c>
      <c r="AR221" s="41"/>
      <c r="AS221" s="41"/>
      <c r="AT221" s="53"/>
      <c r="AU221" s="54"/>
      <c r="AV221" s="54"/>
      <c r="AW221" s="4"/>
      <c r="AX221" s="4"/>
    </row>
    <row r="222" spans="1:50" ht="90" customHeight="1" x14ac:dyDescent="0.4">
      <c r="A222" s="35">
        <f t="shared" si="4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FEBRERO 2025  1'!AQ222</f>
        <v>0</v>
      </c>
      <c r="P222" s="45">
        <f t="shared" si="434"/>
        <v>0</v>
      </c>
      <c r="Q222" s="46">
        <f t="shared" ref="Q222:T222" si="437">AK222</f>
        <v>0</v>
      </c>
      <c r="R222" s="46">
        <f t="shared" si="437"/>
        <v>0</v>
      </c>
      <c r="S222" s="46">
        <f t="shared" si="437"/>
        <v>0</v>
      </c>
      <c r="T222" s="47">
        <f t="shared" si="437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8">P222-Z222+AE222+U222</f>
        <v>0</v>
      </c>
      <c r="AL222" s="46">
        <f t="shared" si="438"/>
        <v>0</v>
      </c>
      <c r="AM222" s="46">
        <f t="shared" si="438"/>
        <v>0</v>
      </c>
      <c r="AN222" s="46">
        <f t="shared" si="438"/>
        <v>0</v>
      </c>
      <c r="AO222" s="46">
        <f t="shared" si="438"/>
        <v>0</v>
      </c>
      <c r="AP222" s="37"/>
      <c r="AQ222" s="43">
        <f t="shared" si="3"/>
        <v>0</v>
      </c>
      <c r="AR222" s="41"/>
      <c r="AS222" s="41"/>
      <c r="AT222" s="53"/>
      <c r="AU222" s="54"/>
      <c r="AV222" s="54"/>
      <c r="AW222" s="4"/>
      <c r="AX222" s="4"/>
    </row>
    <row r="223" spans="1:50" ht="90" customHeight="1" x14ac:dyDescent="0.4">
      <c r="A223" s="35">
        <f t="shared" si="4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FEBRERO 2025  1'!AQ223</f>
        <v>1</v>
      </c>
      <c r="P223" s="45">
        <f t="shared" si="434"/>
        <v>1</v>
      </c>
      <c r="Q223" s="46">
        <f t="shared" ref="Q223:T223" si="439">AK223</f>
        <v>1</v>
      </c>
      <c r="R223" s="46">
        <f t="shared" si="439"/>
        <v>1</v>
      </c>
      <c r="S223" s="46">
        <f t="shared" si="439"/>
        <v>1</v>
      </c>
      <c r="T223" s="47">
        <f t="shared" si="439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40">P223-Z223+AE223+U223</f>
        <v>1</v>
      </c>
      <c r="AL223" s="46">
        <f t="shared" si="440"/>
        <v>1</v>
      </c>
      <c r="AM223" s="46">
        <f t="shared" si="440"/>
        <v>1</v>
      </c>
      <c r="AN223" s="46">
        <f t="shared" si="440"/>
        <v>1</v>
      </c>
      <c r="AO223" s="46">
        <f t="shared" si="440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  <c r="AW223" s="4"/>
      <c r="AX223" s="4"/>
    </row>
    <row r="224" spans="1:50" ht="90" customHeight="1" x14ac:dyDescent="0.4">
      <c r="A224" s="35">
        <f t="shared" si="4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f>'EQUIPO FEBRERO 2025  1'!AQ224</f>
        <v>4</v>
      </c>
      <c r="P224" s="45">
        <f t="shared" si="434"/>
        <v>4</v>
      </c>
      <c r="Q224" s="46">
        <f t="shared" ref="Q224:T224" si="441">AK224</f>
        <v>4</v>
      </c>
      <c r="R224" s="46">
        <f t="shared" si="441"/>
        <v>4</v>
      </c>
      <c r="S224" s="46">
        <f t="shared" si="441"/>
        <v>4</v>
      </c>
      <c r="T224" s="47">
        <f t="shared" si="441"/>
        <v>4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2">P224-Z224+AE224+U224</f>
        <v>4</v>
      </c>
      <c r="AL224" s="46">
        <f t="shared" si="442"/>
        <v>4</v>
      </c>
      <c r="AM224" s="46">
        <f t="shared" si="442"/>
        <v>4</v>
      </c>
      <c r="AN224" s="46">
        <f t="shared" si="442"/>
        <v>4</v>
      </c>
      <c r="AO224" s="46">
        <f t="shared" si="442"/>
        <v>4</v>
      </c>
      <c r="AP224" s="37"/>
      <c r="AQ224" s="43">
        <f t="shared" si="3"/>
        <v>4</v>
      </c>
      <c r="AR224" s="41"/>
      <c r="AS224" s="41"/>
      <c r="AT224" s="53"/>
      <c r="AU224" s="54"/>
      <c r="AV224" s="54"/>
      <c r="AW224" s="4"/>
      <c r="AX224" s="4"/>
    </row>
    <row r="225" spans="1:50" ht="90" customHeight="1" x14ac:dyDescent="0.4">
      <c r="A225" s="35">
        <f t="shared" si="4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FEBRERO 2025  1'!AQ225</f>
        <v>12</v>
      </c>
      <c r="P225" s="45">
        <f t="shared" si="434"/>
        <v>12</v>
      </c>
      <c r="Q225" s="46">
        <f t="shared" ref="Q225:T225" si="443">AK225</f>
        <v>12</v>
      </c>
      <c r="R225" s="46">
        <f t="shared" si="443"/>
        <v>12</v>
      </c>
      <c r="S225" s="46">
        <f t="shared" si="443"/>
        <v>12</v>
      </c>
      <c r="T225" s="47">
        <f t="shared" si="443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4">P225-Z225+AE225+U225</f>
        <v>12</v>
      </c>
      <c r="AL225" s="46">
        <f t="shared" si="444"/>
        <v>12</v>
      </c>
      <c r="AM225" s="46">
        <f t="shared" si="444"/>
        <v>12</v>
      </c>
      <c r="AN225" s="46">
        <f t="shared" si="444"/>
        <v>12</v>
      </c>
      <c r="AO225" s="46">
        <f t="shared" si="444"/>
        <v>12</v>
      </c>
      <c r="AP225" s="37"/>
      <c r="AQ225" s="43">
        <f t="shared" si="3"/>
        <v>12</v>
      </c>
      <c r="AR225" s="41"/>
      <c r="AS225" s="41"/>
      <c r="AT225" s="53"/>
      <c r="AU225" s="54"/>
      <c r="AV225" s="54"/>
      <c r="AW225" s="4"/>
      <c r="AX225" s="4"/>
    </row>
    <row r="226" spans="1:50" ht="90" customHeight="1" x14ac:dyDescent="0.4">
      <c r="A226" s="35">
        <f t="shared" si="4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 t="s">
        <v>916</v>
      </c>
      <c r="O226" s="43">
        <f>'EQUIPO FEBRERO 2025  1'!AQ226</f>
        <v>0</v>
      </c>
      <c r="P226" s="45">
        <f t="shared" si="434"/>
        <v>0</v>
      </c>
      <c r="Q226" s="46">
        <f t="shared" ref="Q226:T226" si="445">AK226</f>
        <v>0</v>
      </c>
      <c r="R226" s="46">
        <f t="shared" si="445"/>
        <v>0</v>
      </c>
      <c r="S226" s="46">
        <f t="shared" si="445"/>
        <v>0</v>
      </c>
      <c r="T226" s="47">
        <f t="shared" si="445"/>
        <v>0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/>
      <c r="AK226" s="52">
        <f t="shared" ref="AK226:AO226" si="446">P226-Z226+AE226+U226</f>
        <v>0</v>
      </c>
      <c r="AL226" s="46">
        <f t="shared" si="446"/>
        <v>0</v>
      </c>
      <c r="AM226" s="46">
        <f t="shared" si="446"/>
        <v>0</v>
      </c>
      <c r="AN226" s="46">
        <f t="shared" si="446"/>
        <v>0</v>
      </c>
      <c r="AO226" s="46">
        <f t="shared" si="446"/>
        <v>0</v>
      </c>
      <c r="AP226" s="37"/>
      <c r="AQ226" s="43">
        <f t="shared" si="3"/>
        <v>0</v>
      </c>
      <c r="AR226" s="41"/>
      <c r="AS226" s="41"/>
      <c r="AT226" s="53"/>
      <c r="AU226" s="54"/>
      <c r="AV226" s="54"/>
      <c r="AW226" s="4"/>
      <c r="AX226" s="4"/>
    </row>
    <row r="227" spans="1:50" ht="90" customHeight="1" x14ac:dyDescent="0.4">
      <c r="A227" s="35">
        <f t="shared" si="4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 t="s">
        <v>920</v>
      </c>
      <c r="O227" s="43">
        <f>'EQUIPO FEBRERO 2025  1'!AQ227</f>
        <v>48</v>
      </c>
      <c r="P227" s="45">
        <f t="shared" si="434"/>
        <v>48</v>
      </c>
      <c r="Q227" s="46">
        <f t="shared" ref="Q227:T227" si="447">AK227</f>
        <v>48</v>
      </c>
      <c r="R227" s="46">
        <f t="shared" si="447"/>
        <v>48</v>
      </c>
      <c r="S227" s="46">
        <f t="shared" si="447"/>
        <v>48</v>
      </c>
      <c r="T227" s="47">
        <f t="shared" si="447"/>
        <v>48</v>
      </c>
      <c r="U227" s="48"/>
      <c r="V227" s="37"/>
      <c r="W227" s="37"/>
      <c r="X227" s="37"/>
      <c r="Y227" s="49"/>
      <c r="Z227" s="138">
        <v>4</v>
      </c>
      <c r="AA227" s="139"/>
      <c r="AB227" s="37"/>
      <c r="AC227" s="37"/>
      <c r="AD227" s="49"/>
      <c r="AE227" s="50">
        <v>4</v>
      </c>
      <c r="AF227" s="37"/>
      <c r="AG227" s="37"/>
      <c r="AH227" s="37"/>
      <c r="AI227" s="49"/>
      <c r="AJ227" s="51">
        <f>'EQUIPO ENERO 2025'!AP227</f>
        <v>48</v>
      </c>
      <c r="AK227" s="52">
        <f t="shared" ref="AK227:AO227" si="448">P227-Z227+AE227+U227</f>
        <v>48</v>
      </c>
      <c r="AL227" s="46">
        <f t="shared" si="448"/>
        <v>48</v>
      </c>
      <c r="AM227" s="46">
        <f t="shared" si="448"/>
        <v>48</v>
      </c>
      <c r="AN227" s="46">
        <f t="shared" si="448"/>
        <v>48</v>
      </c>
      <c r="AO227" s="46">
        <f t="shared" si="448"/>
        <v>48</v>
      </c>
      <c r="AP227" s="37"/>
      <c r="AQ227" s="43">
        <f t="shared" si="3"/>
        <v>48</v>
      </c>
      <c r="AR227" s="41"/>
      <c r="AS227" s="53">
        <v>363</v>
      </c>
      <c r="AT227" s="53"/>
      <c r="AU227" s="54"/>
      <c r="AV227" s="54"/>
      <c r="AW227" s="4"/>
      <c r="AX227" s="4"/>
    </row>
    <row r="228" spans="1:50" ht="90" customHeight="1" x14ac:dyDescent="0.4">
      <c r="A228" s="35">
        <f t="shared" si="4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 t="s">
        <v>926</v>
      </c>
      <c r="O228" s="43">
        <f>'EQUIPO FEBRERO 2025  1'!AQ228</f>
        <v>0</v>
      </c>
      <c r="P228" s="45">
        <f t="shared" si="434"/>
        <v>0</v>
      </c>
      <c r="Q228" s="46">
        <f t="shared" ref="Q228:T228" si="449">AK228</f>
        <v>-2</v>
      </c>
      <c r="R228" s="46">
        <f t="shared" si="449"/>
        <v>-2</v>
      </c>
      <c r="S228" s="46">
        <f t="shared" si="449"/>
        <v>-2</v>
      </c>
      <c r="T228" s="47">
        <f t="shared" si="449"/>
        <v>-2</v>
      </c>
      <c r="U228" s="48"/>
      <c r="V228" s="37"/>
      <c r="W228" s="37"/>
      <c r="X228" s="37"/>
      <c r="Y228" s="49"/>
      <c r="Z228" s="138">
        <v>2</v>
      </c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50">P228-Z228+AE228+U228</f>
        <v>-2</v>
      </c>
      <c r="AL228" s="46">
        <f t="shared" si="450"/>
        <v>-2</v>
      </c>
      <c r="AM228" s="46">
        <f t="shared" si="450"/>
        <v>-2</v>
      </c>
      <c r="AN228" s="46">
        <f t="shared" si="450"/>
        <v>-2</v>
      </c>
      <c r="AO228" s="46">
        <f t="shared" si="450"/>
        <v>-2</v>
      </c>
      <c r="AP228" s="37"/>
      <c r="AQ228" s="43">
        <f t="shared" si="3"/>
        <v>-2</v>
      </c>
      <c r="AR228" s="41"/>
      <c r="AS228" s="41">
        <v>370</v>
      </c>
      <c r="AT228" s="53"/>
      <c r="AU228" s="54"/>
      <c r="AV228" s="54"/>
      <c r="AW228" s="4"/>
      <c r="AX228" s="4"/>
    </row>
    <row r="229" spans="1:50" ht="90" customHeight="1" x14ac:dyDescent="0.4">
      <c r="A229" s="35">
        <f t="shared" si="4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 t="s">
        <v>920</v>
      </c>
      <c r="O229" s="43">
        <f>'EQUIPO FEBRERO 2025  1'!AQ229</f>
        <v>47</v>
      </c>
      <c r="P229" s="45">
        <f t="shared" si="434"/>
        <v>47</v>
      </c>
      <c r="Q229" s="46">
        <f t="shared" ref="Q229:T229" si="451">AK229</f>
        <v>47</v>
      </c>
      <c r="R229" s="46">
        <f t="shared" si="451"/>
        <v>47</v>
      </c>
      <c r="S229" s="46">
        <f t="shared" si="451"/>
        <v>47</v>
      </c>
      <c r="T229" s="47">
        <f t="shared" si="451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2025'!AP229</f>
        <v>47</v>
      </c>
      <c r="AK229" s="52">
        <f t="shared" ref="AK229:AO229" si="452">P229-Z229+AE229+U229</f>
        <v>47</v>
      </c>
      <c r="AL229" s="46">
        <f t="shared" si="452"/>
        <v>47</v>
      </c>
      <c r="AM229" s="46">
        <f t="shared" si="452"/>
        <v>47</v>
      </c>
      <c r="AN229" s="46">
        <f t="shared" si="452"/>
        <v>47</v>
      </c>
      <c r="AO229" s="46">
        <f t="shared" si="452"/>
        <v>47</v>
      </c>
      <c r="AP229" s="37"/>
      <c r="AQ229" s="43">
        <f t="shared" si="3"/>
        <v>47</v>
      </c>
      <c r="AR229" s="41"/>
      <c r="AS229" s="41">
        <v>327</v>
      </c>
      <c r="AT229" s="53"/>
      <c r="AU229" s="54"/>
      <c r="AV229" s="54"/>
      <c r="AW229" s="4"/>
      <c r="AX229" s="4"/>
    </row>
    <row r="230" spans="1:50" ht="90" customHeight="1" x14ac:dyDescent="0.4">
      <c r="A230" s="35">
        <f t="shared" si="4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FEBRERO 2025  1'!AQ230</f>
        <v>1</v>
      </c>
      <c r="P230" s="45">
        <f t="shared" si="434"/>
        <v>1</v>
      </c>
      <c r="Q230" s="46">
        <f t="shared" ref="Q230:T230" si="453">AK230</f>
        <v>1</v>
      </c>
      <c r="R230" s="46">
        <f t="shared" si="453"/>
        <v>1</v>
      </c>
      <c r="S230" s="46">
        <f t="shared" si="453"/>
        <v>1</v>
      </c>
      <c r="T230" s="47">
        <f t="shared" si="453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4">P230-Z230+AE230+U230</f>
        <v>1</v>
      </c>
      <c r="AL230" s="46">
        <f t="shared" si="454"/>
        <v>1</v>
      </c>
      <c r="AM230" s="46">
        <f t="shared" si="454"/>
        <v>1</v>
      </c>
      <c r="AN230" s="46">
        <f t="shared" si="454"/>
        <v>1</v>
      </c>
      <c r="AO230" s="46">
        <f t="shared" si="454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  <c r="AW230" s="4"/>
      <c r="AX230" s="4"/>
    </row>
    <row r="231" spans="1:50" ht="90" customHeight="1" x14ac:dyDescent="0.4">
      <c r="A231" s="35">
        <f t="shared" si="4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FEBRERO 2025  1'!AQ231</f>
        <v>1</v>
      </c>
      <c r="P231" s="45">
        <f t="shared" si="434"/>
        <v>1</v>
      </c>
      <c r="Q231" s="46">
        <f t="shared" ref="Q231:T231" si="455">AK231</f>
        <v>1</v>
      </c>
      <c r="R231" s="46">
        <f t="shared" si="455"/>
        <v>1</v>
      </c>
      <c r="S231" s="46">
        <f t="shared" si="455"/>
        <v>1</v>
      </c>
      <c r="T231" s="47">
        <f t="shared" si="455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6">P231-Z231+AE231+U231</f>
        <v>1</v>
      </c>
      <c r="AL231" s="46">
        <f t="shared" si="456"/>
        <v>1</v>
      </c>
      <c r="AM231" s="46">
        <f t="shared" si="456"/>
        <v>1</v>
      </c>
      <c r="AN231" s="46">
        <f t="shared" si="456"/>
        <v>1</v>
      </c>
      <c r="AO231" s="46">
        <f t="shared" si="456"/>
        <v>1</v>
      </c>
      <c r="AP231" s="38" t="s">
        <v>939</v>
      </c>
      <c r="AQ231" s="43">
        <f t="shared" si="3"/>
        <v>1</v>
      </c>
      <c r="AR231" s="53"/>
      <c r="AS231" s="53"/>
      <c r="AT231" s="53"/>
      <c r="AU231" s="54"/>
      <c r="AV231" s="54"/>
      <c r="AW231" s="4"/>
      <c r="AX231" s="4"/>
    </row>
    <row r="232" spans="1:50" ht="90" customHeight="1" x14ac:dyDescent="0.4">
      <c r="A232" s="35">
        <f t="shared" si="4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FEBRERO 2025  1'!AQ232</f>
        <v>1</v>
      </c>
      <c r="P232" s="45">
        <f t="shared" si="434"/>
        <v>1</v>
      </c>
      <c r="Q232" s="46">
        <f t="shared" ref="Q232:T232" si="457">AK232</f>
        <v>1</v>
      </c>
      <c r="R232" s="46">
        <f t="shared" si="457"/>
        <v>1</v>
      </c>
      <c r="S232" s="46">
        <f t="shared" si="457"/>
        <v>1</v>
      </c>
      <c r="T232" s="47">
        <f t="shared" si="457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8">P232-Z232+AE232+U232</f>
        <v>1</v>
      </c>
      <c r="AL232" s="46">
        <f t="shared" si="458"/>
        <v>1</v>
      </c>
      <c r="AM232" s="46">
        <f t="shared" si="458"/>
        <v>1</v>
      </c>
      <c r="AN232" s="46">
        <f t="shared" si="458"/>
        <v>1</v>
      </c>
      <c r="AO232" s="46">
        <f t="shared" si="458"/>
        <v>1</v>
      </c>
      <c r="AP232" s="37">
        <v>1</v>
      </c>
      <c r="AQ232" s="43">
        <f t="shared" si="3"/>
        <v>1</v>
      </c>
      <c r="AR232" s="41"/>
      <c r="AS232" s="41"/>
      <c r="AT232" s="53"/>
      <c r="AU232" s="54"/>
      <c r="AV232" s="54"/>
      <c r="AW232" s="4"/>
      <c r="AX232" s="4"/>
    </row>
    <row r="233" spans="1:50" ht="90" customHeight="1" x14ac:dyDescent="0.4">
      <c r="A233" s="35">
        <f t="shared" si="4"/>
        <v>228</v>
      </c>
      <c r="B233" s="7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/>
      <c r="O233" s="43">
        <f>'EQUIPO FEBRERO 2025  1'!AQ233</f>
        <v>2</v>
      </c>
      <c r="P233" s="45">
        <f t="shared" si="434"/>
        <v>2</v>
      </c>
      <c r="Q233" s="46">
        <f t="shared" ref="Q233:T233" si="459">AK233</f>
        <v>2</v>
      </c>
      <c r="R233" s="46">
        <f t="shared" si="459"/>
        <v>2</v>
      </c>
      <c r="S233" s="46">
        <f t="shared" si="459"/>
        <v>2</v>
      </c>
      <c r="T233" s="47">
        <f t="shared" si="459"/>
        <v>2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2025'!AP233</f>
        <v>2</v>
      </c>
      <c r="AK233" s="52">
        <f t="shared" ref="AK233:AO233" si="460">P233-Z233+AE233+U233</f>
        <v>2</v>
      </c>
      <c r="AL233" s="46">
        <f t="shared" si="460"/>
        <v>2</v>
      </c>
      <c r="AM233" s="46">
        <f t="shared" si="460"/>
        <v>2</v>
      </c>
      <c r="AN233" s="46">
        <f t="shared" si="460"/>
        <v>2</v>
      </c>
      <c r="AO233" s="46">
        <f t="shared" si="460"/>
        <v>2</v>
      </c>
      <c r="AP233" s="37"/>
      <c r="AQ233" s="43">
        <f t="shared" si="3"/>
        <v>2</v>
      </c>
      <c r="AR233" s="41"/>
      <c r="AS233" s="41"/>
      <c r="AT233" s="53"/>
      <c r="AU233" s="54"/>
      <c r="AV233" s="54"/>
      <c r="AW233" s="4"/>
      <c r="AX233" s="4"/>
    </row>
    <row r="234" spans="1:50" ht="90" customHeight="1" x14ac:dyDescent="0.4">
      <c r="A234" s="35">
        <f t="shared" si="4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FEBRERO 2025  1'!AQ234</f>
        <v>0</v>
      </c>
      <c r="P234" s="45">
        <f t="shared" si="434"/>
        <v>0</v>
      </c>
      <c r="Q234" s="46">
        <f t="shared" ref="Q234:T234" si="461">AK234</f>
        <v>0</v>
      </c>
      <c r="R234" s="46">
        <f t="shared" si="461"/>
        <v>0</v>
      </c>
      <c r="S234" s="46">
        <f t="shared" si="461"/>
        <v>0</v>
      </c>
      <c r="T234" s="47">
        <f t="shared" si="461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2">P234-Z234+AE234+U234</f>
        <v>0</v>
      </c>
      <c r="AL234" s="46">
        <f t="shared" si="462"/>
        <v>0</v>
      </c>
      <c r="AM234" s="46">
        <f t="shared" si="462"/>
        <v>0</v>
      </c>
      <c r="AN234" s="46">
        <f t="shared" si="462"/>
        <v>0</v>
      </c>
      <c r="AO234" s="46">
        <f t="shared" si="462"/>
        <v>0</v>
      </c>
      <c r="AP234" s="37"/>
      <c r="AQ234" s="43">
        <f t="shared" si="3"/>
        <v>0</v>
      </c>
      <c r="AR234" s="41"/>
      <c r="AS234" s="41"/>
      <c r="AT234" s="53"/>
      <c r="AU234" s="54"/>
      <c r="AV234" s="54"/>
      <c r="AW234" s="4"/>
      <c r="AX234" s="4"/>
    </row>
    <row r="235" spans="1:50" ht="90" customHeight="1" x14ac:dyDescent="0.4">
      <c r="A235" s="35">
        <f t="shared" si="4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FEBRERO 2025  1'!AQ235</f>
        <v>0</v>
      </c>
      <c r="P235" s="45">
        <f t="shared" si="434"/>
        <v>0</v>
      </c>
      <c r="Q235" s="46">
        <f t="shared" ref="Q235:T235" si="463">AK235</f>
        <v>0</v>
      </c>
      <c r="R235" s="46">
        <f t="shared" si="463"/>
        <v>0</v>
      </c>
      <c r="S235" s="46">
        <f t="shared" si="463"/>
        <v>0</v>
      </c>
      <c r="T235" s="47">
        <f t="shared" si="463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4">P235-Z235+AE235+U235</f>
        <v>0</v>
      </c>
      <c r="AL235" s="46">
        <f t="shared" si="464"/>
        <v>0</v>
      </c>
      <c r="AM235" s="46">
        <f t="shared" si="464"/>
        <v>0</v>
      </c>
      <c r="AN235" s="46">
        <f t="shared" si="464"/>
        <v>0</v>
      </c>
      <c r="AO235" s="46">
        <f t="shared" si="464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90" customHeight="1" x14ac:dyDescent="0.4">
      <c r="A236" s="35">
        <f t="shared" si="4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FEBRERO 2025  1'!AQ236</f>
        <v>0</v>
      </c>
      <c r="P236" s="45">
        <f t="shared" si="434"/>
        <v>0</v>
      </c>
      <c r="Q236" s="46">
        <f t="shared" ref="Q236:T236" si="465">AK236</f>
        <v>0</v>
      </c>
      <c r="R236" s="46">
        <f t="shared" si="465"/>
        <v>0</v>
      </c>
      <c r="S236" s="46">
        <f t="shared" si="465"/>
        <v>0</v>
      </c>
      <c r="T236" s="47">
        <f t="shared" si="465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6">P236-Z236+AE236+U236</f>
        <v>0</v>
      </c>
      <c r="AL236" s="46">
        <f t="shared" si="466"/>
        <v>0</v>
      </c>
      <c r="AM236" s="46">
        <f t="shared" si="466"/>
        <v>0</v>
      </c>
      <c r="AN236" s="46">
        <f t="shared" si="466"/>
        <v>0</v>
      </c>
      <c r="AO236" s="46">
        <f t="shared" si="466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90" customHeight="1" x14ac:dyDescent="0.4">
      <c r="A237" s="35">
        <f t="shared" si="4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FEBRERO 2025  1'!AQ237</f>
        <v>0</v>
      </c>
      <c r="P237" s="45">
        <f t="shared" si="434"/>
        <v>0</v>
      </c>
      <c r="Q237" s="46">
        <f t="shared" ref="Q237:T237" si="467">AK237</f>
        <v>0</v>
      </c>
      <c r="R237" s="46">
        <f t="shared" si="467"/>
        <v>0</v>
      </c>
      <c r="S237" s="46">
        <f t="shared" si="467"/>
        <v>0</v>
      </c>
      <c r="T237" s="47">
        <f t="shared" si="467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8">P237-Z237+AE237+U237</f>
        <v>0</v>
      </c>
      <c r="AL237" s="46">
        <f t="shared" si="468"/>
        <v>0</v>
      </c>
      <c r="AM237" s="46">
        <f t="shared" si="468"/>
        <v>0</v>
      </c>
      <c r="AN237" s="46">
        <f t="shared" si="468"/>
        <v>0</v>
      </c>
      <c r="AO237" s="46">
        <f t="shared" si="468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90" customHeight="1" x14ac:dyDescent="0.4">
      <c r="A238" s="35">
        <f t="shared" si="4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f>'EQUIPO FEBRERO 2025  1'!AQ238</f>
        <v>5</v>
      </c>
      <c r="P238" s="45">
        <f t="shared" si="434"/>
        <v>5</v>
      </c>
      <c r="Q238" s="46">
        <f t="shared" ref="Q238:T238" si="469">AK238</f>
        <v>5</v>
      </c>
      <c r="R238" s="46">
        <f t="shared" si="469"/>
        <v>5</v>
      </c>
      <c r="S238" s="46">
        <f t="shared" si="469"/>
        <v>5</v>
      </c>
      <c r="T238" s="47">
        <f t="shared" si="469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70">P238-Z238+AE238+U238</f>
        <v>5</v>
      </c>
      <c r="AL238" s="46">
        <f t="shared" si="470"/>
        <v>5</v>
      </c>
      <c r="AM238" s="46">
        <f t="shared" si="470"/>
        <v>5</v>
      </c>
      <c r="AN238" s="46">
        <f t="shared" si="470"/>
        <v>5</v>
      </c>
      <c r="AO238" s="46">
        <f t="shared" si="470"/>
        <v>5</v>
      </c>
      <c r="AP238" s="37"/>
      <c r="AQ238" s="43">
        <f t="shared" si="3"/>
        <v>5</v>
      </c>
      <c r="AR238" s="41"/>
      <c r="AS238" s="41"/>
      <c r="AT238" s="53"/>
      <c r="AU238" s="54"/>
      <c r="AV238" s="54"/>
      <c r="AW238" s="4"/>
      <c r="AX238" s="4"/>
    </row>
    <row r="239" spans="1:50" ht="90" customHeight="1" x14ac:dyDescent="0.4">
      <c r="A239" s="35">
        <f t="shared" si="4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FEBRERO 2025  1'!AQ239</f>
        <v>2</v>
      </c>
      <c r="P239" s="45">
        <f t="shared" si="434"/>
        <v>2</v>
      </c>
      <c r="Q239" s="46">
        <f t="shared" ref="Q239:T239" si="471">AK239</f>
        <v>2</v>
      </c>
      <c r="R239" s="46">
        <f t="shared" si="471"/>
        <v>2</v>
      </c>
      <c r="S239" s="46">
        <f t="shared" si="471"/>
        <v>2</v>
      </c>
      <c r="T239" s="47">
        <f t="shared" si="471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2">P239-Z239+AE239+U239</f>
        <v>2</v>
      </c>
      <c r="AL239" s="46">
        <f t="shared" si="472"/>
        <v>2</v>
      </c>
      <c r="AM239" s="46">
        <f t="shared" si="472"/>
        <v>2</v>
      </c>
      <c r="AN239" s="46">
        <f t="shared" si="472"/>
        <v>2</v>
      </c>
      <c r="AO239" s="46">
        <f t="shared" si="472"/>
        <v>2</v>
      </c>
      <c r="AP239" s="37"/>
      <c r="AQ239" s="43">
        <f t="shared" si="3"/>
        <v>2</v>
      </c>
      <c r="AR239" s="41"/>
      <c r="AS239" s="41"/>
      <c r="AT239" s="53"/>
      <c r="AU239" s="54"/>
      <c r="AV239" s="54"/>
      <c r="AW239" s="4"/>
      <c r="AX239" s="4"/>
    </row>
    <row r="240" spans="1:50" ht="90" customHeight="1" x14ac:dyDescent="0.4">
      <c r="A240" s="35">
        <f t="shared" si="4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FEBRERO 2025  1'!AQ240</f>
        <v>0</v>
      </c>
      <c r="P240" s="45">
        <f t="shared" si="434"/>
        <v>0</v>
      </c>
      <c r="Q240" s="46">
        <f t="shared" ref="Q240:T240" si="473">AK240</f>
        <v>0</v>
      </c>
      <c r="R240" s="46">
        <f t="shared" si="473"/>
        <v>0</v>
      </c>
      <c r="S240" s="46">
        <f t="shared" si="473"/>
        <v>0</v>
      </c>
      <c r="T240" s="47">
        <f t="shared" si="473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4">P240-Z240+AE240+U240</f>
        <v>0</v>
      </c>
      <c r="AL240" s="46">
        <f t="shared" si="474"/>
        <v>0</v>
      </c>
      <c r="AM240" s="46">
        <f t="shared" si="474"/>
        <v>0</v>
      </c>
      <c r="AN240" s="46">
        <f t="shared" si="474"/>
        <v>0</v>
      </c>
      <c r="AO240" s="46">
        <f t="shared" si="474"/>
        <v>0</v>
      </c>
      <c r="AP240" s="37"/>
      <c r="AQ240" s="43">
        <f t="shared" si="3"/>
        <v>0</v>
      </c>
      <c r="AR240" s="41"/>
      <c r="AS240" s="41"/>
      <c r="AT240" s="53"/>
      <c r="AU240" s="54"/>
      <c r="AV240" s="54"/>
      <c r="AW240" s="4"/>
      <c r="AX240" s="4"/>
    </row>
    <row r="241" spans="1:50" ht="90" customHeight="1" x14ac:dyDescent="0.4">
      <c r="A241" s="35">
        <f t="shared" si="4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f>'EQUIPO FEBRERO 2025  1'!AQ241</f>
        <v>4</v>
      </c>
      <c r="P241" s="45">
        <f t="shared" si="434"/>
        <v>4</v>
      </c>
      <c r="Q241" s="46">
        <f t="shared" ref="Q241:T241" si="475">AK241</f>
        <v>4</v>
      </c>
      <c r="R241" s="46">
        <f t="shared" si="475"/>
        <v>4</v>
      </c>
      <c r="S241" s="46">
        <f t="shared" si="475"/>
        <v>4</v>
      </c>
      <c r="T241" s="47">
        <f t="shared" si="475"/>
        <v>4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6">P241-Z241+AE241+U241</f>
        <v>4</v>
      </c>
      <c r="AL241" s="46">
        <f t="shared" si="476"/>
        <v>4</v>
      </c>
      <c r="AM241" s="46">
        <f t="shared" si="476"/>
        <v>4</v>
      </c>
      <c r="AN241" s="46">
        <f t="shared" si="476"/>
        <v>4</v>
      </c>
      <c r="AO241" s="46">
        <f t="shared" si="476"/>
        <v>4</v>
      </c>
      <c r="AP241" s="37"/>
      <c r="AQ241" s="43">
        <f t="shared" si="3"/>
        <v>4</v>
      </c>
      <c r="AR241" s="41"/>
      <c r="AS241" s="41"/>
      <c r="AT241" s="53"/>
      <c r="AU241" s="54"/>
      <c r="AV241" s="54"/>
      <c r="AW241" s="4"/>
      <c r="AX241" s="4"/>
    </row>
    <row r="242" spans="1:50" ht="90" customHeight="1" x14ac:dyDescent="0.4">
      <c r="A242" s="35">
        <f t="shared" si="4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FEBRERO 2025  1'!AQ242</f>
        <v>4</v>
      </c>
      <c r="P242" s="45">
        <f t="shared" si="434"/>
        <v>4</v>
      </c>
      <c r="Q242" s="46">
        <f t="shared" ref="Q242:T242" si="477">AK242</f>
        <v>4</v>
      </c>
      <c r="R242" s="46">
        <f t="shared" si="477"/>
        <v>4</v>
      </c>
      <c r="S242" s="46">
        <f t="shared" si="477"/>
        <v>4</v>
      </c>
      <c r="T242" s="47">
        <f t="shared" si="477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8">P242-Z242+AE242+U242</f>
        <v>4</v>
      </c>
      <c r="AL242" s="46">
        <f t="shared" si="478"/>
        <v>4</v>
      </c>
      <c r="AM242" s="46">
        <f t="shared" si="478"/>
        <v>4</v>
      </c>
      <c r="AN242" s="46">
        <f t="shared" si="478"/>
        <v>4</v>
      </c>
      <c r="AO242" s="46">
        <f t="shared" si="478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90" customHeight="1" x14ac:dyDescent="0.4">
      <c r="A243" s="35">
        <f t="shared" si="4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FEBRERO 2025  1'!AQ243</f>
        <v>-30</v>
      </c>
      <c r="P243" s="45">
        <f t="shared" si="434"/>
        <v>-30</v>
      </c>
      <c r="Q243" s="46">
        <f t="shared" ref="Q243:T243" si="479">AK243</f>
        <v>-30</v>
      </c>
      <c r="R243" s="46">
        <f t="shared" si="479"/>
        <v>-30</v>
      </c>
      <c r="S243" s="46">
        <f t="shared" si="479"/>
        <v>-30</v>
      </c>
      <c r="T243" s="47">
        <f t="shared" si="479"/>
        <v>-30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80">P243-Z243+AE243+U243</f>
        <v>-30</v>
      </c>
      <c r="AL243" s="46">
        <f t="shared" si="480"/>
        <v>-30</v>
      </c>
      <c r="AM243" s="46">
        <f t="shared" si="480"/>
        <v>-30</v>
      </c>
      <c r="AN243" s="46">
        <f t="shared" si="480"/>
        <v>-30</v>
      </c>
      <c r="AO243" s="46">
        <f t="shared" si="480"/>
        <v>-30</v>
      </c>
      <c r="AP243" s="37"/>
      <c r="AQ243" s="43">
        <f t="shared" si="3"/>
        <v>-30</v>
      </c>
      <c r="AR243" s="41"/>
      <c r="AS243" s="41"/>
      <c r="AT243" s="53"/>
      <c r="AU243" s="54"/>
      <c r="AV243" s="54"/>
      <c r="AW243" s="4"/>
      <c r="AX243" s="4"/>
    </row>
    <row r="244" spans="1:50" ht="90" customHeight="1" x14ac:dyDescent="0.4">
      <c r="A244" s="35">
        <f t="shared" si="4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FEBRERO 2025  1'!AQ244</f>
        <v>10</v>
      </c>
      <c r="P244" s="45">
        <f t="shared" si="434"/>
        <v>10</v>
      </c>
      <c r="Q244" s="46">
        <f t="shared" ref="Q244:T244" si="481">AK244</f>
        <v>10</v>
      </c>
      <c r="R244" s="46">
        <f t="shared" si="481"/>
        <v>10</v>
      </c>
      <c r="S244" s="46">
        <f t="shared" si="481"/>
        <v>10</v>
      </c>
      <c r="T244" s="47">
        <f t="shared" si="481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2">P244-Z244+AE244+U244</f>
        <v>10</v>
      </c>
      <c r="AL244" s="46">
        <f t="shared" si="482"/>
        <v>10</v>
      </c>
      <c r="AM244" s="46">
        <f t="shared" si="482"/>
        <v>10</v>
      </c>
      <c r="AN244" s="46">
        <f t="shared" si="482"/>
        <v>10</v>
      </c>
      <c r="AO244" s="46">
        <f t="shared" si="482"/>
        <v>10</v>
      </c>
      <c r="AP244" s="37"/>
      <c r="AQ244" s="43">
        <f t="shared" si="3"/>
        <v>10</v>
      </c>
      <c r="AR244" s="41"/>
      <c r="AS244" s="41"/>
      <c r="AT244" s="53"/>
      <c r="AU244" s="54"/>
      <c r="AV244" s="54"/>
      <c r="AW244" s="4"/>
      <c r="AX244" s="4"/>
    </row>
    <row r="245" spans="1:50" ht="90" customHeight="1" x14ac:dyDescent="0.4">
      <c r="A245" s="35">
        <f t="shared" si="4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 t="s">
        <v>984</v>
      </c>
      <c r="O245" s="43">
        <f>'EQUIPO FEBRERO 2025  1'!AQ245</f>
        <v>-61</v>
      </c>
      <c r="P245" s="45">
        <f t="shared" si="434"/>
        <v>-61</v>
      </c>
      <c r="Q245" s="46">
        <f t="shared" ref="Q245:T245" si="483">AK245</f>
        <v>-61</v>
      </c>
      <c r="R245" s="46">
        <f t="shared" si="483"/>
        <v>-61</v>
      </c>
      <c r="S245" s="46">
        <f t="shared" si="483"/>
        <v>-61</v>
      </c>
      <c r="T245" s="47">
        <f t="shared" si="483"/>
        <v>-61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2025'!AP245</f>
        <v>142</v>
      </c>
      <c r="AK245" s="52">
        <f t="shared" ref="AK245:AO245" si="484">P245-Z245+AE245+U245</f>
        <v>-61</v>
      </c>
      <c r="AL245" s="46">
        <f t="shared" si="484"/>
        <v>-61</v>
      </c>
      <c r="AM245" s="46">
        <f t="shared" si="484"/>
        <v>-61</v>
      </c>
      <c r="AN245" s="46">
        <f t="shared" si="484"/>
        <v>-61</v>
      </c>
      <c r="AO245" s="46">
        <f t="shared" si="484"/>
        <v>-61</v>
      </c>
      <c r="AP245" s="37"/>
      <c r="AQ245" s="43">
        <f t="shared" si="3"/>
        <v>-61</v>
      </c>
      <c r="AR245" s="41"/>
      <c r="AS245" s="41" t="s">
        <v>987</v>
      </c>
      <c r="AT245" s="53"/>
      <c r="AU245" s="54"/>
      <c r="AV245" s="54"/>
      <c r="AW245" s="4"/>
      <c r="AX245" s="4"/>
    </row>
    <row r="246" spans="1:50" ht="90" customHeight="1" x14ac:dyDescent="0.4">
      <c r="A246" s="35">
        <f t="shared" si="4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FEBRERO 2025  1'!AQ246</f>
        <v>410</v>
      </c>
      <c r="P246" s="45">
        <f t="shared" si="434"/>
        <v>410</v>
      </c>
      <c r="Q246" s="46">
        <f t="shared" ref="Q246:T246" si="485">AK246</f>
        <v>410</v>
      </c>
      <c r="R246" s="46">
        <f t="shared" si="485"/>
        <v>410</v>
      </c>
      <c r="S246" s="46">
        <f t="shared" si="485"/>
        <v>410</v>
      </c>
      <c r="T246" s="47">
        <f t="shared" si="485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6">P246-Z246+AE246+U246</f>
        <v>410</v>
      </c>
      <c r="AL246" s="46">
        <f t="shared" si="486"/>
        <v>410</v>
      </c>
      <c r="AM246" s="46">
        <f t="shared" si="486"/>
        <v>410</v>
      </c>
      <c r="AN246" s="46">
        <f t="shared" si="486"/>
        <v>410</v>
      </c>
      <c r="AO246" s="46">
        <f t="shared" si="486"/>
        <v>410</v>
      </c>
      <c r="AP246" s="37"/>
      <c r="AQ246" s="43">
        <f t="shared" si="3"/>
        <v>410</v>
      </c>
      <c r="AR246" s="41"/>
      <c r="AS246" s="41"/>
      <c r="AT246" s="53"/>
      <c r="AU246" s="54"/>
      <c r="AV246" s="54"/>
      <c r="AW246" s="4"/>
      <c r="AX246" s="4"/>
    </row>
    <row r="247" spans="1:50" ht="90" customHeight="1" x14ac:dyDescent="0.4">
      <c r="A247" s="35">
        <f t="shared" si="4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 t="s">
        <v>920</v>
      </c>
      <c r="O247" s="43">
        <f>'EQUIPO FEBRERO 2025  1'!AQ247</f>
        <v>755</v>
      </c>
      <c r="P247" s="45">
        <f t="shared" si="434"/>
        <v>755</v>
      </c>
      <c r="Q247" s="46">
        <f t="shared" ref="Q247:T247" si="487">AK247</f>
        <v>755</v>
      </c>
      <c r="R247" s="46">
        <f t="shared" si="487"/>
        <v>755</v>
      </c>
      <c r="S247" s="46">
        <f t="shared" si="487"/>
        <v>755</v>
      </c>
      <c r="T247" s="47">
        <f t="shared" si="487"/>
        <v>755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8">P247-Z247+AE247+U247</f>
        <v>755</v>
      </c>
      <c r="AL247" s="46">
        <f t="shared" si="488"/>
        <v>755</v>
      </c>
      <c r="AM247" s="46">
        <f t="shared" si="488"/>
        <v>755</v>
      </c>
      <c r="AN247" s="46">
        <f t="shared" si="488"/>
        <v>755</v>
      </c>
      <c r="AO247" s="46">
        <f t="shared" si="488"/>
        <v>755</v>
      </c>
      <c r="AP247" s="37"/>
      <c r="AQ247" s="43">
        <f t="shared" si="3"/>
        <v>755</v>
      </c>
      <c r="AR247" s="41"/>
      <c r="AS247" s="41">
        <v>327</v>
      </c>
      <c r="AT247" s="53"/>
      <c r="AU247" s="54"/>
      <c r="AV247" s="54"/>
      <c r="AW247" s="4"/>
      <c r="AX247" s="4"/>
    </row>
    <row r="248" spans="1:50" ht="90" customHeight="1" x14ac:dyDescent="0.4">
      <c r="A248" s="35">
        <f t="shared" si="4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/>
      <c r="O248" s="43">
        <f>'EQUIPO FEBRERO 2025  1'!AQ248</f>
        <v>200</v>
      </c>
      <c r="P248" s="45">
        <f t="shared" si="434"/>
        <v>200</v>
      </c>
      <c r="Q248" s="46">
        <f t="shared" ref="Q248:T248" si="489">AK248</f>
        <v>200</v>
      </c>
      <c r="R248" s="46">
        <f t="shared" si="489"/>
        <v>200</v>
      </c>
      <c r="S248" s="46">
        <f t="shared" si="489"/>
        <v>200</v>
      </c>
      <c r="T248" s="47">
        <f t="shared" si="489"/>
        <v>200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90">P248-Z248+AE248+U248</f>
        <v>200</v>
      </c>
      <c r="AL248" s="46">
        <f t="shared" si="490"/>
        <v>200</v>
      </c>
      <c r="AM248" s="46">
        <f t="shared" si="490"/>
        <v>200</v>
      </c>
      <c r="AN248" s="46">
        <f t="shared" si="490"/>
        <v>200</v>
      </c>
      <c r="AO248" s="46">
        <f t="shared" si="490"/>
        <v>200</v>
      </c>
      <c r="AP248" s="37"/>
      <c r="AQ248" s="43">
        <f t="shared" si="3"/>
        <v>200</v>
      </c>
      <c r="AR248" s="53"/>
      <c r="AS248" s="53"/>
      <c r="AT248" s="53"/>
      <c r="AU248" s="54"/>
      <c r="AV248" s="54"/>
      <c r="AW248" s="4"/>
      <c r="AX248" s="4"/>
    </row>
    <row r="249" spans="1:50" ht="90" customHeight="1" x14ac:dyDescent="0.4">
      <c r="A249" s="35">
        <f t="shared" si="4"/>
        <v>244</v>
      </c>
      <c r="B249" s="182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 t="s">
        <v>995</v>
      </c>
      <c r="O249" s="43">
        <f>'EQUIPO FEBRERO 2025  1'!AQ249</f>
        <v>398</v>
      </c>
      <c r="P249" s="45">
        <f t="shared" si="434"/>
        <v>398</v>
      </c>
      <c r="Q249" s="46">
        <f t="shared" ref="Q249:T249" si="491">AK249</f>
        <v>398</v>
      </c>
      <c r="R249" s="46">
        <f t="shared" si="491"/>
        <v>398</v>
      </c>
      <c r="S249" s="46">
        <f t="shared" si="491"/>
        <v>398</v>
      </c>
      <c r="T249" s="47">
        <f t="shared" si="491"/>
        <v>398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2">P249-Z249+AE249+U249</f>
        <v>398</v>
      </c>
      <c r="AL249" s="46">
        <f t="shared" si="492"/>
        <v>398</v>
      </c>
      <c r="AM249" s="46">
        <f t="shared" si="492"/>
        <v>398</v>
      </c>
      <c r="AN249" s="46">
        <f t="shared" si="492"/>
        <v>398</v>
      </c>
      <c r="AO249" s="46">
        <f t="shared" si="492"/>
        <v>398</v>
      </c>
      <c r="AP249" s="37"/>
      <c r="AQ249" s="43">
        <f t="shared" si="3"/>
        <v>398</v>
      </c>
      <c r="AR249" s="53"/>
      <c r="AS249" s="53">
        <v>337</v>
      </c>
      <c r="AT249" s="53"/>
      <c r="AU249" s="54"/>
      <c r="AV249" s="54"/>
      <c r="AW249" s="4"/>
      <c r="AX249" s="4"/>
    </row>
    <row r="250" spans="1:50" ht="90" customHeight="1" x14ac:dyDescent="0.4">
      <c r="A250" s="35">
        <f t="shared" si="4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 t="s">
        <v>1000</v>
      </c>
      <c r="O250" s="43">
        <f>'EQUIPO FEBRERO 2025  1'!AQ250</f>
        <v>468</v>
      </c>
      <c r="P250" s="45">
        <f t="shared" si="434"/>
        <v>468</v>
      </c>
      <c r="Q250" s="46">
        <f t="shared" ref="Q250:T250" si="493">AK250</f>
        <v>458</v>
      </c>
      <c r="R250" s="46">
        <f t="shared" si="493"/>
        <v>458</v>
      </c>
      <c r="S250" s="46">
        <f t="shared" si="493"/>
        <v>458</v>
      </c>
      <c r="T250" s="47">
        <f t="shared" si="493"/>
        <v>458</v>
      </c>
      <c r="U250" s="48"/>
      <c r="V250" s="37"/>
      <c r="W250" s="37"/>
      <c r="X250" s="37"/>
      <c r="Y250" s="49"/>
      <c r="Z250" s="138">
        <v>10</v>
      </c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4">P250-Z250+AE250+U250</f>
        <v>458</v>
      </c>
      <c r="AL250" s="46">
        <f t="shared" si="494"/>
        <v>458</v>
      </c>
      <c r="AM250" s="46">
        <f t="shared" si="494"/>
        <v>458</v>
      </c>
      <c r="AN250" s="46">
        <f t="shared" si="494"/>
        <v>458</v>
      </c>
      <c r="AO250" s="46">
        <f t="shared" si="494"/>
        <v>458</v>
      </c>
      <c r="AP250" s="37"/>
      <c r="AQ250" s="43">
        <f t="shared" si="3"/>
        <v>458</v>
      </c>
      <c r="AR250" s="53">
        <v>163859496</v>
      </c>
      <c r="AS250" s="53">
        <v>372</v>
      </c>
      <c r="AT250" s="53"/>
      <c r="AU250" s="54"/>
      <c r="AV250" s="54"/>
      <c r="AW250" s="4"/>
      <c r="AX250" s="4"/>
    </row>
    <row r="251" spans="1:50" ht="90" customHeight="1" x14ac:dyDescent="0.4">
      <c r="A251" s="35">
        <f t="shared" si="4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FEBRERO 2025  1'!AQ251</f>
        <v>100</v>
      </c>
      <c r="P251" s="45">
        <f t="shared" si="434"/>
        <v>100</v>
      </c>
      <c r="Q251" s="46">
        <f t="shared" ref="Q251:T251" si="495">AK251</f>
        <v>100</v>
      </c>
      <c r="R251" s="46">
        <f t="shared" si="495"/>
        <v>100</v>
      </c>
      <c r="S251" s="46">
        <f t="shared" si="495"/>
        <v>100</v>
      </c>
      <c r="T251" s="47">
        <f t="shared" si="495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6">P251-Z251+AE251+U251</f>
        <v>100</v>
      </c>
      <c r="AL251" s="46">
        <f t="shared" si="496"/>
        <v>100</v>
      </c>
      <c r="AM251" s="46">
        <f t="shared" si="496"/>
        <v>100</v>
      </c>
      <c r="AN251" s="46">
        <f t="shared" si="496"/>
        <v>100</v>
      </c>
      <c r="AO251" s="46">
        <f t="shared" si="496"/>
        <v>100</v>
      </c>
      <c r="AP251" s="37"/>
      <c r="AQ251" s="43">
        <f t="shared" si="3"/>
        <v>100</v>
      </c>
      <c r="AR251" s="41"/>
      <c r="AS251" s="41"/>
      <c r="AT251" s="53"/>
      <c r="AU251" s="54"/>
      <c r="AV251" s="54"/>
      <c r="AW251" s="4"/>
      <c r="AX251" s="4"/>
    </row>
    <row r="252" spans="1:50" ht="90" customHeight="1" x14ac:dyDescent="0.4">
      <c r="A252" s="35">
        <f t="shared" si="4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FEBRERO 2025  1'!AQ252</f>
        <v>2</v>
      </c>
      <c r="P252" s="45">
        <f t="shared" si="434"/>
        <v>2</v>
      </c>
      <c r="Q252" s="46">
        <f t="shared" ref="Q252:T252" si="497">AK252</f>
        <v>2</v>
      </c>
      <c r="R252" s="46">
        <f t="shared" si="497"/>
        <v>2</v>
      </c>
      <c r="S252" s="46">
        <f t="shared" si="497"/>
        <v>2</v>
      </c>
      <c r="T252" s="47">
        <f t="shared" si="497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8">P252-Z252+AE252+U252</f>
        <v>2</v>
      </c>
      <c r="AL252" s="46">
        <f t="shared" si="498"/>
        <v>2</v>
      </c>
      <c r="AM252" s="46">
        <f t="shared" si="498"/>
        <v>2</v>
      </c>
      <c r="AN252" s="46">
        <f t="shared" si="498"/>
        <v>2</v>
      </c>
      <c r="AO252" s="46">
        <f t="shared" si="498"/>
        <v>2</v>
      </c>
      <c r="AP252" s="37"/>
      <c r="AQ252" s="43">
        <f t="shared" si="3"/>
        <v>2</v>
      </c>
      <c r="AR252" s="41"/>
      <c r="AS252" s="41"/>
      <c r="AT252" s="53"/>
      <c r="AU252" s="54"/>
      <c r="AV252" s="54"/>
      <c r="AW252" s="4"/>
      <c r="AX252" s="4"/>
    </row>
    <row r="253" spans="1:50" ht="90" customHeight="1" x14ac:dyDescent="0.4">
      <c r="A253" s="35">
        <f t="shared" si="4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>
        <v>73</v>
      </c>
      <c r="N253" s="44"/>
      <c r="O253" s="43">
        <f>'EQUIPO FEBRERO 2025  1'!AQ253</f>
        <v>1</v>
      </c>
      <c r="P253" s="45">
        <f t="shared" si="434"/>
        <v>1</v>
      </c>
      <c r="Q253" s="46">
        <f t="shared" ref="Q253:T253" si="499">AK253</f>
        <v>1</v>
      </c>
      <c r="R253" s="46">
        <f t="shared" si="499"/>
        <v>1</v>
      </c>
      <c r="S253" s="46">
        <f t="shared" si="499"/>
        <v>1</v>
      </c>
      <c r="T253" s="47">
        <f t="shared" si="499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500">P253-Z253+AE253+U253</f>
        <v>1</v>
      </c>
      <c r="AL253" s="46">
        <f t="shared" si="500"/>
        <v>1</v>
      </c>
      <c r="AM253" s="46">
        <f t="shared" si="500"/>
        <v>1</v>
      </c>
      <c r="AN253" s="46">
        <f t="shared" si="500"/>
        <v>1</v>
      </c>
      <c r="AO253" s="46">
        <f t="shared" si="500"/>
        <v>1</v>
      </c>
      <c r="AP253" s="37"/>
      <c r="AQ253" s="43">
        <f t="shared" si="3"/>
        <v>1</v>
      </c>
      <c r="AR253" s="41"/>
      <c r="AS253" s="41"/>
      <c r="AT253" s="53"/>
      <c r="AU253" s="54"/>
      <c r="AV253" s="54"/>
      <c r="AW253" s="4"/>
      <c r="AX253" s="4"/>
    </row>
    <row r="254" spans="1:50" ht="90" customHeight="1" x14ac:dyDescent="0.4">
      <c r="A254" s="35">
        <f t="shared" si="4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FEBRERO 2025  1'!AQ254</f>
        <v>1</v>
      </c>
      <c r="P254" s="45">
        <f t="shared" si="434"/>
        <v>1</v>
      </c>
      <c r="Q254" s="46">
        <f t="shared" ref="Q254:T254" si="501">AK254</f>
        <v>1</v>
      </c>
      <c r="R254" s="46">
        <f t="shared" si="501"/>
        <v>1</v>
      </c>
      <c r="S254" s="46">
        <f t="shared" si="501"/>
        <v>1</v>
      </c>
      <c r="T254" s="47">
        <f t="shared" si="501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2">P254-Z254+AE254+U254</f>
        <v>1</v>
      </c>
      <c r="AL254" s="46">
        <f t="shared" si="502"/>
        <v>1</v>
      </c>
      <c r="AM254" s="46">
        <f t="shared" si="502"/>
        <v>1</v>
      </c>
      <c r="AN254" s="46">
        <f t="shared" si="502"/>
        <v>1</v>
      </c>
      <c r="AO254" s="46">
        <f t="shared" si="502"/>
        <v>1</v>
      </c>
      <c r="AP254" s="37"/>
      <c r="AQ254" s="43">
        <f t="shared" si="3"/>
        <v>1</v>
      </c>
      <c r="AR254" s="41"/>
      <c r="AS254" s="41"/>
      <c r="AT254" s="53"/>
      <c r="AU254" s="54"/>
      <c r="AV254" s="54"/>
      <c r="AW254" s="4"/>
      <c r="AX254" s="4"/>
    </row>
    <row r="255" spans="1:50" ht="90" customHeight="1" x14ac:dyDescent="0.4">
      <c r="A255" s="35">
        <f t="shared" si="4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FEBRERO 2025  1'!AQ255</f>
        <v>0</v>
      </c>
      <c r="P255" s="45">
        <f t="shared" si="434"/>
        <v>0</v>
      </c>
      <c r="Q255" s="46">
        <f t="shared" ref="Q255:T255" si="503">AK255</f>
        <v>0</v>
      </c>
      <c r="R255" s="46">
        <f t="shared" si="503"/>
        <v>0</v>
      </c>
      <c r="S255" s="46">
        <f t="shared" si="503"/>
        <v>0</v>
      </c>
      <c r="T255" s="47">
        <f t="shared" si="503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4">P255-Z255+AE255+U255</f>
        <v>0</v>
      </c>
      <c r="AL255" s="46">
        <f t="shared" si="504"/>
        <v>0</v>
      </c>
      <c r="AM255" s="46">
        <f t="shared" si="504"/>
        <v>0</v>
      </c>
      <c r="AN255" s="46">
        <f t="shared" si="504"/>
        <v>0</v>
      </c>
      <c r="AO255" s="46">
        <f t="shared" si="504"/>
        <v>0</v>
      </c>
      <c r="AP255" s="37"/>
      <c r="AQ255" s="43">
        <f t="shared" si="3"/>
        <v>0</v>
      </c>
      <c r="AR255" s="41"/>
      <c r="AS255" s="41"/>
      <c r="AT255" s="53"/>
      <c r="AU255" s="54"/>
      <c r="AV255" s="54"/>
      <c r="AW255" s="4"/>
      <c r="AX255" s="4"/>
    </row>
    <row r="256" spans="1:50" ht="90" customHeight="1" x14ac:dyDescent="0.4">
      <c r="A256" s="35">
        <f t="shared" si="4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FEBRERO 2025  1'!AQ256</f>
        <v>1</v>
      </c>
      <c r="P256" s="45">
        <f t="shared" si="434"/>
        <v>1</v>
      </c>
      <c r="Q256" s="46">
        <f t="shared" ref="Q256:T256" si="505">AK256</f>
        <v>1</v>
      </c>
      <c r="R256" s="46">
        <f t="shared" si="505"/>
        <v>1</v>
      </c>
      <c r="S256" s="46">
        <f t="shared" si="505"/>
        <v>1</v>
      </c>
      <c r="T256" s="47">
        <f t="shared" si="505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6">P256-Z256+AE256+U256</f>
        <v>1</v>
      </c>
      <c r="AL256" s="46">
        <f t="shared" si="506"/>
        <v>1</v>
      </c>
      <c r="AM256" s="46">
        <f t="shared" si="506"/>
        <v>1</v>
      </c>
      <c r="AN256" s="46">
        <f t="shared" si="506"/>
        <v>1</v>
      </c>
      <c r="AO256" s="46">
        <f t="shared" si="506"/>
        <v>1</v>
      </c>
      <c r="AP256" s="37"/>
      <c r="AQ256" s="43">
        <f t="shared" si="3"/>
        <v>1</v>
      </c>
      <c r="AR256" s="41"/>
      <c r="AS256" s="41"/>
      <c r="AT256" s="53"/>
      <c r="AU256" s="54"/>
      <c r="AV256" s="54"/>
      <c r="AW256" s="4"/>
      <c r="AX256" s="4"/>
    </row>
    <row r="257" spans="1:50" ht="90" customHeight="1" x14ac:dyDescent="0.4">
      <c r="A257" s="35">
        <f t="shared" si="4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FEBRERO 2025  1'!AQ257</f>
        <v>2</v>
      </c>
      <c r="P257" s="45">
        <f t="shared" si="434"/>
        <v>2</v>
      </c>
      <c r="Q257" s="46">
        <f t="shared" ref="Q257:T257" si="507">AK257</f>
        <v>2</v>
      </c>
      <c r="R257" s="46">
        <f t="shared" si="507"/>
        <v>2</v>
      </c>
      <c r="S257" s="46">
        <f t="shared" si="507"/>
        <v>2</v>
      </c>
      <c r="T257" s="47">
        <f t="shared" si="507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8">P257-Z257+AE257+U257</f>
        <v>2</v>
      </c>
      <c r="AL257" s="46">
        <f t="shared" si="508"/>
        <v>2</v>
      </c>
      <c r="AM257" s="46">
        <f t="shared" si="508"/>
        <v>2</v>
      </c>
      <c r="AN257" s="46">
        <f t="shared" si="508"/>
        <v>2</v>
      </c>
      <c r="AO257" s="46">
        <f t="shared" si="508"/>
        <v>2</v>
      </c>
      <c r="AP257" s="37"/>
      <c r="AQ257" s="43">
        <f t="shared" si="3"/>
        <v>2</v>
      </c>
      <c r="AR257" s="41"/>
      <c r="AS257" s="41"/>
      <c r="AT257" s="53"/>
      <c r="AU257" s="54"/>
      <c r="AV257" s="54"/>
      <c r="AW257" s="4"/>
      <c r="AX257" s="4"/>
    </row>
    <row r="258" spans="1:50" ht="90" customHeight="1" x14ac:dyDescent="0.4">
      <c r="A258" s="35">
        <f t="shared" si="4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FEBRERO 2025  1'!AQ258</f>
        <v>1</v>
      </c>
      <c r="P258" s="45">
        <f t="shared" si="434"/>
        <v>1</v>
      </c>
      <c r="Q258" s="46">
        <f t="shared" ref="Q258:T258" si="509">AK258</f>
        <v>1</v>
      </c>
      <c r="R258" s="46">
        <f t="shared" si="509"/>
        <v>1</v>
      </c>
      <c r="S258" s="46">
        <f t="shared" si="509"/>
        <v>1</v>
      </c>
      <c r="T258" s="47">
        <f t="shared" si="509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10">P258-Z258+AE258+U258</f>
        <v>1</v>
      </c>
      <c r="AL258" s="46">
        <f t="shared" si="510"/>
        <v>1</v>
      </c>
      <c r="AM258" s="46">
        <f t="shared" si="510"/>
        <v>1</v>
      </c>
      <c r="AN258" s="46">
        <f t="shared" si="510"/>
        <v>1</v>
      </c>
      <c r="AO258" s="46">
        <f t="shared" si="510"/>
        <v>1</v>
      </c>
      <c r="AP258" s="37"/>
      <c r="AQ258" s="43">
        <f t="shared" si="3"/>
        <v>1</v>
      </c>
      <c r="AR258" s="41"/>
      <c r="AS258" s="41"/>
      <c r="AT258" s="53"/>
      <c r="AU258" s="54"/>
      <c r="AV258" s="54"/>
      <c r="AW258" s="4"/>
      <c r="AX258" s="4"/>
    </row>
    <row r="259" spans="1:50" ht="90" customHeight="1" x14ac:dyDescent="0.4">
      <c r="A259" s="35">
        <f t="shared" si="4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FEBRERO 2025  1'!AQ259</f>
        <v>1</v>
      </c>
      <c r="P259" s="45">
        <f t="shared" si="434"/>
        <v>1</v>
      </c>
      <c r="Q259" s="46">
        <f t="shared" ref="Q259:T259" si="511">AK259</f>
        <v>1</v>
      </c>
      <c r="R259" s="46">
        <f t="shared" si="511"/>
        <v>1</v>
      </c>
      <c r="S259" s="46">
        <f t="shared" si="511"/>
        <v>1</v>
      </c>
      <c r="T259" s="47">
        <f t="shared" si="511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2">P259-Z259+AE259+U259</f>
        <v>1</v>
      </c>
      <c r="AL259" s="46">
        <f t="shared" si="512"/>
        <v>1</v>
      </c>
      <c r="AM259" s="46">
        <f t="shared" si="512"/>
        <v>1</v>
      </c>
      <c r="AN259" s="46">
        <f t="shared" si="512"/>
        <v>1</v>
      </c>
      <c r="AO259" s="46">
        <f t="shared" si="512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90" customHeight="1" x14ac:dyDescent="0.4">
      <c r="A260" s="35">
        <f t="shared" si="4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FEBRERO 2025  1'!AQ260</f>
        <v>0</v>
      </c>
      <c r="P260" s="45">
        <f t="shared" si="434"/>
        <v>0</v>
      </c>
      <c r="Q260" s="46">
        <f t="shared" ref="Q260:T260" si="513">AK260</f>
        <v>0</v>
      </c>
      <c r="R260" s="46">
        <f t="shared" si="513"/>
        <v>0</v>
      </c>
      <c r="S260" s="46">
        <f t="shared" si="513"/>
        <v>0</v>
      </c>
      <c r="T260" s="47">
        <f t="shared" si="513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4">P260-Z260+AE260+U260</f>
        <v>0</v>
      </c>
      <c r="AL260" s="46">
        <f t="shared" si="514"/>
        <v>0</v>
      </c>
      <c r="AM260" s="46">
        <f t="shared" si="514"/>
        <v>0</v>
      </c>
      <c r="AN260" s="46">
        <f t="shared" si="514"/>
        <v>0</v>
      </c>
      <c r="AO260" s="46">
        <f t="shared" si="514"/>
        <v>0</v>
      </c>
      <c r="AP260" s="37"/>
      <c r="AQ260" s="43">
        <f t="shared" si="3"/>
        <v>0</v>
      </c>
      <c r="AR260" s="41"/>
      <c r="AS260" s="41"/>
      <c r="AT260" s="53"/>
      <c r="AU260" s="54"/>
      <c r="AV260" s="54"/>
      <c r="AW260" s="4"/>
      <c r="AX260" s="4"/>
    </row>
    <row r="261" spans="1:50" ht="90" customHeight="1" x14ac:dyDescent="0.4">
      <c r="A261" s="35">
        <f t="shared" si="4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FEBRERO 2025  1'!AQ261</f>
        <v>2</v>
      </c>
      <c r="P261" s="45">
        <f t="shared" si="434"/>
        <v>2</v>
      </c>
      <c r="Q261" s="46">
        <f t="shared" ref="Q261:T261" si="515">AK261</f>
        <v>2</v>
      </c>
      <c r="R261" s="46">
        <f t="shared" si="515"/>
        <v>2</v>
      </c>
      <c r="S261" s="46">
        <f t="shared" si="515"/>
        <v>2</v>
      </c>
      <c r="T261" s="47">
        <f t="shared" si="515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6">P261-Z261+AE261+U261</f>
        <v>2</v>
      </c>
      <c r="AL261" s="46">
        <f t="shared" si="516"/>
        <v>2</v>
      </c>
      <c r="AM261" s="46">
        <f t="shared" si="516"/>
        <v>2</v>
      </c>
      <c r="AN261" s="46">
        <f t="shared" si="516"/>
        <v>2</v>
      </c>
      <c r="AO261" s="46">
        <f t="shared" si="516"/>
        <v>2</v>
      </c>
      <c r="AP261" s="38"/>
      <c r="AQ261" s="43">
        <f t="shared" ref="AQ261:AQ276" si="517">AO261</f>
        <v>2</v>
      </c>
      <c r="AR261" s="41"/>
      <c r="AS261" s="41"/>
      <c r="AT261" s="53"/>
      <c r="AU261" s="54"/>
      <c r="AV261" s="54"/>
      <c r="AW261" s="4"/>
      <c r="AX261" s="4"/>
    </row>
    <row r="262" spans="1:50" ht="90" customHeight="1" x14ac:dyDescent="0.4">
      <c r="A262" s="35">
        <f t="shared" ref="A262:A276" si="518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FEBRERO 2025  1'!AQ262</f>
        <v>0</v>
      </c>
      <c r="P262" s="45">
        <f t="shared" si="434"/>
        <v>0</v>
      </c>
      <c r="Q262" s="46">
        <f t="shared" ref="Q262:T262" si="519">AK262</f>
        <v>0</v>
      </c>
      <c r="R262" s="46">
        <f t="shared" si="519"/>
        <v>0</v>
      </c>
      <c r="S262" s="46">
        <f t="shared" si="519"/>
        <v>0</v>
      </c>
      <c r="T262" s="47">
        <f t="shared" si="519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20">P262-Z262+AE262+U262</f>
        <v>0</v>
      </c>
      <c r="AL262" s="46">
        <f t="shared" si="520"/>
        <v>0</v>
      </c>
      <c r="AM262" s="46">
        <f t="shared" si="520"/>
        <v>0</v>
      </c>
      <c r="AN262" s="46">
        <f t="shared" si="520"/>
        <v>0</v>
      </c>
      <c r="AO262" s="46">
        <f t="shared" si="520"/>
        <v>0</v>
      </c>
      <c r="AP262" s="37"/>
      <c r="AQ262" s="43">
        <f t="shared" si="517"/>
        <v>0</v>
      </c>
      <c r="AR262" s="41"/>
      <c r="AS262" s="41"/>
      <c r="AT262" s="53"/>
      <c r="AU262" s="54"/>
      <c r="AV262" s="54"/>
      <c r="AW262" s="4"/>
      <c r="AX262" s="4"/>
    </row>
    <row r="263" spans="1:50" ht="90" customHeight="1" x14ac:dyDescent="0.4">
      <c r="A263" s="35">
        <f t="shared" si="518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FEBRERO 2025  1'!AQ263</f>
        <v>0</v>
      </c>
      <c r="P263" s="45">
        <f t="shared" si="434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7"/>
        <v>0</v>
      </c>
      <c r="AR263" s="41"/>
      <c r="AS263" s="41"/>
      <c r="AT263" s="53"/>
      <c r="AU263" s="54"/>
      <c r="AV263" s="54"/>
      <c r="AW263" s="4"/>
      <c r="AX263" s="4"/>
    </row>
    <row r="264" spans="1:50" ht="90" customHeight="1" x14ac:dyDescent="0.4">
      <c r="A264" s="35">
        <f t="shared" si="518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FEBRERO 2025  1'!AQ264</f>
        <v>1</v>
      </c>
      <c r="P264" s="45">
        <f t="shared" si="434"/>
        <v>1</v>
      </c>
      <c r="Q264" s="46">
        <f t="shared" ref="Q264:T264" si="523">AK264</f>
        <v>1</v>
      </c>
      <c r="R264" s="46">
        <f t="shared" si="523"/>
        <v>1</v>
      </c>
      <c r="S264" s="46">
        <f t="shared" si="523"/>
        <v>1</v>
      </c>
      <c r="T264" s="47">
        <f t="shared" si="523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4">P264-Z264+AE264+U264</f>
        <v>1</v>
      </c>
      <c r="AL264" s="46">
        <f t="shared" si="524"/>
        <v>1</v>
      </c>
      <c r="AM264" s="46">
        <f t="shared" si="524"/>
        <v>1</v>
      </c>
      <c r="AN264" s="46">
        <f t="shared" si="524"/>
        <v>1</v>
      </c>
      <c r="AO264" s="46">
        <f t="shared" si="524"/>
        <v>1</v>
      </c>
      <c r="AP264" s="37"/>
      <c r="AQ264" s="43">
        <f t="shared" si="517"/>
        <v>1</v>
      </c>
      <c r="AR264" s="41"/>
      <c r="AS264" s="41"/>
      <c r="AT264" s="53"/>
      <c r="AU264" s="54"/>
      <c r="AV264" s="54"/>
      <c r="AW264" s="4"/>
      <c r="AX264" s="4"/>
    </row>
    <row r="265" spans="1:50" ht="90" customHeight="1" x14ac:dyDescent="0.4">
      <c r="A265" s="35">
        <f t="shared" si="518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FEBRERO 2025  1'!AQ265</f>
        <v>4</v>
      </c>
      <c r="P265" s="45">
        <f t="shared" si="434"/>
        <v>4</v>
      </c>
      <c r="Q265" s="46">
        <f t="shared" ref="Q265:T265" si="525">AK265</f>
        <v>4</v>
      </c>
      <c r="R265" s="46">
        <f t="shared" si="525"/>
        <v>4</v>
      </c>
      <c r="S265" s="46">
        <f t="shared" si="525"/>
        <v>4</v>
      </c>
      <c r="T265" s="47">
        <f t="shared" si="525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6">P265-Z265+AE265+U265</f>
        <v>4</v>
      </c>
      <c r="AL265" s="46">
        <f t="shared" si="526"/>
        <v>4</v>
      </c>
      <c r="AM265" s="46">
        <f t="shared" si="526"/>
        <v>4</v>
      </c>
      <c r="AN265" s="46">
        <f t="shared" si="526"/>
        <v>4</v>
      </c>
      <c r="AO265" s="46">
        <f t="shared" si="526"/>
        <v>4</v>
      </c>
      <c r="AP265" s="37"/>
      <c r="AQ265" s="43">
        <f t="shared" si="517"/>
        <v>4</v>
      </c>
      <c r="AR265" s="41"/>
      <c r="AS265" s="41"/>
      <c r="AT265" s="53"/>
      <c r="AU265" s="54"/>
      <c r="AV265" s="54"/>
      <c r="AW265" s="4"/>
      <c r="AX265" s="4"/>
    </row>
    <row r="266" spans="1:50" ht="90" customHeight="1" x14ac:dyDescent="0.4">
      <c r="A266" s="35">
        <f t="shared" si="518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FEBRERO 2025  1'!AQ266</f>
        <v>1</v>
      </c>
      <c r="P266" s="45">
        <f t="shared" si="434"/>
        <v>1</v>
      </c>
      <c r="Q266" s="46">
        <f t="shared" ref="Q266:T266" si="527">AK266</f>
        <v>1</v>
      </c>
      <c r="R266" s="46">
        <f t="shared" si="527"/>
        <v>1</v>
      </c>
      <c r="S266" s="46">
        <f t="shared" si="527"/>
        <v>1</v>
      </c>
      <c r="T266" s="47">
        <f t="shared" si="527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8">P266-Z266+AE266+U266</f>
        <v>1</v>
      </c>
      <c r="AL266" s="46">
        <f t="shared" si="528"/>
        <v>1</v>
      </c>
      <c r="AM266" s="46">
        <f t="shared" si="528"/>
        <v>1</v>
      </c>
      <c r="AN266" s="46">
        <f t="shared" si="528"/>
        <v>1</v>
      </c>
      <c r="AO266" s="46">
        <f t="shared" si="528"/>
        <v>1</v>
      </c>
      <c r="AP266" s="37"/>
      <c r="AQ266" s="43">
        <f t="shared" si="517"/>
        <v>1</v>
      </c>
      <c r="AR266" s="41"/>
      <c r="AS266" s="41"/>
      <c r="AT266" s="53"/>
      <c r="AU266" s="54"/>
      <c r="AV266" s="54"/>
      <c r="AW266" s="4"/>
      <c r="AX266" s="4"/>
    </row>
    <row r="267" spans="1:50" ht="90" customHeight="1" x14ac:dyDescent="0.4">
      <c r="A267" s="35">
        <f t="shared" si="518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FEBRERO 2025  1'!AQ267</f>
        <v>2</v>
      </c>
      <c r="P267" s="45">
        <f t="shared" si="434"/>
        <v>2</v>
      </c>
      <c r="Q267" s="46">
        <f t="shared" ref="Q267:T267" si="529">AK267</f>
        <v>2</v>
      </c>
      <c r="R267" s="46">
        <f t="shared" si="529"/>
        <v>2</v>
      </c>
      <c r="S267" s="46">
        <f t="shared" si="529"/>
        <v>2</v>
      </c>
      <c r="T267" s="47">
        <f t="shared" si="529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30">P267-Z267+AE267+U267</f>
        <v>2</v>
      </c>
      <c r="AL267" s="46">
        <f t="shared" si="530"/>
        <v>2</v>
      </c>
      <c r="AM267" s="46">
        <f t="shared" si="530"/>
        <v>2</v>
      </c>
      <c r="AN267" s="46">
        <f t="shared" si="530"/>
        <v>2</v>
      </c>
      <c r="AO267" s="46">
        <f t="shared" si="530"/>
        <v>2</v>
      </c>
      <c r="AP267" s="37"/>
      <c r="AQ267" s="43">
        <f t="shared" si="517"/>
        <v>2</v>
      </c>
      <c r="AR267" s="41"/>
      <c r="AS267" s="41"/>
      <c r="AT267" s="53"/>
      <c r="AU267" s="54"/>
      <c r="AV267" s="54"/>
      <c r="AW267" s="4"/>
      <c r="AX267" s="4"/>
    </row>
    <row r="268" spans="1:50" ht="90" customHeight="1" x14ac:dyDescent="0.4">
      <c r="A268" s="35">
        <f t="shared" si="518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FEBRERO 2025  1'!AQ268</f>
        <v>8</v>
      </c>
      <c r="P268" s="45">
        <f t="shared" si="434"/>
        <v>8</v>
      </c>
      <c r="Q268" s="46">
        <f t="shared" ref="Q268:T268" si="531">AK268</f>
        <v>8</v>
      </c>
      <c r="R268" s="46">
        <f t="shared" si="531"/>
        <v>8</v>
      </c>
      <c r="S268" s="46">
        <f t="shared" si="531"/>
        <v>8</v>
      </c>
      <c r="T268" s="47">
        <f t="shared" si="531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2">P268-Z268+AE268+U268</f>
        <v>8</v>
      </c>
      <c r="AL268" s="46">
        <f t="shared" si="532"/>
        <v>8</v>
      </c>
      <c r="AM268" s="46">
        <f t="shared" si="532"/>
        <v>8</v>
      </c>
      <c r="AN268" s="46">
        <f t="shared" si="532"/>
        <v>8</v>
      </c>
      <c r="AO268" s="46">
        <f t="shared" si="532"/>
        <v>8</v>
      </c>
      <c r="AP268" s="37"/>
      <c r="AQ268" s="43">
        <f t="shared" si="517"/>
        <v>8</v>
      </c>
      <c r="AR268" s="41"/>
      <c r="AS268" s="41"/>
      <c r="AT268" s="53"/>
      <c r="AU268" s="54"/>
      <c r="AV268" s="54"/>
      <c r="AW268" s="4"/>
      <c r="AX268" s="4"/>
    </row>
    <row r="269" spans="1:50" ht="90" customHeight="1" x14ac:dyDescent="0.4">
      <c r="A269" s="35">
        <f t="shared" si="518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FEBRERO 2025  1'!AQ269</f>
        <v>1</v>
      </c>
      <c r="P269" s="45">
        <f t="shared" si="434"/>
        <v>1</v>
      </c>
      <c r="Q269" s="46">
        <f t="shared" ref="Q269:T269" si="533">AK269</f>
        <v>1</v>
      </c>
      <c r="R269" s="46">
        <f t="shared" si="533"/>
        <v>1</v>
      </c>
      <c r="S269" s="46">
        <f t="shared" si="533"/>
        <v>1</v>
      </c>
      <c r="T269" s="47">
        <f t="shared" si="533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4">P269-Z269+AE269+U269</f>
        <v>1</v>
      </c>
      <c r="AL269" s="46">
        <f t="shared" si="534"/>
        <v>1</v>
      </c>
      <c r="AM269" s="46">
        <f t="shared" si="534"/>
        <v>1</v>
      </c>
      <c r="AN269" s="46">
        <f t="shared" si="534"/>
        <v>1</v>
      </c>
      <c r="AO269" s="46">
        <f t="shared" si="534"/>
        <v>1</v>
      </c>
      <c r="AP269" s="37"/>
      <c r="AQ269" s="43">
        <f t="shared" si="517"/>
        <v>1</v>
      </c>
      <c r="AR269" s="41"/>
      <c r="AS269" s="41"/>
      <c r="AT269" s="53"/>
      <c r="AU269" s="54"/>
      <c r="AV269" s="54"/>
      <c r="AW269" s="4"/>
      <c r="AX269" s="4"/>
    </row>
    <row r="270" spans="1:50" ht="90" customHeight="1" x14ac:dyDescent="0.4">
      <c r="A270" s="35">
        <f t="shared" si="518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FEBRERO 2025  1'!AQ270</f>
        <v>4</v>
      </c>
      <c r="P270" s="45">
        <f t="shared" si="434"/>
        <v>4</v>
      </c>
      <c r="Q270" s="46">
        <f t="shared" ref="Q270:T270" si="535">AK270</f>
        <v>4</v>
      </c>
      <c r="R270" s="46">
        <f t="shared" si="535"/>
        <v>4</v>
      </c>
      <c r="S270" s="46">
        <f t="shared" si="535"/>
        <v>4</v>
      </c>
      <c r="T270" s="47">
        <f t="shared" si="535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6">P270-Z270+AE270+U270</f>
        <v>4</v>
      </c>
      <c r="AL270" s="46">
        <f t="shared" si="536"/>
        <v>4</v>
      </c>
      <c r="AM270" s="46">
        <f t="shared" si="536"/>
        <v>4</v>
      </c>
      <c r="AN270" s="46">
        <f t="shared" si="536"/>
        <v>4</v>
      </c>
      <c r="AO270" s="46">
        <f t="shared" si="536"/>
        <v>4</v>
      </c>
      <c r="AP270" s="38" t="s">
        <v>1053</v>
      </c>
      <c r="AQ270" s="43">
        <f t="shared" si="517"/>
        <v>4</v>
      </c>
      <c r="AR270" s="41"/>
      <c r="AS270" s="41"/>
      <c r="AT270" s="53"/>
      <c r="AU270" s="54"/>
      <c r="AV270" s="54"/>
      <c r="AW270" s="4"/>
      <c r="AX270" s="4"/>
    </row>
    <row r="271" spans="1:50" ht="90" customHeight="1" x14ac:dyDescent="0.4">
      <c r="A271" s="35">
        <f t="shared" si="518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FEBRERO 2025  1'!AQ271</f>
        <v>0</v>
      </c>
      <c r="P271" s="45">
        <f t="shared" si="434"/>
        <v>0</v>
      </c>
      <c r="Q271" s="46">
        <f t="shared" ref="Q271:T271" si="537">AK271</f>
        <v>0</v>
      </c>
      <c r="R271" s="46">
        <f t="shared" si="537"/>
        <v>0</v>
      </c>
      <c r="S271" s="46">
        <f t="shared" si="537"/>
        <v>0</v>
      </c>
      <c r="T271" s="47">
        <f t="shared" si="537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8">P271-Z271+AE271+U271</f>
        <v>0</v>
      </c>
      <c r="AL271" s="46">
        <f t="shared" si="538"/>
        <v>0</v>
      </c>
      <c r="AM271" s="46">
        <f t="shared" si="538"/>
        <v>0</v>
      </c>
      <c r="AN271" s="46">
        <f t="shared" si="538"/>
        <v>0</v>
      </c>
      <c r="AO271" s="46">
        <f t="shared" si="538"/>
        <v>0</v>
      </c>
      <c r="AP271" s="37"/>
      <c r="AQ271" s="43">
        <f t="shared" si="517"/>
        <v>0</v>
      </c>
      <c r="AR271" s="37"/>
      <c r="AS271" s="37"/>
      <c r="AT271" s="38"/>
      <c r="AU271" s="185"/>
      <c r="AV271" s="185"/>
      <c r="AW271" s="4"/>
      <c r="AX271" s="4"/>
    </row>
    <row r="272" spans="1:50" ht="90" customHeight="1" x14ac:dyDescent="0.5">
      <c r="A272" s="35">
        <f t="shared" si="518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FEBRERO 2025  1'!AQ272</f>
        <v>2</v>
      </c>
      <c r="P272" s="45">
        <f t="shared" si="434"/>
        <v>2</v>
      </c>
      <c r="Q272" s="46">
        <f t="shared" ref="Q272:T272" si="539">AK272</f>
        <v>2</v>
      </c>
      <c r="R272" s="46">
        <f t="shared" si="539"/>
        <v>2</v>
      </c>
      <c r="S272" s="46">
        <f t="shared" si="539"/>
        <v>2</v>
      </c>
      <c r="T272" s="47">
        <f t="shared" si="539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40">P272-Z272+AE272+U272</f>
        <v>2</v>
      </c>
      <c r="AL272" s="46">
        <f t="shared" si="540"/>
        <v>2</v>
      </c>
      <c r="AM272" s="46">
        <f t="shared" si="540"/>
        <v>2</v>
      </c>
      <c r="AN272" s="46">
        <f t="shared" si="540"/>
        <v>2</v>
      </c>
      <c r="AO272" s="46">
        <f t="shared" si="540"/>
        <v>2</v>
      </c>
      <c r="AP272" s="38" t="s">
        <v>1059</v>
      </c>
      <c r="AQ272" s="43">
        <f t="shared" si="517"/>
        <v>2</v>
      </c>
      <c r="AR272" s="41"/>
      <c r="AS272" s="41"/>
      <c r="AT272" s="53"/>
      <c r="AU272" s="54"/>
      <c r="AV272" s="54"/>
      <c r="AW272" s="4"/>
      <c r="AX272" s="4"/>
    </row>
    <row r="273" spans="1:50" ht="90" customHeight="1" x14ac:dyDescent="0.4">
      <c r="A273" s="35">
        <f t="shared" si="518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FEBRERO 2025  1'!AQ273</f>
        <v>1</v>
      </c>
      <c r="P273" s="45">
        <f t="shared" si="434"/>
        <v>1</v>
      </c>
      <c r="Q273" s="46">
        <f t="shared" ref="Q273:T273" si="541">AK273</f>
        <v>1</v>
      </c>
      <c r="R273" s="46">
        <f t="shared" si="541"/>
        <v>1</v>
      </c>
      <c r="S273" s="46">
        <f t="shared" si="541"/>
        <v>1</v>
      </c>
      <c r="T273" s="47">
        <f t="shared" si="541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2">P273-Z273+AE273+U273</f>
        <v>1</v>
      </c>
      <c r="AL273" s="46">
        <f t="shared" si="542"/>
        <v>1</v>
      </c>
      <c r="AM273" s="46">
        <f t="shared" si="542"/>
        <v>1</v>
      </c>
      <c r="AN273" s="46">
        <f t="shared" si="542"/>
        <v>1</v>
      </c>
      <c r="AO273" s="46">
        <f t="shared" si="542"/>
        <v>1</v>
      </c>
      <c r="AP273" s="37"/>
      <c r="AQ273" s="43">
        <f t="shared" si="517"/>
        <v>1</v>
      </c>
      <c r="AR273" s="41"/>
      <c r="AS273" s="41"/>
      <c r="AT273" s="53"/>
      <c r="AU273" s="54"/>
      <c r="AV273" s="54"/>
      <c r="AW273" s="4"/>
      <c r="AX273" s="4"/>
    </row>
    <row r="274" spans="1:50" ht="90" customHeight="1" x14ac:dyDescent="0.4">
      <c r="A274" s="35">
        <f t="shared" si="518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FEBRERO 2025  1'!AQ274</f>
        <v>1</v>
      </c>
      <c r="P274" s="45">
        <f t="shared" si="434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90" t="s">
        <v>1063</v>
      </c>
      <c r="AQ274" s="43">
        <f t="shared" si="517"/>
        <v>1</v>
      </c>
      <c r="AR274" s="41"/>
      <c r="AS274" s="41"/>
      <c r="AT274" s="53"/>
      <c r="AU274" s="54"/>
      <c r="AV274" s="54"/>
      <c r="AW274" s="4"/>
      <c r="AX274" s="4"/>
    </row>
    <row r="275" spans="1:50" ht="90" customHeight="1" x14ac:dyDescent="0.5">
      <c r="A275" s="35">
        <f t="shared" si="518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FEBRERO 2025  1'!AQ275</f>
        <v>1</v>
      </c>
      <c r="P275" s="45">
        <f t="shared" si="434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7"/>
        <v>1</v>
      </c>
      <c r="AR275" s="43"/>
      <c r="AS275" s="43"/>
      <c r="AT275" s="134"/>
      <c r="AU275" s="191"/>
      <c r="AV275" s="191"/>
      <c r="AW275" s="191"/>
      <c r="AX275" s="191"/>
    </row>
    <row r="276" spans="1:50" ht="90" customHeight="1" x14ac:dyDescent="0.5">
      <c r="A276" s="35">
        <f t="shared" si="518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FEBRERO 2025  1'!AQ276</f>
        <v>1</v>
      </c>
      <c r="P276" s="45">
        <f t="shared" si="434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7"/>
        <v>1</v>
      </c>
      <c r="AR276" s="43"/>
      <c r="AS276" s="43"/>
      <c r="AT276" s="134"/>
      <c r="AU276" s="191"/>
      <c r="AV276" s="191"/>
      <c r="AW276" s="191"/>
      <c r="AX276" s="191"/>
    </row>
    <row r="277" spans="1:50" ht="24.6" x14ac:dyDescent="0.4">
      <c r="A277" s="4"/>
      <c r="B277" s="192"/>
      <c r="C277" s="4"/>
      <c r="D277" s="4"/>
      <c r="E277" s="4"/>
      <c r="F277" s="19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51">
        <f t="shared" ref="AJ277:AJ315" si="549">AQ277</f>
        <v>0</v>
      </c>
      <c r="AK277" s="4"/>
      <c r="AL277" s="4"/>
      <c r="AM277" s="4"/>
      <c r="AN277" s="4"/>
      <c r="AO277" s="4"/>
      <c r="AP277" s="4"/>
      <c r="AQ277" s="194"/>
      <c r="AR277" s="4"/>
      <c r="AS277" s="4"/>
      <c r="AT277" s="4"/>
      <c r="AU277" s="4"/>
      <c r="AV277" s="4"/>
      <c r="AW277" s="4"/>
      <c r="AX277" s="4"/>
    </row>
    <row r="278" spans="1:50" ht="24.6" x14ac:dyDescent="0.4">
      <c r="A278" s="4"/>
      <c r="B278" s="192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19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si="549"/>
        <v>0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ht="15.75" customHeight="1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19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49"/>
        <v>0</v>
      </c>
      <c r="AK279" s="4"/>
      <c r="AL279" s="4"/>
      <c r="AM279" s="4"/>
      <c r="AN279" s="4"/>
      <c r="AO279" s="4"/>
      <c r="AP279" s="4"/>
      <c r="AQ279" s="194"/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19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49"/>
        <v>0</v>
      </c>
      <c r="AK280" s="4"/>
      <c r="AL280" s="4"/>
      <c r="AM280" s="4"/>
      <c r="AN280" s="4"/>
      <c r="AO280" s="4"/>
      <c r="AP280" s="4"/>
      <c r="AQ280" s="194"/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49"/>
        <v>0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49"/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49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49"/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49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49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49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49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49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49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49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49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49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49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49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49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49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49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49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49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49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49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49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49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49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49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49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49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49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49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49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49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49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49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49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spans="1:50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spans="1:50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spans="1:50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spans="1:50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spans="1:50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33" priority="1" operator="equal">
      <formula>3</formula>
    </cfRule>
  </conditionalFormatting>
  <conditionalFormatting sqref="AK3">
    <cfRule type="cellIs" dxfId="132" priority="2" operator="greaterThan">
      <formula>3</formula>
    </cfRule>
    <cfRule type="cellIs" dxfId="131" priority="3" operator="equal">
      <formula>0</formula>
    </cfRule>
    <cfRule type="cellIs" dxfId="130" priority="4" operator="between">
      <formula>1</formula>
      <formula>2</formula>
    </cfRule>
  </conditionalFormatting>
  <conditionalFormatting sqref="AK6:AP276 AK278:AP1005">
    <cfRule type="cellIs" dxfId="129" priority="5" operator="equal">
      <formula>3</formula>
    </cfRule>
    <cfRule type="cellIs" dxfId="128" priority="6" operator="greaterThan">
      <formula>3</formula>
    </cfRule>
    <cfRule type="cellIs" dxfId="127" priority="7" operator="equal">
      <formula>0</formula>
    </cfRule>
    <cfRule type="cellIs" dxfId="126" priority="8" operator="between">
      <formula>1</formula>
      <formula>2</formula>
    </cfRule>
  </conditionalFormatting>
  <conditionalFormatting sqref="AQ14:AQ85 AQ216">
    <cfRule type="cellIs" dxfId="125" priority="9" operator="lessThan">
      <formula>2</formula>
    </cfRule>
  </conditionalFormatting>
  <conditionalFormatting sqref="AQ87:AQ90">
    <cfRule type="cellIs" dxfId="124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pageSetUpPr fitToPage="1"/>
  </sheetPr>
  <dimension ref="A1:AX1005"/>
  <sheetViews>
    <sheetView zoomScale="10" zoomScaleNormal="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5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90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46</v>
      </c>
      <c r="O6" s="43">
        <f>'EQUIPO MARZO 2025  1'!AQ6</f>
        <v>43</v>
      </c>
      <c r="P6" s="45">
        <f t="shared" ref="P6:P260" si="0">O6</f>
        <v>43</v>
      </c>
      <c r="Q6" s="46">
        <f t="shared" ref="Q6:T6" si="1">AK6</f>
        <v>43</v>
      </c>
      <c r="R6" s="46">
        <f t="shared" si="1"/>
        <v>43</v>
      </c>
      <c r="S6" s="46">
        <f t="shared" si="1"/>
        <v>41</v>
      </c>
      <c r="T6" s="47">
        <f t="shared" si="1"/>
        <v>40</v>
      </c>
      <c r="U6" s="48"/>
      <c r="V6" s="37"/>
      <c r="W6" s="37"/>
      <c r="X6" s="37"/>
      <c r="Y6" s="49"/>
      <c r="Z6" s="50"/>
      <c r="AA6" s="37"/>
      <c r="AB6" s="37">
        <v>2</v>
      </c>
      <c r="AC6" s="37">
        <v>1</v>
      </c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43</v>
      </c>
      <c r="AL6" s="46">
        <f t="shared" si="2"/>
        <v>43</v>
      </c>
      <c r="AM6" s="46">
        <f t="shared" si="2"/>
        <v>41</v>
      </c>
      <c r="AN6" s="46">
        <f t="shared" si="2"/>
        <v>40</v>
      </c>
      <c r="AO6" s="46">
        <f t="shared" si="2"/>
        <v>40</v>
      </c>
      <c r="AP6" s="37"/>
      <c r="AQ6" s="43">
        <f t="shared" ref="AQ6:AQ260" si="3">AO6</f>
        <v>40</v>
      </c>
      <c r="AR6" s="53" t="s">
        <v>48</v>
      </c>
      <c r="AS6" s="53">
        <v>397</v>
      </c>
      <c r="AT6" s="53"/>
      <c r="AU6" s="54"/>
      <c r="AV6" s="54"/>
      <c r="AW6" s="25"/>
      <c r="AX6" s="4"/>
    </row>
    <row r="7" spans="1:50" ht="90" customHeight="1" x14ac:dyDescent="0.4">
      <c r="A7" s="35">
        <f t="shared" ref="A7:A261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 t="s">
        <v>55</v>
      </c>
      <c r="O7" s="43">
        <f>'EQUIPO MARZO 2025  1'!AQ7</f>
        <v>9</v>
      </c>
      <c r="P7" s="45">
        <f t="shared" si="0"/>
        <v>9</v>
      </c>
      <c r="Q7" s="46">
        <f t="shared" ref="Q7:T7" si="5">AK7</f>
        <v>9</v>
      </c>
      <c r="R7" s="46">
        <f t="shared" si="5"/>
        <v>9</v>
      </c>
      <c r="S7" s="46">
        <f t="shared" si="5"/>
        <v>9</v>
      </c>
      <c r="T7" s="47">
        <f t="shared" si="5"/>
        <v>8</v>
      </c>
      <c r="U7" s="48"/>
      <c r="V7" s="37"/>
      <c r="W7" s="37"/>
      <c r="X7" s="37"/>
      <c r="Y7" s="49"/>
      <c r="Z7" s="50"/>
      <c r="AA7" s="37"/>
      <c r="AB7" s="37"/>
      <c r="AC7" s="37">
        <v>1</v>
      </c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9</v>
      </c>
      <c r="AL7" s="46">
        <f t="shared" si="6"/>
        <v>9</v>
      </c>
      <c r="AM7" s="46">
        <f t="shared" si="6"/>
        <v>9</v>
      </c>
      <c r="AN7" s="46">
        <f t="shared" si="6"/>
        <v>8</v>
      </c>
      <c r="AO7" s="46">
        <f t="shared" si="6"/>
        <v>8</v>
      </c>
      <c r="AP7" s="37"/>
      <c r="AQ7" s="43">
        <f t="shared" si="3"/>
        <v>8</v>
      </c>
      <c r="AR7" s="53">
        <v>3499117857</v>
      </c>
      <c r="AS7" s="53">
        <v>400</v>
      </c>
      <c r="AT7" s="53"/>
      <c r="AU7" s="54"/>
      <c r="AV7" s="54"/>
      <c r="AW7" s="25"/>
      <c r="AX7" s="4"/>
    </row>
    <row r="8" spans="1:50" ht="90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MARZO 2025  1'!AQ8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90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MARZO 2025  1'!AQ9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90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MARZO 2025  1'!AQ10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90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MARZO 2025  1'!AQ11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90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MARZO 2025  1'!AQ12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90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MARZO 2025  1'!AQ13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90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MARZO 2025  1'!AQ14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90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MARZO 2025  1'!AQ15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90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MARZO 2025  1'!AQ16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90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MARZO 2025  1'!AQ17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90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MARZO 2025  1'!AQ18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90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MARZO 2025  1'!AQ19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90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MARZO 2025  1'!AQ20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90" customHeight="1" x14ac:dyDescent="0.4">
      <c r="A21" s="35">
        <f t="shared" si="4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MARZO 2025  1'!AQ21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  <c r="AW21" s="4"/>
      <c r="AX21" s="4"/>
    </row>
    <row r="22" spans="1:50" ht="90" customHeight="1" x14ac:dyDescent="0.4">
      <c r="A22" s="35">
        <f t="shared" si="4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MARZO 2025  1'!AQ22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90" customHeight="1" x14ac:dyDescent="0.4">
      <c r="A23" s="35">
        <f t="shared" si="4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MARZO 2025  1'!AQ23</f>
        <v>0</v>
      </c>
      <c r="P23" s="45">
        <f t="shared" si="0"/>
        <v>0</v>
      </c>
      <c r="Q23" s="46">
        <f t="shared" ref="Q23:T23" si="37">AK23</f>
        <v>0</v>
      </c>
      <c r="R23" s="46">
        <f t="shared" si="37"/>
        <v>0</v>
      </c>
      <c r="S23" s="46">
        <f t="shared" si="37"/>
        <v>0</v>
      </c>
      <c r="T23" s="47">
        <f t="shared" si="37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8">P23-Z23+AE23+U23</f>
        <v>0</v>
      </c>
      <c r="AL23" s="46">
        <f t="shared" si="38"/>
        <v>0</v>
      </c>
      <c r="AM23" s="46">
        <f t="shared" si="38"/>
        <v>0</v>
      </c>
      <c r="AN23" s="46">
        <f t="shared" si="38"/>
        <v>0</v>
      </c>
      <c r="AO23" s="46">
        <f t="shared" si="38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90" customHeight="1" x14ac:dyDescent="0.4">
      <c r="A24" s="35">
        <f t="shared" si="4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MARZO 2025  1'!AQ24</f>
        <v>0</v>
      </c>
      <c r="P24" s="45">
        <f t="shared" si="0"/>
        <v>0</v>
      </c>
      <c r="Q24" s="46">
        <f t="shared" ref="Q24:T24" si="39">AK24</f>
        <v>0</v>
      </c>
      <c r="R24" s="46">
        <f t="shared" si="39"/>
        <v>0</v>
      </c>
      <c r="S24" s="46">
        <f t="shared" si="39"/>
        <v>0</v>
      </c>
      <c r="T24" s="47">
        <f t="shared" si="39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40">P24-Z24+AE24+U24</f>
        <v>0</v>
      </c>
      <c r="AL24" s="46">
        <f t="shared" si="40"/>
        <v>0</v>
      </c>
      <c r="AM24" s="46">
        <f t="shared" si="40"/>
        <v>0</v>
      </c>
      <c r="AN24" s="46">
        <f t="shared" si="40"/>
        <v>0</v>
      </c>
      <c r="AO24" s="46">
        <f t="shared" si="40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90" customHeight="1" x14ac:dyDescent="0.4">
      <c r="A25" s="35">
        <f t="shared" si="4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MARZO 2025  1'!AQ25</f>
        <v>0</v>
      </c>
      <c r="P25" s="45">
        <f t="shared" si="0"/>
        <v>0</v>
      </c>
      <c r="Q25" s="46">
        <f t="shared" ref="Q25:T25" si="41">AK25</f>
        <v>0</v>
      </c>
      <c r="R25" s="46">
        <f t="shared" si="41"/>
        <v>0</v>
      </c>
      <c r="S25" s="46">
        <f t="shared" si="41"/>
        <v>0</v>
      </c>
      <c r="T25" s="47">
        <f t="shared" si="41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2">P25-Z25+AE25+U25</f>
        <v>0</v>
      </c>
      <c r="AL25" s="46">
        <f t="shared" si="42"/>
        <v>0</v>
      </c>
      <c r="AM25" s="46">
        <f t="shared" si="42"/>
        <v>0</v>
      </c>
      <c r="AN25" s="46">
        <f t="shared" si="42"/>
        <v>0</v>
      </c>
      <c r="AO25" s="46">
        <f t="shared" si="42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90" customHeight="1" x14ac:dyDescent="0.4">
      <c r="A26" s="35">
        <f t="shared" si="4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MARZO 2025  1'!AQ26</f>
        <v>8</v>
      </c>
      <c r="P26" s="45">
        <f t="shared" si="0"/>
        <v>8</v>
      </c>
      <c r="Q26" s="46">
        <f t="shared" ref="Q26:T26" si="43">AK26</f>
        <v>8</v>
      </c>
      <c r="R26" s="46">
        <f t="shared" si="43"/>
        <v>8</v>
      </c>
      <c r="S26" s="46">
        <f t="shared" si="43"/>
        <v>8</v>
      </c>
      <c r="T26" s="47">
        <f t="shared" si="43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2025'!AP26</f>
        <v>8</v>
      </c>
      <c r="AK26" s="52">
        <f t="shared" ref="AK26:AO26" si="44">P26-Z26+AE26+U26</f>
        <v>8</v>
      </c>
      <c r="AL26" s="46">
        <f t="shared" si="44"/>
        <v>8</v>
      </c>
      <c r="AM26" s="46">
        <f t="shared" si="44"/>
        <v>8</v>
      </c>
      <c r="AN26" s="46">
        <f t="shared" si="44"/>
        <v>8</v>
      </c>
      <c r="AO26" s="46">
        <f t="shared" si="44"/>
        <v>8</v>
      </c>
      <c r="AP26" s="37"/>
      <c r="AQ26" s="43">
        <f t="shared" si="3"/>
        <v>8</v>
      </c>
      <c r="AR26" s="41"/>
      <c r="AS26" s="41"/>
      <c r="AT26" s="53"/>
      <c r="AU26" s="54"/>
      <c r="AV26" s="54"/>
      <c r="AW26" s="4"/>
      <c r="AX26" s="4"/>
    </row>
    <row r="27" spans="1:50" ht="90" customHeight="1" x14ac:dyDescent="0.4">
      <c r="A27" s="35">
        <f t="shared" si="4"/>
        <v>22</v>
      </c>
      <c r="B27" s="77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 t="s">
        <v>179</v>
      </c>
      <c r="O27" s="43">
        <f>'EQUIPO MARZO 2025  1'!AQ27</f>
        <v>10</v>
      </c>
      <c r="P27" s="45">
        <f t="shared" si="0"/>
        <v>10</v>
      </c>
      <c r="Q27" s="46">
        <f t="shared" ref="Q27:T27" si="45">AK27</f>
        <v>10</v>
      </c>
      <c r="R27" s="46">
        <f t="shared" si="45"/>
        <v>10</v>
      </c>
      <c r="S27" s="46">
        <f t="shared" si="45"/>
        <v>10</v>
      </c>
      <c r="T27" s="47">
        <f t="shared" si="45"/>
        <v>10</v>
      </c>
      <c r="U27" s="48"/>
      <c r="V27" s="37"/>
      <c r="W27" s="37"/>
      <c r="X27" s="37"/>
      <c r="Y27" s="49"/>
      <c r="Z27" s="50"/>
      <c r="AA27" s="37"/>
      <c r="AB27" s="37"/>
      <c r="AC27" s="37"/>
      <c r="AD27" s="49">
        <v>1</v>
      </c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6">P27-Z27+AE27+U27</f>
        <v>10</v>
      </c>
      <c r="AL27" s="46">
        <f t="shared" si="46"/>
        <v>10</v>
      </c>
      <c r="AM27" s="46">
        <f t="shared" si="46"/>
        <v>10</v>
      </c>
      <c r="AN27" s="46">
        <f t="shared" si="46"/>
        <v>10</v>
      </c>
      <c r="AO27" s="46">
        <f t="shared" si="46"/>
        <v>9</v>
      </c>
      <c r="AP27" s="37"/>
      <c r="AQ27" s="43">
        <f t="shared" si="3"/>
        <v>9</v>
      </c>
      <c r="AR27" s="41">
        <v>2522433885</v>
      </c>
      <c r="AS27" s="41">
        <v>405</v>
      </c>
      <c r="AT27" s="53"/>
      <c r="AU27" s="54"/>
      <c r="AV27" s="54"/>
      <c r="AW27" s="4"/>
      <c r="AX27" s="4"/>
    </row>
    <row r="28" spans="1:50" ht="90" customHeight="1" x14ac:dyDescent="0.5">
      <c r="A28" s="35">
        <f t="shared" si="4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MARZO 2025  1'!AQ28</f>
        <v>6</v>
      </c>
      <c r="P28" s="45">
        <f t="shared" si="0"/>
        <v>6</v>
      </c>
      <c r="Q28" s="46">
        <f t="shared" ref="Q28:T28" si="47">AK28</f>
        <v>6</v>
      </c>
      <c r="R28" s="46">
        <f t="shared" si="47"/>
        <v>6</v>
      </c>
      <c r="S28" s="46">
        <f t="shared" si="47"/>
        <v>6</v>
      </c>
      <c r="T28" s="47">
        <f t="shared" si="47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52">
        <f t="shared" ref="AK28:AO28" si="48">P28-Z28+AE28+U28</f>
        <v>6</v>
      </c>
      <c r="AL28" s="46">
        <f t="shared" si="48"/>
        <v>6</v>
      </c>
      <c r="AM28" s="46">
        <f t="shared" si="48"/>
        <v>6</v>
      </c>
      <c r="AN28" s="46">
        <f t="shared" si="48"/>
        <v>6</v>
      </c>
      <c r="AO28" s="46">
        <f t="shared" si="48"/>
        <v>6</v>
      </c>
      <c r="AP28" s="79"/>
      <c r="AQ28" s="43">
        <f t="shared" si="3"/>
        <v>6</v>
      </c>
      <c r="AR28" s="95"/>
      <c r="AS28" s="95"/>
      <c r="AT28" s="96"/>
      <c r="AU28" s="97"/>
      <c r="AV28" s="97"/>
      <c r="AW28" s="98"/>
      <c r="AX28" s="98"/>
    </row>
    <row r="29" spans="1:50" ht="90" customHeight="1" x14ac:dyDescent="0.4">
      <c r="A29" s="35">
        <f t="shared" si="4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MARZO 2025  1'!AQ29</f>
        <v>5</v>
      </c>
      <c r="P29" s="45">
        <f t="shared" si="0"/>
        <v>5</v>
      </c>
      <c r="Q29" s="46">
        <f t="shared" ref="Q29:T29" si="49">AK29</f>
        <v>5</v>
      </c>
      <c r="R29" s="46">
        <f t="shared" si="49"/>
        <v>5</v>
      </c>
      <c r="S29" s="46">
        <f t="shared" si="49"/>
        <v>5</v>
      </c>
      <c r="T29" s="47">
        <f t="shared" si="49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50">P29-Z29+AE29+U29</f>
        <v>5</v>
      </c>
      <c r="AL29" s="46">
        <f t="shared" si="50"/>
        <v>5</v>
      </c>
      <c r="AM29" s="46">
        <f t="shared" si="50"/>
        <v>5</v>
      </c>
      <c r="AN29" s="46">
        <f t="shared" si="50"/>
        <v>5</v>
      </c>
      <c r="AO29" s="46">
        <f t="shared" si="50"/>
        <v>5</v>
      </c>
      <c r="AP29" s="37"/>
      <c r="AQ29" s="43">
        <f t="shared" si="3"/>
        <v>5</v>
      </c>
      <c r="AR29" s="41"/>
      <c r="AS29" s="41"/>
      <c r="AT29" s="53"/>
      <c r="AU29" s="54"/>
      <c r="AV29" s="54"/>
      <c r="AW29" s="4"/>
      <c r="AX29" s="4"/>
    </row>
    <row r="30" spans="1:50" ht="90" customHeight="1" x14ac:dyDescent="0.4">
      <c r="A30" s="35">
        <f t="shared" si="4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MARZO 2025  1'!AQ30</f>
        <v>0</v>
      </c>
      <c r="P30" s="45">
        <f t="shared" si="0"/>
        <v>0</v>
      </c>
      <c r="Q30" s="46">
        <f t="shared" ref="Q30:T30" si="51">AK30</f>
        <v>0</v>
      </c>
      <c r="R30" s="46">
        <f t="shared" si="51"/>
        <v>0</v>
      </c>
      <c r="S30" s="46">
        <f t="shared" si="51"/>
        <v>0</v>
      </c>
      <c r="T30" s="47">
        <f t="shared" si="51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2">P30-Z30+AE30+U30</f>
        <v>0</v>
      </c>
      <c r="AL30" s="46">
        <f t="shared" si="52"/>
        <v>0</v>
      </c>
      <c r="AM30" s="46">
        <f t="shared" si="52"/>
        <v>0</v>
      </c>
      <c r="AN30" s="46">
        <f t="shared" si="52"/>
        <v>0</v>
      </c>
      <c r="AO30" s="46">
        <f t="shared" si="52"/>
        <v>0</v>
      </c>
      <c r="AP30" s="37"/>
      <c r="AQ30" s="43">
        <f t="shared" si="3"/>
        <v>0</v>
      </c>
      <c r="AR30" s="41"/>
      <c r="AS30" s="41"/>
      <c r="AT30" s="53"/>
      <c r="AU30" s="54"/>
      <c r="AV30" s="54"/>
      <c r="AW30" s="4"/>
      <c r="AX30" s="4"/>
    </row>
    <row r="31" spans="1:50" ht="90" customHeight="1" x14ac:dyDescent="0.4">
      <c r="A31" s="35">
        <f t="shared" si="4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MARZO 2025  1'!AQ31</f>
        <v>2</v>
      </c>
      <c r="P31" s="45">
        <f t="shared" si="0"/>
        <v>2</v>
      </c>
      <c r="Q31" s="46">
        <f t="shared" ref="Q31:T31" si="53">AK31</f>
        <v>2</v>
      </c>
      <c r="R31" s="46">
        <f t="shared" si="53"/>
        <v>2</v>
      </c>
      <c r="S31" s="46">
        <f t="shared" si="53"/>
        <v>2</v>
      </c>
      <c r="T31" s="47">
        <f t="shared" si="53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4">P31-Z31+AE31+U31</f>
        <v>2</v>
      </c>
      <c r="AL31" s="46">
        <f t="shared" si="54"/>
        <v>2</v>
      </c>
      <c r="AM31" s="46">
        <f t="shared" si="54"/>
        <v>2</v>
      </c>
      <c r="AN31" s="46">
        <f t="shared" si="54"/>
        <v>2</v>
      </c>
      <c r="AO31" s="46">
        <f t="shared" si="54"/>
        <v>2</v>
      </c>
      <c r="AP31" s="37"/>
      <c r="AQ31" s="43">
        <f t="shared" si="3"/>
        <v>2</v>
      </c>
      <c r="AR31" s="41"/>
      <c r="AS31" s="41"/>
      <c r="AT31" s="53"/>
      <c r="AU31" s="54"/>
      <c r="AV31" s="54"/>
      <c r="AW31" s="4"/>
      <c r="AX31" s="4"/>
    </row>
    <row r="32" spans="1:50" ht="90" customHeight="1" x14ac:dyDescent="0.4">
      <c r="A32" s="35">
        <f t="shared" si="4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/>
      <c r="O32" s="43">
        <f>'EQUIPO MARZO 2025  1'!AQ32</f>
        <v>1</v>
      </c>
      <c r="P32" s="45">
        <f t="shared" si="0"/>
        <v>1</v>
      </c>
      <c r="Q32" s="46">
        <f t="shared" ref="Q32:T32" si="55">AK32</f>
        <v>1</v>
      </c>
      <c r="R32" s="46">
        <f t="shared" si="55"/>
        <v>1</v>
      </c>
      <c r="S32" s="46">
        <f t="shared" si="55"/>
        <v>1</v>
      </c>
      <c r="T32" s="47">
        <f t="shared" si="55"/>
        <v>1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6">P32-Z32+AE32+U32</f>
        <v>1</v>
      </c>
      <c r="AL32" s="46">
        <f t="shared" si="56"/>
        <v>1</v>
      </c>
      <c r="AM32" s="46">
        <f t="shared" si="56"/>
        <v>1</v>
      </c>
      <c r="AN32" s="46">
        <f t="shared" si="56"/>
        <v>1</v>
      </c>
      <c r="AO32" s="46">
        <f t="shared" si="56"/>
        <v>1</v>
      </c>
      <c r="AP32" s="37"/>
      <c r="AQ32" s="43">
        <f t="shared" si="3"/>
        <v>1</v>
      </c>
      <c r="AR32" s="41"/>
      <c r="AS32" s="41"/>
      <c r="AT32" s="53"/>
      <c r="AU32" s="54"/>
      <c r="AV32" s="54"/>
      <c r="AW32" s="4"/>
      <c r="AX32" s="4"/>
    </row>
    <row r="33" spans="1:50" ht="90" customHeight="1" x14ac:dyDescent="0.4">
      <c r="A33" s="35">
        <f t="shared" si="4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MARZO 2025  1'!AQ33</f>
        <v>1</v>
      </c>
      <c r="P33" s="45">
        <f t="shared" si="0"/>
        <v>1</v>
      </c>
      <c r="Q33" s="46">
        <f t="shared" ref="Q33:T33" si="57">AK33</f>
        <v>1</v>
      </c>
      <c r="R33" s="46">
        <f t="shared" si="57"/>
        <v>1</v>
      </c>
      <c r="S33" s="46">
        <f t="shared" si="57"/>
        <v>1</v>
      </c>
      <c r="T33" s="47">
        <f t="shared" si="57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8">P33-Z33+AE33+U33</f>
        <v>1</v>
      </c>
      <c r="AL33" s="46">
        <f t="shared" si="58"/>
        <v>1</v>
      </c>
      <c r="AM33" s="46">
        <f t="shared" si="58"/>
        <v>1</v>
      </c>
      <c r="AN33" s="46">
        <f t="shared" si="58"/>
        <v>1</v>
      </c>
      <c r="AO33" s="46">
        <f t="shared" si="58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90" customHeight="1" x14ac:dyDescent="0.4">
      <c r="A34" s="35">
        <f t="shared" si="4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MARZO 2025  1'!AQ34</f>
        <v>11</v>
      </c>
      <c r="P34" s="45">
        <f t="shared" si="0"/>
        <v>11</v>
      </c>
      <c r="Q34" s="46">
        <f t="shared" ref="Q34:T34" si="59">AK34</f>
        <v>11</v>
      </c>
      <c r="R34" s="46">
        <f t="shared" si="59"/>
        <v>11</v>
      </c>
      <c r="S34" s="46">
        <f t="shared" si="59"/>
        <v>11</v>
      </c>
      <c r="T34" s="47">
        <f t="shared" si="59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60">P34-Z34+AE34+U34</f>
        <v>11</v>
      </c>
      <c r="AL34" s="46">
        <f t="shared" si="60"/>
        <v>11</v>
      </c>
      <c r="AM34" s="46">
        <f t="shared" si="60"/>
        <v>11</v>
      </c>
      <c r="AN34" s="46">
        <f t="shared" si="60"/>
        <v>11</v>
      </c>
      <c r="AO34" s="46">
        <f t="shared" si="60"/>
        <v>11</v>
      </c>
      <c r="AP34" s="37"/>
      <c r="AQ34" s="43">
        <f t="shared" si="3"/>
        <v>11</v>
      </c>
      <c r="AR34" s="41"/>
      <c r="AS34" s="41"/>
      <c r="AT34" s="53"/>
      <c r="AU34" s="54"/>
      <c r="AV34" s="54"/>
      <c r="AW34" s="4"/>
      <c r="AX34" s="4"/>
    </row>
    <row r="35" spans="1:50" ht="90" customHeight="1" x14ac:dyDescent="0.4">
      <c r="A35" s="35">
        <f t="shared" si="4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MARZO 2025  1'!AQ35</f>
        <v>6</v>
      </c>
      <c r="P35" s="45">
        <f t="shared" si="0"/>
        <v>6</v>
      </c>
      <c r="Q35" s="46">
        <f t="shared" ref="Q35:T35" si="61">AK35</f>
        <v>6</v>
      </c>
      <c r="R35" s="46">
        <f t="shared" si="61"/>
        <v>6</v>
      </c>
      <c r="S35" s="46">
        <f t="shared" si="61"/>
        <v>6</v>
      </c>
      <c r="T35" s="47">
        <f t="shared" si="61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2">P35-Z35+AE35+U35</f>
        <v>6</v>
      </c>
      <c r="AL35" s="46">
        <f t="shared" si="62"/>
        <v>6</v>
      </c>
      <c r="AM35" s="46">
        <f t="shared" si="62"/>
        <v>6</v>
      </c>
      <c r="AN35" s="46">
        <f t="shared" si="62"/>
        <v>6</v>
      </c>
      <c r="AO35" s="46">
        <f t="shared" si="62"/>
        <v>6</v>
      </c>
      <c r="AP35" s="37"/>
      <c r="AQ35" s="43">
        <f t="shared" si="3"/>
        <v>6</v>
      </c>
      <c r="AR35" s="41"/>
      <c r="AS35" s="41"/>
      <c r="AT35" s="53"/>
      <c r="AU35" s="54"/>
      <c r="AV35" s="54"/>
      <c r="AW35" s="4"/>
      <c r="AX35" s="4"/>
    </row>
    <row r="36" spans="1:50" ht="90" customHeight="1" x14ac:dyDescent="0.4">
      <c r="A36" s="35">
        <f t="shared" si="4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MARZO 2025  1'!AQ36</f>
        <v>4</v>
      </c>
      <c r="P36" s="45">
        <f t="shared" si="0"/>
        <v>4</v>
      </c>
      <c r="Q36" s="46">
        <f t="shared" ref="Q36:T36" si="63">AK36</f>
        <v>4</v>
      </c>
      <c r="R36" s="46">
        <f t="shared" si="63"/>
        <v>4</v>
      </c>
      <c r="S36" s="46">
        <f t="shared" si="63"/>
        <v>4</v>
      </c>
      <c r="T36" s="47">
        <f t="shared" si="63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4">P36-Z36+AE36+U36</f>
        <v>4</v>
      </c>
      <c r="AL36" s="46">
        <f t="shared" si="64"/>
        <v>4</v>
      </c>
      <c r="AM36" s="46">
        <f t="shared" si="64"/>
        <v>4</v>
      </c>
      <c r="AN36" s="46">
        <f t="shared" si="64"/>
        <v>4</v>
      </c>
      <c r="AO36" s="46">
        <f t="shared" si="64"/>
        <v>4</v>
      </c>
      <c r="AP36" s="37"/>
      <c r="AQ36" s="43">
        <f t="shared" si="3"/>
        <v>4</v>
      </c>
      <c r="AR36" s="41"/>
      <c r="AS36" s="41"/>
      <c r="AT36" s="53"/>
      <c r="AU36" s="54"/>
      <c r="AV36" s="54"/>
      <c r="AW36" s="4"/>
      <c r="AX36" s="4"/>
    </row>
    <row r="37" spans="1:50" ht="90" customHeight="1" x14ac:dyDescent="0.4">
      <c r="A37" s="35">
        <f t="shared" si="4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/>
      <c r="O37" s="43">
        <f>'EQUIPO MARZO 2025  1'!AQ37</f>
        <v>12</v>
      </c>
      <c r="P37" s="45">
        <f t="shared" si="0"/>
        <v>12</v>
      </c>
      <c r="Q37" s="46">
        <f t="shared" ref="Q37:T37" si="65">AK37</f>
        <v>12</v>
      </c>
      <c r="R37" s="46">
        <f t="shared" si="65"/>
        <v>12</v>
      </c>
      <c r="S37" s="46">
        <f t="shared" si="65"/>
        <v>12</v>
      </c>
      <c r="T37" s="47">
        <f t="shared" si="65"/>
        <v>12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2025'!AP37</f>
        <v>14</v>
      </c>
      <c r="AK37" s="52">
        <f t="shared" ref="AK37:AO37" si="66">P37-Z37+AE37+U37</f>
        <v>12</v>
      </c>
      <c r="AL37" s="46">
        <f t="shared" si="66"/>
        <v>12</v>
      </c>
      <c r="AM37" s="46">
        <f t="shared" si="66"/>
        <v>12</v>
      </c>
      <c r="AN37" s="46">
        <f t="shared" si="66"/>
        <v>12</v>
      </c>
      <c r="AO37" s="46">
        <f t="shared" si="66"/>
        <v>12</v>
      </c>
      <c r="AP37" s="37"/>
      <c r="AQ37" s="43">
        <f t="shared" si="3"/>
        <v>12</v>
      </c>
      <c r="AR37" s="41"/>
      <c r="AS37" s="41"/>
      <c r="AT37" s="53"/>
      <c r="AU37" s="54"/>
      <c r="AV37" s="54"/>
      <c r="AW37" s="4"/>
      <c r="AX37" s="4"/>
    </row>
    <row r="38" spans="1:50" ht="90" customHeight="1" x14ac:dyDescent="0.4">
      <c r="A38" s="35">
        <f t="shared" si="4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f>'EQUIPO MARZO 2025  1'!AQ38</f>
        <v>5</v>
      </c>
      <c r="P38" s="45">
        <f t="shared" si="0"/>
        <v>5</v>
      </c>
      <c r="Q38" s="46">
        <f t="shared" ref="Q38:T38" si="67">AK38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2025'!AP38</f>
        <v>5</v>
      </c>
      <c r="AK38" s="52">
        <f t="shared" ref="AK38:AO38" si="68">P38-Z38+AE38+U38</f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46">
        <f t="shared" si="68"/>
        <v>5</v>
      </c>
      <c r="AP38" s="37">
        <v>1</v>
      </c>
      <c r="AQ38" s="43">
        <f t="shared" si="3"/>
        <v>5</v>
      </c>
      <c r="AR38" s="41"/>
      <c r="AS38" s="41"/>
      <c r="AT38" s="53"/>
      <c r="AU38" s="54"/>
      <c r="AV38" s="54"/>
      <c r="AW38" s="4"/>
      <c r="AX38" s="4"/>
    </row>
    <row r="39" spans="1:50" ht="90" customHeight="1" x14ac:dyDescent="0.4">
      <c r="A39" s="35">
        <f t="shared" si="4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MARZO 2025  1'!AQ39</f>
        <v>5</v>
      </c>
      <c r="P39" s="45">
        <f t="shared" si="0"/>
        <v>5</v>
      </c>
      <c r="Q39" s="46">
        <f t="shared" ref="Q39:T39" si="69">AK39</f>
        <v>5</v>
      </c>
      <c r="R39" s="46">
        <f t="shared" si="69"/>
        <v>5</v>
      </c>
      <c r="S39" s="46">
        <f t="shared" si="69"/>
        <v>5</v>
      </c>
      <c r="T39" s="47">
        <f t="shared" si="69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70">P39-Z39+AE39+U39</f>
        <v>5</v>
      </c>
      <c r="AL39" s="46">
        <f t="shared" si="70"/>
        <v>5</v>
      </c>
      <c r="AM39" s="46">
        <f t="shared" si="70"/>
        <v>5</v>
      </c>
      <c r="AN39" s="46">
        <f t="shared" si="70"/>
        <v>5</v>
      </c>
      <c r="AO39" s="46">
        <f t="shared" si="70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90" customHeight="1" x14ac:dyDescent="0.4">
      <c r="A40" s="35">
        <f t="shared" si="4"/>
        <v>35</v>
      </c>
      <c r="B40" s="7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 t="s">
        <v>240</v>
      </c>
      <c r="O40" s="43">
        <f>'EQUIPO MARZO 2025  1'!AQ40</f>
        <v>6</v>
      </c>
      <c r="P40" s="45">
        <f t="shared" si="0"/>
        <v>6</v>
      </c>
      <c r="Q40" s="46">
        <f t="shared" ref="Q40:T40" si="71">AK40</f>
        <v>5</v>
      </c>
      <c r="R40" s="46">
        <f t="shared" si="71"/>
        <v>5</v>
      </c>
      <c r="S40" s="46">
        <f t="shared" si="71"/>
        <v>5</v>
      </c>
      <c r="T40" s="47">
        <f t="shared" si="71"/>
        <v>5</v>
      </c>
      <c r="U40" s="48"/>
      <c r="V40" s="37"/>
      <c r="W40" s="37"/>
      <c r="X40" s="37"/>
      <c r="Y40" s="49"/>
      <c r="Z40" s="50">
        <v>1</v>
      </c>
      <c r="AA40" s="37"/>
      <c r="AB40" s="37"/>
      <c r="AC40" s="37"/>
      <c r="AD40" s="49">
        <v>1</v>
      </c>
      <c r="AE40" s="50"/>
      <c r="AF40" s="37"/>
      <c r="AG40" s="37"/>
      <c r="AH40" s="37"/>
      <c r="AI40" s="49"/>
      <c r="AJ40" s="51">
        <f>'EQUIPO ENERO 2025'!AP40</f>
        <v>8</v>
      </c>
      <c r="AK40" s="52">
        <f t="shared" ref="AK40:AO40" si="72">P40-Z40+AE40+U40</f>
        <v>5</v>
      </c>
      <c r="AL40" s="46">
        <f t="shared" si="72"/>
        <v>5</v>
      </c>
      <c r="AM40" s="46">
        <f t="shared" si="72"/>
        <v>5</v>
      </c>
      <c r="AN40" s="46">
        <f t="shared" si="72"/>
        <v>5</v>
      </c>
      <c r="AO40" s="46">
        <f t="shared" si="72"/>
        <v>4</v>
      </c>
      <c r="AP40" s="37">
        <v>1</v>
      </c>
      <c r="AQ40" s="43">
        <f t="shared" si="3"/>
        <v>4</v>
      </c>
      <c r="AR40" s="41" t="s">
        <v>247</v>
      </c>
      <c r="AS40" s="41" t="s">
        <v>248</v>
      </c>
      <c r="AT40" s="53"/>
      <c r="AU40" s="54"/>
      <c r="AV40" s="54"/>
      <c r="AW40" s="4"/>
      <c r="AX40" s="4"/>
    </row>
    <row r="41" spans="1:50" ht="90" customHeight="1" x14ac:dyDescent="0.4">
      <c r="A41" s="35">
        <f t="shared" si="4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MARZO 2025  1'!AQ41</f>
        <v>2</v>
      </c>
      <c r="P41" s="45">
        <f t="shared" si="0"/>
        <v>2</v>
      </c>
      <c r="Q41" s="46">
        <f t="shared" ref="Q41:T41" si="73">AK41</f>
        <v>2</v>
      </c>
      <c r="R41" s="46">
        <f t="shared" si="73"/>
        <v>2</v>
      </c>
      <c r="S41" s="46">
        <f t="shared" si="73"/>
        <v>2</v>
      </c>
      <c r="T41" s="47">
        <f t="shared" si="73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4">P41-Z41+AE41+U41</f>
        <v>2</v>
      </c>
      <c r="AL41" s="46">
        <f t="shared" si="74"/>
        <v>2</v>
      </c>
      <c r="AM41" s="46">
        <f t="shared" si="74"/>
        <v>2</v>
      </c>
      <c r="AN41" s="46">
        <f t="shared" si="74"/>
        <v>2</v>
      </c>
      <c r="AO41" s="46">
        <f t="shared" si="74"/>
        <v>2</v>
      </c>
      <c r="AP41" s="37">
        <v>0</v>
      </c>
      <c r="AQ41" s="43">
        <f t="shared" si="3"/>
        <v>2</v>
      </c>
      <c r="AR41" s="53"/>
      <c r="AS41" s="53"/>
      <c r="AT41" s="53"/>
      <c r="AU41" s="54"/>
      <c r="AV41" s="54"/>
      <c r="AW41" s="4"/>
      <c r="AX41" s="4"/>
    </row>
    <row r="42" spans="1:50" ht="90" customHeight="1" x14ac:dyDescent="0.4">
      <c r="A42" s="35">
        <f t="shared" si="4"/>
        <v>37</v>
      </c>
      <c r="B42" s="7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 t="s">
        <v>253</v>
      </c>
      <c r="O42" s="43">
        <f>'EQUIPO MARZO 2025  1'!AQ42</f>
        <v>9</v>
      </c>
      <c r="P42" s="45">
        <f t="shared" si="0"/>
        <v>9</v>
      </c>
      <c r="Q42" s="46">
        <f t="shared" ref="Q42:T42" si="75">AK42</f>
        <v>7</v>
      </c>
      <c r="R42" s="46">
        <f t="shared" si="75"/>
        <v>7</v>
      </c>
      <c r="S42" s="46">
        <f t="shared" si="75"/>
        <v>7</v>
      </c>
      <c r="T42" s="47">
        <f t="shared" si="75"/>
        <v>7</v>
      </c>
      <c r="U42" s="48"/>
      <c r="V42" s="37"/>
      <c r="W42" s="37"/>
      <c r="X42" s="37"/>
      <c r="Y42" s="49"/>
      <c r="Z42" s="50">
        <v>2</v>
      </c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2025'!AP42</f>
        <v>10</v>
      </c>
      <c r="AK42" s="52">
        <f t="shared" ref="AK42:AO42" si="76">P42-Z42+AE42+U42</f>
        <v>7</v>
      </c>
      <c r="AL42" s="46">
        <f t="shared" si="76"/>
        <v>7</v>
      </c>
      <c r="AM42" s="46">
        <f t="shared" si="76"/>
        <v>7</v>
      </c>
      <c r="AN42" s="46">
        <f t="shared" si="76"/>
        <v>7</v>
      </c>
      <c r="AO42" s="46">
        <f t="shared" si="76"/>
        <v>7</v>
      </c>
      <c r="AP42" s="37">
        <v>1</v>
      </c>
      <c r="AQ42" s="43">
        <f t="shared" si="3"/>
        <v>7</v>
      </c>
      <c r="AR42" s="41">
        <v>996035683</v>
      </c>
      <c r="AS42" s="41">
        <v>392</v>
      </c>
      <c r="AT42" s="53"/>
      <c r="AU42" s="54"/>
      <c r="AV42" s="54"/>
      <c r="AW42" s="4"/>
      <c r="AX42" s="4"/>
    </row>
    <row r="43" spans="1:50" ht="90" customHeight="1" x14ac:dyDescent="0.4">
      <c r="A43" s="35">
        <f t="shared" si="4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/>
      <c r="O43" s="43">
        <f>'EQUIPO MARZO 2025  1'!AQ43</f>
        <v>10</v>
      </c>
      <c r="P43" s="45">
        <f t="shared" si="0"/>
        <v>10</v>
      </c>
      <c r="Q43" s="46">
        <f t="shared" ref="Q43:T43" si="77">AK43</f>
        <v>10</v>
      </c>
      <c r="R43" s="46">
        <f t="shared" si="77"/>
        <v>10</v>
      </c>
      <c r="S43" s="46">
        <f t="shared" si="77"/>
        <v>10</v>
      </c>
      <c r="T43" s="47">
        <f t="shared" si="77"/>
        <v>10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2025'!AP43</f>
        <v>10</v>
      </c>
      <c r="AK43" s="52">
        <f t="shared" ref="AK43:AO43" si="78">P43-Z43+AE43+U43</f>
        <v>10</v>
      </c>
      <c r="AL43" s="46">
        <f t="shared" si="78"/>
        <v>10</v>
      </c>
      <c r="AM43" s="46">
        <f t="shared" si="78"/>
        <v>10</v>
      </c>
      <c r="AN43" s="46">
        <f t="shared" si="78"/>
        <v>10</v>
      </c>
      <c r="AO43" s="46">
        <f t="shared" si="78"/>
        <v>10</v>
      </c>
      <c r="AP43" s="37">
        <v>1</v>
      </c>
      <c r="AQ43" s="43">
        <f t="shared" si="3"/>
        <v>10</v>
      </c>
      <c r="AR43" s="41"/>
      <c r="AS43" s="41"/>
      <c r="AT43" s="53"/>
      <c r="AU43" s="54"/>
      <c r="AV43" s="54"/>
      <c r="AW43" s="4"/>
      <c r="AX43" s="4"/>
    </row>
    <row r="44" spans="1:50" ht="90" customHeight="1" x14ac:dyDescent="0.4">
      <c r="A44" s="35">
        <f t="shared" si="4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MARZO 2025  1'!AQ44</f>
        <v>1</v>
      </c>
      <c r="P44" s="45">
        <f t="shared" si="0"/>
        <v>1</v>
      </c>
      <c r="Q44" s="46">
        <f t="shared" ref="Q44:T44" si="79">AK44</f>
        <v>1</v>
      </c>
      <c r="R44" s="46">
        <f t="shared" si="79"/>
        <v>1</v>
      </c>
      <c r="S44" s="46">
        <f t="shared" si="79"/>
        <v>1</v>
      </c>
      <c r="T44" s="47">
        <f t="shared" si="79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80">P44-Z44+AE44+U44</f>
        <v>1</v>
      </c>
      <c r="AL44" s="46">
        <f t="shared" si="80"/>
        <v>1</v>
      </c>
      <c r="AM44" s="46">
        <f t="shared" si="80"/>
        <v>1</v>
      </c>
      <c r="AN44" s="46">
        <f t="shared" si="80"/>
        <v>1</v>
      </c>
      <c r="AO44" s="46">
        <f t="shared" si="80"/>
        <v>1</v>
      </c>
      <c r="AP44" s="37"/>
      <c r="AQ44" s="43">
        <f t="shared" si="3"/>
        <v>1</v>
      </c>
      <c r="AR44" s="41"/>
      <c r="AS44" s="41"/>
      <c r="AT44" s="53"/>
      <c r="AU44" s="54"/>
      <c r="AV44" s="54"/>
      <c r="AW44" s="4"/>
      <c r="AX44" s="4"/>
    </row>
    <row r="45" spans="1:50" ht="90" customHeight="1" x14ac:dyDescent="0.4">
      <c r="A45" s="35">
        <f t="shared" si="4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MARZO 2025  1'!AQ45</f>
        <v>1</v>
      </c>
      <c r="P45" s="45">
        <f t="shared" si="0"/>
        <v>1</v>
      </c>
      <c r="Q45" s="46">
        <f t="shared" ref="Q45:T45" si="81">AK45</f>
        <v>1</v>
      </c>
      <c r="R45" s="46">
        <f t="shared" si="81"/>
        <v>1</v>
      </c>
      <c r="S45" s="46">
        <f t="shared" si="81"/>
        <v>1</v>
      </c>
      <c r="T45" s="47">
        <f t="shared" si="81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2">P45-Z45+AE45+U45</f>
        <v>1</v>
      </c>
      <c r="AL45" s="46">
        <f t="shared" si="82"/>
        <v>1</v>
      </c>
      <c r="AM45" s="46">
        <f t="shared" si="82"/>
        <v>1</v>
      </c>
      <c r="AN45" s="46">
        <f t="shared" si="82"/>
        <v>1</v>
      </c>
      <c r="AO45" s="46">
        <f t="shared" si="82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90" customHeight="1" x14ac:dyDescent="0.4">
      <c r="A46" s="35">
        <f t="shared" si="4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MARZO 2025  1'!AQ46</f>
        <v>0</v>
      </c>
      <c r="P46" s="45">
        <f t="shared" si="0"/>
        <v>0</v>
      </c>
      <c r="Q46" s="46">
        <f t="shared" ref="Q46:T46" si="83">AK46</f>
        <v>0</v>
      </c>
      <c r="R46" s="46">
        <f t="shared" si="83"/>
        <v>0</v>
      </c>
      <c r="S46" s="46">
        <f t="shared" si="83"/>
        <v>0</v>
      </c>
      <c r="T46" s="47">
        <f t="shared" si="83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4">P46-Z46+AE46+U46</f>
        <v>0</v>
      </c>
      <c r="AL46" s="46">
        <f t="shared" si="84"/>
        <v>0</v>
      </c>
      <c r="AM46" s="46">
        <f t="shared" si="84"/>
        <v>0</v>
      </c>
      <c r="AN46" s="46">
        <f t="shared" si="84"/>
        <v>0</v>
      </c>
      <c r="AO46" s="46">
        <f t="shared" si="84"/>
        <v>0</v>
      </c>
      <c r="AP46" s="37"/>
      <c r="AQ46" s="43">
        <f t="shared" si="3"/>
        <v>0</v>
      </c>
      <c r="AR46" s="41"/>
      <c r="AS46" s="41"/>
      <c r="AT46" s="53"/>
      <c r="AU46" s="54"/>
      <c r="AV46" s="54"/>
      <c r="AW46" s="4"/>
      <c r="AX46" s="4"/>
    </row>
    <row r="47" spans="1:50" ht="90" customHeight="1" x14ac:dyDescent="0.4">
      <c r="A47" s="35">
        <f t="shared" si="4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MARZO 2025  1'!AQ47</f>
        <v>1</v>
      </c>
      <c r="P47" s="45">
        <f t="shared" si="0"/>
        <v>1</v>
      </c>
      <c r="Q47" s="46">
        <f t="shared" ref="Q47:T47" si="85">AK47</f>
        <v>1</v>
      </c>
      <c r="R47" s="46">
        <f t="shared" si="85"/>
        <v>1</v>
      </c>
      <c r="S47" s="46">
        <f t="shared" si="85"/>
        <v>1</v>
      </c>
      <c r="T47" s="47">
        <f t="shared" si="85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6">P47-Z47+AE47+U47</f>
        <v>1</v>
      </c>
      <c r="AL47" s="46">
        <f t="shared" si="86"/>
        <v>1</v>
      </c>
      <c r="AM47" s="46">
        <f t="shared" si="86"/>
        <v>1</v>
      </c>
      <c r="AN47" s="46">
        <f t="shared" si="86"/>
        <v>1</v>
      </c>
      <c r="AO47" s="46">
        <f t="shared" si="86"/>
        <v>1</v>
      </c>
      <c r="AP47" s="37">
        <v>1</v>
      </c>
      <c r="AQ47" s="43">
        <f t="shared" si="3"/>
        <v>1</v>
      </c>
      <c r="AR47" s="72"/>
      <c r="AS47" s="72"/>
      <c r="AT47" s="103"/>
      <c r="AU47" s="104"/>
      <c r="AV47" s="104"/>
      <c r="AW47" s="4"/>
      <c r="AX47" s="4"/>
    </row>
    <row r="48" spans="1:50" ht="90" customHeight="1" x14ac:dyDescent="0.4">
      <c r="A48" s="35">
        <f t="shared" si="4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/>
      <c r="O48" s="43">
        <f>'EQUIPO MARZO 2025  1'!AQ48</f>
        <v>3</v>
      </c>
      <c r="P48" s="45">
        <f t="shared" si="0"/>
        <v>3</v>
      </c>
      <c r="Q48" s="46">
        <f t="shared" ref="Q48:T48" si="87">AK48</f>
        <v>3</v>
      </c>
      <c r="R48" s="46">
        <f t="shared" si="87"/>
        <v>3</v>
      </c>
      <c r="S48" s="46">
        <f t="shared" si="87"/>
        <v>3</v>
      </c>
      <c r="T48" s="47">
        <f t="shared" si="87"/>
        <v>3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8">P48-Z48+AE48+U48</f>
        <v>3</v>
      </c>
      <c r="AL48" s="46">
        <f t="shared" si="88"/>
        <v>3</v>
      </c>
      <c r="AM48" s="46">
        <f t="shared" si="88"/>
        <v>3</v>
      </c>
      <c r="AN48" s="46">
        <f t="shared" si="88"/>
        <v>3</v>
      </c>
      <c r="AO48" s="46">
        <f t="shared" si="88"/>
        <v>3</v>
      </c>
      <c r="AP48" s="37"/>
      <c r="AQ48" s="43">
        <f t="shared" si="3"/>
        <v>3</v>
      </c>
      <c r="AR48" s="41"/>
      <c r="AS48" s="41"/>
      <c r="AT48" s="53"/>
      <c r="AU48" s="54"/>
      <c r="AV48" s="54"/>
      <c r="AW48" s="4"/>
      <c r="AX48" s="4"/>
    </row>
    <row r="49" spans="1:50" ht="90" customHeight="1" x14ac:dyDescent="0.4">
      <c r="A49" s="35">
        <f t="shared" si="4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MARZO 2025  1'!AQ49</f>
        <v>1</v>
      </c>
      <c r="P49" s="45">
        <f t="shared" si="0"/>
        <v>1</v>
      </c>
      <c r="Q49" s="46">
        <f t="shared" ref="Q49:T49" si="89">AK49</f>
        <v>1</v>
      </c>
      <c r="R49" s="46">
        <f t="shared" si="89"/>
        <v>1</v>
      </c>
      <c r="S49" s="46">
        <f t="shared" si="89"/>
        <v>1</v>
      </c>
      <c r="T49" s="47">
        <f t="shared" si="89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90">P49-Z49+AE49+U49</f>
        <v>1</v>
      </c>
      <c r="AL49" s="46">
        <f t="shared" si="90"/>
        <v>1</v>
      </c>
      <c r="AM49" s="46">
        <f t="shared" si="90"/>
        <v>1</v>
      </c>
      <c r="AN49" s="46">
        <f t="shared" si="90"/>
        <v>1</v>
      </c>
      <c r="AO49" s="46">
        <f t="shared" si="90"/>
        <v>1</v>
      </c>
      <c r="AP49" s="37"/>
      <c r="AQ49" s="43">
        <f t="shared" si="3"/>
        <v>1</v>
      </c>
      <c r="AR49" s="41"/>
      <c r="AS49" s="41"/>
      <c r="AT49" s="53"/>
      <c r="AU49" s="54"/>
      <c r="AV49" s="54"/>
      <c r="AW49" s="4"/>
      <c r="AX49" s="4"/>
    </row>
    <row r="50" spans="1:50" ht="90" customHeight="1" x14ac:dyDescent="0.4">
      <c r="A50" s="35">
        <f t="shared" si="4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MARZO 2025  1'!AQ50</f>
        <v>1</v>
      </c>
      <c r="P50" s="45">
        <f t="shared" si="0"/>
        <v>1</v>
      </c>
      <c r="Q50" s="46">
        <f t="shared" ref="Q50:T50" si="91">AK50</f>
        <v>1</v>
      </c>
      <c r="R50" s="46">
        <f t="shared" si="91"/>
        <v>1</v>
      </c>
      <c r="S50" s="46">
        <f t="shared" si="91"/>
        <v>1</v>
      </c>
      <c r="T50" s="47">
        <f t="shared" si="91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2">P50-Z50+AE50+U50</f>
        <v>1</v>
      </c>
      <c r="AL50" s="46">
        <f t="shared" si="92"/>
        <v>1</v>
      </c>
      <c r="AM50" s="46">
        <f t="shared" si="92"/>
        <v>1</v>
      </c>
      <c r="AN50" s="46">
        <f t="shared" si="92"/>
        <v>1</v>
      </c>
      <c r="AO50" s="46">
        <f t="shared" si="92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90" customHeight="1" x14ac:dyDescent="0.4">
      <c r="A51" s="35">
        <f t="shared" si="4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MARZO 2025  1'!AQ51</f>
        <v>0</v>
      </c>
      <c r="P51" s="45">
        <f t="shared" si="0"/>
        <v>0</v>
      </c>
      <c r="Q51" s="46">
        <f t="shared" ref="Q51:T51" si="93">AK51</f>
        <v>0</v>
      </c>
      <c r="R51" s="46">
        <f t="shared" si="93"/>
        <v>0</v>
      </c>
      <c r="S51" s="46">
        <f t="shared" si="93"/>
        <v>0</v>
      </c>
      <c r="T51" s="47">
        <f t="shared" si="93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4">P51-Z51+AE51+U51</f>
        <v>0</v>
      </c>
      <c r="AL51" s="46">
        <f t="shared" si="94"/>
        <v>0</v>
      </c>
      <c r="AM51" s="46">
        <f t="shared" si="94"/>
        <v>0</v>
      </c>
      <c r="AN51" s="46">
        <f t="shared" si="94"/>
        <v>0</v>
      </c>
      <c r="AO51" s="46">
        <f t="shared" si="94"/>
        <v>0</v>
      </c>
      <c r="AP51" s="37"/>
      <c r="AQ51" s="43">
        <f t="shared" si="3"/>
        <v>0</v>
      </c>
      <c r="AR51" s="41"/>
      <c r="AS51" s="41"/>
      <c r="AT51" s="53"/>
      <c r="AU51" s="54"/>
      <c r="AV51" s="54"/>
      <c r="AW51" s="4"/>
      <c r="AX51" s="4"/>
    </row>
    <row r="52" spans="1:50" ht="90" customHeight="1" x14ac:dyDescent="0.4">
      <c r="A52" s="35">
        <f t="shared" si="4"/>
        <v>47</v>
      </c>
      <c r="B52" s="106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/>
      <c r="O52" s="43">
        <f>'EQUIPO MARZO 2025  1'!AQ52</f>
        <v>-1</v>
      </c>
      <c r="P52" s="45">
        <f t="shared" si="0"/>
        <v>-1</v>
      </c>
      <c r="Q52" s="46">
        <f t="shared" ref="Q52:T52" si="95">AK52</f>
        <v>-1</v>
      </c>
      <c r="R52" s="46">
        <f t="shared" si="95"/>
        <v>-1</v>
      </c>
      <c r="S52" s="46">
        <f t="shared" si="95"/>
        <v>-1</v>
      </c>
      <c r="T52" s="47">
        <f t="shared" si="95"/>
        <v>3</v>
      </c>
      <c r="U52" s="48"/>
      <c r="V52" s="37"/>
      <c r="W52" s="37"/>
      <c r="X52" s="37">
        <v>4</v>
      </c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2025'!AP52</f>
        <v>1</v>
      </c>
      <c r="AK52" s="52">
        <f t="shared" ref="AK52:AO52" si="96">P52-Z52+AE52+U52</f>
        <v>-1</v>
      </c>
      <c r="AL52" s="46">
        <f t="shared" si="96"/>
        <v>-1</v>
      </c>
      <c r="AM52" s="46">
        <f t="shared" si="96"/>
        <v>-1</v>
      </c>
      <c r="AN52" s="46">
        <f t="shared" si="96"/>
        <v>3</v>
      </c>
      <c r="AO52" s="46">
        <f t="shared" si="96"/>
        <v>3</v>
      </c>
      <c r="AP52" s="37"/>
      <c r="AQ52" s="43">
        <f t="shared" si="3"/>
        <v>3</v>
      </c>
      <c r="AR52" s="41"/>
      <c r="AS52" s="41"/>
      <c r="AT52" s="53"/>
      <c r="AU52" s="54"/>
      <c r="AV52" s="54"/>
      <c r="AW52" s="4"/>
      <c r="AX52" s="4"/>
    </row>
    <row r="53" spans="1:50" ht="90" customHeight="1" x14ac:dyDescent="0.4">
      <c r="A53" s="35">
        <f t="shared" si="4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f>'EQUIPO MARZO 2025  1'!AQ53</f>
        <v>1</v>
      </c>
      <c r="P53" s="45">
        <f t="shared" si="0"/>
        <v>1</v>
      </c>
      <c r="Q53" s="46">
        <f t="shared" ref="Q53:T53" si="97">AK53</f>
        <v>1</v>
      </c>
      <c r="R53" s="46">
        <f t="shared" si="97"/>
        <v>1</v>
      </c>
      <c r="S53" s="46">
        <f t="shared" si="97"/>
        <v>1</v>
      </c>
      <c r="T53" s="47">
        <f t="shared" si="97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8">P53-Z53+AE53+U53</f>
        <v>1</v>
      </c>
      <c r="AL53" s="46">
        <f t="shared" si="98"/>
        <v>1</v>
      </c>
      <c r="AM53" s="46">
        <f t="shared" si="98"/>
        <v>1</v>
      </c>
      <c r="AN53" s="46">
        <f t="shared" si="98"/>
        <v>1</v>
      </c>
      <c r="AO53" s="46">
        <f t="shared" si="98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  <c r="AW53" s="4"/>
      <c r="AX53" s="4"/>
    </row>
    <row r="54" spans="1:50" ht="90" customHeight="1" x14ac:dyDescent="0.5">
      <c r="A54" s="35">
        <f t="shared" si="4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/>
      <c r="O54" s="43">
        <f>'EQUIPO MARZO 2025  1'!AQ54</f>
        <v>4</v>
      </c>
      <c r="P54" s="45">
        <f t="shared" si="0"/>
        <v>4</v>
      </c>
      <c r="Q54" s="46">
        <f t="shared" ref="Q54:T54" si="99">AK54</f>
        <v>4</v>
      </c>
      <c r="R54" s="46">
        <f t="shared" si="99"/>
        <v>4</v>
      </c>
      <c r="S54" s="46">
        <f t="shared" si="99"/>
        <v>4</v>
      </c>
      <c r="T54" s="47">
        <f t="shared" si="99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100">P54-Z54+AE54+U54</f>
        <v>4</v>
      </c>
      <c r="AL54" s="46">
        <f t="shared" si="100"/>
        <v>4</v>
      </c>
      <c r="AM54" s="46">
        <f t="shared" si="100"/>
        <v>4</v>
      </c>
      <c r="AN54" s="46">
        <f t="shared" si="100"/>
        <v>4</v>
      </c>
      <c r="AO54" s="46">
        <f t="shared" si="100"/>
        <v>4</v>
      </c>
      <c r="AP54" s="37"/>
      <c r="AQ54" s="43">
        <f t="shared" si="3"/>
        <v>4</v>
      </c>
      <c r="AR54" s="107"/>
      <c r="AS54" s="107"/>
      <c r="AT54" s="53"/>
      <c r="AU54" s="54"/>
      <c r="AV54" s="54"/>
      <c r="AW54" s="4"/>
      <c r="AX54" s="4"/>
    </row>
    <row r="55" spans="1:50" ht="90" customHeight="1" x14ac:dyDescent="0.5">
      <c r="A55" s="35">
        <f t="shared" si="4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f>'EQUIPO MARZO 2025  1'!AQ55</f>
        <v>1</v>
      </c>
      <c r="P55" s="45">
        <f t="shared" si="0"/>
        <v>1</v>
      </c>
      <c r="Q55" s="46">
        <f t="shared" ref="Q55:T55" si="101">AK55</f>
        <v>1</v>
      </c>
      <c r="R55" s="46">
        <f t="shared" si="101"/>
        <v>1</v>
      </c>
      <c r="S55" s="46">
        <f t="shared" si="101"/>
        <v>1</v>
      </c>
      <c r="T55" s="47">
        <f t="shared" si="101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2">P55-Z55+AE55+U55</f>
        <v>1</v>
      </c>
      <c r="AL55" s="46">
        <f t="shared" si="102"/>
        <v>1</v>
      </c>
      <c r="AM55" s="46">
        <f t="shared" si="102"/>
        <v>1</v>
      </c>
      <c r="AN55" s="46">
        <f t="shared" si="102"/>
        <v>1</v>
      </c>
      <c r="AO55" s="46">
        <f t="shared" si="102"/>
        <v>1</v>
      </c>
      <c r="AP55" s="37"/>
      <c r="AQ55" s="43">
        <f t="shared" si="3"/>
        <v>1</v>
      </c>
      <c r="AR55" s="41"/>
      <c r="AS55" s="41"/>
      <c r="AT55" s="53"/>
      <c r="AU55" s="54"/>
      <c r="AV55" s="54"/>
      <c r="AW55" s="4"/>
      <c r="AX55" s="4"/>
    </row>
    <row r="56" spans="1:50" ht="90" customHeight="1" x14ac:dyDescent="0.4">
      <c r="A56" s="35">
        <f t="shared" si="4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 t="s">
        <v>338</v>
      </c>
      <c r="O56" s="43">
        <f>'EQUIPO MARZO 2025  1'!AQ56</f>
        <v>2</v>
      </c>
      <c r="P56" s="45">
        <f t="shared" si="0"/>
        <v>2</v>
      </c>
      <c r="Q56" s="46">
        <f t="shared" ref="Q56:T56" si="103">AK56</f>
        <v>2</v>
      </c>
      <c r="R56" s="46">
        <f t="shared" si="103"/>
        <v>2</v>
      </c>
      <c r="S56" s="46">
        <f t="shared" si="103"/>
        <v>2</v>
      </c>
      <c r="T56" s="47">
        <f t="shared" si="103"/>
        <v>2</v>
      </c>
      <c r="U56" s="48"/>
      <c r="V56" s="37"/>
      <c r="W56" s="37"/>
      <c r="X56" s="37"/>
      <c r="Y56" s="49"/>
      <c r="Z56" s="50"/>
      <c r="AA56" s="37"/>
      <c r="AB56" s="37"/>
      <c r="AC56" s="37">
        <v>1</v>
      </c>
      <c r="AD56" s="49"/>
      <c r="AE56" s="50"/>
      <c r="AF56" s="37"/>
      <c r="AG56" s="37"/>
      <c r="AH56" s="37">
        <v>1</v>
      </c>
      <c r="AI56" s="49"/>
      <c r="AJ56" s="51">
        <f>'EQUIPO ENERO 2025'!AP56</f>
        <v>2</v>
      </c>
      <c r="AK56" s="52">
        <f t="shared" ref="AK56:AO56" si="104">P56-Z56+AE56+U56</f>
        <v>2</v>
      </c>
      <c r="AL56" s="46">
        <f t="shared" si="104"/>
        <v>2</v>
      </c>
      <c r="AM56" s="46">
        <f t="shared" si="104"/>
        <v>2</v>
      </c>
      <c r="AN56" s="46">
        <f t="shared" si="104"/>
        <v>2</v>
      </c>
      <c r="AO56" s="46">
        <f t="shared" si="104"/>
        <v>2</v>
      </c>
      <c r="AP56" s="37"/>
      <c r="AQ56" s="43">
        <f t="shared" si="3"/>
        <v>2</v>
      </c>
      <c r="AR56" s="41">
        <v>567561408</v>
      </c>
      <c r="AS56" s="41">
        <v>394</v>
      </c>
      <c r="AT56" s="53"/>
      <c r="AU56" s="54"/>
      <c r="AV56" s="54"/>
      <c r="AW56" s="4"/>
      <c r="AX56" s="4"/>
    </row>
    <row r="57" spans="1:50" ht="90" customHeight="1" x14ac:dyDescent="0.4">
      <c r="A57" s="35">
        <f t="shared" si="4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MARZO 2025  1'!AQ57</f>
        <v>7</v>
      </c>
      <c r="P57" s="45">
        <f t="shared" si="0"/>
        <v>7</v>
      </c>
      <c r="Q57" s="46">
        <f t="shared" ref="Q57:T57" si="105">AK57</f>
        <v>7</v>
      </c>
      <c r="R57" s="46">
        <f t="shared" si="105"/>
        <v>7</v>
      </c>
      <c r="S57" s="46">
        <f t="shared" si="105"/>
        <v>7</v>
      </c>
      <c r="T57" s="47">
        <f t="shared" si="105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6">P57-Z57+AE57+U57</f>
        <v>7</v>
      </c>
      <c r="AL57" s="46">
        <f t="shared" si="106"/>
        <v>7</v>
      </c>
      <c r="AM57" s="46">
        <f t="shared" si="106"/>
        <v>7</v>
      </c>
      <c r="AN57" s="46">
        <f t="shared" si="106"/>
        <v>7</v>
      </c>
      <c r="AO57" s="46">
        <f t="shared" si="106"/>
        <v>7</v>
      </c>
      <c r="AP57" s="37"/>
      <c r="AQ57" s="43">
        <f t="shared" si="3"/>
        <v>7</v>
      </c>
      <c r="AR57" s="41"/>
      <c r="AS57" s="41"/>
      <c r="AT57" s="53"/>
      <c r="AU57" s="54"/>
      <c r="AV57" s="54"/>
      <c r="AW57" s="4"/>
      <c r="AX57" s="4"/>
    </row>
    <row r="58" spans="1:50" ht="90" customHeight="1" x14ac:dyDescent="0.4">
      <c r="A58" s="35">
        <f t="shared" si="4"/>
        <v>53</v>
      </c>
      <c r="B58" s="110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MARZO 2025  1'!AQ58</f>
        <v>1</v>
      </c>
      <c r="P58" s="45">
        <f t="shared" si="0"/>
        <v>1</v>
      </c>
      <c r="Q58" s="46">
        <f t="shared" ref="Q58:T58" si="107">AK58</f>
        <v>1</v>
      </c>
      <c r="R58" s="46">
        <f t="shared" si="107"/>
        <v>1</v>
      </c>
      <c r="S58" s="46">
        <f t="shared" si="107"/>
        <v>1</v>
      </c>
      <c r="T58" s="47">
        <f t="shared" si="107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8">P58-Z58+AE58+U58</f>
        <v>1</v>
      </c>
      <c r="AL58" s="46">
        <f t="shared" si="108"/>
        <v>1</v>
      </c>
      <c r="AM58" s="46">
        <f t="shared" si="108"/>
        <v>1</v>
      </c>
      <c r="AN58" s="46">
        <f t="shared" si="108"/>
        <v>1</v>
      </c>
      <c r="AO58" s="46">
        <f t="shared" si="108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  <c r="AW58" s="4"/>
      <c r="AX58" s="4"/>
    </row>
    <row r="59" spans="1:50" ht="90" customHeight="1" x14ac:dyDescent="0.4">
      <c r="A59" s="35">
        <f t="shared" si="4"/>
        <v>54</v>
      </c>
      <c r="B59" s="110" t="s">
        <v>291</v>
      </c>
      <c r="C59" s="41"/>
      <c r="D59" s="105" t="s">
        <v>292</v>
      </c>
      <c r="E59" s="41" t="s">
        <v>293</v>
      </c>
      <c r="F59" s="41" t="s">
        <v>294</v>
      </c>
      <c r="G59" s="53"/>
      <c r="H59" s="74"/>
      <c r="I59" s="41"/>
      <c r="J59" s="37"/>
      <c r="K59" s="42">
        <v>45689</v>
      </c>
      <c r="L59" s="43"/>
      <c r="M59" s="43">
        <v>151</v>
      </c>
      <c r="N59" s="109"/>
      <c r="O59" s="43">
        <f>'EQUIPO MARZO 2025  1'!AQ59</f>
        <v>1</v>
      </c>
      <c r="P59" s="45">
        <f t="shared" si="0"/>
        <v>1</v>
      </c>
      <c r="Q59" s="46">
        <f t="shared" ref="Q59:T59" si="109">AK59</f>
        <v>1</v>
      </c>
      <c r="R59" s="46">
        <f t="shared" si="109"/>
        <v>1</v>
      </c>
      <c r="S59" s="46">
        <f t="shared" si="109"/>
        <v>1</v>
      </c>
      <c r="T59" s="47">
        <f t="shared" si="109"/>
        <v>1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2025'!AP60</f>
        <v>34</v>
      </c>
      <c r="AK59" s="52">
        <f t="shared" ref="AK59:AO59" si="110">P59-Z59+AE59+U59</f>
        <v>1</v>
      </c>
      <c r="AL59" s="46">
        <f t="shared" si="110"/>
        <v>1</v>
      </c>
      <c r="AM59" s="46">
        <f t="shared" si="110"/>
        <v>1</v>
      </c>
      <c r="AN59" s="46">
        <f t="shared" si="110"/>
        <v>1</v>
      </c>
      <c r="AO59" s="46">
        <f t="shared" si="110"/>
        <v>1</v>
      </c>
      <c r="AP59" s="37"/>
      <c r="AQ59" s="43">
        <f t="shared" si="3"/>
        <v>1</v>
      </c>
      <c r="AR59" s="41"/>
      <c r="AS59" s="41"/>
      <c r="AT59" s="53"/>
      <c r="AU59" s="54"/>
      <c r="AV59" s="54"/>
      <c r="AW59" s="4"/>
      <c r="AX59" s="4"/>
    </row>
    <row r="60" spans="1:50" ht="90" customHeight="1" x14ac:dyDescent="0.4">
      <c r="A60" s="35">
        <f t="shared" si="4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/>
      <c r="O60" s="43">
        <f>'EQUIPO MARZO 2025  1'!AQ60</f>
        <v>30</v>
      </c>
      <c r="P60" s="45">
        <f t="shared" si="0"/>
        <v>30</v>
      </c>
      <c r="Q60" s="46">
        <f t="shared" ref="Q60:T60" si="111">AK60</f>
        <v>30</v>
      </c>
      <c r="R60" s="46">
        <f t="shared" si="111"/>
        <v>30</v>
      </c>
      <c r="S60" s="46">
        <f t="shared" si="111"/>
        <v>30</v>
      </c>
      <c r="T60" s="47">
        <f t="shared" si="111"/>
        <v>30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2">P60-Z60+AE60+U60</f>
        <v>30</v>
      </c>
      <c r="AL60" s="46">
        <f t="shared" si="112"/>
        <v>30</v>
      </c>
      <c r="AM60" s="46">
        <f t="shared" si="112"/>
        <v>30</v>
      </c>
      <c r="AN60" s="46">
        <f t="shared" si="112"/>
        <v>30</v>
      </c>
      <c r="AO60" s="46">
        <f t="shared" si="112"/>
        <v>30</v>
      </c>
      <c r="AP60" s="37"/>
      <c r="AQ60" s="43">
        <f t="shared" si="3"/>
        <v>30</v>
      </c>
      <c r="AR60" s="41"/>
      <c r="AS60" s="41"/>
      <c r="AT60" s="53"/>
      <c r="AU60" s="54"/>
      <c r="AV60" s="54"/>
      <c r="AW60" s="4"/>
      <c r="AX60" s="4"/>
    </row>
    <row r="61" spans="1:50" ht="90" customHeight="1" x14ac:dyDescent="0.4">
      <c r="A61" s="35">
        <f t="shared" si="4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353</v>
      </c>
      <c r="O61" s="43">
        <f>'EQUIPO MARZO 2025  1'!AQ61</f>
        <v>51</v>
      </c>
      <c r="P61" s="45">
        <f t="shared" si="0"/>
        <v>51</v>
      </c>
      <c r="Q61" s="46">
        <f t="shared" ref="Q61:T61" si="113">AK61</f>
        <v>49</v>
      </c>
      <c r="R61" s="46">
        <f t="shared" si="113"/>
        <v>49</v>
      </c>
      <c r="S61" s="46">
        <f t="shared" si="113"/>
        <v>49</v>
      </c>
      <c r="T61" s="47">
        <f t="shared" si="113"/>
        <v>48</v>
      </c>
      <c r="U61" s="48"/>
      <c r="V61" s="37"/>
      <c r="W61" s="37"/>
      <c r="X61" s="37"/>
      <c r="Y61" s="49"/>
      <c r="Z61" s="50">
        <v>2</v>
      </c>
      <c r="AA61" s="37"/>
      <c r="AB61" s="37"/>
      <c r="AC61" s="37">
        <v>1</v>
      </c>
      <c r="AD61" s="49"/>
      <c r="AE61" s="50"/>
      <c r="AF61" s="37"/>
      <c r="AG61" s="37"/>
      <c r="AH61" s="37"/>
      <c r="AI61" s="49"/>
      <c r="AJ61" s="51">
        <f>'EQUIPO ENERO 2025'!AP61</f>
        <v>58</v>
      </c>
      <c r="AK61" s="52">
        <f t="shared" ref="AK61:AO61" si="114">P61-Z61+AE61+U61</f>
        <v>49</v>
      </c>
      <c r="AL61" s="46">
        <f t="shared" si="114"/>
        <v>49</v>
      </c>
      <c r="AM61" s="46">
        <f t="shared" si="114"/>
        <v>49</v>
      </c>
      <c r="AN61" s="46">
        <f t="shared" si="114"/>
        <v>48</v>
      </c>
      <c r="AO61" s="46">
        <f t="shared" si="114"/>
        <v>48</v>
      </c>
      <c r="AP61" s="37"/>
      <c r="AQ61" s="43">
        <f t="shared" si="3"/>
        <v>48</v>
      </c>
      <c r="AR61" s="41" t="s">
        <v>358</v>
      </c>
      <c r="AS61" s="41" t="s">
        <v>359</v>
      </c>
      <c r="AT61" s="53"/>
      <c r="AU61" s="54"/>
      <c r="AV61" s="54"/>
      <c r="AW61" s="4"/>
      <c r="AX61" s="4"/>
    </row>
    <row r="62" spans="1:50" ht="90" customHeight="1" x14ac:dyDescent="0.4">
      <c r="A62" s="35">
        <f t="shared" si="4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MARZO 2025  1'!AQ62</f>
        <v>0</v>
      </c>
      <c r="P62" s="45">
        <f t="shared" si="0"/>
        <v>0</v>
      </c>
      <c r="Q62" s="46">
        <f t="shared" ref="Q62:T62" si="115">AK62</f>
        <v>0</v>
      </c>
      <c r="R62" s="46">
        <f t="shared" si="115"/>
        <v>0</v>
      </c>
      <c r="S62" s="46">
        <f t="shared" si="115"/>
        <v>0</v>
      </c>
      <c r="T62" s="47">
        <f t="shared" si="115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6">P62-Z62+AE62+U62</f>
        <v>0</v>
      </c>
      <c r="AL62" s="46">
        <f t="shared" si="116"/>
        <v>0</v>
      </c>
      <c r="AM62" s="46">
        <f t="shared" si="116"/>
        <v>0</v>
      </c>
      <c r="AN62" s="46">
        <f t="shared" si="116"/>
        <v>0</v>
      </c>
      <c r="AO62" s="46">
        <f t="shared" si="116"/>
        <v>0</v>
      </c>
      <c r="AP62" s="37"/>
      <c r="AQ62" s="43">
        <f t="shared" si="3"/>
        <v>0</v>
      </c>
      <c r="AR62" s="53"/>
      <c r="AS62" s="53"/>
      <c r="AT62" s="53"/>
      <c r="AU62" s="54"/>
      <c r="AV62" s="54"/>
      <c r="AW62" s="4"/>
      <c r="AX62" s="4"/>
    </row>
    <row r="63" spans="1:50" ht="90" customHeight="1" x14ac:dyDescent="0.4">
      <c r="A63" s="35">
        <f t="shared" si="4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MARZO 2025  1'!AQ63</f>
        <v>24</v>
      </c>
      <c r="P63" s="45">
        <f t="shared" si="0"/>
        <v>24</v>
      </c>
      <c r="Q63" s="46">
        <f t="shared" ref="Q63:T63" si="117">AK63</f>
        <v>24</v>
      </c>
      <c r="R63" s="46">
        <f t="shared" si="117"/>
        <v>24</v>
      </c>
      <c r="S63" s="46">
        <f t="shared" si="117"/>
        <v>24</v>
      </c>
      <c r="T63" s="47">
        <f t="shared" si="117"/>
        <v>24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2025'!AP63</f>
        <v>25</v>
      </c>
      <c r="AK63" s="52">
        <f t="shared" ref="AK63:AO63" si="118">P63-Z63+AE63+U63</f>
        <v>24</v>
      </c>
      <c r="AL63" s="46">
        <f t="shared" si="118"/>
        <v>24</v>
      </c>
      <c r="AM63" s="46">
        <f t="shared" si="118"/>
        <v>24</v>
      </c>
      <c r="AN63" s="46">
        <f t="shared" si="118"/>
        <v>24</v>
      </c>
      <c r="AO63" s="46">
        <f t="shared" si="118"/>
        <v>24</v>
      </c>
      <c r="AP63" s="37"/>
      <c r="AQ63" s="43">
        <f t="shared" si="3"/>
        <v>24</v>
      </c>
      <c r="AR63" s="53"/>
      <c r="AS63" s="53"/>
      <c r="AT63" s="53"/>
      <c r="AU63" s="54"/>
      <c r="AV63" s="54"/>
      <c r="AW63" s="4"/>
      <c r="AX63" s="4"/>
    </row>
    <row r="64" spans="1:50" ht="90" customHeight="1" x14ac:dyDescent="0.4">
      <c r="A64" s="35">
        <f t="shared" si="4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MARZO 2025  1'!AQ64</f>
        <v>45</v>
      </c>
      <c r="P64" s="45">
        <f t="shared" si="0"/>
        <v>45</v>
      </c>
      <c r="Q64" s="46">
        <f t="shared" ref="Q64:T64" si="119">AK64</f>
        <v>45</v>
      </c>
      <c r="R64" s="46">
        <f t="shared" si="119"/>
        <v>45</v>
      </c>
      <c r="S64" s="46">
        <f t="shared" si="119"/>
        <v>45</v>
      </c>
      <c r="T64" s="47">
        <f t="shared" si="119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20">P64-Z64+AE64+U64</f>
        <v>45</v>
      </c>
      <c r="AL64" s="46">
        <f t="shared" si="120"/>
        <v>45</v>
      </c>
      <c r="AM64" s="46">
        <f t="shared" si="120"/>
        <v>45</v>
      </c>
      <c r="AN64" s="46">
        <f t="shared" si="120"/>
        <v>45</v>
      </c>
      <c r="AO64" s="46">
        <f t="shared" si="120"/>
        <v>45</v>
      </c>
      <c r="AP64" s="37"/>
      <c r="AQ64" s="43">
        <f t="shared" si="3"/>
        <v>45</v>
      </c>
      <c r="AR64" s="53"/>
      <c r="AS64" s="53"/>
      <c r="AT64" s="53"/>
      <c r="AU64" s="54"/>
      <c r="AV64" s="54"/>
      <c r="AW64" s="4"/>
      <c r="AX64" s="4"/>
    </row>
    <row r="65" spans="1:50" ht="90" customHeight="1" x14ac:dyDescent="0.4">
      <c r="A65" s="35">
        <f t="shared" si="4"/>
        <v>60</v>
      </c>
      <c r="B65" s="106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/>
      <c r="O65" s="43">
        <f>'EQUIPO MARZO 2025  1'!AQ65</f>
        <v>2</v>
      </c>
      <c r="P65" s="45">
        <f t="shared" si="0"/>
        <v>2</v>
      </c>
      <c r="Q65" s="46">
        <f t="shared" ref="Q65:T65" si="121">AK65</f>
        <v>2</v>
      </c>
      <c r="R65" s="46">
        <f t="shared" si="121"/>
        <v>2</v>
      </c>
      <c r="S65" s="46">
        <f t="shared" si="121"/>
        <v>2</v>
      </c>
      <c r="T65" s="47">
        <f t="shared" si="121"/>
        <v>2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2025'!AP65</f>
        <v>4</v>
      </c>
      <c r="AK65" s="52">
        <f t="shared" ref="AK65:AO65" si="122">P65-Z65+AE65+U65</f>
        <v>2</v>
      </c>
      <c r="AL65" s="46">
        <f t="shared" si="122"/>
        <v>2</v>
      </c>
      <c r="AM65" s="46">
        <f t="shared" si="122"/>
        <v>2</v>
      </c>
      <c r="AN65" s="46">
        <f t="shared" si="122"/>
        <v>2</v>
      </c>
      <c r="AO65" s="46">
        <f t="shared" si="122"/>
        <v>2</v>
      </c>
      <c r="AP65" s="37"/>
      <c r="AQ65" s="43">
        <f t="shared" si="3"/>
        <v>2</v>
      </c>
      <c r="AR65" s="53"/>
      <c r="AS65" s="53"/>
      <c r="AT65" s="53"/>
      <c r="AU65" s="54"/>
      <c r="AV65" s="54"/>
      <c r="AW65" s="4"/>
      <c r="AX65" s="4"/>
    </row>
    <row r="66" spans="1:50" ht="90" customHeight="1" x14ac:dyDescent="0.4">
      <c r="A66" s="35">
        <f t="shared" si="4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MARZO 2025  1'!AQ66</f>
        <v>10</v>
      </c>
      <c r="P66" s="45">
        <f t="shared" si="0"/>
        <v>10</v>
      </c>
      <c r="Q66" s="46">
        <f t="shared" ref="Q66:T66" si="123">AK66</f>
        <v>10</v>
      </c>
      <c r="R66" s="46">
        <f t="shared" si="123"/>
        <v>10</v>
      </c>
      <c r="S66" s="46">
        <f t="shared" si="123"/>
        <v>10</v>
      </c>
      <c r="T66" s="47">
        <f t="shared" si="123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4">P66-Z66+AE66+U66</f>
        <v>10</v>
      </c>
      <c r="AL66" s="46">
        <f t="shared" si="124"/>
        <v>10</v>
      </c>
      <c r="AM66" s="46">
        <f t="shared" si="124"/>
        <v>10</v>
      </c>
      <c r="AN66" s="46">
        <f t="shared" si="124"/>
        <v>10</v>
      </c>
      <c r="AO66" s="46">
        <f t="shared" si="124"/>
        <v>10</v>
      </c>
      <c r="AP66" s="37"/>
      <c r="AQ66" s="43">
        <f t="shared" si="3"/>
        <v>10</v>
      </c>
      <c r="AR66" s="53"/>
      <c r="AS66" s="53"/>
      <c r="AT66" s="53"/>
      <c r="AU66" s="54"/>
      <c r="AV66" s="54"/>
      <c r="AW66" s="4"/>
      <c r="AX66" s="4"/>
    </row>
    <row r="67" spans="1:50" ht="90" customHeight="1" x14ac:dyDescent="0.4">
      <c r="A67" s="35">
        <f t="shared" si="4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f>'EQUIPO MARZO 2025  1'!AQ67</f>
        <v>0</v>
      </c>
      <c r="P67" s="45">
        <f t="shared" si="0"/>
        <v>0</v>
      </c>
      <c r="Q67" s="46">
        <f t="shared" ref="Q67:T67" si="125">AK67</f>
        <v>0</v>
      </c>
      <c r="R67" s="46">
        <f t="shared" si="125"/>
        <v>0</v>
      </c>
      <c r="S67" s="46">
        <f t="shared" si="125"/>
        <v>0</v>
      </c>
      <c r="T67" s="47">
        <f t="shared" si="125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2025'!AP67</f>
        <v>0</v>
      </c>
      <c r="AK67" s="52">
        <f t="shared" ref="AK67:AO67" si="126">P67-Z67+AE67+U67</f>
        <v>0</v>
      </c>
      <c r="AL67" s="46">
        <f t="shared" si="126"/>
        <v>0</v>
      </c>
      <c r="AM67" s="46">
        <f t="shared" si="126"/>
        <v>0</v>
      </c>
      <c r="AN67" s="46">
        <f t="shared" si="126"/>
        <v>0</v>
      </c>
      <c r="AO67" s="46">
        <f t="shared" si="126"/>
        <v>0</v>
      </c>
      <c r="AP67" s="37"/>
      <c r="AQ67" s="43">
        <f t="shared" si="3"/>
        <v>0</v>
      </c>
      <c r="AR67" s="41"/>
      <c r="AS67" s="41"/>
      <c r="AT67" s="53"/>
      <c r="AU67" s="54"/>
      <c r="AV67" s="54"/>
      <c r="AW67" s="4"/>
      <c r="AX67" s="4"/>
    </row>
    <row r="68" spans="1:50" ht="90" customHeight="1" x14ac:dyDescent="0.4">
      <c r="A68" s="35">
        <f t="shared" si="4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MARZO 2025  1'!AQ68</f>
        <v>0</v>
      </c>
      <c r="P68" s="45">
        <f t="shared" si="0"/>
        <v>0</v>
      </c>
      <c r="Q68" s="46">
        <f t="shared" ref="Q68:T68" si="127">AK68</f>
        <v>0</v>
      </c>
      <c r="R68" s="46">
        <f t="shared" si="127"/>
        <v>0</v>
      </c>
      <c r="S68" s="46">
        <f t="shared" si="127"/>
        <v>0</v>
      </c>
      <c r="T68" s="47">
        <f t="shared" si="127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8">P68-Z68+AE68+U68</f>
        <v>0</v>
      </c>
      <c r="AL68" s="46">
        <f t="shared" si="128"/>
        <v>0</v>
      </c>
      <c r="AM68" s="46">
        <f t="shared" si="128"/>
        <v>0</v>
      </c>
      <c r="AN68" s="46">
        <f t="shared" si="128"/>
        <v>0</v>
      </c>
      <c r="AO68" s="46">
        <f t="shared" si="128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90" customHeight="1" x14ac:dyDescent="0.4">
      <c r="A69" s="35">
        <f t="shared" si="4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MARZO 2025  1'!AQ69</f>
        <v>12</v>
      </c>
      <c r="P69" s="45">
        <f t="shared" si="0"/>
        <v>12</v>
      </c>
      <c r="Q69" s="46">
        <f t="shared" ref="Q69:T69" si="129">AK69</f>
        <v>12</v>
      </c>
      <c r="R69" s="46">
        <f t="shared" si="129"/>
        <v>12</v>
      </c>
      <c r="S69" s="46">
        <f t="shared" si="129"/>
        <v>12</v>
      </c>
      <c r="T69" s="47">
        <f t="shared" si="129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30">P69-Z69+AE69+U69</f>
        <v>12</v>
      </c>
      <c r="AL69" s="46">
        <f t="shared" si="130"/>
        <v>12</v>
      </c>
      <c r="AM69" s="46">
        <f t="shared" si="130"/>
        <v>12</v>
      </c>
      <c r="AN69" s="46">
        <f t="shared" si="130"/>
        <v>12</v>
      </c>
      <c r="AO69" s="46">
        <f t="shared" si="130"/>
        <v>12</v>
      </c>
      <c r="AP69" s="37"/>
      <c r="AQ69" s="43">
        <f t="shared" si="3"/>
        <v>12</v>
      </c>
      <c r="AR69" s="41"/>
      <c r="AS69" s="41"/>
      <c r="AT69" s="53"/>
      <c r="AU69" s="54"/>
      <c r="AV69" s="54"/>
      <c r="AW69" s="4"/>
      <c r="AX69" s="4"/>
    </row>
    <row r="70" spans="1:50" ht="90" customHeight="1" x14ac:dyDescent="0.4">
      <c r="A70" s="35">
        <f t="shared" si="4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MARZO 2025  1'!AQ70</f>
        <v>11</v>
      </c>
      <c r="P70" s="45">
        <f t="shared" si="0"/>
        <v>11</v>
      </c>
      <c r="Q70" s="46">
        <f t="shared" ref="Q70:T70" si="131">AK70</f>
        <v>11</v>
      </c>
      <c r="R70" s="46">
        <f t="shared" si="131"/>
        <v>11</v>
      </c>
      <c r="S70" s="46">
        <f t="shared" si="131"/>
        <v>11</v>
      </c>
      <c r="T70" s="47">
        <f t="shared" si="131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O70" si="132">P70-Z70+AE70+U70</f>
        <v>11</v>
      </c>
      <c r="AL70" s="46">
        <f t="shared" si="132"/>
        <v>11</v>
      </c>
      <c r="AM70" s="46">
        <f t="shared" si="132"/>
        <v>11</v>
      </c>
      <c r="AN70" s="46">
        <f t="shared" si="132"/>
        <v>11</v>
      </c>
      <c r="AO70" s="46">
        <f t="shared" si="132"/>
        <v>11</v>
      </c>
      <c r="AP70" s="37"/>
      <c r="AQ70" s="43">
        <f t="shared" si="3"/>
        <v>11</v>
      </c>
      <c r="AR70" s="41"/>
      <c r="AS70" s="41"/>
      <c r="AT70" s="53"/>
      <c r="AU70" s="54"/>
      <c r="AV70" s="54"/>
      <c r="AW70" s="4"/>
      <c r="AX70" s="4"/>
    </row>
    <row r="71" spans="1:50" ht="90" customHeight="1" x14ac:dyDescent="0.4">
      <c r="A71" s="35">
        <f t="shared" si="4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f>'EQUIPO MARZO 2025  1'!AQ71</f>
        <v>3</v>
      </c>
      <c r="P71" s="45">
        <f t="shared" si="0"/>
        <v>3</v>
      </c>
      <c r="Q71" s="46">
        <f t="shared" ref="Q71:T71" si="133">AK71</f>
        <v>3</v>
      </c>
      <c r="R71" s="46">
        <f t="shared" si="133"/>
        <v>3</v>
      </c>
      <c r="S71" s="46">
        <f t="shared" si="133"/>
        <v>3</v>
      </c>
      <c r="T71" s="47">
        <f t="shared" si="133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4">P71-Z71+AE71+U71</f>
        <v>3</v>
      </c>
      <c r="AL71" s="46">
        <f t="shared" si="134"/>
        <v>3</v>
      </c>
      <c r="AM71" s="46">
        <f t="shared" si="134"/>
        <v>3</v>
      </c>
      <c r="AN71" s="46">
        <f t="shared" si="134"/>
        <v>3</v>
      </c>
      <c r="AO71" s="46">
        <f t="shared" si="134"/>
        <v>3</v>
      </c>
      <c r="AP71" s="37"/>
      <c r="AQ71" s="43">
        <f t="shared" si="3"/>
        <v>3</v>
      </c>
      <c r="AR71" s="41"/>
      <c r="AS71" s="41"/>
      <c r="AT71" s="53"/>
      <c r="AU71" s="54"/>
      <c r="AV71" s="54"/>
      <c r="AW71" s="4"/>
      <c r="AX71" s="4"/>
    </row>
    <row r="72" spans="1:50" ht="90" customHeight="1" x14ac:dyDescent="0.4">
      <c r="A72" s="35">
        <f t="shared" si="4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 t="s">
        <v>429</v>
      </c>
      <c r="O72" s="43">
        <f>'EQUIPO MARZO 2025  1'!AQ72</f>
        <v>6</v>
      </c>
      <c r="P72" s="45">
        <f t="shared" si="0"/>
        <v>6</v>
      </c>
      <c r="Q72" s="46">
        <f t="shared" ref="Q72:T72" si="135">AK72</f>
        <v>5</v>
      </c>
      <c r="R72" s="46">
        <f t="shared" si="135"/>
        <v>5</v>
      </c>
      <c r="S72" s="46">
        <f t="shared" si="135"/>
        <v>5</v>
      </c>
      <c r="T72" s="47">
        <f t="shared" si="135"/>
        <v>5</v>
      </c>
      <c r="U72" s="48"/>
      <c r="V72" s="37"/>
      <c r="W72" s="37"/>
      <c r="X72" s="37"/>
      <c r="Y72" s="49"/>
      <c r="Z72" s="50">
        <v>1</v>
      </c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2025'!AP72</f>
        <v>6</v>
      </c>
      <c r="AK72" s="52">
        <f t="shared" ref="AK72:AO72" si="136">P72-Z72+AE72+U72</f>
        <v>5</v>
      </c>
      <c r="AL72" s="46">
        <f t="shared" si="136"/>
        <v>5</v>
      </c>
      <c r="AM72" s="46">
        <f t="shared" si="136"/>
        <v>5</v>
      </c>
      <c r="AN72" s="46">
        <f t="shared" si="136"/>
        <v>5</v>
      </c>
      <c r="AO72" s="46">
        <f t="shared" si="136"/>
        <v>5</v>
      </c>
      <c r="AP72" s="38" t="s">
        <v>360</v>
      </c>
      <c r="AQ72" s="43">
        <f t="shared" si="3"/>
        <v>5</v>
      </c>
      <c r="AR72" s="53">
        <v>2835172828</v>
      </c>
      <c r="AS72" s="53">
        <v>378</v>
      </c>
      <c r="AT72" s="133"/>
      <c r="AU72" s="54"/>
      <c r="AV72" s="54"/>
      <c r="AW72" s="4"/>
      <c r="AX72" s="4"/>
    </row>
    <row r="73" spans="1:50" ht="90" customHeight="1" x14ac:dyDescent="0.4">
      <c r="A73" s="35">
        <f t="shared" si="4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MARZO 2025  1'!AQ73</f>
        <v>0</v>
      </c>
      <c r="P73" s="45">
        <f t="shared" si="0"/>
        <v>0</v>
      </c>
      <c r="Q73" s="46">
        <f t="shared" ref="Q73:T73" si="137">AK73</f>
        <v>0</v>
      </c>
      <c r="R73" s="46">
        <f t="shared" si="137"/>
        <v>0</v>
      </c>
      <c r="S73" s="46">
        <f t="shared" si="137"/>
        <v>0</v>
      </c>
      <c r="T73" s="47">
        <f t="shared" si="137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8">P73-Z73+AE73+U73</f>
        <v>0</v>
      </c>
      <c r="AL73" s="46">
        <f t="shared" si="138"/>
        <v>0</v>
      </c>
      <c r="AM73" s="46">
        <f t="shared" si="138"/>
        <v>0</v>
      </c>
      <c r="AN73" s="46">
        <f t="shared" si="138"/>
        <v>0</v>
      </c>
      <c r="AO73" s="46">
        <f t="shared" si="138"/>
        <v>0</v>
      </c>
      <c r="AP73" s="37"/>
      <c r="AQ73" s="43">
        <f t="shared" si="3"/>
        <v>0</v>
      </c>
      <c r="AR73" s="41"/>
      <c r="AS73" s="41"/>
      <c r="AT73" s="53"/>
      <c r="AU73" s="54"/>
      <c r="AV73" s="54"/>
      <c r="AW73" s="4"/>
      <c r="AX73" s="4"/>
    </row>
    <row r="74" spans="1:50" ht="90" customHeight="1" x14ac:dyDescent="0.4">
      <c r="A74" s="35">
        <f t="shared" si="4"/>
        <v>69</v>
      </c>
      <c r="B74" s="55" t="s">
        <v>365</v>
      </c>
      <c r="C74" s="41" t="s">
        <v>38</v>
      </c>
      <c r="D74" s="56" t="s">
        <v>58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/>
      <c r="O74" s="43">
        <f>'EQUIPO MARZO 2025  1'!AQ74</f>
        <v>1</v>
      </c>
      <c r="P74" s="45">
        <f t="shared" si="0"/>
        <v>1</v>
      </c>
      <c r="Q74" s="46">
        <f t="shared" ref="Q74:T74" si="139">AK74</f>
        <v>1</v>
      </c>
      <c r="R74" s="46">
        <f t="shared" si="139"/>
        <v>1</v>
      </c>
      <c r="S74" s="46">
        <f t="shared" si="139"/>
        <v>1</v>
      </c>
      <c r="T74" s="47">
        <f t="shared" si="139"/>
        <v>1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0">P74-Z74+AE74+U74</f>
        <v>1</v>
      </c>
      <c r="AL74" s="46">
        <f t="shared" si="140"/>
        <v>1</v>
      </c>
      <c r="AM74" s="46">
        <f t="shared" si="140"/>
        <v>1</v>
      </c>
      <c r="AN74" s="46">
        <f t="shared" si="140"/>
        <v>1</v>
      </c>
      <c r="AO74" s="46">
        <f t="shared" si="140"/>
        <v>1</v>
      </c>
      <c r="AP74" s="37"/>
      <c r="AQ74" s="43">
        <f t="shared" si="3"/>
        <v>1</v>
      </c>
      <c r="AR74" s="41"/>
      <c r="AS74" s="41"/>
      <c r="AT74" s="53"/>
      <c r="AU74" s="54"/>
      <c r="AV74" s="54"/>
      <c r="AW74" s="4"/>
      <c r="AX74" s="4"/>
    </row>
    <row r="75" spans="1:50" ht="90" customHeight="1" x14ac:dyDescent="0.4">
      <c r="A75" s="35">
        <f t="shared" si="4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/>
      <c r="O75" s="43">
        <f>'EQUIPO MARZO 2025  1'!AQ75</f>
        <v>4</v>
      </c>
      <c r="P75" s="45">
        <f t="shared" si="0"/>
        <v>4</v>
      </c>
      <c r="Q75" s="46">
        <f t="shared" ref="Q75:T75" si="141">AK75</f>
        <v>4</v>
      </c>
      <c r="R75" s="46">
        <f t="shared" si="141"/>
        <v>4</v>
      </c>
      <c r="S75" s="46">
        <f t="shared" si="141"/>
        <v>4</v>
      </c>
      <c r="T75" s="47">
        <f t="shared" si="141"/>
        <v>4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2">P75-Z75+AE75+U75</f>
        <v>4</v>
      </c>
      <c r="AL75" s="46">
        <f t="shared" si="142"/>
        <v>4</v>
      </c>
      <c r="AM75" s="46">
        <f t="shared" si="142"/>
        <v>4</v>
      </c>
      <c r="AN75" s="46">
        <f t="shared" si="142"/>
        <v>4</v>
      </c>
      <c r="AO75" s="46">
        <f t="shared" si="142"/>
        <v>4</v>
      </c>
      <c r="AP75" s="37"/>
      <c r="AQ75" s="43">
        <f t="shared" si="3"/>
        <v>4</v>
      </c>
      <c r="AR75" s="41"/>
      <c r="AS75" s="41"/>
      <c r="AT75" s="53"/>
      <c r="AU75" s="54"/>
      <c r="AV75" s="54"/>
      <c r="AW75" s="4"/>
      <c r="AX75" s="4"/>
    </row>
    <row r="76" spans="1:50" ht="90" customHeight="1" x14ac:dyDescent="0.4">
      <c r="A76" s="35">
        <f t="shared" si="4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f>'EQUIPO MARZO 2025  1'!AQ76</f>
        <v>12</v>
      </c>
      <c r="P76" s="45">
        <f t="shared" si="0"/>
        <v>12</v>
      </c>
      <c r="Q76" s="46">
        <f t="shared" ref="Q76:T76" si="143">AK76</f>
        <v>12</v>
      </c>
      <c r="R76" s="46">
        <f t="shared" si="143"/>
        <v>12</v>
      </c>
      <c r="S76" s="46">
        <f t="shared" si="143"/>
        <v>12</v>
      </c>
      <c r="T76" s="47">
        <f t="shared" si="143"/>
        <v>12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4">P76-Z76+AE76+U76</f>
        <v>12</v>
      </c>
      <c r="AL76" s="46">
        <f t="shared" si="144"/>
        <v>12</v>
      </c>
      <c r="AM76" s="46">
        <f t="shared" si="144"/>
        <v>12</v>
      </c>
      <c r="AN76" s="46">
        <f t="shared" si="144"/>
        <v>12</v>
      </c>
      <c r="AO76" s="46">
        <f t="shared" si="144"/>
        <v>12</v>
      </c>
      <c r="AP76" s="37"/>
      <c r="AQ76" s="43">
        <f t="shared" si="3"/>
        <v>12</v>
      </c>
      <c r="AR76" s="41"/>
      <c r="AS76" s="41"/>
      <c r="AT76" s="53"/>
      <c r="AU76" s="54"/>
      <c r="AV76" s="54"/>
      <c r="AW76" s="4"/>
      <c r="AX76" s="4"/>
    </row>
    <row r="77" spans="1:50" ht="90" customHeight="1" x14ac:dyDescent="0.4">
      <c r="A77" s="35">
        <f t="shared" si="4"/>
        <v>72</v>
      </c>
      <c r="B77" s="7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/>
      <c r="O77" s="43">
        <f>'EQUIPO MARZO 2025  1'!AQ77</f>
        <v>3</v>
      </c>
      <c r="P77" s="45">
        <f t="shared" si="0"/>
        <v>3</v>
      </c>
      <c r="Q77" s="46">
        <f t="shared" ref="Q77:T77" si="145">AK77</f>
        <v>3</v>
      </c>
      <c r="R77" s="46">
        <f t="shared" si="145"/>
        <v>3</v>
      </c>
      <c r="S77" s="46">
        <f t="shared" si="145"/>
        <v>3</v>
      </c>
      <c r="T77" s="47">
        <f t="shared" si="145"/>
        <v>3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2025'!AP77</f>
        <v>3</v>
      </c>
      <c r="AK77" s="52">
        <f t="shared" ref="AK77:AO77" si="146">P77-Z77+AE77+U77</f>
        <v>3</v>
      </c>
      <c r="AL77" s="46">
        <f t="shared" si="146"/>
        <v>3</v>
      </c>
      <c r="AM77" s="46">
        <f t="shared" si="146"/>
        <v>3</v>
      </c>
      <c r="AN77" s="46">
        <f t="shared" si="146"/>
        <v>3</v>
      </c>
      <c r="AO77" s="46">
        <f t="shared" si="146"/>
        <v>3</v>
      </c>
      <c r="AP77" s="37"/>
      <c r="AQ77" s="43">
        <f t="shared" si="3"/>
        <v>3</v>
      </c>
      <c r="AR77" s="41"/>
      <c r="AS77" s="53"/>
      <c r="AT77" s="53"/>
      <c r="AU77" s="54"/>
      <c r="AV77" s="54"/>
      <c r="AW77" s="4"/>
      <c r="AX77" s="4"/>
    </row>
    <row r="78" spans="1:50" ht="90" customHeight="1" x14ac:dyDescent="0.4">
      <c r="A78" s="35">
        <f t="shared" si="4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MARZO 2025  1'!AQ78</f>
        <v>0</v>
      </c>
      <c r="P78" s="45">
        <f t="shared" si="0"/>
        <v>0</v>
      </c>
      <c r="Q78" s="46">
        <f t="shared" ref="Q78:T78" si="147">AK78</f>
        <v>0</v>
      </c>
      <c r="R78" s="46">
        <f t="shared" si="147"/>
        <v>0</v>
      </c>
      <c r="S78" s="46">
        <f t="shared" si="147"/>
        <v>0</v>
      </c>
      <c r="T78" s="47">
        <f t="shared" si="147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8">P78-Z78+AE78+U78</f>
        <v>0</v>
      </c>
      <c r="AL78" s="46">
        <f t="shared" si="148"/>
        <v>0</v>
      </c>
      <c r="AM78" s="46">
        <f t="shared" si="148"/>
        <v>0</v>
      </c>
      <c r="AN78" s="46">
        <f t="shared" si="148"/>
        <v>0</v>
      </c>
      <c r="AO78" s="46">
        <f t="shared" si="148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  <c r="AW78" s="4"/>
      <c r="AX78" s="4"/>
    </row>
    <row r="79" spans="1:50" ht="90" customHeight="1" x14ac:dyDescent="0.4">
      <c r="A79" s="35">
        <f t="shared" si="4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MARZO 2025  1'!AQ79</f>
        <v>1</v>
      </c>
      <c r="P79" s="45">
        <f t="shared" si="0"/>
        <v>1</v>
      </c>
      <c r="Q79" s="46">
        <f t="shared" ref="Q79:T79" si="149">AK79</f>
        <v>1</v>
      </c>
      <c r="R79" s="46">
        <f t="shared" si="149"/>
        <v>1</v>
      </c>
      <c r="S79" s="46">
        <f t="shared" si="149"/>
        <v>1</v>
      </c>
      <c r="T79" s="47">
        <f t="shared" si="149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0">P79-Z79+AE79+U79</f>
        <v>1</v>
      </c>
      <c r="AL79" s="46">
        <f t="shared" si="150"/>
        <v>1</v>
      </c>
      <c r="AM79" s="46">
        <f t="shared" si="150"/>
        <v>1</v>
      </c>
      <c r="AN79" s="46">
        <f t="shared" si="150"/>
        <v>1</v>
      </c>
      <c r="AO79" s="46">
        <f t="shared" si="150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  <c r="AW79" s="4"/>
      <c r="AX79" s="4"/>
    </row>
    <row r="80" spans="1:50" ht="90" customHeight="1" x14ac:dyDescent="0.4">
      <c r="A80" s="35">
        <f t="shared" si="4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MARZO 2025  1'!AQ80</f>
        <v>0</v>
      </c>
      <c r="P80" s="45">
        <f t="shared" si="0"/>
        <v>0</v>
      </c>
      <c r="Q80" s="46">
        <f t="shared" ref="Q80:T80" si="151">AK80</f>
        <v>0</v>
      </c>
      <c r="R80" s="46">
        <f t="shared" si="151"/>
        <v>0</v>
      </c>
      <c r="S80" s="46">
        <f t="shared" si="151"/>
        <v>0</v>
      </c>
      <c r="T80" s="47">
        <f t="shared" si="151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2">P80-Z80+AE80+U80</f>
        <v>0</v>
      </c>
      <c r="AL80" s="46">
        <f t="shared" si="152"/>
        <v>0</v>
      </c>
      <c r="AM80" s="46">
        <f t="shared" si="152"/>
        <v>0</v>
      </c>
      <c r="AN80" s="46">
        <f t="shared" si="152"/>
        <v>0</v>
      </c>
      <c r="AO80" s="46">
        <f t="shared" si="152"/>
        <v>0</v>
      </c>
      <c r="AP80" s="37"/>
      <c r="AQ80" s="43">
        <f t="shared" si="3"/>
        <v>0</v>
      </c>
      <c r="AR80" s="41"/>
      <c r="AS80" s="41"/>
      <c r="AT80" s="53"/>
      <c r="AU80" s="54"/>
      <c r="AV80" s="54"/>
      <c r="AW80" s="4"/>
      <c r="AX80" s="4"/>
    </row>
    <row r="81" spans="1:50" ht="90" customHeight="1" x14ac:dyDescent="0.4">
      <c r="A81" s="35">
        <f t="shared" si="4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MARZO 2025  1'!AQ81</f>
        <v>0</v>
      </c>
      <c r="P81" s="45">
        <f t="shared" si="0"/>
        <v>0</v>
      </c>
      <c r="Q81" s="46">
        <f t="shared" ref="Q81:T81" si="153">AK81</f>
        <v>0</v>
      </c>
      <c r="R81" s="46">
        <f t="shared" si="153"/>
        <v>0</v>
      </c>
      <c r="S81" s="46">
        <f t="shared" si="153"/>
        <v>0</v>
      </c>
      <c r="T81" s="47">
        <f t="shared" si="153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4">P81-Z81+AE81+U81</f>
        <v>0</v>
      </c>
      <c r="AL81" s="46">
        <f t="shared" si="154"/>
        <v>0</v>
      </c>
      <c r="AM81" s="46">
        <f t="shared" si="154"/>
        <v>0</v>
      </c>
      <c r="AN81" s="46">
        <f t="shared" si="154"/>
        <v>0</v>
      </c>
      <c r="AO81" s="46">
        <f t="shared" si="154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90" customHeight="1" x14ac:dyDescent="0.4">
      <c r="A82" s="35">
        <f t="shared" si="4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MARZO 2025  1'!AQ82</f>
        <v>1</v>
      </c>
      <c r="P82" s="45">
        <f t="shared" si="0"/>
        <v>1</v>
      </c>
      <c r="Q82" s="46">
        <f t="shared" ref="Q82:T82" si="155">AK82</f>
        <v>1</v>
      </c>
      <c r="R82" s="46">
        <f t="shared" si="155"/>
        <v>1</v>
      </c>
      <c r="S82" s="46">
        <f t="shared" si="155"/>
        <v>1</v>
      </c>
      <c r="T82" s="47">
        <f t="shared" si="155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6">P82-Z82+AE82+U82</f>
        <v>1</v>
      </c>
      <c r="AL82" s="46">
        <f t="shared" si="156"/>
        <v>1</v>
      </c>
      <c r="AM82" s="46">
        <f t="shared" si="156"/>
        <v>1</v>
      </c>
      <c r="AN82" s="46">
        <f t="shared" si="156"/>
        <v>1</v>
      </c>
      <c r="AO82" s="46">
        <f t="shared" si="156"/>
        <v>1</v>
      </c>
      <c r="AP82" s="37"/>
      <c r="AQ82" s="43">
        <f t="shared" si="3"/>
        <v>1</v>
      </c>
      <c r="AR82" s="41"/>
      <c r="AS82" s="41"/>
      <c r="AT82" s="53"/>
      <c r="AU82" s="54"/>
      <c r="AV82" s="54"/>
      <c r="AW82" s="4"/>
      <c r="AX82" s="4"/>
    </row>
    <row r="83" spans="1:50" ht="90" customHeight="1" x14ac:dyDescent="0.4">
      <c r="A83" s="35">
        <f t="shared" si="4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MARZO 2025  1'!AQ83</f>
        <v>8</v>
      </c>
      <c r="P83" s="45">
        <f t="shared" si="0"/>
        <v>8</v>
      </c>
      <c r="Q83" s="46">
        <f t="shared" ref="Q83:T83" si="157">AK83</f>
        <v>8</v>
      </c>
      <c r="R83" s="46">
        <f t="shared" si="157"/>
        <v>8</v>
      </c>
      <c r="S83" s="46">
        <f t="shared" si="157"/>
        <v>8</v>
      </c>
      <c r="T83" s="47">
        <f t="shared" si="157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8">P83-Z83+AE83+U83</f>
        <v>8</v>
      </c>
      <c r="AL83" s="46">
        <f t="shared" si="158"/>
        <v>8</v>
      </c>
      <c r="AM83" s="46">
        <f t="shared" si="158"/>
        <v>8</v>
      </c>
      <c r="AN83" s="46">
        <f t="shared" si="158"/>
        <v>8</v>
      </c>
      <c r="AO83" s="46">
        <f t="shared" si="158"/>
        <v>8</v>
      </c>
      <c r="AP83" s="37"/>
      <c r="AQ83" s="43">
        <f t="shared" si="3"/>
        <v>8</v>
      </c>
      <c r="AR83" s="41"/>
      <c r="AS83" s="41"/>
      <c r="AT83" s="53"/>
      <c r="AU83" s="54"/>
      <c r="AV83" s="54"/>
      <c r="AW83" s="4"/>
      <c r="AX83" s="4"/>
    </row>
    <row r="84" spans="1:50" ht="90" customHeight="1" x14ac:dyDescent="0.4">
      <c r="A84" s="35">
        <f t="shared" si="4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MARZO 2025  1'!AQ84</f>
        <v>1</v>
      </c>
      <c r="P84" s="45">
        <f t="shared" si="0"/>
        <v>1</v>
      </c>
      <c r="Q84" s="46">
        <f t="shared" ref="Q84:T84" si="159">AK84</f>
        <v>1</v>
      </c>
      <c r="R84" s="46">
        <f t="shared" si="159"/>
        <v>1</v>
      </c>
      <c r="S84" s="46">
        <f t="shared" si="159"/>
        <v>1</v>
      </c>
      <c r="T84" s="47">
        <f t="shared" si="159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0">P84-Z84+AE84+U84</f>
        <v>1</v>
      </c>
      <c r="AL84" s="46">
        <f t="shared" si="160"/>
        <v>1</v>
      </c>
      <c r="AM84" s="46">
        <f t="shared" si="160"/>
        <v>1</v>
      </c>
      <c r="AN84" s="46">
        <f t="shared" si="160"/>
        <v>1</v>
      </c>
      <c r="AO84" s="46">
        <f t="shared" si="160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  <c r="AW84" s="4"/>
      <c r="AX84" s="4"/>
    </row>
    <row r="85" spans="1:50" ht="90" customHeight="1" x14ac:dyDescent="0.4">
      <c r="A85" s="35">
        <f t="shared" si="4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MARZO 2025  1'!AQ85</f>
        <v>10</v>
      </c>
      <c r="P85" s="45">
        <f t="shared" si="0"/>
        <v>10</v>
      </c>
      <c r="Q85" s="46">
        <f t="shared" ref="Q85:T85" si="161">AK85</f>
        <v>10</v>
      </c>
      <c r="R85" s="46">
        <f t="shared" si="161"/>
        <v>10</v>
      </c>
      <c r="S85" s="46">
        <f t="shared" si="161"/>
        <v>10</v>
      </c>
      <c r="T85" s="47">
        <f t="shared" si="161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2">P85-Z85+AE85+U85</f>
        <v>10</v>
      </c>
      <c r="AL85" s="46">
        <f t="shared" si="162"/>
        <v>10</v>
      </c>
      <c r="AM85" s="46">
        <f t="shared" si="162"/>
        <v>10</v>
      </c>
      <c r="AN85" s="46">
        <f t="shared" si="162"/>
        <v>10</v>
      </c>
      <c r="AO85" s="46">
        <f t="shared" si="162"/>
        <v>10</v>
      </c>
      <c r="AP85" s="37"/>
      <c r="AQ85" s="43">
        <f t="shared" si="3"/>
        <v>10</v>
      </c>
      <c r="AR85" s="41"/>
      <c r="AS85" s="41"/>
      <c r="AT85" s="53"/>
      <c r="AU85" s="54"/>
      <c r="AV85" s="54"/>
      <c r="AW85" s="4"/>
      <c r="AX85" s="4"/>
    </row>
    <row r="86" spans="1:50" ht="90" customHeight="1" x14ac:dyDescent="0.4">
      <c r="A86" s="35">
        <f t="shared" si="4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MARZO 2025  1'!AQ86</f>
        <v>1</v>
      </c>
      <c r="P86" s="45">
        <f t="shared" si="0"/>
        <v>1</v>
      </c>
      <c r="Q86" s="46">
        <f t="shared" ref="Q86:T86" si="163">AK86</f>
        <v>1</v>
      </c>
      <c r="R86" s="46">
        <f t="shared" si="163"/>
        <v>1</v>
      </c>
      <c r="S86" s="46">
        <f t="shared" si="163"/>
        <v>1</v>
      </c>
      <c r="T86" s="47">
        <f t="shared" si="163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4">P86-Z86+AE86+U86</f>
        <v>1</v>
      </c>
      <c r="AL86" s="46">
        <f t="shared" si="164"/>
        <v>1</v>
      </c>
      <c r="AM86" s="46">
        <f t="shared" si="164"/>
        <v>1</v>
      </c>
      <c r="AN86" s="46">
        <f t="shared" si="164"/>
        <v>1</v>
      </c>
      <c r="AO86" s="46">
        <f t="shared" si="164"/>
        <v>1</v>
      </c>
      <c r="AP86" s="37"/>
      <c r="AQ86" s="43">
        <f t="shared" si="3"/>
        <v>1</v>
      </c>
      <c r="AR86" s="41"/>
      <c r="AS86" s="41"/>
      <c r="AT86" s="53"/>
      <c r="AU86" s="54"/>
      <c r="AV86" s="54"/>
      <c r="AW86" s="4"/>
      <c r="AX86" s="4"/>
    </row>
    <row r="87" spans="1:50" ht="90" customHeight="1" x14ac:dyDescent="0.4">
      <c r="A87" s="35">
        <f t="shared" si="4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MARZO 2025  1'!AQ87</f>
        <v>2</v>
      </c>
      <c r="P87" s="45">
        <f t="shared" si="0"/>
        <v>2</v>
      </c>
      <c r="Q87" s="46">
        <f t="shared" ref="Q87:T87" si="165">AK87</f>
        <v>2</v>
      </c>
      <c r="R87" s="46">
        <f t="shared" si="165"/>
        <v>2</v>
      </c>
      <c r="S87" s="46">
        <f t="shared" si="165"/>
        <v>2</v>
      </c>
      <c r="T87" s="47">
        <f t="shared" si="165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6">P87-Z87+AE87+U87</f>
        <v>2</v>
      </c>
      <c r="AL87" s="46">
        <f t="shared" si="166"/>
        <v>2</v>
      </c>
      <c r="AM87" s="46">
        <f t="shared" si="166"/>
        <v>2</v>
      </c>
      <c r="AN87" s="46">
        <f t="shared" si="166"/>
        <v>2</v>
      </c>
      <c r="AO87" s="46">
        <f t="shared" si="166"/>
        <v>2</v>
      </c>
      <c r="AP87" s="37"/>
      <c r="AQ87" s="43">
        <f t="shared" si="3"/>
        <v>2</v>
      </c>
      <c r="AR87" s="41"/>
      <c r="AS87" s="41"/>
      <c r="AT87" s="53"/>
      <c r="AU87" s="54"/>
      <c r="AV87" s="54"/>
      <c r="AW87" s="4"/>
      <c r="AX87" s="4"/>
    </row>
    <row r="88" spans="1:50" ht="90" customHeight="1" x14ac:dyDescent="0.4">
      <c r="A88" s="35">
        <f t="shared" si="4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MARZO 2025  1'!AQ88</f>
        <v>1</v>
      </c>
      <c r="P88" s="45">
        <f t="shared" si="0"/>
        <v>1</v>
      </c>
      <c r="Q88" s="46">
        <f t="shared" ref="Q88:T88" si="167">AK88</f>
        <v>1</v>
      </c>
      <c r="R88" s="46">
        <f t="shared" si="167"/>
        <v>1</v>
      </c>
      <c r="S88" s="46">
        <f t="shared" si="167"/>
        <v>1</v>
      </c>
      <c r="T88" s="47">
        <f t="shared" si="167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8">P88-Z88+AE88+U88</f>
        <v>1</v>
      </c>
      <c r="AL88" s="46">
        <f t="shared" si="168"/>
        <v>1</v>
      </c>
      <c r="AM88" s="46">
        <f t="shared" si="168"/>
        <v>1</v>
      </c>
      <c r="AN88" s="46">
        <f t="shared" si="168"/>
        <v>1</v>
      </c>
      <c r="AO88" s="46">
        <f t="shared" si="168"/>
        <v>1</v>
      </c>
      <c r="AP88" s="37"/>
      <c r="AQ88" s="43">
        <f t="shared" si="3"/>
        <v>1</v>
      </c>
      <c r="AR88" s="41"/>
      <c r="AS88" s="41"/>
      <c r="AT88" s="53"/>
      <c r="AU88" s="54"/>
      <c r="AV88" s="54"/>
      <c r="AW88" s="4"/>
      <c r="AX88" s="4"/>
    </row>
    <row r="89" spans="1:50" ht="90" customHeight="1" x14ac:dyDescent="0.4">
      <c r="A89" s="35">
        <f t="shared" si="4"/>
        <v>84</v>
      </c>
      <c r="B89" s="13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MARZO 2025  1'!AQ89</f>
        <v>1</v>
      </c>
      <c r="P89" s="45">
        <f t="shared" si="0"/>
        <v>1</v>
      </c>
      <c r="Q89" s="46">
        <f t="shared" ref="Q89:T89" si="169">AK89</f>
        <v>1</v>
      </c>
      <c r="R89" s="46">
        <f t="shared" si="169"/>
        <v>1</v>
      </c>
      <c r="S89" s="46">
        <f t="shared" si="169"/>
        <v>1</v>
      </c>
      <c r="T89" s="47">
        <f t="shared" si="169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0">P89-Z89+AE89+U89</f>
        <v>1</v>
      </c>
      <c r="AL89" s="46">
        <f t="shared" si="170"/>
        <v>1</v>
      </c>
      <c r="AM89" s="46">
        <f t="shared" si="170"/>
        <v>1</v>
      </c>
      <c r="AN89" s="46">
        <f t="shared" si="170"/>
        <v>1</v>
      </c>
      <c r="AO89" s="46">
        <f t="shared" si="170"/>
        <v>1</v>
      </c>
      <c r="AP89" s="37"/>
      <c r="AQ89" s="43">
        <f t="shared" si="3"/>
        <v>1</v>
      </c>
      <c r="AR89" s="53"/>
      <c r="AS89" s="53"/>
      <c r="AT89" s="53"/>
      <c r="AU89" s="54"/>
      <c r="AV89" s="54"/>
      <c r="AW89" s="4"/>
      <c r="AX89" s="4"/>
    </row>
    <row r="90" spans="1:50" ht="90" customHeight="1" x14ac:dyDescent="0.4">
      <c r="A90" s="35">
        <f t="shared" si="4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MARZO 2025  1'!AQ90</f>
        <v>0</v>
      </c>
      <c r="P90" s="45">
        <f t="shared" si="0"/>
        <v>0</v>
      </c>
      <c r="Q90" s="46">
        <f t="shared" ref="Q90:T90" si="171">AK90</f>
        <v>0</v>
      </c>
      <c r="R90" s="46">
        <f t="shared" si="171"/>
        <v>0</v>
      </c>
      <c r="S90" s="46">
        <f t="shared" si="171"/>
        <v>0</v>
      </c>
      <c r="T90" s="47">
        <f t="shared" si="171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2">P90-Z90+AE90+U90</f>
        <v>0</v>
      </c>
      <c r="AL90" s="46">
        <f t="shared" si="172"/>
        <v>0</v>
      </c>
      <c r="AM90" s="46">
        <f t="shared" si="172"/>
        <v>0</v>
      </c>
      <c r="AN90" s="46">
        <f t="shared" si="172"/>
        <v>0</v>
      </c>
      <c r="AO90" s="46">
        <f t="shared" si="172"/>
        <v>0</v>
      </c>
      <c r="AP90" s="37"/>
      <c r="AQ90" s="43">
        <f t="shared" si="3"/>
        <v>0</v>
      </c>
      <c r="AR90" s="41"/>
      <c r="AS90" s="41"/>
      <c r="AT90" s="53"/>
      <c r="AU90" s="54"/>
      <c r="AV90" s="54"/>
      <c r="AW90" s="4"/>
      <c r="AX90" s="4"/>
    </row>
    <row r="91" spans="1:50" ht="90" customHeight="1" x14ac:dyDescent="0.4">
      <c r="A91" s="35">
        <f t="shared" si="4"/>
        <v>86</v>
      </c>
      <c r="B91" s="7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/>
      <c r="O91" s="43">
        <f>'EQUIPO MARZO 2025  1'!AQ91</f>
        <v>10</v>
      </c>
      <c r="P91" s="45">
        <f t="shared" si="0"/>
        <v>10</v>
      </c>
      <c r="Q91" s="46">
        <f t="shared" ref="Q91:T91" si="173">AK91</f>
        <v>10</v>
      </c>
      <c r="R91" s="46">
        <f t="shared" si="173"/>
        <v>10</v>
      </c>
      <c r="S91" s="46">
        <f t="shared" si="173"/>
        <v>10</v>
      </c>
      <c r="T91" s="47">
        <f t="shared" si="173"/>
        <v>10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2025'!AP91</f>
        <v>14</v>
      </c>
      <c r="AK91" s="52">
        <f t="shared" ref="AK91:AO91" si="174">P91-Z91+AE91+U91</f>
        <v>10</v>
      </c>
      <c r="AL91" s="46">
        <f t="shared" si="174"/>
        <v>10</v>
      </c>
      <c r="AM91" s="46">
        <f t="shared" si="174"/>
        <v>10</v>
      </c>
      <c r="AN91" s="46">
        <f t="shared" si="174"/>
        <v>10</v>
      </c>
      <c r="AO91" s="46">
        <f t="shared" si="174"/>
        <v>10</v>
      </c>
      <c r="AP91" s="37"/>
      <c r="AQ91" s="43">
        <f t="shared" si="3"/>
        <v>10</v>
      </c>
      <c r="AR91" s="41"/>
      <c r="AS91" s="41"/>
      <c r="AT91" s="53"/>
      <c r="AU91" s="54"/>
      <c r="AV91" s="54"/>
      <c r="AW91" s="4"/>
      <c r="AX91" s="4"/>
    </row>
    <row r="92" spans="1:50" ht="90" customHeight="1" x14ac:dyDescent="0.4">
      <c r="A92" s="35">
        <f t="shared" si="4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f>'EQUIPO MARZO 2025  1'!AQ92</f>
        <v>0</v>
      </c>
      <c r="P92" s="45">
        <f t="shared" si="0"/>
        <v>0</v>
      </c>
      <c r="Q92" s="46">
        <f t="shared" ref="Q92:T92" si="175">AK92</f>
        <v>0</v>
      </c>
      <c r="R92" s="46">
        <f t="shared" si="175"/>
        <v>0</v>
      </c>
      <c r="S92" s="46">
        <f t="shared" si="175"/>
        <v>0</v>
      </c>
      <c r="T92" s="47">
        <f t="shared" si="175"/>
        <v>0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6">P92-Z92+AE92+U92</f>
        <v>0</v>
      </c>
      <c r="AL92" s="46">
        <f t="shared" si="176"/>
        <v>0</v>
      </c>
      <c r="AM92" s="46">
        <f t="shared" si="176"/>
        <v>0</v>
      </c>
      <c r="AN92" s="46">
        <f t="shared" si="176"/>
        <v>0</v>
      </c>
      <c r="AO92" s="46">
        <f t="shared" si="176"/>
        <v>0</v>
      </c>
      <c r="AP92" s="37"/>
      <c r="AQ92" s="43">
        <f t="shared" si="3"/>
        <v>0</v>
      </c>
      <c r="AR92" s="41"/>
      <c r="AS92" s="41"/>
      <c r="AT92" s="53"/>
      <c r="AU92" s="54"/>
      <c r="AV92" s="54"/>
      <c r="AW92" s="4"/>
      <c r="AX92" s="4"/>
    </row>
    <row r="93" spans="1:50" ht="90" customHeight="1" x14ac:dyDescent="0.4">
      <c r="A93" s="35">
        <f t="shared" si="4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MARZO 2025  1'!AQ93</f>
        <v>2</v>
      </c>
      <c r="P93" s="45">
        <f t="shared" si="0"/>
        <v>2</v>
      </c>
      <c r="Q93" s="46">
        <f t="shared" ref="Q93:T93" si="177">AK93</f>
        <v>2</v>
      </c>
      <c r="R93" s="46">
        <f t="shared" si="177"/>
        <v>2</v>
      </c>
      <c r="S93" s="46">
        <f t="shared" si="177"/>
        <v>2</v>
      </c>
      <c r="T93" s="47">
        <f t="shared" si="177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8">P93-Z93+AE93+U93</f>
        <v>2</v>
      </c>
      <c r="AL93" s="46">
        <f t="shared" si="178"/>
        <v>2</v>
      </c>
      <c r="AM93" s="46">
        <f t="shared" si="178"/>
        <v>2</v>
      </c>
      <c r="AN93" s="46">
        <f t="shared" si="178"/>
        <v>2</v>
      </c>
      <c r="AO93" s="46">
        <f t="shared" si="178"/>
        <v>2</v>
      </c>
      <c r="AP93" s="37"/>
      <c r="AQ93" s="43">
        <f t="shared" si="3"/>
        <v>2</v>
      </c>
      <c r="AR93" s="41"/>
      <c r="AS93" s="41"/>
      <c r="AT93" s="53"/>
      <c r="AU93" s="54"/>
      <c r="AV93" s="54"/>
      <c r="AW93" s="4"/>
      <c r="AX93" s="4"/>
    </row>
    <row r="94" spans="1:50" ht="90" customHeight="1" x14ac:dyDescent="0.4">
      <c r="A94" s="35">
        <f t="shared" si="4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MARZO 2025  1'!AQ94</f>
        <v>0</v>
      </c>
      <c r="P94" s="45">
        <f t="shared" si="0"/>
        <v>0</v>
      </c>
      <c r="Q94" s="46">
        <f t="shared" ref="Q94:T94" si="179">AK94</f>
        <v>0</v>
      </c>
      <c r="R94" s="46">
        <f t="shared" si="179"/>
        <v>0</v>
      </c>
      <c r="S94" s="46">
        <f t="shared" si="179"/>
        <v>0</v>
      </c>
      <c r="T94" s="47">
        <f t="shared" si="179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0">P94-Z94+AE94+U94</f>
        <v>0</v>
      </c>
      <c r="AL94" s="46">
        <f t="shared" si="180"/>
        <v>0</v>
      </c>
      <c r="AM94" s="46">
        <f t="shared" si="180"/>
        <v>0</v>
      </c>
      <c r="AN94" s="46">
        <f t="shared" si="180"/>
        <v>0</v>
      </c>
      <c r="AO94" s="46">
        <f t="shared" si="180"/>
        <v>0</v>
      </c>
      <c r="AP94" s="37"/>
      <c r="AQ94" s="43">
        <f t="shared" si="3"/>
        <v>0</v>
      </c>
      <c r="AR94" s="41"/>
      <c r="AS94" s="41"/>
      <c r="AT94" s="53"/>
      <c r="AU94" s="54"/>
      <c r="AV94" s="54"/>
      <c r="AW94" s="4"/>
      <c r="AX94" s="4"/>
    </row>
    <row r="95" spans="1:50" ht="90" customHeight="1" x14ac:dyDescent="0.4">
      <c r="A95" s="35">
        <f t="shared" si="4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MARZO 2025  1'!AQ95</f>
        <v>1</v>
      </c>
      <c r="P95" s="45">
        <f t="shared" si="0"/>
        <v>1</v>
      </c>
      <c r="Q95" s="46">
        <f t="shared" ref="Q95:T95" si="181">AK95</f>
        <v>1</v>
      </c>
      <c r="R95" s="46">
        <f t="shared" si="181"/>
        <v>1</v>
      </c>
      <c r="S95" s="46">
        <f t="shared" si="181"/>
        <v>1</v>
      </c>
      <c r="T95" s="47">
        <f t="shared" si="181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2">P95-Z95+AE95+U95</f>
        <v>1</v>
      </c>
      <c r="AL95" s="46">
        <f t="shared" si="182"/>
        <v>1</v>
      </c>
      <c r="AM95" s="46">
        <f t="shared" si="182"/>
        <v>1</v>
      </c>
      <c r="AN95" s="46">
        <f t="shared" si="182"/>
        <v>1</v>
      </c>
      <c r="AO95" s="46">
        <f t="shared" si="182"/>
        <v>1</v>
      </c>
      <c r="AP95" s="37"/>
      <c r="AQ95" s="43">
        <f t="shared" si="3"/>
        <v>1</v>
      </c>
      <c r="AR95" s="41"/>
      <c r="AS95" s="41"/>
      <c r="AT95" s="53"/>
      <c r="AU95" s="54"/>
      <c r="AV95" s="54"/>
      <c r="AW95" s="4"/>
      <c r="AX95" s="4"/>
    </row>
    <row r="96" spans="1:50" ht="90" customHeight="1" x14ac:dyDescent="0.4">
      <c r="A96" s="35">
        <f t="shared" si="4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MARZO 2025  1'!AQ96</f>
        <v>0</v>
      </c>
      <c r="P96" s="45">
        <f t="shared" si="0"/>
        <v>0</v>
      </c>
      <c r="Q96" s="46">
        <f t="shared" ref="Q96:T96" si="183">AK96</f>
        <v>0</v>
      </c>
      <c r="R96" s="46">
        <f t="shared" si="183"/>
        <v>0</v>
      </c>
      <c r="S96" s="46">
        <f t="shared" si="183"/>
        <v>0</v>
      </c>
      <c r="T96" s="47">
        <f t="shared" si="183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4">P96-Z96+AE96+U96</f>
        <v>0</v>
      </c>
      <c r="AL96" s="46">
        <f t="shared" si="184"/>
        <v>0</v>
      </c>
      <c r="AM96" s="46">
        <f t="shared" si="184"/>
        <v>0</v>
      </c>
      <c r="AN96" s="46">
        <f t="shared" si="184"/>
        <v>0</v>
      </c>
      <c r="AO96" s="46">
        <f t="shared" si="184"/>
        <v>0</v>
      </c>
      <c r="AP96" s="37"/>
      <c r="AQ96" s="43">
        <f t="shared" si="3"/>
        <v>0</v>
      </c>
      <c r="AR96" s="41"/>
      <c r="AS96" s="41"/>
      <c r="AT96" s="53"/>
      <c r="AU96" s="54"/>
      <c r="AV96" s="54"/>
      <c r="AW96" s="4"/>
      <c r="AX96" s="4"/>
    </row>
    <row r="97" spans="1:50" ht="90" customHeight="1" x14ac:dyDescent="0.4">
      <c r="A97" s="35">
        <f t="shared" si="4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MARZO 2025  1'!AQ97</f>
        <v>0</v>
      </c>
      <c r="P97" s="45">
        <f t="shared" si="0"/>
        <v>0</v>
      </c>
      <c r="Q97" s="46">
        <f t="shared" ref="Q97:T97" si="185">AK97</f>
        <v>0</v>
      </c>
      <c r="R97" s="46">
        <f t="shared" si="185"/>
        <v>0</v>
      </c>
      <c r="S97" s="46">
        <f t="shared" si="185"/>
        <v>0</v>
      </c>
      <c r="T97" s="47">
        <f t="shared" si="185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6">P97-Z97+AE97+U97</f>
        <v>0</v>
      </c>
      <c r="AL97" s="46">
        <f t="shared" si="186"/>
        <v>0</v>
      </c>
      <c r="AM97" s="46">
        <f t="shared" si="186"/>
        <v>0</v>
      </c>
      <c r="AN97" s="46">
        <f t="shared" si="186"/>
        <v>0</v>
      </c>
      <c r="AO97" s="46">
        <f t="shared" si="186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90" customHeight="1" x14ac:dyDescent="0.4">
      <c r="A98" s="35">
        <f t="shared" si="4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MARZO 2025  1'!AQ98</f>
        <v>3</v>
      </c>
      <c r="P98" s="45">
        <f t="shared" si="0"/>
        <v>3</v>
      </c>
      <c r="Q98" s="46">
        <f t="shared" ref="Q98:T98" si="187">AK98</f>
        <v>3</v>
      </c>
      <c r="R98" s="46">
        <f t="shared" si="187"/>
        <v>3</v>
      </c>
      <c r="S98" s="46">
        <f t="shared" si="187"/>
        <v>3</v>
      </c>
      <c r="T98" s="47">
        <f t="shared" si="187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8">P98-Z98+AE98+U98</f>
        <v>3</v>
      </c>
      <c r="AL98" s="46">
        <f t="shared" si="188"/>
        <v>3</v>
      </c>
      <c r="AM98" s="46">
        <f t="shared" si="188"/>
        <v>3</v>
      </c>
      <c r="AN98" s="46">
        <f t="shared" si="188"/>
        <v>3</v>
      </c>
      <c r="AO98" s="46">
        <f t="shared" si="188"/>
        <v>3</v>
      </c>
      <c r="AP98" s="37"/>
      <c r="AQ98" s="43">
        <f t="shared" si="3"/>
        <v>3</v>
      </c>
      <c r="AR98" s="41"/>
      <c r="AS98" s="41"/>
      <c r="AT98" s="53"/>
      <c r="AU98" s="54"/>
      <c r="AV98" s="54"/>
      <c r="AW98" s="4"/>
      <c r="AX98" s="4"/>
    </row>
    <row r="99" spans="1:50" ht="90" customHeight="1" x14ac:dyDescent="0.4">
      <c r="A99" s="35">
        <f t="shared" si="4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MARZO 2025  1'!AQ99</f>
        <v>3</v>
      </c>
      <c r="P99" s="45">
        <f t="shared" si="0"/>
        <v>3</v>
      </c>
      <c r="Q99" s="46">
        <f t="shared" ref="Q99:T99" si="189">AK99</f>
        <v>3</v>
      </c>
      <c r="R99" s="46">
        <f t="shared" si="189"/>
        <v>3</v>
      </c>
      <c r="S99" s="46">
        <f t="shared" si="189"/>
        <v>3</v>
      </c>
      <c r="T99" s="47">
        <f t="shared" si="189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0">P99-Z99+AE99+U99</f>
        <v>3</v>
      </c>
      <c r="AL99" s="46">
        <f t="shared" si="190"/>
        <v>3</v>
      </c>
      <c r="AM99" s="46">
        <f t="shared" si="190"/>
        <v>3</v>
      </c>
      <c r="AN99" s="46">
        <f t="shared" si="190"/>
        <v>3</v>
      </c>
      <c r="AO99" s="46">
        <f t="shared" si="190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90" customHeight="1" x14ac:dyDescent="0.4">
      <c r="A100" s="35">
        <f t="shared" si="4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f>'EQUIPO MARZO 2025  1'!AQ100</f>
        <v>2</v>
      </c>
      <c r="P100" s="45">
        <f t="shared" si="0"/>
        <v>2</v>
      </c>
      <c r="Q100" s="46">
        <f t="shared" ref="Q100:T100" si="191">AK100</f>
        <v>2</v>
      </c>
      <c r="R100" s="46">
        <f t="shared" si="191"/>
        <v>2</v>
      </c>
      <c r="S100" s="46">
        <f t="shared" si="191"/>
        <v>2</v>
      </c>
      <c r="T100" s="47">
        <f t="shared" si="191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2">P100-Z100+AE100+U100</f>
        <v>2</v>
      </c>
      <c r="AL100" s="46">
        <f t="shared" si="192"/>
        <v>2</v>
      </c>
      <c r="AM100" s="46">
        <f t="shared" si="192"/>
        <v>2</v>
      </c>
      <c r="AN100" s="46">
        <f t="shared" si="192"/>
        <v>2</v>
      </c>
      <c r="AO100" s="46">
        <f t="shared" si="192"/>
        <v>2</v>
      </c>
      <c r="AP100" s="37"/>
      <c r="AQ100" s="43">
        <f t="shared" si="3"/>
        <v>2</v>
      </c>
      <c r="AR100" s="41"/>
      <c r="AS100" s="41"/>
      <c r="AT100" s="53"/>
      <c r="AU100" s="54"/>
      <c r="AV100" s="54"/>
      <c r="AW100" s="4"/>
      <c r="AX100" s="4"/>
    </row>
    <row r="101" spans="1:50" ht="90" customHeight="1" x14ac:dyDescent="0.4">
      <c r="A101" s="35">
        <f t="shared" si="4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/>
      <c r="O101" s="43">
        <f>'EQUIPO MARZO 2025  1'!AQ101</f>
        <v>1</v>
      </c>
      <c r="P101" s="45">
        <f t="shared" si="0"/>
        <v>1</v>
      </c>
      <c r="Q101" s="46">
        <f t="shared" ref="Q101:T101" si="193">AK101</f>
        <v>1</v>
      </c>
      <c r="R101" s="46">
        <f t="shared" si="193"/>
        <v>1</v>
      </c>
      <c r="S101" s="46">
        <f t="shared" si="193"/>
        <v>1</v>
      </c>
      <c r="T101" s="47">
        <f t="shared" si="193"/>
        <v>1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4">P101-Z101+AE101+U101</f>
        <v>1</v>
      </c>
      <c r="AL101" s="46">
        <f t="shared" si="194"/>
        <v>1</v>
      </c>
      <c r="AM101" s="46">
        <f t="shared" si="194"/>
        <v>1</v>
      </c>
      <c r="AN101" s="46">
        <f t="shared" si="194"/>
        <v>1</v>
      </c>
      <c r="AO101" s="46">
        <f t="shared" si="194"/>
        <v>1</v>
      </c>
      <c r="AP101" s="37"/>
      <c r="AQ101" s="43">
        <f t="shared" si="3"/>
        <v>1</v>
      </c>
      <c r="AR101" s="41"/>
      <c r="AS101" s="41"/>
      <c r="AT101" s="53"/>
      <c r="AU101" s="54"/>
      <c r="AV101" s="54"/>
      <c r="AW101" s="4"/>
      <c r="AX101" s="4"/>
    </row>
    <row r="102" spans="1:50" ht="90" customHeight="1" x14ac:dyDescent="0.4">
      <c r="A102" s="35">
        <f t="shared" si="4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MARZO 2025  1'!AQ102</f>
        <v>0</v>
      </c>
      <c r="P102" s="45">
        <f t="shared" si="0"/>
        <v>0</v>
      </c>
      <c r="Q102" s="46">
        <f t="shared" ref="Q102:T102" si="195">AK102</f>
        <v>0</v>
      </c>
      <c r="R102" s="46">
        <f t="shared" si="195"/>
        <v>0</v>
      </c>
      <c r="S102" s="46">
        <f t="shared" si="195"/>
        <v>0</v>
      </c>
      <c r="T102" s="47">
        <f t="shared" si="195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6">P102-Z102+AE102+U102</f>
        <v>0</v>
      </c>
      <c r="AL102" s="46">
        <f t="shared" si="196"/>
        <v>0</v>
      </c>
      <c r="AM102" s="46">
        <f t="shared" si="196"/>
        <v>0</v>
      </c>
      <c r="AN102" s="46">
        <f t="shared" si="196"/>
        <v>0</v>
      </c>
      <c r="AO102" s="46">
        <f t="shared" si="196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  <c r="AW102" s="4"/>
      <c r="AX102" s="4"/>
    </row>
    <row r="103" spans="1:50" ht="90" customHeight="1" x14ac:dyDescent="0.4">
      <c r="A103" s="35">
        <f t="shared" si="4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MARZO 2025  1'!AQ103</f>
        <v>2</v>
      </c>
      <c r="P103" s="45">
        <f t="shared" si="0"/>
        <v>2</v>
      </c>
      <c r="Q103" s="46">
        <f t="shared" ref="Q103:T103" si="197">AK103</f>
        <v>2</v>
      </c>
      <c r="R103" s="46">
        <f t="shared" si="197"/>
        <v>2</v>
      </c>
      <c r="S103" s="46">
        <f t="shared" si="197"/>
        <v>2</v>
      </c>
      <c r="T103" s="47">
        <f t="shared" si="197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8">P103-Z103+AE103+U103</f>
        <v>2</v>
      </c>
      <c r="AL103" s="46">
        <f t="shared" si="198"/>
        <v>2</v>
      </c>
      <c r="AM103" s="46">
        <f t="shared" si="198"/>
        <v>2</v>
      </c>
      <c r="AN103" s="46">
        <f t="shared" si="198"/>
        <v>2</v>
      </c>
      <c r="AO103" s="46">
        <f t="shared" si="198"/>
        <v>2</v>
      </c>
      <c r="AP103" s="37"/>
      <c r="AQ103" s="43">
        <f t="shared" si="3"/>
        <v>2</v>
      </c>
      <c r="AR103" s="41"/>
      <c r="AS103" s="41"/>
      <c r="AT103" s="53"/>
      <c r="AU103" s="54"/>
      <c r="AV103" s="54"/>
      <c r="AW103" s="4"/>
      <c r="AX103" s="4"/>
    </row>
    <row r="104" spans="1:50" ht="90" customHeight="1" x14ac:dyDescent="0.4">
      <c r="A104" s="35">
        <f t="shared" si="4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MARZO 2025  1'!AQ104</f>
        <v>0</v>
      </c>
      <c r="P104" s="45">
        <f t="shared" si="0"/>
        <v>0</v>
      </c>
      <c r="Q104" s="46">
        <f t="shared" ref="Q104:T104" si="199">AK104</f>
        <v>0</v>
      </c>
      <c r="R104" s="46">
        <f t="shared" si="199"/>
        <v>0</v>
      </c>
      <c r="S104" s="46">
        <f t="shared" si="199"/>
        <v>0</v>
      </c>
      <c r="T104" s="47">
        <f t="shared" si="199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0">P104-Z104+AE104+U104</f>
        <v>0</v>
      </c>
      <c r="AL104" s="46">
        <f t="shared" si="200"/>
        <v>0</v>
      </c>
      <c r="AM104" s="46">
        <f t="shared" si="200"/>
        <v>0</v>
      </c>
      <c r="AN104" s="46">
        <f t="shared" si="200"/>
        <v>0</v>
      </c>
      <c r="AO104" s="46">
        <f t="shared" si="200"/>
        <v>0</v>
      </c>
      <c r="AP104" s="37"/>
      <c r="AQ104" s="43">
        <f t="shared" si="3"/>
        <v>0</v>
      </c>
      <c r="AR104" s="41"/>
      <c r="AS104" s="41"/>
      <c r="AT104" s="53"/>
      <c r="AU104" s="54"/>
      <c r="AV104" s="54"/>
      <c r="AW104" s="4"/>
      <c r="AX104" s="4"/>
    </row>
    <row r="105" spans="1:50" ht="90" customHeight="1" x14ac:dyDescent="0.4">
      <c r="A105" s="35">
        <f t="shared" si="4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MARZO 2025  1'!AQ105</f>
        <v>1</v>
      </c>
      <c r="P105" s="45">
        <f t="shared" si="0"/>
        <v>1</v>
      </c>
      <c r="Q105" s="46">
        <f t="shared" ref="Q105:T105" si="201">AK105</f>
        <v>1</v>
      </c>
      <c r="R105" s="46">
        <f t="shared" si="201"/>
        <v>1</v>
      </c>
      <c r="S105" s="46">
        <f t="shared" si="201"/>
        <v>1</v>
      </c>
      <c r="T105" s="47">
        <f t="shared" si="201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2">P105-Z105+AE105+U105</f>
        <v>1</v>
      </c>
      <c r="AL105" s="46">
        <f t="shared" si="202"/>
        <v>1</v>
      </c>
      <c r="AM105" s="46">
        <f t="shared" si="202"/>
        <v>1</v>
      </c>
      <c r="AN105" s="46">
        <f t="shared" si="202"/>
        <v>1</v>
      </c>
      <c r="AO105" s="46">
        <f t="shared" si="202"/>
        <v>1</v>
      </c>
      <c r="AP105" s="37"/>
      <c r="AQ105" s="43">
        <f t="shared" si="3"/>
        <v>1</v>
      </c>
      <c r="AR105" s="41"/>
      <c r="AS105" s="41"/>
      <c r="AT105" s="53"/>
      <c r="AU105" s="54"/>
      <c r="AV105" s="54"/>
      <c r="AW105" s="4"/>
      <c r="AX105" s="4"/>
    </row>
    <row r="106" spans="1:50" ht="90" customHeight="1" x14ac:dyDescent="0.4">
      <c r="A106" s="35">
        <f t="shared" si="4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MARZO 2025  1'!AQ106</f>
        <v>4</v>
      </c>
      <c r="P106" s="45">
        <f t="shared" si="0"/>
        <v>4</v>
      </c>
      <c r="Q106" s="46">
        <f t="shared" ref="Q106:T106" si="203">AK106</f>
        <v>4</v>
      </c>
      <c r="R106" s="46">
        <f t="shared" si="203"/>
        <v>4</v>
      </c>
      <c r="S106" s="46">
        <f t="shared" si="203"/>
        <v>4</v>
      </c>
      <c r="T106" s="47">
        <f t="shared" si="203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4">P106-Z106+AE106+U106</f>
        <v>4</v>
      </c>
      <c r="AL106" s="46">
        <f t="shared" si="204"/>
        <v>4</v>
      </c>
      <c r="AM106" s="46">
        <f t="shared" si="204"/>
        <v>4</v>
      </c>
      <c r="AN106" s="46">
        <f t="shared" si="204"/>
        <v>4</v>
      </c>
      <c r="AO106" s="46">
        <f t="shared" si="204"/>
        <v>4</v>
      </c>
      <c r="AP106" s="37"/>
      <c r="AQ106" s="43">
        <f t="shared" si="3"/>
        <v>4</v>
      </c>
      <c r="AR106" s="53"/>
      <c r="AS106" s="53"/>
      <c r="AT106" s="53"/>
      <c r="AU106" s="54"/>
      <c r="AV106" s="54"/>
      <c r="AW106" s="4"/>
      <c r="AX106" s="4"/>
    </row>
    <row r="107" spans="1:50" ht="90" customHeight="1" x14ac:dyDescent="0.4">
      <c r="A107" s="35">
        <f t="shared" si="4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MARZO 2025  1'!AQ107</f>
        <v>6</v>
      </c>
      <c r="P107" s="45">
        <f t="shared" si="0"/>
        <v>6</v>
      </c>
      <c r="Q107" s="46">
        <f t="shared" ref="Q107:T107" si="205">AK107</f>
        <v>6</v>
      </c>
      <c r="R107" s="46">
        <f t="shared" si="205"/>
        <v>6</v>
      </c>
      <c r="S107" s="46">
        <f t="shared" si="205"/>
        <v>6</v>
      </c>
      <c r="T107" s="47">
        <f t="shared" si="205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6">P107-Z107+AE107+U107</f>
        <v>6</v>
      </c>
      <c r="AL107" s="46">
        <f t="shared" si="206"/>
        <v>6</v>
      </c>
      <c r="AM107" s="46">
        <f t="shared" si="206"/>
        <v>6</v>
      </c>
      <c r="AN107" s="46">
        <f t="shared" si="206"/>
        <v>6</v>
      </c>
      <c r="AO107" s="46">
        <f t="shared" si="206"/>
        <v>6</v>
      </c>
      <c r="AP107" s="37"/>
      <c r="AQ107" s="43">
        <f t="shared" si="3"/>
        <v>6</v>
      </c>
      <c r="AR107" s="41"/>
      <c r="AS107" s="41"/>
      <c r="AT107" s="53"/>
      <c r="AU107" s="54"/>
      <c r="AV107" s="54"/>
      <c r="AW107" s="4"/>
      <c r="AX107" s="4"/>
    </row>
    <row r="108" spans="1:50" ht="90" customHeight="1" x14ac:dyDescent="0.4">
      <c r="A108" s="35">
        <f t="shared" si="4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MARZO 2025  1'!AQ108</f>
        <v>0</v>
      </c>
      <c r="P108" s="45">
        <f t="shared" si="0"/>
        <v>0</v>
      </c>
      <c r="Q108" s="46">
        <f t="shared" ref="Q108:T108" si="207">AK108</f>
        <v>0</v>
      </c>
      <c r="R108" s="46">
        <f t="shared" si="207"/>
        <v>0</v>
      </c>
      <c r="S108" s="46">
        <f t="shared" si="207"/>
        <v>0</v>
      </c>
      <c r="T108" s="47">
        <f t="shared" si="207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8">P108-Z108+AE108+U108</f>
        <v>0</v>
      </c>
      <c r="AL108" s="46">
        <f t="shared" si="208"/>
        <v>0</v>
      </c>
      <c r="AM108" s="46">
        <f t="shared" si="208"/>
        <v>0</v>
      </c>
      <c r="AN108" s="46">
        <f t="shared" si="208"/>
        <v>0</v>
      </c>
      <c r="AO108" s="46">
        <f t="shared" si="208"/>
        <v>0</v>
      </c>
      <c r="AP108" s="37"/>
      <c r="AQ108" s="43">
        <f t="shared" si="3"/>
        <v>0</v>
      </c>
      <c r="AR108" s="41"/>
      <c r="AS108" s="41"/>
      <c r="AT108" s="53"/>
      <c r="AU108" s="54"/>
      <c r="AV108" s="54"/>
      <c r="AW108" s="4"/>
      <c r="AX108" s="4"/>
    </row>
    <row r="109" spans="1:50" ht="90" customHeight="1" x14ac:dyDescent="0.4">
      <c r="A109" s="35">
        <f t="shared" si="4"/>
        <v>104</v>
      </c>
      <c r="B109" s="106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/>
      <c r="O109" s="43">
        <f>'EQUIPO MARZO 2025  1'!AQ109</f>
        <v>17</v>
      </c>
      <c r="P109" s="45">
        <f t="shared" si="0"/>
        <v>17</v>
      </c>
      <c r="Q109" s="46">
        <f t="shared" ref="Q109:T109" si="209">AK109</f>
        <v>17</v>
      </c>
      <c r="R109" s="46">
        <f t="shared" si="209"/>
        <v>17</v>
      </c>
      <c r="S109" s="46">
        <f t="shared" si="209"/>
        <v>17</v>
      </c>
      <c r="T109" s="47">
        <f t="shared" si="209"/>
        <v>17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0">P109-Z109+AE109+U109</f>
        <v>17</v>
      </c>
      <c r="AL109" s="46">
        <f t="shared" si="210"/>
        <v>17</v>
      </c>
      <c r="AM109" s="46">
        <f t="shared" si="210"/>
        <v>17</v>
      </c>
      <c r="AN109" s="46">
        <f t="shared" si="210"/>
        <v>17</v>
      </c>
      <c r="AO109" s="46">
        <f t="shared" si="210"/>
        <v>17</v>
      </c>
      <c r="AP109" s="37"/>
      <c r="AQ109" s="43">
        <f t="shared" si="3"/>
        <v>17</v>
      </c>
      <c r="AR109" s="41"/>
      <c r="AS109" s="41"/>
      <c r="AT109" s="53"/>
      <c r="AU109" s="54"/>
      <c r="AV109" s="54"/>
      <c r="AW109" s="4"/>
      <c r="AX109" s="4"/>
    </row>
    <row r="110" spans="1:50" ht="90" customHeight="1" x14ac:dyDescent="0.4">
      <c r="A110" s="35">
        <f t="shared" si="4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MARZO 2025  1'!AQ110</f>
        <v>0</v>
      </c>
      <c r="P110" s="45">
        <f t="shared" si="0"/>
        <v>0</v>
      </c>
      <c r="Q110" s="46">
        <f t="shared" ref="Q110:T110" si="211">AK110</f>
        <v>0</v>
      </c>
      <c r="R110" s="46">
        <f t="shared" si="211"/>
        <v>0</v>
      </c>
      <c r="S110" s="46">
        <f t="shared" si="211"/>
        <v>0</v>
      </c>
      <c r="T110" s="47">
        <f t="shared" si="211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2">P110-Z110+AE110+U110</f>
        <v>0</v>
      </c>
      <c r="AL110" s="46">
        <f t="shared" si="212"/>
        <v>0</v>
      </c>
      <c r="AM110" s="46">
        <f t="shared" si="212"/>
        <v>0</v>
      </c>
      <c r="AN110" s="46">
        <f t="shared" si="212"/>
        <v>0</v>
      </c>
      <c r="AO110" s="46">
        <f t="shared" si="212"/>
        <v>0</v>
      </c>
      <c r="AP110" s="37"/>
      <c r="AQ110" s="43">
        <f t="shared" si="3"/>
        <v>0</v>
      </c>
      <c r="AR110" s="41"/>
      <c r="AS110" s="41"/>
      <c r="AT110" s="53"/>
      <c r="AU110" s="54"/>
      <c r="AV110" s="54"/>
      <c r="AW110" s="4"/>
      <c r="AX110" s="4"/>
    </row>
    <row r="111" spans="1:50" ht="90" customHeight="1" x14ac:dyDescent="0.4">
      <c r="A111" s="35">
        <f t="shared" si="4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MARZO 2025  1'!AQ111</f>
        <v>10</v>
      </c>
      <c r="P111" s="45">
        <f t="shared" si="0"/>
        <v>10</v>
      </c>
      <c r="Q111" s="46">
        <f t="shared" ref="Q111:T111" si="213">AK111</f>
        <v>10</v>
      </c>
      <c r="R111" s="46">
        <f t="shared" si="213"/>
        <v>10</v>
      </c>
      <c r="S111" s="46">
        <f t="shared" si="213"/>
        <v>10</v>
      </c>
      <c r="T111" s="47">
        <f t="shared" si="213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4">P111-Z111+AE111+U111</f>
        <v>10</v>
      </c>
      <c r="AL111" s="46">
        <f t="shared" si="214"/>
        <v>10</v>
      </c>
      <c r="AM111" s="46">
        <f t="shared" si="214"/>
        <v>10</v>
      </c>
      <c r="AN111" s="46">
        <f t="shared" si="214"/>
        <v>10</v>
      </c>
      <c r="AO111" s="46">
        <f t="shared" si="214"/>
        <v>10</v>
      </c>
      <c r="AP111" s="37"/>
      <c r="AQ111" s="43">
        <f t="shared" si="3"/>
        <v>10</v>
      </c>
      <c r="AR111" s="41"/>
      <c r="AS111" s="41"/>
      <c r="AT111" s="53"/>
      <c r="AU111" s="54"/>
      <c r="AV111" s="54"/>
      <c r="AW111" s="4"/>
      <c r="AX111" s="4"/>
    </row>
    <row r="112" spans="1:50" ht="90" customHeight="1" x14ac:dyDescent="0.4">
      <c r="A112" s="35">
        <f t="shared" si="4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MARZO 2025  1'!AQ112</f>
        <v>4</v>
      </c>
      <c r="P112" s="45">
        <f t="shared" si="0"/>
        <v>4</v>
      </c>
      <c r="Q112" s="46">
        <f t="shared" ref="Q112:T112" si="215">AK112</f>
        <v>4</v>
      </c>
      <c r="R112" s="46">
        <f t="shared" si="215"/>
        <v>4</v>
      </c>
      <c r="S112" s="46">
        <f t="shared" si="215"/>
        <v>4</v>
      </c>
      <c r="T112" s="47">
        <f t="shared" si="215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6">P112-Z112+AE112+U112</f>
        <v>4</v>
      </c>
      <c r="AL112" s="46">
        <f t="shared" si="216"/>
        <v>4</v>
      </c>
      <c r="AM112" s="46">
        <f t="shared" si="216"/>
        <v>4</v>
      </c>
      <c r="AN112" s="46">
        <f t="shared" si="216"/>
        <v>4</v>
      </c>
      <c r="AO112" s="46">
        <f t="shared" si="216"/>
        <v>4</v>
      </c>
      <c r="AP112" s="37"/>
      <c r="AQ112" s="43">
        <f t="shared" si="3"/>
        <v>4</v>
      </c>
      <c r="AR112" s="41"/>
      <c r="AS112" s="53"/>
      <c r="AT112" s="53"/>
      <c r="AU112" s="54"/>
      <c r="AV112" s="54"/>
      <c r="AW112" s="4"/>
      <c r="AX112" s="4"/>
    </row>
    <row r="113" spans="1:50" ht="90" customHeight="1" x14ac:dyDescent="0.4">
      <c r="A113" s="35">
        <f t="shared" si="4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MARZO 2025  1'!AQ113</f>
        <v>4</v>
      </c>
      <c r="P113" s="45">
        <f t="shared" si="0"/>
        <v>4</v>
      </c>
      <c r="Q113" s="46">
        <f t="shared" ref="Q113:T113" si="217">AK113</f>
        <v>4</v>
      </c>
      <c r="R113" s="46">
        <f t="shared" si="217"/>
        <v>4</v>
      </c>
      <c r="S113" s="46">
        <f t="shared" si="217"/>
        <v>4</v>
      </c>
      <c r="T113" s="47">
        <f t="shared" si="217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8">P113-Z113+AE113+U113</f>
        <v>4</v>
      </c>
      <c r="AL113" s="46">
        <f t="shared" si="218"/>
        <v>4</v>
      </c>
      <c r="AM113" s="46">
        <f t="shared" si="218"/>
        <v>4</v>
      </c>
      <c r="AN113" s="46">
        <f t="shared" si="218"/>
        <v>4</v>
      </c>
      <c r="AO113" s="46">
        <f t="shared" si="218"/>
        <v>4</v>
      </c>
      <c r="AP113" s="37"/>
      <c r="AQ113" s="43">
        <f t="shared" si="3"/>
        <v>4</v>
      </c>
      <c r="AR113" s="41"/>
      <c r="AS113" s="41"/>
      <c r="AT113" s="53"/>
      <c r="AU113" s="54"/>
      <c r="AV113" s="54"/>
      <c r="AW113" s="4"/>
      <c r="AX113" s="4"/>
    </row>
    <row r="114" spans="1:50" ht="90" customHeight="1" x14ac:dyDescent="0.4">
      <c r="A114" s="35">
        <f t="shared" si="4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MARZO 2025  1'!AQ114</f>
        <v>0</v>
      </c>
      <c r="P114" s="45">
        <f t="shared" si="0"/>
        <v>0</v>
      </c>
      <c r="Q114" s="46">
        <f t="shared" ref="Q114:T114" si="219">AK114</f>
        <v>0</v>
      </c>
      <c r="R114" s="46">
        <f t="shared" si="219"/>
        <v>0</v>
      </c>
      <c r="S114" s="46">
        <f t="shared" si="219"/>
        <v>0</v>
      </c>
      <c r="T114" s="47">
        <f t="shared" si="219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0">P114-Z114+AE114+U114</f>
        <v>0</v>
      </c>
      <c r="AL114" s="46">
        <f t="shared" si="220"/>
        <v>0</v>
      </c>
      <c r="AM114" s="46">
        <f t="shared" si="220"/>
        <v>0</v>
      </c>
      <c r="AN114" s="46">
        <f t="shared" si="220"/>
        <v>0</v>
      </c>
      <c r="AO114" s="46">
        <f t="shared" si="220"/>
        <v>0</v>
      </c>
      <c r="AP114" s="37"/>
      <c r="AQ114" s="43">
        <f t="shared" si="3"/>
        <v>0</v>
      </c>
      <c r="AR114" s="41"/>
      <c r="AS114" s="41"/>
      <c r="AT114" s="53"/>
      <c r="AU114" s="54"/>
      <c r="AV114" s="54"/>
      <c r="AW114" s="4"/>
      <c r="AX114" s="4"/>
    </row>
    <row r="115" spans="1:50" ht="90" customHeight="1" x14ac:dyDescent="0.4">
      <c r="A115" s="35">
        <f t="shared" si="4"/>
        <v>110</v>
      </c>
      <c r="B115" s="67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/>
      <c r="O115" s="43">
        <f>'EQUIPO MARZO 2025  1'!AQ115</f>
        <v>-1</v>
      </c>
      <c r="P115" s="45">
        <f t="shared" si="0"/>
        <v>-1</v>
      </c>
      <c r="Q115" s="46">
        <f t="shared" ref="Q115:T115" si="221">AK115</f>
        <v>-1</v>
      </c>
      <c r="R115" s="46">
        <f t="shared" si="221"/>
        <v>-1</v>
      </c>
      <c r="S115" s="46">
        <f t="shared" si="221"/>
        <v>-1</v>
      </c>
      <c r="T115" s="47">
        <f t="shared" si="221"/>
        <v>-1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2">P115-Z115+AE115+U115</f>
        <v>-1</v>
      </c>
      <c r="AL115" s="46">
        <f t="shared" si="222"/>
        <v>-1</v>
      </c>
      <c r="AM115" s="46">
        <f t="shared" si="222"/>
        <v>-1</v>
      </c>
      <c r="AN115" s="46">
        <f t="shared" si="222"/>
        <v>-1</v>
      </c>
      <c r="AO115" s="46">
        <f t="shared" si="222"/>
        <v>-1</v>
      </c>
      <c r="AP115" s="37"/>
      <c r="AQ115" s="43">
        <f t="shared" si="3"/>
        <v>-1</v>
      </c>
      <c r="AR115" s="41"/>
      <c r="AS115" s="41"/>
      <c r="AT115" s="53"/>
      <c r="AU115" s="54"/>
      <c r="AV115" s="54"/>
      <c r="AW115" s="4"/>
      <c r="AX115" s="4"/>
    </row>
    <row r="116" spans="1:50" ht="90" customHeight="1" x14ac:dyDescent="0.4">
      <c r="A116" s="35">
        <f t="shared" si="4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MARZO 2025  1'!AQ116</f>
        <v>12</v>
      </c>
      <c r="P116" s="45">
        <f t="shared" si="0"/>
        <v>12</v>
      </c>
      <c r="Q116" s="46">
        <f t="shared" ref="Q116:T116" si="223">AK116</f>
        <v>12</v>
      </c>
      <c r="R116" s="46">
        <f t="shared" si="223"/>
        <v>12</v>
      </c>
      <c r="S116" s="46">
        <f t="shared" si="223"/>
        <v>12</v>
      </c>
      <c r="T116" s="47">
        <f t="shared" si="223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4">P116-Z116+AE116+U116</f>
        <v>12</v>
      </c>
      <c r="AL116" s="46">
        <f t="shared" si="224"/>
        <v>12</v>
      </c>
      <c r="AM116" s="46">
        <f t="shared" si="224"/>
        <v>12</v>
      </c>
      <c r="AN116" s="46">
        <f t="shared" si="224"/>
        <v>12</v>
      </c>
      <c r="AO116" s="46">
        <f t="shared" si="224"/>
        <v>12</v>
      </c>
      <c r="AP116" s="37"/>
      <c r="AQ116" s="43">
        <f t="shared" si="3"/>
        <v>12</v>
      </c>
      <c r="AR116" s="41"/>
      <c r="AS116" s="41"/>
      <c r="AT116" s="53"/>
      <c r="AU116" s="54"/>
      <c r="AV116" s="54"/>
      <c r="AW116" s="4"/>
      <c r="AX116" s="4"/>
    </row>
    <row r="117" spans="1:50" ht="90" customHeight="1" x14ac:dyDescent="0.4">
      <c r="A117" s="35">
        <f t="shared" si="4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MARZO 2025  1'!AQ117</f>
        <v>1</v>
      </c>
      <c r="P117" s="45">
        <f t="shared" si="0"/>
        <v>1</v>
      </c>
      <c r="Q117" s="46">
        <f t="shared" ref="Q117:T117" si="225">AK117</f>
        <v>1</v>
      </c>
      <c r="R117" s="46">
        <f t="shared" si="225"/>
        <v>1</v>
      </c>
      <c r="S117" s="46">
        <f t="shared" si="225"/>
        <v>1</v>
      </c>
      <c r="T117" s="47">
        <f t="shared" si="225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6">P117-Z117+AE117+U117</f>
        <v>1</v>
      </c>
      <c r="AL117" s="46">
        <f t="shared" si="226"/>
        <v>1</v>
      </c>
      <c r="AM117" s="46">
        <f t="shared" si="226"/>
        <v>1</v>
      </c>
      <c r="AN117" s="46">
        <f t="shared" si="226"/>
        <v>1</v>
      </c>
      <c r="AO117" s="46">
        <f t="shared" si="226"/>
        <v>1</v>
      </c>
      <c r="AP117" s="37"/>
      <c r="AQ117" s="43">
        <f t="shared" si="3"/>
        <v>1</v>
      </c>
      <c r="AR117" s="41"/>
      <c r="AS117" s="41"/>
      <c r="AT117" s="53"/>
      <c r="AU117" s="54"/>
      <c r="AV117" s="54"/>
      <c r="AW117" s="4"/>
      <c r="AX117" s="4"/>
    </row>
    <row r="118" spans="1:50" ht="90" customHeight="1" x14ac:dyDescent="0.4">
      <c r="A118" s="35">
        <f t="shared" si="4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MARZO 2025  1'!AQ118</f>
        <v>1</v>
      </c>
      <c r="P118" s="45">
        <f t="shared" si="0"/>
        <v>1</v>
      </c>
      <c r="Q118" s="46">
        <f t="shared" ref="Q118:T118" si="227">AK118</f>
        <v>1</v>
      </c>
      <c r="R118" s="46">
        <f t="shared" si="227"/>
        <v>1</v>
      </c>
      <c r="S118" s="46">
        <f t="shared" si="227"/>
        <v>1</v>
      </c>
      <c r="T118" s="47">
        <f t="shared" si="227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8">P118-Z118+AE118+U118</f>
        <v>1</v>
      </c>
      <c r="AL118" s="46">
        <f t="shared" si="228"/>
        <v>1</v>
      </c>
      <c r="AM118" s="46">
        <f t="shared" si="228"/>
        <v>1</v>
      </c>
      <c r="AN118" s="46">
        <f t="shared" si="228"/>
        <v>1</v>
      </c>
      <c r="AO118" s="46">
        <f t="shared" si="228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90" customHeight="1" x14ac:dyDescent="0.4">
      <c r="A119" s="35">
        <f t="shared" si="4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MARZO 2025  1'!AQ119</f>
        <v>4</v>
      </c>
      <c r="P119" s="45">
        <f t="shared" si="0"/>
        <v>4</v>
      </c>
      <c r="Q119" s="46">
        <f t="shared" ref="Q119:T119" si="229">AK119</f>
        <v>4</v>
      </c>
      <c r="R119" s="46">
        <f t="shared" si="229"/>
        <v>4</v>
      </c>
      <c r="S119" s="46">
        <f t="shared" si="229"/>
        <v>4</v>
      </c>
      <c r="T119" s="47">
        <f t="shared" si="229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0">P119-Z119+AE119+U119</f>
        <v>4</v>
      </c>
      <c r="AL119" s="46">
        <f t="shared" si="230"/>
        <v>4</v>
      </c>
      <c r="AM119" s="46">
        <f t="shared" si="230"/>
        <v>4</v>
      </c>
      <c r="AN119" s="46">
        <f t="shared" si="230"/>
        <v>4</v>
      </c>
      <c r="AO119" s="46">
        <f t="shared" si="230"/>
        <v>4</v>
      </c>
      <c r="AP119" s="37"/>
      <c r="AQ119" s="43">
        <f t="shared" si="3"/>
        <v>4</v>
      </c>
      <c r="AR119" s="41"/>
      <c r="AS119" s="41"/>
      <c r="AT119" s="53"/>
      <c r="AU119" s="54"/>
      <c r="AV119" s="54"/>
      <c r="AW119" s="4"/>
      <c r="AX119" s="4"/>
    </row>
    <row r="120" spans="1:50" ht="90" customHeight="1" x14ac:dyDescent="0.4">
      <c r="A120" s="35">
        <f t="shared" si="4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MARZO 2025  1'!AQ120</f>
        <v>1</v>
      </c>
      <c r="P120" s="45">
        <f t="shared" si="0"/>
        <v>1</v>
      </c>
      <c r="Q120" s="46">
        <f t="shared" ref="Q120:T120" si="231">AK120</f>
        <v>1</v>
      </c>
      <c r="R120" s="46">
        <f t="shared" si="231"/>
        <v>1</v>
      </c>
      <c r="S120" s="46">
        <f t="shared" si="231"/>
        <v>1</v>
      </c>
      <c r="T120" s="47">
        <f t="shared" si="231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2">P120-Z120+AE120+U120</f>
        <v>1</v>
      </c>
      <c r="AL120" s="46">
        <f t="shared" si="232"/>
        <v>1</v>
      </c>
      <c r="AM120" s="46">
        <f t="shared" si="232"/>
        <v>1</v>
      </c>
      <c r="AN120" s="46">
        <f t="shared" si="232"/>
        <v>1</v>
      </c>
      <c r="AO120" s="46">
        <f t="shared" si="232"/>
        <v>1</v>
      </c>
      <c r="AP120" s="37"/>
      <c r="AQ120" s="43">
        <f t="shared" si="3"/>
        <v>1</v>
      </c>
      <c r="AR120" s="41"/>
      <c r="AS120" s="41"/>
      <c r="AT120" s="53"/>
      <c r="AU120" s="54"/>
      <c r="AV120" s="54"/>
      <c r="AW120" s="4"/>
      <c r="AX120" s="4"/>
    </row>
    <row r="121" spans="1:50" ht="90" customHeight="1" x14ac:dyDescent="0.4">
      <c r="A121" s="35">
        <f t="shared" si="4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MARZO 2025  1'!AQ121</f>
        <v>3</v>
      </c>
      <c r="P121" s="45">
        <f t="shared" si="0"/>
        <v>3</v>
      </c>
      <c r="Q121" s="46">
        <f t="shared" ref="Q121:T121" si="233">AK121</f>
        <v>3</v>
      </c>
      <c r="R121" s="46">
        <f t="shared" si="233"/>
        <v>3</v>
      </c>
      <c r="S121" s="46">
        <f t="shared" si="233"/>
        <v>3</v>
      </c>
      <c r="T121" s="47">
        <f t="shared" si="233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4">P121-Z121+AE121+U121</f>
        <v>3</v>
      </c>
      <c r="AL121" s="46">
        <f t="shared" si="234"/>
        <v>3</v>
      </c>
      <c r="AM121" s="46">
        <f t="shared" si="234"/>
        <v>3</v>
      </c>
      <c r="AN121" s="46">
        <f t="shared" si="234"/>
        <v>3</v>
      </c>
      <c r="AO121" s="46">
        <f t="shared" si="234"/>
        <v>3</v>
      </c>
      <c r="AP121" s="37"/>
      <c r="AQ121" s="43">
        <f t="shared" si="3"/>
        <v>3</v>
      </c>
      <c r="AR121" s="41"/>
      <c r="AS121" s="41"/>
      <c r="AT121" s="53"/>
      <c r="AU121" s="54"/>
      <c r="AV121" s="54"/>
      <c r="AW121" s="4"/>
      <c r="AX121" s="4"/>
    </row>
    <row r="122" spans="1:50" ht="90" customHeight="1" x14ac:dyDescent="0.4">
      <c r="A122" s="35">
        <f t="shared" si="4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MARZO 2025  1'!AQ122</f>
        <v>0</v>
      </c>
      <c r="P122" s="45">
        <f t="shared" si="0"/>
        <v>0</v>
      </c>
      <c r="Q122" s="46">
        <f t="shared" ref="Q122:T122" si="235">AK122</f>
        <v>0</v>
      </c>
      <c r="R122" s="46">
        <f t="shared" si="235"/>
        <v>0</v>
      </c>
      <c r="S122" s="46">
        <f t="shared" si="235"/>
        <v>0</v>
      </c>
      <c r="T122" s="47">
        <f t="shared" si="235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6">P122-Z122+AE122+U122</f>
        <v>0</v>
      </c>
      <c r="AL122" s="46">
        <f t="shared" si="236"/>
        <v>0</v>
      </c>
      <c r="AM122" s="46">
        <f t="shared" si="236"/>
        <v>0</v>
      </c>
      <c r="AN122" s="46">
        <f t="shared" si="236"/>
        <v>0</v>
      </c>
      <c r="AO122" s="46">
        <f t="shared" si="236"/>
        <v>0</v>
      </c>
      <c r="AP122" s="37"/>
      <c r="AQ122" s="43">
        <f t="shared" si="3"/>
        <v>0</v>
      </c>
      <c r="AR122" s="41"/>
      <c r="AS122" s="41"/>
      <c r="AT122" s="53"/>
      <c r="AU122" s="54"/>
      <c r="AV122" s="54"/>
      <c r="AW122" s="4"/>
      <c r="AX122" s="4"/>
    </row>
    <row r="123" spans="1:50" ht="90" customHeight="1" x14ac:dyDescent="0.4">
      <c r="A123" s="35">
        <f t="shared" si="4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MARZO 2025  1'!AQ123</f>
        <v>0</v>
      </c>
      <c r="P123" s="45">
        <f t="shared" si="0"/>
        <v>0</v>
      </c>
      <c r="Q123" s="46">
        <f t="shared" ref="Q123:T123" si="237">AK123</f>
        <v>0</v>
      </c>
      <c r="R123" s="46">
        <f t="shared" si="237"/>
        <v>0</v>
      </c>
      <c r="S123" s="46">
        <f t="shared" si="237"/>
        <v>0</v>
      </c>
      <c r="T123" s="47">
        <f t="shared" si="237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8">P123-Z123+AE123+U123</f>
        <v>0</v>
      </c>
      <c r="AL123" s="46">
        <f t="shared" si="238"/>
        <v>0</v>
      </c>
      <c r="AM123" s="46">
        <f t="shared" si="238"/>
        <v>0</v>
      </c>
      <c r="AN123" s="46">
        <f t="shared" si="238"/>
        <v>0</v>
      </c>
      <c r="AO123" s="46">
        <f t="shared" si="238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90" customHeight="1" x14ac:dyDescent="0.4">
      <c r="A124" s="35">
        <f t="shared" si="4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MARZO 2025  1'!AQ124</f>
        <v>6</v>
      </c>
      <c r="P124" s="45">
        <f t="shared" si="0"/>
        <v>6</v>
      </c>
      <c r="Q124" s="46">
        <f t="shared" ref="Q124:T124" si="239">AK124</f>
        <v>6</v>
      </c>
      <c r="R124" s="46">
        <f t="shared" si="239"/>
        <v>6</v>
      </c>
      <c r="S124" s="46">
        <f t="shared" si="239"/>
        <v>6</v>
      </c>
      <c r="T124" s="47">
        <f t="shared" si="239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0">P124-Z124+AE124+U124</f>
        <v>6</v>
      </c>
      <c r="AL124" s="46">
        <f t="shared" si="240"/>
        <v>6</v>
      </c>
      <c r="AM124" s="46">
        <f t="shared" si="240"/>
        <v>6</v>
      </c>
      <c r="AN124" s="46">
        <f t="shared" si="240"/>
        <v>6</v>
      </c>
      <c r="AO124" s="46">
        <f t="shared" si="240"/>
        <v>6</v>
      </c>
      <c r="AP124" s="37"/>
      <c r="AQ124" s="43">
        <f t="shared" si="3"/>
        <v>6</v>
      </c>
      <c r="AR124" s="41"/>
      <c r="AS124" s="41"/>
      <c r="AT124" s="53"/>
      <c r="AU124" s="54"/>
      <c r="AV124" s="54"/>
      <c r="AW124" s="4"/>
      <c r="AX124" s="4"/>
    </row>
    <row r="125" spans="1:50" ht="90" customHeight="1" x14ac:dyDescent="0.4">
      <c r="A125" s="35">
        <f t="shared" si="4"/>
        <v>120</v>
      </c>
      <c r="B125" s="7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 t="s">
        <v>750</v>
      </c>
      <c r="O125" s="43">
        <f>'EQUIPO MARZO 2025  1'!AQ125</f>
        <v>0</v>
      </c>
      <c r="P125" s="45">
        <f t="shared" si="0"/>
        <v>0</v>
      </c>
      <c r="Q125" s="46">
        <f t="shared" ref="Q125:T125" si="241">AK125</f>
        <v>0</v>
      </c>
      <c r="R125" s="46">
        <f t="shared" si="241"/>
        <v>0</v>
      </c>
      <c r="S125" s="46">
        <f t="shared" si="241"/>
        <v>0</v>
      </c>
      <c r="T125" s="47">
        <f t="shared" si="241"/>
        <v>8</v>
      </c>
      <c r="U125" s="48"/>
      <c r="V125" s="37"/>
      <c r="W125" s="37"/>
      <c r="X125" s="37">
        <v>10</v>
      </c>
      <c r="Y125" s="49"/>
      <c r="Z125" s="138"/>
      <c r="AA125" s="139"/>
      <c r="AB125" s="37"/>
      <c r="AC125" s="37">
        <v>2</v>
      </c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2">P125-Z125+AE125+U125</f>
        <v>0</v>
      </c>
      <c r="AL125" s="46">
        <f t="shared" si="242"/>
        <v>0</v>
      </c>
      <c r="AM125" s="46">
        <f t="shared" si="242"/>
        <v>0</v>
      </c>
      <c r="AN125" s="46">
        <f t="shared" si="242"/>
        <v>8</v>
      </c>
      <c r="AO125" s="46">
        <f t="shared" si="242"/>
        <v>8</v>
      </c>
      <c r="AP125" s="37"/>
      <c r="AQ125" s="43">
        <f t="shared" si="3"/>
        <v>8</v>
      </c>
      <c r="AR125" s="41" t="s">
        <v>48</v>
      </c>
      <c r="AS125" s="41">
        <v>393</v>
      </c>
      <c r="AT125" s="53"/>
      <c r="AU125" s="54"/>
      <c r="AV125" s="54"/>
      <c r="AW125" s="4"/>
      <c r="AX125" s="4"/>
    </row>
    <row r="126" spans="1:50" ht="90" customHeight="1" x14ac:dyDescent="0.4">
      <c r="A126" s="35">
        <f t="shared" si="4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MARZO 2025  1'!AQ126</f>
        <v>4</v>
      </c>
      <c r="P126" s="45">
        <f t="shared" si="0"/>
        <v>4</v>
      </c>
      <c r="Q126" s="46">
        <f t="shared" ref="Q126:T126" si="243">AK126</f>
        <v>4</v>
      </c>
      <c r="R126" s="46">
        <f t="shared" si="243"/>
        <v>4</v>
      </c>
      <c r="S126" s="46">
        <f t="shared" si="243"/>
        <v>4</v>
      </c>
      <c r="T126" s="47">
        <f t="shared" si="243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4">P126-Z126+AE126+U126</f>
        <v>4</v>
      </c>
      <c r="AL126" s="46">
        <f t="shared" si="244"/>
        <v>4</v>
      </c>
      <c r="AM126" s="46">
        <f t="shared" si="244"/>
        <v>4</v>
      </c>
      <c r="AN126" s="46">
        <f t="shared" si="244"/>
        <v>4</v>
      </c>
      <c r="AO126" s="46">
        <f t="shared" si="244"/>
        <v>4</v>
      </c>
      <c r="AP126" s="37"/>
      <c r="AQ126" s="43">
        <f t="shared" si="3"/>
        <v>4</v>
      </c>
      <c r="AR126" s="41"/>
      <c r="AS126" s="41"/>
      <c r="AT126" s="53"/>
      <c r="AU126" s="54"/>
      <c r="AV126" s="54"/>
      <c r="AW126" s="4"/>
      <c r="AX126" s="4"/>
    </row>
    <row r="127" spans="1:50" ht="90" customHeight="1" x14ac:dyDescent="0.4">
      <c r="A127" s="35">
        <f t="shared" si="4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MARZO 2025  1'!AQ127</f>
        <v>0</v>
      </c>
      <c r="P127" s="45">
        <f t="shared" si="0"/>
        <v>0</v>
      </c>
      <c r="Q127" s="46">
        <f t="shared" ref="Q127:T127" si="245">AK127</f>
        <v>0</v>
      </c>
      <c r="R127" s="46">
        <f t="shared" si="245"/>
        <v>0</v>
      </c>
      <c r="S127" s="46">
        <f t="shared" si="245"/>
        <v>0</v>
      </c>
      <c r="T127" s="47">
        <f t="shared" si="245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6">P127-Z127+AE127+U127</f>
        <v>0</v>
      </c>
      <c r="AL127" s="46">
        <f t="shared" si="246"/>
        <v>0</v>
      </c>
      <c r="AM127" s="46">
        <f t="shared" si="246"/>
        <v>0</v>
      </c>
      <c r="AN127" s="46">
        <f t="shared" si="246"/>
        <v>0</v>
      </c>
      <c r="AO127" s="46">
        <f t="shared" si="246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  <c r="AW127" s="4"/>
      <c r="AX127" s="4"/>
    </row>
    <row r="128" spans="1:50" ht="90" customHeight="1" x14ac:dyDescent="0.4">
      <c r="A128" s="35">
        <f t="shared" si="4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/>
      <c r="O128" s="43">
        <f>'EQUIPO MARZO 2025  1'!AQ128</f>
        <v>3</v>
      </c>
      <c r="P128" s="45">
        <f t="shared" si="0"/>
        <v>3</v>
      </c>
      <c r="Q128" s="46">
        <f t="shared" ref="Q128:T128" si="247">AK128</f>
        <v>3</v>
      </c>
      <c r="R128" s="46">
        <f t="shared" si="247"/>
        <v>3</v>
      </c>
      <c r="S128" s="46">
        <f t="shared" si="247"/>
        <v>3</v>
      </c>
      <c r="T128" s="47">
        <f t="shared" si="247"/>
        <v>3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8">P128-Z128+AE128+U128</f>
        <v>3</v>
      </c>
      <c r="AL128" s="46">
        <f t="shared" si="248"/>
        <v>3</v>
      </c>
      <c r="AM128" s="46">
        <f t="shared" si="248"/>
        <v>3</v>
      </c>
      <c r="AN128" s="46">
        <f t="shared" si="248"/>
        <v>3</v>
      </c>
      <c r="AO128" s="46">
        <f t="shared" si="248"/>
        <v>3</v>
      </c>
      <c r="AP128" s="37"/>
      <c r="AQ128" s="43">
        <f t="shared" si="3"/>
        <v>3</v>
      </c>
      <c r="AR128" s="41"/>
      <c r="AS128" s="41"/>
      <c r="AT128" s="53"/>
      <c r="AU128" s="54"/>
      <c r="AV128" s="54"/>
      <c r="AW128" s="4"/>
      <c r="AX128" s="4"/>
    </row>
    <row r="129" spans="1:50" ht="90" customHeight="1" x14ac:dyDescent="0.4">
      <c r="A129" s="35">
        <f t="shared" si="4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/>
      <c r="O129" s="43">
        <f>'EQUIPO MARZO 2025  1'!AQ129</f>
        <v>6</v>
      </c>
      <c r="P129" s="45">
        <f t="shared" si="0"/>
        <v>6</v>
      </c>
      <c r="Q129" s="46">
        <f t="shared" ref="Q129:T129" si="249">AK129</f>
        <v>6</v>
      </c>
      <c r="R129" s="46">
        <f t="shared" si="249"/>
        <v>6</v>
      </c>
      <c r="S129" s="46">
        <f t="shared" si="249"/>
        <v>6</v>
      </c>
      <c r="T129" s="47">
        <f t="shared" si="249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0">P129-Z129+AE129+U129</f>
        <v>6</v>
      </c>
      <c r="AL129" s="46">
        <f t="shared" si="250"/>
        <v>6</v>
      </c>
      <c r="AM129" s="46">
        <f t="shared" si="250"/>
        <v>6</v>
      </c>
      <c r="AN129" s="46">
        <f t="shared" si="250"/>
        <v>6</v>
      </c>
      <c r="AO129" s="46">
        <f t="shared" si="250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  <c r="AW129" s="4"/>
      <c r="AX129" s="4"/>
    </row>
    <row r="130" spans="1:50" ht="90" customHeight="1" x14ac:dyDescent="0.4">
      <c r="A130" s="35">
        <f t="shared" si="4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MARZO 2025  1'!AQ130</f>
        <v>5</v>
      </c>
      <c r="P130" s="45">
        <f t="shared" si="0"/>
        <v>5</v>
      </c>
      <c r="Q130" s="46">
        <f t="shared" ref="Q130:T130" si="251">AK130</f>
        <v>5</v>
      </c>
      <c r="R130" s="46">
        <f t="shared" si="251"/>
        <v>5</v>
      </c>
      <c r="S130" s="46">
        <f t="shared" si="251"/>
        <v>5</v>
      </c>
      <c r="T130" s="47">
        <f t="shared" si="251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2">P130-Z130+AE130+U130</f>
        <v>5</v>
      </c>
      <c r="AL130" s="46">
        <f t="shared" si="252"/>
        <v>5</v>
      </c>
      <c r="AM130" s="46">
        <f t="shared" si="252"/>
        <v>5</v>
      </c>
      <c r="AN130" s="46">
        <f t="shared" si="252"/>
        <v>5</v>
      </c>
      <c r="AO130" s="46">
        <f t="shared" si="252"/>
        <v>5</v>
      </c>
      <c r="AP130" s="37"/>
      <c r="AQ130" s="43">
        <f t="shared" si="3"/>
        <v>5</v>
      </c>
      <c r="AR130" s="41"/>
      <c r="AS130" s="41"/>
      <c r="AT130" s="53"/>
      <c r="AU130" s="54"/>
      <c r="AV130" s="54"/>
      <c r="AW130" s="4"/>
      <c r="AX130" s="4"/>
    </row>
    <row r="131" spans="1:50" ht="90" customHeight="1" x14ac:dyDescent="0.4">
      <c r="A131" s="35">
        <f t="shared" si="4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f>'EQUIPO MARZO 2025  1'!AQ131</f>
        <v>12</v>
      </c>
      <c r="P131" s="45">
        <f t="shared" si="0"/>
        <v>12</v>
      </c>
      <c r="Q131" s="46">
        <f t="shared" ref="Q131:T131" si="253">AK131</f>
        <v>12</v>
      </c>
      <c r="R131" s="46">
        <f t="shared" si="253"/>
        <v>12</v>
      </c>
      <c r="S131" s="46">
        <f t="shared" si="253"/>
        <v>12</v>
      </c>
      <c r="T131" s="47">
        <f t="shared" si="253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4">P131-Z131+AE131+U131</f>
        <v>12</v>
      </c>
      <c r="AL131" s="46">
        <f t="shared" si="254"/>
        <v>12</v>
      </c>
      <c r="AM131" s="46">
        <f t="shared" si="254"/>
        <v>12</v>
      </c>
      <c r="AN131" s="46">
        <f t="shared" si="254"/>
        <v>12</v>
      </c>
      <c r="AO131" s="46">
        <f t="shared" si="254"/>
        <v>12</v>
      </c>
      <c r="AP131" s="37"/>
      <c r="AQ131" s="43">
        <f t="shared" si="3"/>
        <v>12</v>
      </c>
      <c r="AR131" s="41"/>
      <c r="AS131" s="41"/>
      <c r="AT131" s="53"/>
      <c r="AU131" s="54"/>
      <c r="AV131" s="54"/>
      <c r="AW131" s="4"/>
      <c r="AX131" s="4"/>
    </row>
    <row r="132" spans="1:50" ht="90" customHeight="1" x14ac:dyDescent="0.4">
      <c r="A132" s="35">
        <f t="shared" si="4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f>'EQUIPO MARZO 2025  1'!AQ132</f>
        <v>2</v>
      </c>
      <c r="P132" s="45">
        <f t="shared" si="0"/>
        <v>2</v>
      </c>
      <c r="Q132" s="46">
        <f t="shared" ref="Q132:T132" si="255">AK132</f>
        <v>2</v>
      </c>
      <c r="R132" s="46">
        <f t="shared" si="255"/>
        <v>2</v>
      </c>
      <c r="S132" s="46">
        <f t="shared" si="255"/>
        <v>2</v>
      </c>
      <c r="T132" s="47">
        <f t="shared" si="255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6">P132-Z132+AE132+U132</f>
        <v>2</v>
      </c>
      <c r="AL132" s="46">
        <f t="shared" si="256"/>
        <v>2</v>
      </c>
      <c r="AM132" s="46">
        <f t="shared" si="256"/>
        <v>2</v>
      </c>
      <c r="AN132" s="46">
        <f t="shared" si="256"/>
        <v>2</v>
      </c>
      <c r="AO132" s="46">
        <f t="shared" si="256"/>
        <v>2</v>
      </c>
      <c r="AP132" s="37"/>
      <c r="AQ132" s="43">
        <f t="shared" si="3"/>
        <v>2</v>
      </c>
      <c r="AR132" s="41"/>
      <c r="AS132" s="41"/>
      <c r="AT132" s="53"/>
      <c r="AU132" s="54"/>
      <c r="AV132" s="54"/>
      <c r="AW132" s="4"/>
      <c r="AX132" s="4"/>
    </row>
    <row r="133" spans="1:50" ht="90" customHeight="1" x14ac:dyDescent="0.4">
      <c r="A133" s="35">
        <f t="shared" si="4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MARZO 2025  1'!AQ133</f>
        <v>5</v>
      </c>
      <c r="P133" s="45">
        <f t="shared" si="0"/>
        <v>5</v>
      </c>
      <c r="Q133" s="46">
        <f t="shared" ref="Q133:T133" si="257">AK133</f>
        <v>5</v>
      </c>
      <c r="R133" s="46">
        <f t="shared" si="257"/>
        <v>5</v>
      </c>
      <c r="S133" s="46">
        <f t="shared" si="257"/>
        <v>5</v>
      </c>
      <c r="T133" s="47">
        <f t="shared" si="257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8">P133-Z133+AE133+U133</f>
        <v>5</v>
      </c>
      <c r="AL133" s="46">
        <f t="shared" si="258"/>
        <v>5</v>
      </c>
      <c r="AM133" s="46">
        <f t="shared" si="258"/>
        <v>5</v>
      </c>
      <c r="AN133" s="46">
        <f t="shared" si="258"/>
        <v>5</v>
      </c>
      <c r="AO133" s="46">
        <f t="shared" si="258"/>
        <v>5</v>
      </c>
      <c r="AP133" s="37"/>
      <c r="AQ133" s="43">
        <f t="shared" si="3"/>
        <v>5</v>
      </c>
      <c r="AR133" s="41"/>
      <c r="AS133" s="41"/>
      <c r="AT133" s="53"/>
      <c r="AU133" s="54"/>
      <c r="AV133" s="54"/>
      <c r="AW133" s="4"/>
      <c r="AX133" s="4"/>
    </row>
    <row r="134" spans="1:50" ht="90" customHeight="1" x14ac:dyDescent="0.4">
      <c r="A134" s="35">
        <f t="shared" si="4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MARZO 2025  1'!AQ134</f>
        <v>3</v>
      </c>
      <c r="P134" s="45">
        <f t="shared" si="0"/>
        <v>3</v>
      </c>
      <c r="Q134" s="46">
        <f t="shared" ref="Q134:T134" si="259">AK134</f>
        <v>3</v>
      </c>
      <c r="R134" s="46">
        <f t="shared" si="259"/>
        <v>3</v>
      </c>
      <c r="S134" s="46">
        <f t="shared" si="259"/>
        <v>3</v>
      </c>
      <c r="T134" s="47">
        <f t="shared" si="259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0">P134-Z134+AE134+U134</f>
        <v>3</v>
      </c>
      <c r="AL134" s="46">
        <f t="shared" si="260"/>
        <v>3</v>
      </c>
      <c r="AM134" s="46">
        <f t="shared" si="260"/>
        <v>3</v>
      </c>
      <c r="AN134" s="46">
        <f t="shared" si="260"/>
        <v>3</v>
      </c>
      <c r="AO134" s="46">
        <f t="shared" si="260"/>
        <v>3</v>
      </c>
      <c r="AP134" s="37"/>
      <c r="AQ134" s="43">
        <f t="shared" si="3"/>
        <v>3</v>
      </c>
      <c r="AR134" s="41"/>
      <c r="AS134" s="41"/>
      <c r="AT134" s="53"/>
      <c r="AU134" s="54"/>
      <c r="AV134" s="54"/>
      <c r="AW134" s="4"/>
      <c r="AX134" s="4"/>
    </row>
    <row r="135" spans="1:50" ht="90" customHeight="1" x14ac:dyDescent="0.4">
      <c r="A135" s="35">
        <f t="shared" si="4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MARZO 2025  1'!AQ135</f>
        <v>5</v>
      </c>
      <c r="P135" s="45">
        <f t="shared" si="0"/>
        <v>5</v>
      </c>
      <c r="Q135" s="46">
        <f t="shared" ref="Q135:T135" si="261">AK135</f>
        <v>5</v>
      </c>
      <c r="R135" s="46">
        <f t="shared" si="261"/>
        <v>5</v>
      </c>
      <c r="S135" s="46">
        <f t="shared" si="261"/>
        <v>5</v>
      </c>
      <c r="T135" s="47">
        <f t="shared" si="261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2025'!AP135</f>
        <v>6</v>
      </c>
      <c r="AK135" s="52">
        <f t="shared" ref="AK135:AO135" si="262">P135-Z135+AE135+U135</f>
        <v>5</v>
      </c>
      <c r="AL135" s="46">
        <f t="shared" si="262"/>
        <v>5</v>
      </c>
      <c r="AM135" s="46">
        <f t="shared" si="262"/>
        <v>5</v>
      </c>
      <c r="AN135" s="46">
        <f t="shared" si="262"/>
        <v>5</v>
      </c>
      <c r="AO135" s="46">
        <f t="shared" si="262"/>
        <v>5</v>
      </c>
      <c r="AP135" s="37"/>
      <c r="AQ135" s="43">
        <f t="shared" si="3"/>
        <v>5</v>
      </c>
      <c r="AR135" s="41"/>
      <c r="AS135" s="41"/>
      <c r="AT135" s="53"/>
      <c r="AU135" s="54"/>
      <c r="AV135" s="54"/>
      <c r="AW135" s="4"/>
      <c r="AX135" s="4"/>
    </row>
    <row r="136" spans="1:50" ht="90" customHeight="1" x14ac:dyDescent="0.4">
      <c r="A136" s="35">
        <f t="shared" si="4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MARZO 2025  1'!AQ136</f>
        <v>4</v>
      </c>
      <c r="P136" s="45">
        <f t="shared" si="0"/>
        <v>4</v>
      </c>
      <c r="Q136" s="46">
        <f t="shared" ref="Q136:T136" si="263">AK136</f>
        <v>4</v>
      </c>
      <c r="R136" s="46">
        <f t="shared" si="263"/>
        <v>4</v>
      </c>
      <c r="S136" s="46">
        <f t="shared" si="263"/>
        <v>4</v>
      </c>
      <c r="T136" s="47">
        <f t="shared" si="263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4">P136-Z136+AE136+U136</f>
        <v>4</v>
      </c>
      <c r="AL136" s="46">
        <f t="shared" si="264"/>
        <v>4</v>
      </c>
      <c r="AM136" s="46">
        <f t="shared" si="264"/>
        <v>4</v>
      </c>
      <c r="AN136" s="46">
        <f t="shared" si="264"/>
        <v>4</v>
      </c>
      <c r="AO136" s="46">
        <f t="shared" si="264"/>
        <v>4</v>
      </c>
      <c r="AP136" s="37"/>
      <c r="AQ136" s="43">
        <f t="shared" si="3"/>
        <v>4</v>
      </c>
      <c r="AR136" s="41"/>
      <c r="AS136" s="41"/>
      <c r="AT136" s="53"/>
      <c r="AU136" s="54"/>
      <c r="AV136" s="54"/>
      <c r="AW136" s="4"/>
      <c r="AX136" s="4"/>
    </row>
    <row r="137" spans="1:50" ht="90" customHeight="1" x14ac:dyDescent="0.4">
      <c r="A137" s="35">
        <f t="shared" si="4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MARZO 2025  1'!AQ137</f>
        <v>0</v>
      </c>
      <c r="P137" s="45">
        <f t="shared" si="0"/>
        <v>0</v>
      </c>
      <c r="Q137" s="46">
        <f t="shared" ref="Q137:T137" si="265">AK137</f>
        <v>0</v>
      </c>
      <c r="R137" s="46">
        <f t="shared" si="265"/>
        <v>0</v>
      </c>
      <c r="S137" s="46">
        <f t="shared" si="265"/>
        <v>0</v>
      </c>
      <c r="T137" s="47">
        <f t="shared" si="265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6">P137-Z137+AE137+U137</f>
        <v>0</v>
      </c>
      <c r="AL137" s="46">
        <f t="shared" si="266"/>
        <v>0</v>
      </c>
      <c r="AM137" s="46">
        <f t="shared" si="266"/>
        <v>0</v>
      </c>
      <c r="AN137" s="46">
        <f t="shared" si="266"/>
        <v>0</v>
      </c>
      <c r="AO137" s="46">
        <f t="shared" si="266"/>
        <v>0</v>
      </c>
      <c r="AP137" s="37"/>
      <c r="AQ137" s="43">
        <f t="shared" si="3"/>
        <v>0</v>
      </c>
      <c r="AR137" s="41"/>
      <c r="AS137" s="41"/>
      <c r="AT137" s="53"/>
      <c r="AU137" s="54"/>
      <c r="AV137" s="54"/>
      <c r="AW137" s="4"/>
      <c r="AX137" s="4"/>
    </row>
    <row r="138" spans="1:50" ht="90" customHeight="1" x14ac:dyDescent="0.4">
      <c r="A138" s="35">
        <f t="shared" si="4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MARZO 2025  1'!AQ138</f>
        <v>9</v>
      </c>
      <c r="P138" s="45">
        <f t="shared" si="0"/>
        <v>9</v>
      </c>
      <c r="Q138" s="46">
        <f t="shared" ref="Q138:T138" si="267">AK138</f>
        <v>9</v>
      </c>
      <c r="R138" s="46">
        <f t="shared" si="267"/>
        <v>9</v>
      </c>
      <c r="S138" s="46">
        <f t="shared" si="267"/>
        <v>9</v>
      </c>
      <c r="T138" s="47">
        <f t="shared" si="267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8">P138-Z138+AE138+U138</f>
        <v>9</v>
      </c>
      <c r="AL138" s="46">
        <f t="shared" si="268"/>
        <v>9</v>
      </c>
      <c r="AM138" s="46">
        <f t="shared" si="268"/>
        <v>9</v>
      </c>
      <c r="AN138" s="46">
        <f t="shared" si="268"/>
        <v>9</v>
      </c>
      <c r="AO138" s="46">
        <f t="shared" si="268"/>
        <v>9</v>
      </c>
      <c r="AP138" s="37"/>
      <c r="AQ138" s="43">
        <f t="shared" si="3"/>
        <v>9</v>
      </c>
      <c r="AR138" s="41"/>
      <c r="AS138" s="41"/>
      <c r="AT138" s="53"/>
      <c r="AU138" s="54"/>
      <c r="AV138" s="54"/>
      <c r="AW138" s="4"/>
      <c r="AX138" s="4"/>
    </row>
    <row r="139" spans="1:50" ht="90" customHeight="1" x14ac:dyDescent="0.4">
      <c r="A139" s="35">
        <f t="shared" si="4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MARZO 2025  1'!AQ139</f>
        <v>18</v>
      </c>
      <c r="P139" s="45">
        <f t="shared" si="0"/>
        <v>18</v>
      </c>
      <c r="Q139" s="46">
        <f t="shared" ref="Q139:T139" si="269">AK139</f>
        <v>18</v>
      </c>
      <c r="R139" s="46">
        <f t="shared" si="269"/>
        <v>18</v>
      </c>
      <c r="S139" s="46">
        <f t="shared" si="269"/>
        <v>18</v>
      </c>
      <c r="T139" s="47">
        <f t="shared" si="269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0">P139-Z139+AE139+U139</f>
        <v>18</v>
      </c>
      <c r="AL139" s="46">
        <f t="shared" si="270"/>
        <v>18</v>
      </c>
      <c r="AM139" s="46">
        <f t="shared" si="270"/>
        <v>18</v>
      </c>
      <c r="AN139" s="46">
        <f t="shared" si="270"/>
        <v>18</v>
      </c>
      <c r="AO139" s="46">
        <f t="shared" si="270"/>
        <v>18</v>
      </c>
      <c r="AP139" s="37"/>
      <c r="AQ139" s="43">
        <f t="shared" si="3"/>
        <v>18</v>
      </c>
      <c r="AR139" s="41"/>
      <c r="AS139" s="41"/>
      <c r="AT139" s="53"/>
      <c r="AU139" s="54"/>
      <c r="AV139" s="54"/>
      <c r="AW139" s="4"/>
      <c r="AX139" s="4"/>
    </row>
    <row r="140" spans="1:50" ht="90" customHeight="1" x14ac:dyDescent="0.4">
      <c r="A140" s="35">
        <f t="shared" si="4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MARZO 2025  1'!AQ140</f>
        <v>8</v>
      </c>
      <c r="P140" s="45">
        <f t="shared" si="0"/>
        <v>8</v>
      </c>
      <c r="Q140" s="46">
        <f t="shared" ref="Q140:T140" si="271">AK140</f>
        <v>8</v>
      </c>
      <c r="R140" s="46">
        <f t="shared" si="271"/>
        <v>8</v>
      </c>
      <c r="S140" s="46">
        <f t="shared" si="271"/>
        <v>8</v>
      </c>
      <c r="T140" s="47">
        <f t="shared" si="271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2">P140-Z140+AE140+U140</f>
        <v>8</v>
      </c>
      <c r="AL140" s="46">
        <f t="shared" si="272"/>
        <v>8</v>
      </c>
      <c r="AM140" s="46">
        <f t="shared" si="272"/>
        <v>8</v>
      </c>
      <c r="AN140" s="46">
        <f t="shared" si="272"/>
        <v>8</v>
      </c>
      <c r="AO140" s="46">
        <f t="shared" si="272"/>
        <v>8</v>
      </c>
      <c r="AP140" s="37"/>
      <c r="AQ140" s="43">
        <f t="shared" si="3"/>
        <v>8</v>
      </c>
      <c r="AR140" s="41"/>
      <c r="AS140" s="41"/>
      <c r="AT140" s="53"/>
      <c r="AU140" s="54"/>
      <c r="AV140" s="54"/>
      <c r="AW140" s="4"/>
      <c r="AX140" s="4"/>
    </row>
    <row r="141" spans="1:50" ht="90" customHeight="1" x14ac:dyDescent="0.4">
      <c r="A141" s="35">
        <f t="shared" si="4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MARZO 2025  1'!AQ141</f>
        <v>4</v>
      </c>
      <c r="P141" s="45">
        <f t="shared" si="0"/>
        <v>4</v>
      </c>
      <c r="Q141" s="46">
        <f t="shared" ref="Q141:T141" si="273">AK141</f>
        <v>4</v>
      </c>
      <c r="R141" s="46">
        <f t="shared" si="273"/>
        <v>4</v>
      </c>
      <c r="S141" s="46">
        <f t="shared" si="273"/>
        <v>4</v>
      </c>
      <c r="T141" s="47">
        <f t="shared" si="273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4">P141-Z141+AE141+U141</f>
        <v>4</v>
      </c>
      <c r="AL141" s="46">
        <f t="shared" si="274"/>
        <v>4</v>
      </c>
      <c r="AM141" s="46">
        <f t="shared" si="274"/>
        <v>4</v>
      </c>
      <c r="AN141" s="46">
        <f t="shared" si="274"/>
        <v>4</v>
      </c>
      <c r="AO141" s="46">
        <f t="shared" si="274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  <c r="AW141" s="4"/>
      <c r="AX141" s="4"/>
    </row>
    <row r="142" spans="1:50" ht="90" customHeight="1" x14ac:dyDescent="0.4">
      <c r="A142" s="35">
        <f t="shared" si="4"/>
        <v>137</v>
      </c>
      <c r="B142" s="13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MARZO 2025  1'!AQ142</f>
        <v>15</v>
      </c>
      <c r="P142" s="45">
        <f t="shared" si="0"/>
        <v>15</v>
      </c>
      <c r="Q142" s="46">
        <f t="shared" ref="Q142:T142" si="275">AK142</f>
        <v>15</v>
      </c>
      <c r="R142" s="46">
        <f t="shared" si="275"/>
        <v>15</v>
      </c>
      <c r="S142" s="46">
        <f t="shared" si="275"/>
        <v>15</v>
      </c>
      <c r="T142" s="47">
        <f t="shared" si="275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6">P142-Z142+AE142+U142</f>
        <v>15</v>
      </c>
      <c r="AL142" s="46">
        <f t="shared" si="276"/>
        <v>15</v>
      </c>
      <c r="AM142" s="46">
        <f t="shared" si="276"/>
        <v>15</v>
      </c>
      <c r="AN142" s="46">
        <f t="shared" si="276"/>
        <v>15</v>
      </c>
      <c r="AO142" s="46">
        <f t="shared" si="276"/>
        <v>15</v>
      </c>
      <c r="AP142" s="37"/>
      <c r="AQ142" s="43">
        <f t="shared" si="3"/>
        <v>15</v>
      </c>
      <c r="AR142" s="41"/>
      <c r="AS142" s="41"/>
      <c r="AT142" s="53"/>
      <c r="AU142" s="54"/>
      <c r="AV142" s="54"/>
      <c r="AW142" s="4"/>
      <c r="AX142" s="4"/>
    </row>
    <row r="143" spans="1:50" ht="90" customHeight="1" x14ac:dyDescent="0.4">
      <c r="A143" s="35">
        <f t="shared" si="4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MARZO 2025  1'!AQ143</f>
        <v>0</v>
      </c>
      <c r="P143" s="45">
        <f t="shared" si="0"/>
        <v>0</v>
      </c>
      <c r="Q143" s="46">
        <f t="shared" ref="Q143:T143" si="277">AK143</f>
        <v>0</v>
      </c>
      <c r="R143" s="46">
        <f t="shared" si="277"/>
        <v>0</v>
      </c>
      <c r="S143" s="46">
        <f t="shared" si="277"/>
        <v>0</v>
      </c>
      <c r="T143" s="47">
        <f t="shared" si="277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8">P143-Z143+AE143+U143</f>
        <v>0</v>
      </c>
      <c r="AL143" s="46">
        <f t="shared" si="278"/>
        <v>0</v>
      </c>
      <c r="AM143" s="46">
        <f t="shared" si="278"/>
        <v>0</v>
      </c>
      <c r="AN143" s="46">
        <f t="shared" si="278"/>
        <v>0</v>
      </c>
      <c r="AO143" s="46">
        <f t="shared" si="278"/>
        <v>0</v>
      </c>
      <c r="AP143" s="37"/>
      <c r="AQ143" s="43">
        <f t="shared" si="3"/>
        <v>0</v>
      </c>
      <c r="AR143" s="41"/>
      <c r="AS143" s="41"/>
      <c r="AT143" s="53"/>
      <c r="AU143" s="54"/>
      <c r="AV143" s="54"/>
      <c r="AW143" s="4"/>
      <c r="AX143" s="4"/>
    </row>
    <row r="144" spans="1:50" ht="90" customHeight="1" x14ac:dyDescent="0.4">
      <c r="A144" s="35">
        <f t="shared" si="4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MARZO 2025  1'!AQ144</f>
        <v>10</v>
      </c>
      <c r="P144" s="45">
        <f t="shared" si="0"/>
        <v>10</v>
      </c>
      <c r="Q144" s="46">
        <f t="shared" ref="Q144:T144" si="279">AK144</f>
        <v>10</v>
      </c>
      <c r="R144" s="46">
        <f t="shared" si="279"/>
        <v>10</v>
      </c>
      <c r="S144" s="46">
        <f t="shared" si="279"/>
        <v>10</v>
      </c>
      <c r="T144" s="47">
        <f t="shared" si="279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0">P144-Z144+AE144+U144</f>
        <v>10</v>
      </c>
      <c r="AL144" s="46">
        <f t="shared" si="280"/>
        <v>10</v>
      </c>
      <c r="AM144" s="46">
        <f t="shared" si="280"/>
        <v>10</v>
      </c>
      <c r="AN144" s="46">
        <f t="shared" si="280"/>
        <v>10</v>
      </c>
      <c r="AO144" s="46">
        <f t="shared" si="280"/>
        <v>10</v>
      </c>
      <c r="AP144" s="37"/>
      <c r="AQ144" s="43">
        <f t="shared" si="3"/>
        <v>10</v>
      </c>
      <c r="AR144" s="41"/>
      <c r="AS144" s="41"/>
      <c r="AT144" s="53"/>
      <c r="AU144" s="54"/>
      <c r="AV144" s="54"/>
      <c r="AW144" s="4"/>
      <c r="AX144" s="4"/>
    </row>
    <row r="145" spans="1:50" ht="90" customHeight="1" x14ac:dyDescent="0.4">
      <c r="A145" s="35">
        <f t="shared" si="4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44" t="s">
        <v>886</v>
      </c>
      <c r="O145" s="43">
        <f>'EQUIPO MARZO 2025  1'!AQ145</f>
        <v>160</v>
      </c>
      <c r="P145" s="45">
        <f t="shared" si="0"/>
        <v>160</v>
      </c>
      <c r="Q145" s="46">
        <f t="shared" ref="Q145:T145" si="281">AK145</f>
        <v>160</v>
      </c>
      <c r="R145" s="46">
        <f t="shared" si="281"/>
        <v>160</v>
      </c>
      <c r="S145" s="46">
        <f t="shared" si="281"/>
        <v>160</v>
      </c>
      <c r="T145" s="47">
        <f t="shared" si="281"/>
        <v>156</v>
      </c>
      <c r="U145" s="48"/>
      <c r="V145" s="37"/>
      <c r="W145" s="37"/>
      <c r="X145" s="37"/>
      <c r="Y145" s="49"/>
      <c r="Z145" s="138"/>
      <c r="AA145" s="139"/>
      <c r="AB145" s="37"/>
      <c r="AC145" s="37">
        <v>4</v>
      </c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2">P145-Z145+AE145+U145</f>
        <v>160</v>
      </c>
      <c r="AL145" s="46">
        <f t="shared" si="282"/>
        <v>160</v>
      </c>
      <c r="AM145" s="46">
        <f t="shared" si="282"/>
        <v>160</v>
      </c>
      <c r="AN145" s="46">
        <f t="shared" si="282"/>
        <v>156</v>
      </c>
      <c r="AO145" s="46">
        <f t="shared" si="282"/>
        <v>156</v>
      </c>
      <c r="AP145" s="37"/>
      <c r="AQ145" s="43">
        <f t="shared" si="3"/>
        <v>156</v>
      </c>
      <c r="AR145" s="41"/>
      <c r="AS145" s="41"/>
      <c r="AT145" s="53"/>
      <c r="AU145" s="54"/>
      <c r="AV145" s="54"/>
      <c r="AW145" s="4"/>
      <c r="AX145" s="4"/>
    </row>
    <row r="146" spans="1:50" ht="90" customHeight="1" x14ac:dyDescent="0.4">
      <c r="A146" s="35">
        <f t="shared" si="4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44" t="s">
        <v>886</v>
      </c>
      <c r="O146" s="43">
        <f>'EQUIPO MARZO 2025  1'!AQ146</f>
        <v>160</v>
      </c>
      <c r="P146" s="45">
        <f t="shared" si="0"/>
        <v>160</v>
      </c>
      <c r="Q146" s="46">
        <f t="shared" ref="Q146:T146" si="283">AK146</f>
        <v>160</v>
      </c>
      <c r="R146" s="46">
        <f t="shared" si="283"/>
        <v>160</v>
      </c>
      <c r="S146" s="46">
        <f t="shared" si="283"/>
        <v>160</v>
      </c>
      <c r="T146" s="47">
        <f t="shared" si="283"/>
        <v>156</v>
      </c>
      <c r="U146" s="48"/>
      <c r="V146" s="37"/>
      <c r="W146" s="37"/>
      <c r="X146" s="37"/>
      <c r="Y146" s="49"/>
      <c r="Z146" s="138"/>
      <c r="AA146" s="139"/>
      <c r="AB146" s="37"/>
      <c r="AC146" s="37">
        <v>4</v>
      </c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4">P146-Z146+AE146+U146</f>
        <v>160</v>
      </c>
      <c r="AL146" s="46">
        <f t="shared" si="284"/>
        <v>160</v>
      </c>
      <c r="AM146" s="46">
        <f t="shared" si="284"/>
        <v>160</v>
      </c>
      <c r="AN146" s="46">
        <f t="shared" si="284"/>
        <v>156</v>
      </c>
      <c r="AO146" s="46">
        <f t="shared" si="284"/>
        <v>156</v>
      </c>
      <c r="AP146" s="37"/>
      <c r="AQ146" s="43">
        <f t="shared" si="3"/>
        <v>156</v>
      </c>
      <c r="AR146" s="41"/>
      <c r="AS146" s="41"/>
      <c r="AT146" s="53"/>
      <c r="AU146" s="54"/>
      <c r="AV146" s="54"/>
      <c r="AW146" s="4"/>
      <c r="AX146" s="4"/>
    </row>
    <row r="147" spans="1:50" ht="90" customHeight="1" x14ac:dyDescent="0.4">
      <c r="A147" s="35">
        <f t="shared" si="4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 t="s">
        <v>886</v>
      </c>
      <c r="O147" s="43">
        <f>'EQUIPO MARZO 2025  1'!AQ147</f>
        <v>137</v>
      </c>
      <c r="P147" s="45">
        <f t="shared" si="0"/>
        <v>137</v>
      </c>
      <c r="Q147" s="46">
        <f t="shared" ref="Q147:T147" si="285">AK147</f>
        <v>137</v>
      </c>
      <c r="R147" s="46">
        <f t="shared" si="285"/>
        <v>137</v>
      </c>
      <c r="S147" s="46">
        <f t="shared" si="285"/>
        <v>137</v>
      </c>
      <c r="T147" s="47">
        <f t="shared" si="285"/>
        <v>132</v>
      </c>
      <c r="U147" s="48"/>
      <c r="V147" s="37"/>
      <c r="W147" s="37"/>
      <c r="X147" s="37"/>
      <c r="Y147" s="49"/>
      <c r="Z147" s="138"/>
      <c r="AA147" s="139"/>
      <c r="AB147" s="37"/>
      <c r="AC147" s="37">
        <v>5</v>
      </c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6">P147-Z147+AE147+U147</f>
        <v>137</v>
      </c>
      <c r="AL147" s="46">
        <f t="shared" si="286"/>
        <v>137</v>
      </c>
      <c r="AM147" s="46">
        <f t="shared" si="286"/>
        <v>137</v>
      </c>
      <c r="AN147" s="46">
        <f t="shared" si="286"/>
        <v>132</v>
      </c>
      <c r="AO147" s="46">
        <f t="shared" si="286"/>
        <v>132</v>
      </c>
      <c r="AP147" s="37"/>
      <c r="AQ147" s="43">
        <f t="shared" si="3"/>
        <v>132</v>
      </c>
      <c r="AR147" s="41"/>
      <c r="AS147" s="41"/>
      <c r="AT147" s="53"/>
      <c r="AU147" s="54"/>
      <c r="AV147" s="54"/>
      <c r="AW147" s="4"/>
      <c r="AX147" s="4"/>
    </row>
    <row r="148" spans="1:50" ht="90" customHeight="1" x14ac:dyDescent="0.4">
      <c r="A148" s="35">
        <f t="shared" si="4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 t="s">
        <v>886</v>
      </c>
      <c r="O148" s="43">
        <f>'EQUIPO MARZO 2025  1'!AQ148</f>
        <v>137</v>
      </c>
      <c r="P148" s="45">
        <f t="shared" si="0"/>
        <v>137</v>
      </c>
      <c r="Q148" s="46">
        <f t="shared" ref="Q148:T148" si="287">AK148</f>
        <v>137</v>
      </c>
      <c r="R148" s="46">
        <f t="shared" si="287"/>
        <v>137</v>
      </c>
      <c r="S148" s="46">
        <f t="shared" si="287"/>
        <v>137</v>
      </c>
      <c r="T148" s="47">
        <f t="shared" si="287"/>
        <v>132</v>
      </c>
      <c r="U148" s="48"/>
      <c r="V148" s="37"/>
      <c r="W148" s="37"/>
      <c r="X148" s="37"/>
      <c r="Y148" s="49"/>
      <c r="Z148" s="138"/>
      <c r="AA148" s="139"/>
      <c r="AB148" s="37"/>
      <c r="AC148" s="37">
        <v>5</v>
      </c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8">P148-Z148+AE148+U148</f>
        <v>137</v>
      </c>
      <c r="AL148" s="46">
        <f t="shared" si="288"/>
        <v>137</v>
      </c>
      <c r="AM148" s="46">
        <f t="shared" si="288"/>
        <v>137</v>
      </c>
      <c r="AN148" s="46">
        <f t="shared" si="288"/>
        <v>132</v>
      </c>
      <c r="AO148" s="46">
        <f t="shared" si="288"/>
        <v>132</v>
      </c>
      <c r="AP148" s="37"/>
      <c r="AQ148" s="43">
        <f t="shared" si="3"/>
        <v>132</v>
      </c>
      <c r="AR148" s="41"/>
      <c r="AS148" s="41"/>
      <c r="AT148" s="53"/>
      <c r="AU148" s="54"/>
      <c r="AV148" s="54"/>
      <c r="AW148" s="4"/>
      <c r="AX148" s="4"/>
    </row>
    <row r="149" spans="1:50" ht="90" customHeight="1" x14ac:dyDescent="0.4">
      <c r="A149" s="35">
        <f t="shared" si="4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 t="s">
        <v>887</v>
      </c>
      <c r="O149" s="43">
        <f>'EQUIPO MARZO 2025  1'!AQ149</f>
        <v>52</v>
      </c>
      <c r="P149" s="45">
        <f t="shared" si="0"/>
        <v>52</v>
      </c>
      <c r="Q149" s="46">
        <f t="shared" ref="Q149:T149" si="289">AK149</f>
        <v>52</v>
      </c>
      <c r="R149" s="46">
        <f t="shared" si="289"/>
        <v>52</v>
      </c>
      <c r="S149" s="46">
        <f t="shared" si="289"/>
        <v>52</v>
      </c>
      <c r="T149" s="47">
        <f t="shared" si="289"/>
        <v>42</v>
      </c>
      <c r="U149" s="48"/>
      <c r="V149" s="37"/>
      <c r="W149" s="37"/>
      <c r="X149" s="37"/>
      <c r="Y149" s="49"/>
      <c r="Z149" s="138"/>
      <c r="AA149" s="139"/>
      <c r="AB149" s="37"/>
      <c r="AC149" s="37">
        <v>10</v>
      </c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0">P149-Z149+AE149+U149</f>
        <v>52</v>
      </c>
      <c r="AL149" s="46">
        <f t="shared" si="290"/>
        <v>52</v>
      </c>
      <c r="AM149" s="46">
        <f t="shared" si="290"/>
        <v>52</v>
      </c>
      <c r="AN149" s="46">
        <f t="shared" si="290"/>
        <v>42</v>
      </c>
      <c r="AO149" s="46">
        <f t="shared" si="290"/>
        <v>42</v>
      </c>
      <c r="AP149" s="37"/>
      <c r="AQ149" s="43">
        <f t="shared" si="3"/>
        <v>42</v>
      </c>
      <c r="AR149" s="41"/>
      <c r="AS149" s="41">
        <v>403</v>
      </c>
      <c r="AT149" s="53"/>
      <c r="AU149" s="54"/>
      <c r="AV149" s="54"/>
      <c r="AW149" s="4"/>
      <c r="AX149" s="4"/>
    </row>
    <row r="150" spans="1:50" ht="90" customHeight="1" x14ac:dyDescent="0.5">
      <c r="A150" s="35">
        <f t="shared" si="4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 t="s">
        <v>887</v>
      </c>
      <c r="O150" s="43">
        <f>'EQUIPO MARZO 2025  1'!AQ150</f>
        <v>42</v>
      </c>
      <c r="P150" s="45">
        <f t="shared" si="0"/>
        <v>42</v>
      </c>
      <c r="Q150" s="46">
        <f t="shared" ref="Q150:T150" si="291">AK150</f>
        <v>42</v>
      </c>
      <c r="R150" s="46">
        <f t="shared" si="291"/>
        <v>42</v>
      </c>
      <c r="S150" s="46">
        <f t="shared" si="291"/>
        <v>42</v>
      </c>
      <c r="T150" s="47">
        <f t="shared" si="291"/>
        <v>32</v>
      </c>
      <c r="U150" s="48"/>
      <c r="V150" s="37"/>
      <c r="W150" s="37"/>
      <c r="X150" s="37"/>
      <c r="Y150" s="49"/>
      <c r="Z150" s="138"/>
      <c r="AA150" s="139"/>
      <c r="AB150" s="37"/>
      <c r="AC150" s="37">
        <v>10</v>
      </c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2">P150-Z150+AE150+U150</f>
        <v>42</v>
      </c>
      <c r="AL150" s="46">
        <f t="shared" si="292"/>
        <v>42</v>
      </c>
      <c r="AM150" s="46">
        <f t="shared" si="292"/>
        <v>42</v>
      </c>
      <c r="AN150" s="46">
        <f t="shared" si="292"/>
        <v>32</v>
      </c>
      <c r="AO150" s="46">
        <f t="shared" si="292"/>
        <v>32</v>
      </c>
      <c r="AP150" s="37"/>
      <c r="AQ150" s="43">
        <f t="shared" si="3"/>
        <v>32</v>
      </c>
      <c r="AR150" s="41"/>
      <c r="AS150" s="41">
        <v>403</v>
      </c>
      <c r="AT150" s="53"/>
      <c r="AU150" s="54"/>
      <c r="AV150" s="54"/>
      <c r="AW150" s="4"/>
      <c r="AX150" s="4"/>
    </row>
    <row r="151" spans="1:50" ht="90" customHeight="1" x14ac:dyDescent="0.4">
      <c r="A151" s="35">
        <f t="shared" si="4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MARZO 2025  1'!AQ151</f>
        <v>2</v>
      </c>
      <c r="P151" s="45">
        <f t="shared" si="0"/>
        <v>2</v>
      </c>
      <c r="Q151" s="46">
        <f t="shared" ref="Q151:T151" si="293">AK151</f>
        <v>2</v>
      </c>
      <c r="R151" s="46">
        <f t="shared" si="293"/>
        <v>2</v>
      </c>
      <c r="S151" s="46">
        <f t="shared" si="293"/>
        <v>2</v>
      </c>
      <c r="T151" s="47">
        <f t="shared" si="293"/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4">P151-Z151+AE151+U151</f>
        <v>2</v>
      </c>
      <c r="AL151" s="46">
        <f t="shared" si="294"/>
        <v>2</v>
      </c>
      <c r="AM151" s="46">
        <f t="shared" si="294"/>
        <v>2</v>
      </c>
      <c r="AN151" s="46">
        <f t="shared" si="294"/>
        <v>2</v>
      </c>
      <c r="AO151" s="46">
        <f t="shared" si="294"/>
        <v>2</v>
      </c>
      <c r="AP151" s="37"/>
      <c r="AQ151" s="43">
        <f t="shared" si="3"/>
        <v>2</v>
      </c>
      <c r="AR151" s="41"/>
      <c r="AS151" s="41"/>
      <c r="AT151" s="53"/>
      <c r="AU151" s="54"/>
      <c r="AV151" s="54"/>
      <c r="AW151" s="4"/>
      <c r="AX151" s="4"/>
    </row>
    <row r="152" spans="1:50" ht="90" customHeight="1" x14ac:dyDescent="0.4">
      <c r="A152" s="35">
        <f t="shared" si="4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MARZO 2025  1'!AQ152</f>
        <v>14</v>
      </c>
      <c r="P152" s="45">
        <f t="shared" si="0"/>
        <v>14</v>
      </c>
      <c r="Q152" s="46">
        <f t="shared" ref="Q152:T152" si="295">AK152</f>
        <v>14</v>
      </c>
      <c r="R152" s="46">
        <f t="shared" si="295"/>
        <v>14</v>
      </c>
      <c r="S152" s="46">
        <f t="shared" si="295"/>
        <v>14</v>
      </c>
      <c r="T152" s="47">
        <f t="shared" si="295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6">P152-Z152+AE152+U152</f>
        <v>14</v>
      </c>
      <c r="AL152" s="46">
        <f t="shared" si="296"/>
        <v>14</v>
      </c>
      <c r="AM152" s="46">
        <f t="shared" si="296"/>
        <v>14</v>
      </c>
      <c r="AN152" s="46">
        <f t="shared" si="296"/>
        <v>14</v>
      </c>
      <c r="AO152" s="46">
        <f t="shared" si="296"/>
        <v>14</v>
      </c>
      <c r="AP152" s="37"/>
      <c r="AQ152" s="43">
        <f t="shared" si="3"/>
        <v>14</v>
      </c>
      <c r="AR152" s="41"/>
      <c r="AS152" s="41"/>
      <c r="AT152" s="53"/>
      <c r="AU152" s="54"/>
      <c r="AV152" s="54"/>
      <c r="AW152" s="4"/>
      <c r="AX152" s="4"/>
    </row>
    <row r="153" spans="1:50" ht="90" customHeight="1" x14ac:dyDescent="0.4">
      <c r="A153" s="35">
        <f t="shared" si="4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MARZO 2025  1'!AQ153</f>
        <v>1</v>
      </c>
      <c r="P153" s="45">
        <f t="shared" si="0"/>
        <v>1</v>
      </c>
      <c r="Q153" s="46">
        <f t="shared" ref="Q153:T153" si="297">AK153</f>
        <v>1</v>
      </c>
      <c r="R153" s="46">
        <f t="shared" si="297"/>
        <v>1</v>
      </c>
      <c r="S153" s="46">
        <f t="shared" si="297"/>
        <v>1</v>
      </c>
      <c r="T153" s="47">
        <f t="shared" si="297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8">P153-Z153+AE153+U153</f>
        <v>1</v>
      </c>
      <c r="AL153" s="46">
        <f t="shared" si="298"/>
        <v>1</v>
      </c>
      <c r="AM153" s="46">
        <f t="shared" si="298"/>
        <v>1</v>
      </c>
      <c r="AN153" s="46">
        <f t="shared" si="298"/>
        <v>1</v>
      </c>
      <c r="AO153" s="46">
        <f t="shared" si="298"/>
        <v>1</v>
      </c>
      <c r="AP153" s="37"/>
      <c r="AQ153" s="43">
        <f t="shared" si="3"/>
        <v>1</v>
      </c>
      <c r="AR153" s="41"/>
      <c r="AS153" s="41"/>
      <c r="AT153" s="53"/>
      <c r="AU153" s="54"/>
      <c r="AV153" s="54"/>
      <c r="AW153" s="4"/>
      <c r="AX153" s="4"/>
    </row>
    <row r="154" spans="1:50" ht="90" customHeight="1" x14ac:dyDescent="0.4">
      <c r="A154" s="35">
        <f t="shared" si="4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MARZO 2025  1'!AQ154</f>
        <v>0</v>
      </c>
      <c r="P154" s="45">
        <f t="shared" si="0"/>
        <v>0</v>
      </c>
      <c r="Q154" s="46">
        <f t="shared" ref="Q154:T154" si="299">AK154</f>
        <v>0</v>
      </c>
      <c r="R154" s="46">
        <f t="shared" si="299"/>
        <v>0</v>
      </c>
      <c r="S154" s="46">
        <f t="shared" si="299"/>
        <v>0</v>
      </c>
      <c r="T154" s="47">
        <f t="shared" si="299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0">P154-Z154+AE154+U154</f>
        <v>0</v>
      </c>
      <c r="AL154" s="46">
        <f t="shared" si="300"/>
        <v>0</v>
      </c>
      <c r="AM154" s="46">
        <f t="shared" si="300"/>
        <v>0</v>
      </c>
      <c r="AN154" s="46">
        <f t="shared" si="300"/>
        <v>0</v>
      </c>
      <c r="AO154" s="46">
        <f t="shared" si="300"/>
        <v>0</v>
      </c>
      <c r="AP154" s="37"/>
      <c r="AQ154" s="43">
        <f t="shared" si="3"/>
        <v>0</v>
      </c>
      <c r="AR154" s="41"/>
      <c r="AS154" s="41"/>
      <c r="AT154" s="53"/>
      <c r="AU154" s="54"/>
      <c r="AV154" s="54"/>
      <c r="AW154" s="4"/>
      <c r="AX154" s="4"/>
    </row>
    <row r="155" spans="1:50" ht="90" customHeight="1" x14ac:dyDescent="0.4">
      <c r="A155" s="35">
        <f t="shared" si="4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MARZO 2025  1'!AQ155</f>
        <v>1</v>
      </c>
      <c r="P155" s="45">
        <f t="shared" si="0"/>
        <v>1</v>
      </c>
      <c r="Q155" s="46">
        <f t="shared" ref="Q155:T155" si="301">AK155</f>
        <v>1</v>
      </c>
      <c r="R155" s="46">
        <f t="shared" si="301"/>
        <v>1</v>
      </c>
      <c r="S155" s="46">
        <f t="shared" si="301"/>
        <v>1</v>
      </c>
      <c r="T155" s="47">
        <f t="shared" si="301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2">P155-Z155+AE155+U155</f>
        <v>1</v>
      </c>
      <c r="AL155" s="46">
        <f t="shared" si="302"/>
        <v>1</v>
      </c>
      <c r="AM155" s="46">
        <f t="shared" si="302"/>
        <v>1</v>
      </c>
      <c r="AN155" s="46">
        <f t="shared" si="302"/>
        <v>1</v>
      </c>
      <c r="AO155" s="46">
        <f t="shared" si="302"/>
        <v>1</v>
      </c>
      <c r="AP155" s="37"/>
      <c r="AQ155" s="43">
        <f t="shared" si="3"/>
        <v>1</v>
      </c>
      <c r="AR155" s="41"/>
      <c r="AS155" s="41"/>
      <c r="AT155" s="53"/>
      <c r="AU155" s="54"/>
      <c r="AV155" s="54"/>
      <c r="AW155" s="4"/>
      <c r="AX155" s="4"/>
    </row>
    <row r="156" spans="1:50" ht="90" customHeight="1" x14ac:dyDescent="0.4">
      <c r="A156" s="35">
        <f t="shared" si="4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MARZO 2025  1'!AQ156</f>
        <v>1</v>
      </c>
      <c r="P156" s="45">
        <f t="shared" si="0"/>
        <v>1</v>
      </c>
      <c r="Q156" s="46">
        <f t="shared" ref="Q156:T156" si="303">AK156</f>
        <v>1</v>
      </c>
      <c r="R156" s="46">
        <f t="shared" si="303"/>
        <v>1</v>
      </c>
      <c r="S156" s="46">
        <f t="shared" si="303"/>
        <v>1</v>
      </c>
      <c r="T156" s="47">
        <f t="shared" si="303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4">P156-Z156+AE156+U156</f>
        <v>1</v>
      </c>
      <c r="AL156" s="46">
        <f t="shared" si="304"/>
        <v>1</v>
      </c>
      <c r="AM156" s="46">
        <f t="shared" si="304"/>
        <v>1</v>
      </c>
      <c r="AN156" s="46">
        <f t="shared" si="304"/>
        <v>1</v>
      </c>
      <c r="AO156" s="46">
        <f t="shared" si="304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90" customHeight="1" x14ac:dyDescent="0.4">
      <c r="A157" s="35">
        <f t="shared" si="4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MARZO 2025  1'!AQ157</f>
        <v>49</v>
      </c>
      <c r="P157" s="45">
        <f t="shared" si="0"/>
        <v>49</v>
      </c>
      <c r="Q157" s="46">
        <f t="shared" ref="Q157:T157" si="305">AK157</f>
        <v>49</v>
      </c>
      <c r="R157" s="46">
        <f t="shared" si="305"/>
        <v>49</v>
      </c>
      <c r="S157" s="46">
        <f t="shared" si="305"/>
        <v>49</v>
      </c>
      <c r="T157" s="47">
        <f t="shared" si="305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6">P157-Z157+AE157+U157</f>
        <v>49</v>
      </c>
      <c r="AL157" s="46">
        <f t="shared" si="306"/>
        <v>49</v>
      </c>
      <c r="AM157" s="46">
        <f t="shared" si="306"/>
        <v>49</v>
      </c>
      <c r="AN157" s="46">
        <f t="shared" si="306"/>
        <v>49</v>
      </c>
      <c r="AO157" s="46">
        <f t="shared" si="306"/>
        <v>49</v>
      </c>
      <c r="AP157" s="37"/>
      <c r="AQ157" s="43">
        <f t="shared" si="3"/>
        <v>49</v>
      </c>
      <c r="AR157" s="41"/>
      <c r="AS157" s="41"/>
      <c r="AT157" s="53"/>
      <c r="AU157" s="54"/>
      <c r="AV157" s="54"/>
      <c r="AW157" s="4"/>
      <c r="AX157" s="4"/>
    </row>
    <row r="158" spans="1:50" ht="90" customHeight="1" x14ac:dyDescent="0.4">
      <c r="A158" s="35">
        <f t="shared" si="4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MARZO 2025  1'!AQ158</f>
        <v>4</v>
      </c>
      <c r="P158" s="45">
        <f t="shared" si="0"/>
        <v>4</v>
      </c>
      <c r="Q158" s="46">
        <f t="shared" ref="Q158:T158" si="307">AK158</f>
        <v>4</v>
      </c>
      <c r="R158" s="46">
        <f t="shared" si="307"/>
        <v>4</v>
      </c>
      <c r="S158" s="46">
        <f t="shared" si="307"/>
        <v>4</v>
      </c>
      <c r="T158" s="47">
        <f t="shared" si="307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8">P158-Z158+AE158+U158</f>
        <v>4</v>
      </c>
      <c r="AL158" s="46">
        <f t="shared" si="308"/>
        <v>4</v>
      </c>
      <c r="AM158" s="46">
        <f t="shared" si="308"/>
        <v>4</v>
      </c>
      <c r="AN158" s="46">
        <f t="shared" si="308"/>
        <v>4</v>
      </c>
      <c r="AO158" s="46">
        <f t="shared" si="308"/>
        <v>4</v>
      </c>
      <c r="AP158" s="37"/>
      <c r="AQ158" s="43">
        <f t="shared" si="3"/>
        <v>4</v>
      </c>
      <c r="AR158" s="41"/>
      <c r="AS158" s="41"/>
      <c r="AT158" s="53"/>
      <c r="AU158" s="54"/>
      <c r="AV158" s="54"/>
      <c r="AW158" s="4"/>
      <c r="AX158" s="4"/>
    </row>
    <row r="159" spans="1:50" ht="90" customHeight="1" x14ac:dyDescent="0.4">
      <c r="A159" s="35">
        <f t="shared" si="4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MARZO 2025  1'!AQ159</f>
        <v>0</v>
      </c>
      <c r="P159" s="45">
        <f t="shared" si="0"/>
        <v>0</v>
      </c>
      <c r="Q159" s="46">
        <f t="shared" ref="Q159:T159" si="309">AK159</f>
        <v>0</v>
      </c>
      <c r="R159" s="46">
        <f t="shared" si="309"/>
        <v>0</v>
      </c>
      <c r="S159" s="46">
        <f t="shared" si="309"/>
        <v>0</v>
      </c>
      <c r="T159" s="47">
        <f t="shared" si="309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0">P159-Z159+AE159+U159</f>
        <v>0</v>
      </c>
      <c r="AL159" s="46">
        <f t="shared" si="310"/>
        <v>0</v>
      </c>
      <c r="AM159" s="46">
        <f t="shared" si="310"/>
        <v>0</v>
      </c>
      <c r="AN159" s="46">
        <f t="shared" si="310"/>
        <v>0</v>
      </c>
      <c r="AO159" s="46">
        <f t="shared" si="310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  <c r="AW159" s="4"/>
      <c r="AX159" s="4"/>
    </row>
    <row r="160" spans="1:50" ht="90" customHeight="1" x14ac:dyDescent="0.4">
      <c r="A160" s="35">
        <f t="shared" si="4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MARZO 2025  1'!AQ160</f>
        <v>0</v>
      </c>
      <c r="P160" s="45">
        <f t="shared" si="0"/>
        <v>0</v>
      </c>
      <c r="Q160" s="46">
        <f t="shared" ref="Q160:T160" si="311">AK160</f>
        <v>0</v>
      </c>
      <c r="R160" s="46">
        <f t="shared" si="311"/>
        <v>0</v>
      </c>
      <c r="S160" s="46">
        <f t="shared" si="311"/>
        <v>0</v>
      </c>
      <c r="T160" s="47">
        <f t="shared" si="311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2">P160-Z160+AE160+U160</f>
        <v>0</v>
      </c>
      <c r="AL160" s="46">
        <f t="shared" si="312"/>
        <v>0</v>
      </c>
      <c r="AM160" s="46">
        <f t="shared" si="312"/>
        <v>0</v>
      </c>
      <c r="AN160" s="46">
        <f t="shared" si="312"/>
        <v>0</v>
      </c>
      <c r="AO160" s="46">
        <f t="shared" si="312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90" customHeight="1" x14ac:dyDescent="0.4">
      <c r="A161" s="35">
        <f t="shared" si="4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f>'EQUIPO MARZO 2025  1'!AQ161</f>
        <v>0</v>
      </c>
      <c r="P161" s="45">
        <f t="shared" si="0"/>
        <v>0</v>
      </c>
      <c r="Q161" s="46">
        <f t="shared" ref="Q161:T161" si="313">AK161</f>
        <v>0</v>
      </c>
      <c r="R161" s="46">
        <f t="shared" si="313"/>
        <v>0</v>
      </c>
      <c r="S161" s="46">
        <f t="shared" si="313"/>
        <v>0</v>
      </c>
      <c r="T161" s="47">
        <f t="shared" si="313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4">P161-Z161+AE161+U161</f>
        <v>0</v>
      </c>
      <c r="AL161" s="46">
        <f t="shared" si="314"/>
        <v>0</v>
      </c>
      <c r="AM161" s="46">
        <f t="shared" si="314"/>
        <v>0</v>
      </c>
      <c r="AN161" s="46">
        <f t="shared" si="314"/>
        <v>0</v>
      </c>
      <c r="AO161" s="46">
        <f t="shared" si="314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  <c r="AW161" s="4"/>
      <c r="AX161" s="4"/>
    </row>
    <row r="162" spans="1:50" ht="90" customHeight="1" x14ac:dyDescent="0.4">
      <c r="A162" s="35">
        <f t="shared" si="4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MARZO 2025  1'!AQ162</f>
        <v>3</v>
      </c>
      <c r="P162" s="45">
        <f t="shared" si="0"/>
        <v>3</v>
      </c>
      <c r="Q162" s="46">
        <f t="shared" ref="Q162:T162" si="315">AK162</f>
        <v>3</v>
      </c>
      <c r="R162" s="46">
        <f t="shared" si="315"/>
        <v>3</v>
      </c>
      <c r="S162" s="46">
        <f t="shared" si="315"/>
        <v>3</v>
      </c>
      <c r="T162" s="47">
        <f t="shared" si="315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6">P162-Z162+AE162+U162</f>
        <v>3</v>
      </c>
      <c r="AL162" s="46">
        <f t="shared" si="316"/>
        <v>3</v>
      </c>
      <c r="AM162" s="46">
        <f t="shared" si="316"/>
        <v>3</v>
      </c>
      <c r="AN162" s="46">
        <f t="shared" si="316"/>
        <v>3</v>
      </c>
      <c r="AO162" s="46">
        <f t="shared" si="316"/>
        <v>3</v>
      </c>
      <c r="AP162" s="37"/>
      <c r="AQ162" s="43">
        <f t="shared" si="3"/>
        <v>3</v>
      </c>
      <c r="AR162" s="41"/>
      <c r="AS162" s="41"/>
      <c r="AT162" s="53"/>
      <c r="AU162" s="54"/>
      <c r="AV162" s="54"/>
      <c r="AW162" s="4"/>
      <c r="AX162" s="4"/>
    </row>
    <row r="163" spans="1:50" ht="90" customHeight="1" x14ac:dyDescent="0.4">
      <c r="A163" s="35">
        <f t="shared" si="4"/>
        <v>158</v>
      </c>
      <c r="B163" s="7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910</v>
      </c>
      <c r="O163" s="43">
        <f>'EQUIPO MARZO 2025  1'!AQ163</f>
        <v>12</v>
      </c>
      <c r="P163" s="45">
        <f t="shared" si="0"/>
        <v>12</v>
      </c>
      <c r="Q163" s="46">
        <f t="shared" ref="Q163:T163" si="317">AK163</f>
        <v>11</v>
      </c>
      <c r="R163" s="46">
        <f t="shared" si="317"/>
        <v>11</v>
      </c>
      <c r="S163" s="46">
        <f t="shared" si="317"/>
        <v>11</v>
      </c>
      <c r="T163" s="47">
        <f t="shared" si="317"/>
        <v>11</v>
      </c>
      <c r="U163" s="48"/>
      <c r="V163" s="37"/>
      <c r="W163" s="37"/>
      <c r="X163" s="37"/>
      <c r="Y163" s="49"/>
      <c r="Z163" s="138">
        <v>1</v>
      </c>
      <c r="AA163" s="139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2025'!AP163</f>
        <v>14</v>
      </c>
      <c r="AK163" s="52">
        <f t="shared" ref="AK163:AO163" si="318">P163-Z163+AE163+U163</f>
        <v>11</v>
      </c>
      <c r="AL163" s="46">
        <f t="shared" si="318"/>
        <v>11</v>
      </c>
      <c r="AM163" s="46">
        <f t="shared" si="318"/>
        <v>11</v>
      </c>
      <c r="AN163" s="46">
        <f t="shared" si="318"/>
        <v>11</v>
      </c>
      <c r="AO163" s="46">
        <f t="shared" si="318"/>
        <v>11</v>
      </c>
      <c r="AP163" s="38"/>
      <c r="AQ163" s="43">
        <f t="shared" si="3"/>
        <v>11</v>
      </c>
      <c r="AR163" s="53" t="s">
        <v>913</v>
      </c>
      <c r="AS163" s="53">
        <v>387</v>
      </c>
      <c r="AT163" s="53"/>
      <c r="AU163" s="54"/>
      <c r="AV163" s="54"/>
      <c r="AW163" s="53"/>
      <c r="AX163" s="4"/>
    </row>
    <row r="164" spans="1:50" ht="90" customHeight="1" x14ac:dyDescent="0.4">
      <c r="A164" s="35">
        <f t="shared" si="4"/>
        <v>159</v>
      </c>
      <c r="B164" s="7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 t="s">
        <v>914</v>
      </c>
      <c r="O164" s="43">
        <f>'EQUIPO MARZO 2025  1'!AQ164</f>
        <v>4</v>
      </c>
      <c r="P164" s="45">
        <f t="shared" si="0"/>
        <v>4</v>
      </c>
      <c r="Q164" s="46">
        <f t="shared" ref="Q164:T164" si="319">AK164</f>
        <v>6</v>
      </c>
      <c r="R164" s="46">
        <f t="shared" si="319"/>
        <v>6</v>
      </c>
      <c r="S164" s="46">
        <f t="shared" si="319"/>
        <v>6</v>
      </c>
      <c r="T164" s="47">
        <f t="shared" si="319"/>
        <v>6</v>
      </c>
      <c r="U164" s="48">
        <v>2</v>
      </c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0">P164-Z164+AE164+U164</f>
        <v>6</v>
      </c>
      <c r="AL164" s="46">
        <f t="shared" si="320"/>
        <v>6</v>
      </c>
      <c r="AM164" s="46">
        <f t="shared" si="320"/>
        <v>6</v>
      </c>
      <c r="AN164" s="46">
        <f t="shared" si="320"/>
        <v>6</v>
      </c>
      <c r="AO164" s="46">
        <f t="shared" si="320"/>
        <v>6</v>
      </c>
      <c r="AP164" s="37"/>
      <c r="AQ164" s="43">
        <f t="shared" si="3"/>
        <v>6</v>
      </c>
      <c r="AR164" s="41"/>
      <c r="AS164" s="53"/>
      <c r="AT164" s="53"/>
      <c r="AU164" s="54"/>
      <c r="AV164" s="54"/>
      <c r="AW164" s="4"/>
      <c r="AX164" s="4"/>
    </row>
    <row r="165" spans="1:50" ht="90" customHeight="1" x14ac:dyDescent="0.4">
      <c r="A165" s="35">
        <f t="shared" si="4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MARZO 2025  1'!AQ165</f>
        <v>5</v>
      </c>
      <c r="P165" s="45">
        <f t="shared" si="0"/>
        <v>5</v>
      </c>
      <c r="Q165" s="46">
        <f t="shared" ref="Q165:T165" si="321">AK165</f>
        <v>5</v>
      </c>
      <c r="R165" s="46">
        <f t="shared" si="321"/>
        <v>5</v>
      </c>
      <c r="S165" s="46">
        <f t="shared" si="321"/>
        <v>5</v>
      </c>
      <c r="T165" s="47">
        <f t="shared" si="321"/>
        <v>5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2">P165-Z165+AE165+U165</f>
        <v>5</v>
      </c>
      <c r="AL165" s="46">
        <f t="shared" si="322"/>
        <v>5</v>
      </c>
      <c r="AM165" s="46">
        <f t="shared" si="322"/>
        <v>5</v>
      </c>
      <c r="AN165" s="46">
        <f t="shared" si="322"/>
        <v>5</v>
      </c>
      <c r="AO165" s="46">
        <f t="shared" si="322"/>
        <v>5</v>
      </c>
      <c r="AP165" s="37"/>
      <c r="AQ165" s="43">
        <f t="shared" si="3"/>
        <v>5</v>
      </c>
      <c r="AR165" s="41"/>
      <c r="AS165" s="41"/>
      <c r="AT165" s="53"/>
      <c r="AU165" s="54"/>
      <c r="AV165" s="54"/>
      <c r="AW165" s="4"/>
      <c r="AX165" s="4"/>
    </row>
    <row r="166" spans="1:50" ht="90" customHeight="1" x14ac:dyDescent="0.4">
      <c r="A166" s="35">
        <f t="shared" si="4"/>
        <v>161</v>
      </c>
      <c r="B166" s="7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 t="s">
        <v>921</v>
      </c>
      <c r="O166" s="43">
        <f>'EQUIPO MARZO 2025  1'!AQ166</f>
        <v>8</v>
      </c>
      <c r="P166" s="45">
        <f t="shared" si="0"/>
        <v>8</v>
      </c>
      <c r="Q166" s="46">
        <f t="shared" ref="Q166:T166" si="323">AK166</f>
        <v>7</v>
      </c>
      <c r="R166" s="46">
        <f t="shared" si="323"/>
        <v>7</v>
      </c>
      <c r="S166" s="46">
        <f t="shared" si="323"/>
        <v>7</v>
      </c>
      <c r="T166" s="47">
        <f t="shared" si="323"/>
        <v>7</v>
      </c>
      <c r="U166" s="48"/>
      <c r="V166" s="37"/>
      <c r="W166" s="37"/>
      <c r="X166" s="37"/>
      <c r="Y166" s="49"/>
      <c r="Z166" s="138">
        <v>1</v>
      </c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4">P166-Z166+AE166+U166</f>
        <v>7</v>
      </c>
      <c r="AL166" s="46">
        <f t="shared" si="324"/>
        <v>7</v>
      </c>
      <c r="AM166" s="46">
        <f t="shared" si="324"/>
        <v>7</v>
      </c>
      <c r="AN166" s="46">
        <f t="shared" si="324"/>
        <v>7</v>
      </c>
      <c r="AO166" s="46">
        <f t="shared" si="324"/>
        <v>7</v>
      </c>
      <c r="AP166" s="37"/>
      <c r="AQ166" s="43">
        <f t="shared" si="3"/>
        <v>7</v>
      </c>
      <c r="AR166" s="41">
        <v>420825819</v>
      </c>
      <c r="AS166" s="41">
        <v>385</v>
      </c>
      <c r="AT166" s="53"/>
      <c r="AU166" s="54"/>
      <c r="AV166" s="54"/>
      <c r="AW166" s="4"/>
      <c r="AX166" s="4"/>
    </row>
    <row r="167" spans="1:50" ht="90" customHeight="1" x14ac:dyDescent="0.4">
      <c r="A167" s="35">
        <f t="shared" si="4"/>
        <v>162</v>
      </c>
      <c r="B167" s="77" t="s">
        <v>925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 t="s">
        <v>927</v>
      </c>
      <c r="O167" s="43">
        <f>'EQUIPO MARZO 2025  1'!AQ167</f>
        <v>5</v>
      </c>
      <c r="P167" s="45">
        <f t="shared" si="0"/>
        <v>5</v>
      </c>
      <c r="Q167" s="46">
        <f t="shared" ref="Q167:T167" si="325">AK167</f>
        <v>5</v>
      </c>
      <c r="R167" s="46">
        <f t="shared" si="325"/>
        <v>5</v>
      </c>
      <c r="S167" s="46">
        <f t="shared" si="325"/>
        <v>5</v>
      </c>
      <c r="T167" s="47">
        <f t="shared" si="325"/>
        <v>5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>
        <v>2</v>
      </c>
      <c r="AE167" s="50"/>
      <c r="AF167" s="37"/>
      <c r="AG167" s="37"/>
      <c r="AH167" s="37"/>
      <c r="AI167" s="49">
        <v>1</v>
      </c>
      <c r="AJ167" s="51">
        <f>'EQUIPO ENERO 2025'!AP167</f>
        <v>5</v>
      </c>
      <c r="AK167" s="52">
        <f t="shared" ref="AK167:AO167" si="326">P167-Z167+AE167+U167</f>
        <v>5</v>
      </c>
      <c r="AL167" s="46">
        <f t="shared" si="326"/>
        <v>5</v>
      </c>
      <c r="AM167" s="46">
        <f t="shared" si="326"/>
        <v>5</v>
      </c>
      <c r="AN167" s="46">
        <f t="shared" si="326"/>
        <v>5</v>
      </c>
      <c r="AO167" s="46">
        <f t="shared" si="326"/>
        <v>4</v>
      </c>
      <c r="AP167" s="37"/>
      <c r="AQ167" s="43">
        <f t="shared" si="3"/>
        <v>4</v>
      </c>
      <c r="AR167" s="53">
        <v>986926294</v>
      </c>
      <c r="AS167" s="53">
        <v>409</v>
      </c>
      <c r="AT167" s="53"/>
      <c r="AU167" s="54"/>
      <c r="AV167" s="54"/>
      <c r="AW167" s="4"/>
      <c r="AX167" s="4"/>
    </row>
    <row r="168" spans="1:50" ht="90" customHeight="1" x14ac:dyDescent="0.4">
      <c r="A168" s="35">
        <f t="shared" si="4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MARZO 2025  1'!AQ168</f>
        <v>3</v>
      </c>
      <c r="P168" s="45">
        <f t="shared" si="0"/>
        <v>3</v>
      </c>
      <c r="Q168" s="46">
        <f t="shared" ref="Q168:T168" si="327">AK168</f>
        <v>3</v>
      </c>
      <c r="R168" s="46">
        <f t="shared" si="327"/>
        <v>3</v>
      </c>
      <c r="S168" s="46">
        <f t="shared" si="327"/>
        <v>3</v>
      </c>
      <c r="T168" s="47">
        <f t="shared" si="327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8">P168-Z168+AE168+U168</f>
        <v>3</v>
      </c>
      <c r="AL168" s="46">
        <f t="shared" si="328"/>
        <v>3</v>
      </c>
      <c r="AM168" s="46">
        <f t="shared" si="328"/>
        <v>3</v>
      </c>
      <c r="AN168" s="46">
        <f t="shared" si="328"/>
        <v>3</v>
      </c>
      <c r="AO168" s="46">
        <f t="shared" si="328"/>
        <v>3</v>
      </c>
      <c r="AP168" s="37"/>
      <c r="AQ168" s="43">
        <f t="shared" si="3"/>
        <v>3</v>
      </c>
      <c r="AR168" s="41"/>
      <c r="AS168" s="41"/>
      <c r="AT168" s="53"/>
      <c r="AU168" s="54"/>
      <c r="AV168" s="54"/>
      <c r="AW168" s="4"/>
      <c r="AX168" s="4"/>
    </row>
    <row r="169" spans="1:50" ht="90" customHeight="1" x14ac:dyDescent="0.4">
      <c r="A169" s="35">
        <f t="shared" si="4"/>
        <v>164</v>
      </c>
      <c r="B169" s="77" t="s">
        <v>933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 t="s">
        <v>936</v>
      </c>
      <c r="O169" s="43">
        <f>'EQUIPO MARZO 2025  1'!AQ169</f>
        <v>10</v>
      </c>
      <c r="P169" s="45">
        <f t="shared" si="0"/>
        <v>10</v>
      </c>
      <c r="Q169" s="46">
        <f t="shared" ref="Q169:T169" si="329">AK169</f>
        <v>10</v>
      </c>
      <c r="R169" s="46">
        <f t="shared" si="329"/>
        <v>10</v>
      </c>
      <c r="S169" s="46">
        <f t="shared" si="329"/>
        <v>10</v>
      </c>
      <c r="T169" s="47">
        <f t="shared" si="329"/>
        <v>10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>
        <v>2</v>
      </c>
      <c r="AE169" s="50"/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0">P169-Z169+AE169+U169</f>
        <v>10</v>
      </c>
      <c r="AL169" s="46">
        <f t="shared" si="330"/>
        <v>10</v>
      </c>
      <c r="AM169" s="46">
        <f t="shared" si="330"/>
        <v>10</v>
      </c>
      <c r="AN169" s="46">
        <f t="shared" si="330"/>
        <v>10</v>
      </c>
      <c r="AO169" s="46">
        <f t="shared" si="330"/>
        <v>8</v>
      </c>
      <c r="AP169" s="37">
        <v>1</v>
      </c>
      <c r="AQ169" s="43">
        <f t="shared" si="3"/>
        <v>8</v>
      </c>
      <c r="AR169" s="41">
        <v>996035683</v>
      </c>
      <c r="AS169" s="41">
        <v>392</v>
      </c>
      <c r="AT169" s="53"/>
      <c r="AU169" s="54"/>
      <c r="AV169" s="54"/>
      <c r="AW169" s="4"/>
      <c r="AX169" s="4"/>
    </row>
    <row r="170" spans="1:50" ht="90" customHeight="1" x14ac:dyDescent="0.4">
      <c r="A170" s="35">
        <f t="shared" si="4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MARZO 2025  1'!AQ170</f>
        <v>1</v>
      </c>
      <c r="P170" s="45">
        <f t="shared" si="0"/>
        <v>1</v>
      </c>
      <c r="Q170" s="46">
        <f t="shared" ref="Q170:T170" si="331">AK170</f>
        <v>1</v>
      </c>
      <c r="R170" s="46">
        <f t="shared" si="331"/>
        <v>1</v>
      </c>
      <c r="S170" s="46">
        <f t="shared" si="331"/>
        <v>1</v>
      </c>
      <c r="T170" s="47">
        <f t="shared" si="331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2">P170-Z170+AE170+U170</f>
        <v>1</v>
      </c>
      <c r="AL170" s="46">
        <f t="shared" si="332"/>
        <v>1</v>
      </c>
      <c r="AM170" s="46">
        <f t="shared" si="332"/>
        <v>1</v>
      </c>
      <c r="AN170" s="46">
        <f t="shared" si="332"/>
        <v>1</v>
      </c>
      <c r="AO170" s="46">
        <f t="shared" si="332"/>
        <v>1</v>
      </c>
      <c r="AP170" s="37"/>
      <c r="AQ170" s="43">
        <f t="shared" si="3"/>
        <v>1</v>
      </c>
      <c r="AR170" s="41"/>
      <c r="AS170" s="41"/>
      <c r="AT170" s="53"/>
      <c r="AU170" s="54"/>
      <c r="AV170" s="54"/>
      <c r="AW170" s="4"/>
      <c r="AX170" s="4"/>
    </row>
    <row r="171" spans="1:50" ht="90" customHeight="1" x14ac:dyDescent="0.4">
      <c r="A171" s="35">
        <f t="shared" si="4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MARZO 2025  1'!AQ171</f>
        <v>1</v>
      </c>
      <c r="P171" s="45">
        <f t="shared" si="0"/>
        <v>1</v>
      </c>
      <c r="Q171" s="46">
        <f t="shared" ref="Q171:T171" si="333">AK171</f>
        <v>1</v>
      </c>
      <c r="R171" s="46">
        <f t="shared" si="333"/>
        <v>1</v>
      </c>
      <c r="S171" s="46">
        <f t="shared" si="333"/>
        <v>1</v>
      </c>
      <c r="T171" s="47">
        <f t="shared" si="333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4">P171-Z171+AE171+U171</f>
        <v>1</v>
      </c>
      <c r="AL171" s="46">
        <f t="shared" si="334"/>
        <v>1</v>
      </c>
      <c r="AM171" s="46">
        <f t="shared" si="334"/>
        <v>1</v>
      </c>
      <c r="AN171" s="46">
        <f t="shared" si="334"/>
        <v>1</v>
      </c>
      <c r="AO171" s="46">
        <f t="shared" si="334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90" customHeight="1" x14ac:dyDescent="0.4">
      <c r="A172" s="35">
        <f t="shared" si="4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MARZO 2025  1'!AQ172</f>
        <v>0</v>
      </c>
      <c r="P172" s="45">
        <f t="shared" si="0"/>
        <v>0</v>
      </c>
      <c r="Q172" s="46">
        <f t="shared" ref="Q172:T172" si="335">AK172</f>
        <v>0</v>
      </c>
      <c r="R172" s="46">
        <f t="shared" si="335"/>
        <v>0</v>
      </c>
      <c r="S172" s="46">
        <f t="shared" si="335"/>
        <v>0</v>
      </c>
      <c r="T172" s="47">
        <f t="shared" si="335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6">P172-Z172+AE172+U172</f>
        <v>0</v>
      </c>
      <c r="AL172" s="46">
        <f t="shared" si="336"/>
        <v>0</v>
      </c>
      <c r="AM172" s="46">
        <f t="shared" si="336"/>
        <v>0</v>
      </c>
      <c r="AN172" s="46">
        <f t="shared" si="336"/>
        <v>0</v>
      </c>
      <c r="AO172" s="46">
        <f t="shared" si="336"/>
        <v>0</v>
      </c>
      <c r="AP172" s="37"/>
      <c r="AQ172" s="43">
        <f t="shared" si="3"/>
        <v>0</v>
      </c>
      <c r="AR172" s="41"/>
      <c r="AS172" s="41"/>
      <c r="AT172" s="53"/>
      <c r="AU172" s="54"/>
      <c r="AV172" s="54"/>
      <c r="AW172" s="4"/>
      <c r="AX172" s="4"/>
    </row>
    <row r="173" spans="1:50" ht="90" customHeight="1" x14ac:dyDescent="0.4">
      <c r="A173" s="35">
        <f t="shared" si="4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MARZO 2025  1'!AQ173</f>
        <v>0</v>
      </c>
      <c r="P173" s="45">
        <f t="shared" si="0"/>
        <v>0</v>
      </c>
      <c r="Q173" s="46">
        <f t="shared" ref="Q173:T173" si="337">AK173</f>
        <v>0</v>
      </c>
      <c r="R173" s="46">
        <f t="shared" si="337"/>
        <v>0</v>
      </c>
      <c r="S173" s="46">
        <f t="shared" si="337"/>
        <v>0</v>
      </c>
      <c r="T173" s="47">
        <f t="shared" si="337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8">P173-Z173+AE173+U173</f>
        <v>0</v>
      </c>
      <c r="AL173" s="46">
        <f t="shared" si="338"/>
        <v>0</v>
      </c>
      <c r="AM173" s="46">
        <f t="shared" si="338"/>
        <v>0</v>
      </c>
      <c r="AN173" s="46">
        <f t="shared" si="338"/>
        <v>0</v>
      </c>
      <c r="AO173" s="46">
        <f t="shared" si="338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90" customHeight="1" x14ac:dyDescent="0.4">
      <c r="A174" s="35">
        <f t="shared" si="4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MARZO 2025  1'!AQ174</f>
        <v>5</v>
      </c>
      <c r="P174" s="45">
        <f t="shared" si="0"/>
        <v>5</v>
      </c>
      <c r="Q174" s="46">
        <f t="shared" ref="Q174:T174" si="339">AK174</f>
        <v>5</v>
      </c>
      <c r="R174" s="46">
        <f t="shared" si="339"/>
        <v>5</v>
      </c>
      <c r="S174" s="46">
        <f t="shared" si="339"/>
        <v>5</v>
      </c>
      <c r="T174" s="47">
        <f t="shared" si="339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0">P174-Z174+AE174+U174</f>
        <v>5</v>
      </c>
      <c r="AL174" s="46">
        <f t="shared" si="340"/>
        <v>5</v>
      </c>
      <c r="AM174" s="46">
        <f t="shared" si="340"/>
        <v>5</v>
      </c>
      <c r="AN174" s="46">
        <f t="shared" si="340"/>
        <v>5</v>
      </c>
      <c r="AO174" s="46">
        <f t="shared" si="340"/>
        <v>5</v>
      </c>
      <c r="AP174" s="37"/>
      <c r="AQ174" s="43">
        <f t="shared" si="3"/>
        <v>5</v>
      </c>
      <c r="AR174" s="41"/>
      <c r="AS174" s="41"/>
      <c r="AT174" s="53"/>
      <c r="AU174" s="54"/>
      <c r="AV174" s="54"/>
      <c r="AW174" s="4"/>
      <c r="AX174" s="4"/>
    </row>
    <row r="175" spans="1:50" ht="90" customHeight="1" x14ac:dyDescent="0.4">
      <c r="A175" s="35">
        <f t="shared" si="4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MARZO 2025  1'!AQ175</f>
        <v>3</v>
      </c>
      <c r="P175" s="45">
        <f t="shared" si="0"/>
        <v>3</v>
      </c>
      <c r="Q175" s="46">
        <f t="shared" ref="Q175:T175" si="341">AK175</f>
        <v>3</v>
      </c>
      <c r="R175" s="46">
        <f t="shared" si="341"/>
        <v>3</v>
      </c>
      <c r="S175" s="46">
        <f t="shared" si="341"/>
        <v>3</v>
      </c>
      <c r="T175" s="47">
        <f t="shared" si="341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2">P175-Z175+AE175+U175</f>
        <v>3</v>
      </c>
      <c r="AL175" s="46">
        <f t="shared" si="342"/>
        <v>3</v>
      </c>
      <c r="AM175" s="46">
        <f t="shared" si="342"/>
        <v>3</v>
      </c>
      <c r="AN175" s="46">
        <f t="shared" si="342"/>
        <v>3</v>
      </c>
      <c r="AO175" s="46">
        <f t="shared" si="342"/>
        <v>3</v>
      </c>
      <c r="AP175" s="37"/>
      <c r="AQ175" s="43">
        <f t="shared" si="3"/>
        <v>3</v>
      </c>
      <c r="AR175" s="41"/>
      <c r="AS175" s="41"/>
      <c r="AT175" s="53"/>
      <c r="AU175" s="54"/>
      <c r="AV175" s="54"/>
      <c r="AW175" s="4"/>
      <c r="AX175" s="4"/>
    </row>
    <row r="176" spans="1:50" ht="90" customHeight="1" x14ac:dyDescent="0.4">
      <c r="A176" s="35">
        <f t="shared" si="4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/>
      <c r="O176" s="43">
        <f>'EQUIPO MARZO 2025  1'!AQ176</f>
        <v>7</v>
      </c>
      <c r="P176" s="45">
        <f t="shared" si="0"/>
        <v>7</v>
      </c>
      <c r="Q176" s="46">
        <f t="shared" ref="Q176:T176" si="343">AK176</f>
        <v>7</v>
      </c>
      <c r="R176" s="46">
        <f t="shared" si="343"/>
        <v>7</v>
      </c>
      <c r="S176" s="46">
        <f t="shared" si="343"/>
        <v>7</v>
      </c>
      <c r="T176" s="47">
        <f t="shared" si="343"/>
        <v>7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2025'!AP176</f>
        <v>8</v>
      </c>
      <c r="AK176" s="52">
        <f t="shared" ref="AK176:AO176" si="344">P176-Z176+AE176+U176</f>
        <v>7</v>
      </c>
      <c r="AL176" s="46">
        <f t="shared" si="344"/>
        <v>7</v>
      </c>
      <c r="AM176" s="46">
        <f t="shared" si="344"/>
        <v>7</v>
      </c>
      <c r="AN176" s="46">
        <f t="shared" si="344"/>
        <v>7</v>
      </c>
      <c r="AO176" s="46">
        <f t="shared" si="344"/>
        <v>7</v>
      </c>
      <c r="AP176" s="38" t="s">
        <v>755</v>
      </c>
      <c r="AQ176" s="43">
        <f t="shared" si="3"/>
        <v>7</v>
      </c>
      <c r="AR176" s="53"/>
      <c r="AS176" s="53"/>
      <c r="AT176" s="53"/>
      <c r="AU176" s="54"/>
      <c r="AV176" s="54"/>
      <c r="AW176" s="25"/>
      <c r="AX176" s="4"/>
    </row>
    <row r="177" spans="1:50" ht="90" customHeight="1" x14ac:dyDescent="0.4">
      <c r="A177" s="35">
        <f t="shared" si="4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MARZO 2025  1'!AQ177</f>
        <v>0</v>
      </c>
      <c r="P177" s="45">
        <f t="shared" si="0"/>
        <v>0</v>
      </c>
      <c r="Q177" s="46">
        <f t="shared" ref="Q177:T177" si="345">AK177</f>
        <v>0</v>
      </c>
      <c r="R177" s="46">
        <f t="shared" si="345"/>
        <v>0</v>
      </c>
      <c r="S177" s="46">
        <f t="shared" si="345"/>
        <v>0</v>
      </c>
      <c r="T177" s="47">
        <f t="shared" si="345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6">P177-Z177+AE177+U177</f>
        <v>0</v>
      </c>
      <c r="AL177" s="46">
        <f t="shared" si="346"/>
        <v>0</v>
      </c>
      <c r="AM177" s="46">
        <f t="shared" si="346"/>
        <v>0</v>
      </c>
      <c r="AN177" s="46">
        <f t="shared" si="346"/>
        <v>0</v>
      </c>
      <c r="AO177" s="46">
        <f t="shared" si="346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  <c r="AW177" s="4"/>
      <c r="AX177" s="4"/>
    </row>
    <row r="178" spans="1:50" ht="90" customHeight="1" x14ac:dyDescent="0.4">
      <c r="A178" s="35">
        <f t="shared" si="4"/>
        <v>173</v>
      </c>
      <c r="B178" s="67" t="s">
        <v>759</v>
      </c>
      <c r="C178" s="41" t="s">
        <v>91</v>
      </c>
      <c r="D178" s="63" t="s">
        <v>58</v>
      </c>
      <c r="E178" s="41" t="s">
        <v>406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>
        <v>150</v>
      </c>
      <c r="N178" s="180" t="s">
        <v>957</v>
      </c>
      <c r="O178" s="43">
        <f>'EQUIPO MARZO 2025  1'!AQ178</f>
        <v>7</v>
      </c>
      <c r="P178" s="45">
        <f t="shared" si="0"/>
        <v>7</v>
      </c>
      <c r="Q178" s="46">
        <f t="shared" ref="Q178:T178" si="347">AK178</f>
        <v>7</v>
      </c>
      <c r="R178" s="46">
        <f t="shared" si="347"/>
        <v>5</v>
      </c>
      <c r="S178" s="46">
        <f t="shared" si="347"/>
        <v>5</v>
      </c>
      <c r="T178" s="47">
        <f t="shared" si="347"/>
        <v>4</v>
      </c>
      <c r="U178" s="48"/>
      <c r="V178" s="37"/>
      <c r="W178" s="37"/>
      <c r="X178" s="37"/>
      <c r="Y178" s="49"/>
      <c r="Z178" s="138"/>
      <c r="AA178" s="139">
        <v>2</v>
      </c>
      <c r="AB178" s="37"/>
      <c r="AC178" s="37">
        <v>1</v>
      </c>
      <c r="AD178" s="49"/>
      <c r="AE178" s="50"/>
      <c r="AF178" s="37"/>
      <c r="AG178" s="37"/>
      <c r="AH178" s="37"/>
      <c r="AI178" s="49">
        <v>2</v>
      </c>
      <c r="AJ178" s="51">
        <f>'EQUIPO ENERO 2025'!AP178</f>
        <v>7</v>
      </c>
      <c r="AK178" s="52">
        <f t="shared" ref="AK178:AO178" si="348">P178-Z178+AE178+U178</f>
        <v>7</v>
      </c>
      <c r="AL178" s="46">
        <f t="shared" si="348"/>
        <v>5</v>
      </c>
      <c r="AM178" s="46">
        <f t="shared" si="348"/>
        <v>5</v>
      </c>
      <c r="AN178" s="46">
        <f t="shared" si="348"/>
        <v>4</v>
      </c>
      <c r="AO178" s="46">
        <f t="shared" si="348"/>
        <v>6</v>
      </c>
      <c r="AP178" s="37"/>
      <c r="AQ178" s="43">
        <f t="shared" si="3"/>
        <v>6</v>
      </c>
      <c r="AR178" s="53">
        <v>349911785711</v>
      </c>
      <c r="AS178" s="53">
        <v>400</v>
      </c>
      <c r="AT178" s="53"/>
      <c r="AU178" s="54"/>
      <c r="AV178" s="54"/>
      <c r="AW178" s="4"/>
      <c r="AX178" s="4"/>
    </row>
    <row r="179" spans="1:50" ht="90" customHeight="1" x14ac:dyDescent="0.4">
      <c r="A179" s="35">
        <f t="shared" si="4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MARZO 2025  1'!AQ179</f>
        <v>0</v>
      </c>
      <c r="P179" s="45">
        <f t="shared" si="0"/>
        <v>0</v>
      </c>
      <c r="Q179" s="46">
        <f t="shared" ref="Q179:T179" si="349">AK179</f>
        <v>0</v>
      </c>
      <c r="R179" s="46">
        <f t="shared" si="349"/>
        <v>0</v>
      </c>
      <c r="S179" s="46">
        <f t="shared" si="349"/>
        <v>0</v>
      </c>
      <c r="T179" s="47">
        <f t="shared" si="349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0">P179-Z179+AE179+U179</f>
        <v>0</v>
      </c>
      <c r="AL179" s="46">
        <f t="shared" si="350"/>
        <v>0</v>
      </c>
      <c r="AM179" s="46">
        <f t="shared" si="350"/>
        <v>0</v>
      </c>
      <c r="AN179" s="46">
        <f t="shared" si="350"/>
        <v>0</v>
      </c>
      <c r="AO179" s="46">
        <f t="shared" si="350"/>
        <v>0</v>
      </c>
      <c r="AP179" s="37"/>
      <c r="AQ179" s="43">
        <f t="shared" si="3"/>
        <v>0</v>
      </c>
      <c r="AR179" s="41"/>
      <c r="AS179" s="41"/>
      <c r="AT179" s="53"/>
      <c r="AU179" s="54"/>
      <c r="AV179" s="54"/>
      <c r="AW179" s="4"/>
      <c r="AX179" s="4"/>
    </row>
    <row r="180" spans="1:50" ht="90" customHeight="1" x14ac:dyDescent="0.4">
      <c r="A180" s="35">
        <f t="shared" si="4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MARZO 2025  1'!AQ180</f>
        <v>3</v>
      </c>
      <c r="P180" s="45">
        <f t="shared" si="0"/>
        <v>3</v>
      </c>
      <c r="Q180" s="46">
        <f t="shared" ref="Q180:T180" si="351">AK180</f>
        <v>3</v>
      </c>
      <c r="R180" s="46">
        <f t="shared" si="351"/>
        <v>3</v>
      </c>
      <c r="S180" s="46">
        <f t="shared" si="351"/>
        <v>3</v>
      </c>
      <c r="T180" s="47">
        <f t="shared" si="351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2">P180-Z180+AE180+U180</f>
        <v>3</v>
      </c>
      <c r="AL180" s="46">
        <f t="shared" si="352"/>
        <v>3</v>
      </c>
      <c r="AM180" s="46">
        <f t="shared" si="352"/>
        <v>3</v>
      </c>
      <c r="AN180" s="46">
        <f t="shared" si="352"/>
        <v>3</v>
      </c>
      <c r="AO180" s="46">
        <f t="shared" si="352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  <c r="AW180" s="4"/>
      <c r="AX180" s="4"/>
    </row>
    <row r="181" spans="1:50" ht="90" customHeight="1" x14ac:dyDescent="0.4">
      <c r="A181" s="35">
        <f t="shared" si="4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f>'EQUIPO MARZO 2025  1'!AQ181</f>
        <v>4</v>
      </c>
      <c r="P181" s="45">
        <f t="shared" si="0"/>
        <v>4</v>
      </c>
      <c r="Q181" s="46">
        <f t="shared" ref="Q181:T181" si="353">AK181</f>
        <v>4</v>
      </c>
      <c r="R181" s="46">
        <f t="shared" si="353"/>
        <v>4</v>
      </c>
      <c r="S181" s="46">
        <f t="shared" si="353"/>
        <v>4</v>
      </c>
      <c r="T181" s="47">
        <f t="shared" si="353"/>
        <v>4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4">P181-Z181+AE181+U181</f>
        <v>4</v>
      </c>
      <c r="AL181" s="46">
        <f t="shared" si="354"/>
        <v>4</v>
      </c>
      <c r="AM181" s="46">
        <f t="shared" si="354"/>
        <v>4</v>
      </c>
      <c r="AN181" s="46">
        <f t="shared" si="354"/>
        <v>4</v>
      </c>
      <c r="AO181" s="46">
        <f t="shared" si="354"/>
        <v>4</v>
      </c>
      <c r="AP181" s="37"/>
      <c r="AQ181" s="43">
        <f t="shared" si="3"/>
        <v>4</v>
      </c>
      <c r="AR181" s="41"/>
      <c r="AS181" s="41"/>
      <c r="AT181" s="53"/>
      <c r="AU181" s="54"/>
      <c r="AV181" s="54"/>
      <c r="AW181" s="4"/>
      <c r="AX181" s="4"/>
    </row>
    <row r="182" spans="1:50" ht="90" customHeight="1" x14ac:dyDescent="0.4">
      <c r="A182" s="35">
        <f t="shared" si="4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MARZO 2025  1'!AQ182</f>
        <v>5</v>
      </c>
      <c r="P182" s="45">
        <f t="shared" si="0"/>
        <v>5</v>
      </c>
      <c r="Q182" s="46">
        <f t="shared" ref="Q182:T182" si="355">AK182</f>
        <v>5</v>
      </c>
      <c r="R182" s="46">
        <f t="shared" si="355"/>
        <v>5</v>
      </c>
      <c r="S182" s="46">
        <f t="shared" si="355"/>
        <v>5</v>
      </c>
      <c r="T182" s="47">
        <f t="shared" si="355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6">P182-Z182+AE182+U182</f>
        <v>5</v>
      </c>
      <c r="AL182" s="46">
        <f t="shared" si="356"/>
        <v>5</v>
      </c>
      <c r="AM182" s="46">
        <f t="shared" si="356"/>
        <v>5</v>
      </c>
      <c r="AN182" s="46">
        <f t="shared" si="356"/>
        <v>5</v>
      </c>
      <c r="AO182" s="46">
        <f t="shared" si="356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  <c r="AW182" s="4"/>
      <c r="AX182" s="4"/>
    </row>
    <row r="183" spans="1:50" ht="90" customHeight="1" x14ac:dyDescent="0.4">
      <c r="A183" s="35">
        <f t="shared" si="4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MARZO 2025  1'!AQ183</f>
        <v>0</v>
      </c>
      <c r="P183" s="45">
        <f t="shared" si="0"/>
        <v>0</v>
      </c>
      <c r="Q183" s="46">
        <f t="shared" ref="Q183:T183" si="357">AK183</f>
        <v>0</v>
      </c>
      <c r="R183" s="46">
        <f t="shared" si="357"/>
        <v>0</v>
      </c>
      <c r="S183" s="46">
        <f t="shared" si="357"/>
        <v>0</v>
      </c>
      <c r="T183" s="47">
        <f t="shared" si="357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8">P183-Z183+AE183+U183</f>
        <v>0</v>
      </c>
      <c r="AL183" s="46">
        <f t="shared" si="358"/>
        <v>0</v>
      </c>
      <c r="AM183" s="46">
        <f t="shared" si="358"/>
        <v>0</v>
      </c>
      <c r="AN183" s="46">
        <f t="shared" si="358"/>
        <v>0</v>
      </c>
      <c r="AO183" s="46">
        <f t="shared" si="358"/>
        <v>0</v>
      </c>
      <c r="AP183" s="37"/>
      <c r="AQ183" s="43">
        <f t="shared" si="3"/>
        <v>0</v>
      </c>
      <c r="AR183" s="41"/>
      <c r="AS183" s="41"/>
      <c r="AT183" s="53"/>
      <c r="AU183" s="54"/>
      <c r="AV183" s="54"/>
      <c r="AW183" s="4"/>
      <c r="AX183" s="4"/>
    </row>
    <row r="184" spans="1:50" ht="90" customHeight="1" x14ac:dyDescent="0.4">
      <c r="A184" s="35">
        <f t="shared" si="4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81" t="s">
        <v>972</v>
      </c>
      <c r="O184" s="43">
        <f>'EQUIPO MARZO 2025  1'!AQ184</f>
        <v>14</v>
      </c>
      <c r="P184" s="45">
        <f t="shared" si="0"/>
        <v>14</v>
      </c>
      <c r="Q184" s="46">
        <f t="shared" ref="Q184:T184" si="359">AK184</f>
        <v>13</v>
      </c>
      <c r="R184" s="46">
        <f t="shared" si="359"/>
        <v>13</v>
      </c>
      <c r="S184" s="46">
        <f t="shared" si="359"/>
        <v>13</v>
      </c>
      <c r="T184" s="47">
        <f t="shared" si="359"/>
        <v>13</v>
      </c>
      <c r="U184" s="48"/>
      <c r="V184" s="37"/>
      <c r="W184" s="37"/>
      <c r="X184" s="37"/>
      <c r="Y184" s="49"/>
      <c r="Z184" s="138">
        <v>1</v>
      </c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2025'!AP184</f>
        <v>14</v>
      </c>
      <c r="AK184" s="52">
        <f t="shared" ref="AK184:AO184" si="360">P184-Z184+AE184+U184</f>
        <v>13</v>
      </c>
      <c r="AL184" s="46">
        <f t="shared" si="360"/>
        <v>13</v>
      </c>
      <c r="AM184" s="46">
        <f t="shared" si="360"/>
        <v>13</v>
      </c>
      <c r="AN184" s="46">
        <f t="shared" si="360"/>
        <v>13</v>
      </c>
      <c r="AO184" s="46">
        <f t="shared" si="360"/>
        <v>13</v>
      </c>
      <c r="AP184" s="37"/>
      <c r="AQ184" s="43">
        <f t="shared" si="3"/>
        <v>13</v>
      </c>
      <c r="AR184" s="41" t="s">
        <v>913</v>
      </c>
      <c r="AS184" s="41">
        <v>387</v>
      </c>
      <c r="AT184" s="53"/>
      <c r="AU184" s="54"/>
      <c r="AV184" s="54"/>
      <c r="AW184" s="158"/>
      <c r="AX184" s="158"/>
    </row>
    <row r="185" spans="1:50" ht="90" customHeight="1" x14ac:dyDescent="0.4">
      <c r="A185" s="35">
        <f t="shared" si="4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MARZO 2025  1'!AQ185</f>
        <v>1</v>
      </c>
      <c r="P185" s="45">
        <f t="shared" si="0"/>
        <v>1</v>
      </c>
      <c r="Q185" s="46">
        <f t="shared" ref="Q185:T185" si="361">AK185</f>
        <v>1</v>
      </c>
      <c r="R185" s="46">
        <f t="shared" si="361"/>
        <v>1</v>
      </c>
      <c r="S185" s="46">
        <f t="shared" si="361"/>
        <v>1</v>
      </c>
      <c r="T185" s="47">
        <f t="shared" si="361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2">P185-Z185+AE185+U185</f>
        <v>1</v>
      </c>
      <c r="AL185" s="46">
        <f t="shared" si="362"/>
        <v>1</v>
      </c>
      <c r="AM185" s="46">
        <f t="shared" si="362"/>
        <v>1</v>
      </c>
      <c r="AN185" s="46">
        <f t="shared" si="362"/>
        <v>1</v>
      </c>
      <c r="AO185" s="46">
        <f t="shared" si="362"/>
        <v>1</v>
      </c>
      <c r="AP185" s="37"/>
      <c r="AQ185" s="43">
        <f t="shared" si="3"/>
        <v>1</v>
      </c>
      <c r="AR185" s="41"/>
      <c r="AS185" s="41"/>
      <c r="AT185" s="53"/>
      <c r="AU185" s="54"/>
      <c r="AV185" s="54"/>
      <c r="AW185" s="4"/>
      <c r="AX185" s="4"/>
    </row>
    <row r="186" spans="1:50" ht="90" customHeight="1" x14ac:dyDescent="0.4">
      <c r="A186" s="35">
        <f t="shared" si="4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MARZO 2025  1'!AQ186</f>
        <v>1</v>
      </c>
      <c r="P186" s="45">
        <f t="shared" si="0"/>
        <v>1</v>
      </c>
      <c r="Q186" s="46">
        <f t="shared" ref="Q186:T186" si="363">AK186</f>
        <v>1</v>
      </c>
      <c r="R186" s="46">
        <f t="shared" si="363"/>
        <v>1</v>
      </c>
      <c r="S186" s="46">
        <f t="shared" si="363"/>
        <v>1</v>
      </c>
      <c r="T186" s="47">
        <f t="shared" si="363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4">P186-Z186+AE186+U186</f>
        <v>1</v>
      </c>
      <c r="AL186" s="46">
        <f t="shared" si="364"/>
        <v>1</v>
      </c>
      <c r="AM186" s="46">
        <f t="shared" si="364"/>
        <v>1</v>
      </c>
      <c r="AN186" s="46">
        <f t="shared" si="364"/>
        <v>1</v>
      </c>
      <c r="AO186" s="46">
        <f t="shared" si="364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90" customHeight="1" x14ac:dyDescent="0.4">
      <c r="A187" s="35">
        <f t="shared" si="4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MARZO 2025  1'!AQ187</f>
        <v>1</v>
      </c>
      <c r="P187" s="45">
        <f t="shared" si="0"/>
        <v>1</v>
      </c>
      <c r="Q187" s="46">
        <f t="shared" ref="Q187:T187" si="365">AK187</f>
        <v>1</v>
      </c>
      <c r="R187" s="46">
        <f t="shared" si="365"/>
        <v>1</v>
      </c>
      <c r="S187" s="46">
        <f t="shared" si="365"/>
        <v>1</v>
      </c>
      <c r="T187" s="47">
        <f t="shared" si="365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6">P187-Z187+AE187+U187</f>
        <v>1</v>
      </c>
      <c r="AL187" s="46">
        <f t="shared" si="366"/>
        <v>1</v>
      </c>
      <c r="AM187" s="46">
        <f t="shared" si="366"/>
        <v>1</v>
      </c>
      <c r="AN187" s="46">
        <f t="shared" si="366"/>
        <v>1</v>
      </c>
      <c r="AO187" s="46">
        <f t="shared" si="366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90" customHeight="1" x14ac:dyDescent="0.4">
      <c r="A188" s="35">
        <f t="shared" si="4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MARZO 2025  1'!AQ188</f>
        <v>5</v>
      </c>
      <c r="P188" s="45">
        <f t="shared" si="0"/>
        <v>5</v>
      </c>
      <c r="Q188" s="46">
        <f t="shared" ref="Q188:T188" si="367">AK188</f>
        <v>5</v>
      </c>
      <c r="R188" s="46">
        <f t="shared" si="367"/>
        <v>5</v>
      </c>
      <c r="S188" s="46">
        <f t="shared" si="367"/>
        <v>5</v>
      </c>
      <c r="T188" s="47">
        <f t="shared" si="367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8">P188-Z188+AE188+U188</f>
        <v>5</v>
      </c>
      <c r="AL188" s="46">
        <f t="shared" si="368"/>
        <v>5</v>
      </c>
      <c r="AM188" s="46">
        <f t="shared" si="368"/>
        <v>5</v>
      </c>
      <c r="AN188" s="46">
        <f t="shared" si="368"/>
        <v>5</v>
      </c>
      <c r="AO188" s="46">
        <f t="shared" si="368"/>
        <v>5</v>
      </c>
      <c r="AP188" s="37"/>
      <c r="AQ188" s="43">
        <f t="shared" si="3"/>
        <v>5</v>
      </c>
      <c r="AR188" s="41"/>
      <c r="AS188" s="41"/>
      <c r="AT188" s="53"/>
      <c r="AU188" s="54"/>
      <c r="AV188" s="54"/>
      <c r="AW188" s="4"/>
      <c r="AX188" s="4"/>
    </row>
    <row r="189" spans="1:50" ht="90" customHeight="1" x14ac:dyDescent="0.4">
      <c r="A189" s="35">
        <f t="shared" si="4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f>'EQUIPO MARZO 2025  1'!AQ189</f>
        <v>2</v>
      </c>
      <c r="P189" s="45">
        <f t="shared" si="0"/>
        <v>2</v>
      </c>
      <c r="Q189" s="46">
        <f t="shared" ref="Q189:T189" si="369">AK189</f>
        <v>2</v>
      </c>
      <c r="R189" s="46">
        <f t="shared" si="369"/>
        <v>2</v>
      </c>
      <c r="S189" s="46">
        <f t="shared" si="369"/>
        <v>2</v>
      </c>
      <c r="T189" s="47">
        <f t="shared" si="369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0">P189-Z189+AE189+U189</f>
        <v>2</v>
      </c>
      <c r="AL189" s="46">
        <f t="shared" si="370"/>
        <v>2</v>
      </c>
      <c r="AM189" s="46">
        <f t="shared" si="370"/>
        <v>2</v>
      </c>
      <c r="AN189" s="46">
        <f t="shared" si="370"/>
        <v>2</v>
      </c>
      <c r="AO189" s="46">
        <f t="shared" si="370"/>
        <v>2</v>
      </c>
      <c r="AP189" s="37"/>
      <c r="AQ189" s="43">
        <f t="shared" si="3"/>
        <v>2</v>
      </c>
      <c r="AR189" s="41"/>
      <c r="AS189" s="41"/>
      <c r="AT189" s="53"/>
      <c r="AU189" s="54"/>
      <c r="AV189" s="54"/>
      <c r="AW189" s="4"/>
      <c r="AX189" s="4"/>
    </row>
    <row r="190" spans="1:50" ht="90" customHeight="1" x14ac:dyDescent="0.4">
      <c r="A190" s="35">
        <f t="shared" si="4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MARZO 2025  1'!AQ190</f>
        <v>2</v>
      </c>
      <c r="P190" s="45">
        <f t="shared" si="0"/>
        <v>2</v>
      </c>
      <c r="Q190" s="46">
        <f t="shared" ref="Q190:T190" si="371">AK190</f>
        <v>2</v>
      </c>
      <c r="R190" s="46">
        <f t="shared" si="371"/>
        <v>2</v>
      </c>
      <c r="S190" s="46">
        <f t="shared" si="371"/>
        <v>2</v>
      </c>
      <c r="T190" s="47">
        <f t="shared" si="371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2">P190-Z190+AE190+U190</f>
        <v>2</v>
      </c>
      <c r="AL190" s="46">
        <f t="shared" si="372"/>
        <v>2</v>
      </c>
      <c r="AM190" s="46">
        <f t="shared" si="372"/>
        <v>2</v>
      </c>
      <c r="AN190" s="46">
        <f t="shared" si="372"/>
        <v>2</v>
      </c>
      <c r="AO190" s="46">
        <f t="shared" si="372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90" customHeight="1" x14ac:dyDescent="0.4">
      <c r="A191" s="35">
        <f t="shared" si="4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MARZO 2025  1'!AQ191</f>
        <v>4</v>
      </c>
      <c r="P191" s="45">
        <f t="shared" si="0"/>
        <v>4</v>
      </c>
      <c r="Q191" s="46">
        <f t="shared" ref="Q191:T191" si="373">AK191</f>
        <v>4</v>
      </c>
      <c r="R191" s="46">
        <f t="shared" si="373"/>
        <v>4</v>
      </c>
      <c r="S191" s="46">
        <f t="shared" si="373"/>
        <v>4</v>
      </c>
      <c r="T191" s="47">
        <f t="shared" si="373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4">P191-Z191+AE191+U191</f>
        <v>4</v>
      </c>
      <c r="AL191" s="46">
        <f t="shared" si="374"/>
        <v>4</v>
      </c>
      <c r="AM191" s="46">
        <f t="shared" si="374"/>
        <v>4</v>
      </c>
      <c r="AN191" s="46">
        <f t="shared" si="374"/>
        <v>4</v>
      </c>
      <c r="AO191" s="46">
        <f t="shared" si="374"/>
        <v>4</v>
      </c>
      <c r="AP191" s="37"/>
      <c r="AQ191" s="43">
        <f t="shared" si="3"/>
        <v>4</v>
      </c>
      <c r="AR191" s="41"/>
      <c r="AS191" s="41"/>
      <c r="AT191" s="53"/>
      <c r="AU191" s="54"/>
      <c r="AV191" s="54"/>
      <c r="AW191" s="4"/>
      <c r="AX191" s="4"/>
    </row>
    <row r="192" spans="1:50" ht="90" customHeight="1" x14ac:dyDescent="0.4">
      <c r="A192" s="35">
        <f t="shared" si="4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MARZO 2025  1'!AQ192</f>
        <v>0</v>
      </c>
      <c r="P192" s="45">
        <f t="shared" si="0"/>
        <v>0</v>
      </c>
      <c r="Q192" s="46">
        <f t="shared" ref="Q192:T192" si="375">AK192</f>
        <v>0</v>
      </c>
      <c r="R192" s="46">
        <f t="shared" si="375"/>
        <v>0</v>
      </c>
      <c r="S192" s="46">
        <f t="shared" si="375"/>
        <v>0</v>
      </c>
      <c r="T192" s="47">
        <f t="shared" si="375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6">P192-Z192+AE192+U192</f>
        <v>0</v>
      </c>
      <c r="AL192" s="46">
        <f t="shared" si="376"/>
        <v>0</v>
      </c>
      <c r="AM192" s="46">
        <f t="shared" si="376"/>
        <v>0</v>
      </c>
      <c r="AN192" s="46">
        <f t="shared" si="376"/>
        <v>0</v>
      </c>
      <c r="AO192" s="46">
        <f t="shared" si="376"/>
        <v>0</v>
      </c>
      <c r="AP192" s="37"/>
      <c r="AQ192" s="43">
        <f t="shared" si="3"/>
        <v>0</v>
      </c>
      <c r="AR192" s="41"/>
      <c r="AS192" s="41"/>
      <c r="AT192" s="53"/>
      <c r="AU192" s="54"/>
      <c r="AV192" s="54"/>
      <c r="AW192" s="4"/>
      <c r="AX192" s="4"/>
    </row>
    <row r="193" spans="1:50" ht="90" customHeight="1" x14ac:dyDescent="0.4">
      <c r="A193" s="35">
        <f t="shared" si="4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MARZO 2025  1'!AQ193</f>
        <v>5</v>
      </c>
      <c r="P193" s="45">
        <f t="shared" si="0"/>
        <v>5</v>
      </c>
      <c r="Q193" s="46">
        <f t="shared" ref="Q193:T193" si="377">AK193</f>
        <v>5</v>
      </c>
      <c r="R193" s="46">
        <f t="shared" si="377"/>
        <v>5</v>
      </c>
      <c r="S193" s="46">
        <f t="shared" si="377"/>
        <v>5</v>
      </c>
      <c r="T193" s="47">
        <f t="shared" si="377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8">P193-Z193+AE193+U193</f>
        <v>5</v>
      </c>
      <c r="AL193" s="46">
        <f t="shared" si="378"/>
        <v>5</v>
      </c>
      <c r="AM193" s="46">
        <f t="shared" si="378"/>
        <v>5</v>
      </c>
      <c r="AN193" s="46">
        <f t="shared" si="378"/>
        <v>5</v>
      </c>
      <c r="AO193" s="46">
        <f t="shared" si="378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  <c r="AW193" s="4"/>
      <c r="AX193" s="4"/>
    </row>
    <row r="194" spans="1:50" ht="90" customHeight="1" x14ac:dyDescent="0.4">
      <c r="A194" s="35">
        <f t="shared" si="4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MARZO 2025  1'!AQ194</f>
        <v>0</v>
      </c>
      <c r="P194" s="45">
        <f t="shared" si="0"/>
        <v>0</v>
      </c>
      <c r="Q194" s="46">
        <f t="shared" ref="Q194:T194" si="379">AK194</f>
        <v>0</v>
      </c>
      <c r="R194" s="46">
        <f t="shared" si="379"/>
        <v>0</v>
      </c>
      <c r="S194" s="46">
        <f t="shared" si="379"/>
        <v>0</v>
      </c>
      <c r="T194" s="47">
        <f t="shared" si="379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0">P194-Z194+AE194+U194</f>
        <v>0</v>
      </c>
      <c r="AL194" s="46">
        <f t="shared" si="380"/>
        <v>0</v>
      </c>
      <c r="AM194" s="46">
        <f t="shared" si="380"/>
        <v>0</v>
      </c>
      <c r="AN194" s="46">
        <f t="shared" si="380"/>
        <v>0</v>
      </c>
      <c r="AO194" s="46">
        <f t="shared" si="380"/>
        <v>0</v>
      </c>
      <c r="AP194" s="37"/>
      <c r="AQ194" s="43">
        <f t="shared" si="3"/>
        <v>0</v>
      </c>
      <c r="AR194" s="41"/>
      <c r="AS194" s="41"/>
      <c r="AT194" s="53"/>
      <c r="AU194" s="54"/>
      <c r="AV194" s="54"/>
      <c r="AW194" s="4"/>
      <c r="AX194" s="4"/>
    </row>
    <row r="195" spans="1:50" ht="90" customHeight="1" x14ac:dyDescent="0.4">
      <c r="A195" s="35">
        <f t="shared" si="4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MARZO 2025  1'!AQ195</f>
        <v>4</v>
      </c>
      <c r="P195" s="45">
        <f t="shared" si="0"/>
        <v>4</v>
      </c>
      <c r="Q195" s="46">
        <f t="shared" ref="Q195:T195" si="381">AK195</f>
        <v>4</v>
      </c>
      <c r="R195" s="46">
        <f t="shared" si="381"/>
        <v>4</v>
      </c>
      <c r="S195" s="46">
        <f t="shared" si="381"/>
        <v>4</v>
      </c>
      <c r="T195" s="47">
        <f t="shared" si="381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2">P195-Z195+AE195+U195</f>
        <v>4</v>
      </c>
      <c r="AL195" s="46">
        <f t="shared" si="382"/>
        <v>4</v>
      </c>
      <c r="AM195" s="46">
        <f t="shared" si="382"/>
        <v>4</v>
      </c>
      <c r="AN195" s="46">
        <f t="shared" si="382"/>
        <v>4</v>
      </c>
      <c r="AO195" s="46">
        <f t="shared" si="382"/>
        <v>4</v>
      </c>
      <c r="AP195" s="37"/>
      <c r="AQ195" s="43">
        <f t="shared" si="3"/>
        <v>4</v>
      </c>
      <c r="AR195" s="41"/>
      <c r="AS195" s="41"/>
      <c r="AT195" s="53"/>
      <c r="AU195" s="54"/>
      <c r="AV195" s="54"/>
      <c r="AW195" s="4"/>
      <c r="AX195" s="4"/>
    </row>
    <row r="196" spans="1:50" ht="90" customHeight="1" x14ac:dyDescent="0.4">
      <c r="A196" s="35">
        <f t="shared" si="4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/>
      <c r="O196" s="43">
        <f>'EQUIPO MARZO 2025  1'!AQ196</f>
        <v>4</v>
      </c>
      <c r="P196" s="45">
        <f t="shared" si="0"/>
        <v>4</v>
      </c>
      <c r="Q196" s="46">
        <f t="shared" ref="Q196:T196" si="383">AK196</f>
        <v>4</v>
      </c>
      <c r="R196" s="46">
        <f t="shared" si="383"/>
        <v>4</v>
      </c>
      <c r="S196" s="46">
        <f t="shared" si="383"/>
        <v>4</v>
      </c>
      <c r="T196" s="47">
        <f t="shared" si="383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4">P196-Z196+AE196+U196</f>
        <v>4</v>
      </c>
      <c r="AL196" s="46">
        <f t="shared" si="384"/>
        <v>4</v>
      </c>
      <c r="AM196" s="46">
        <f t="shared" si="384"/>
        <v>4</v>
      </c>
      <c r="AN196" s="46">
        <f t="shared" si="384"/>
        <v>4</v>
      </c>
      <c r="AO196" s="46">
        <f t="shared" si="384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  <c r="AW196" s="4"/>
      <c r="AX196" s="4"/>
    </row>
    <row r="197" spans="1:50" ht="90" customHeight="1" x14ac:dyDescent="0.4">
      <c r="A197" s="35">
        <f t="shared" si="4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MARZO 2025  1'!AQ197</f>
        <v>8</v>
      </c>
      <c r="P197" s="45">
        <f t="shared" si="0"/>
        <v>8</v>
      </c>
      <c r="Q197" s="46">
        <f t="shared" ref="Q197:T197" si="385">AK197</f>
        <v>8</v>
      </c>
      <c r="R197" s="46">
        <f t="shared" si="385"/>
        <v>8</v>
      </c>
      <c r="S197" s="46">
        <f t="shared" si="385"/>
        <v>8</v>
      </c>
      <c r="T197" s="47">
        <f t="shared" si="385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6">P197-Z197+AE197+U197</f>
        <v>8</v>
      </c>
      <c r="AL197" s="46">
        <f t="shared" si="386"/>
        <v>8</v>
      </c>
      <c r="AM197" s="46">
        <f t="shared" si="386"/>
        <v>8</v>
      </c>
      <c r="AN197" s="46">
        <f t="shared" si="386"/>
        <v>8</v>
      </c>
      <c r="AO197" s="46">
        <f t="shared" si="386"/>
        <v>8</v>
      </c>
      <c r="AP197" s="37"/>
      <c r="AQ197" s="43">
        <f t="shared" si="3"/>
        <v>8</v>
      </c>
      <c r="AR197" s="41"/>
      <c r="AS197" s="41"/>
      <c r="AT197" s="53"/>
      <c r="AU197" s="54"/>
      <c r="AV197" s="54"/>
      <c r="AW197" s="4"/>
      <c r="AX197" s="4"/>
    </row>
    <row r="198" spans="1:50" ht="90" customHeight="1" x14ac:dyDescent="0.4">
      <c r="A198" s="35">
        <f t="shared" si="4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MARZO 2025  1'!AQ198</f>
        <v>0</v>
      </c>
      <c r="P198" s="45">
        <f t="shared" si="0"/>
        <v>0</v>
      </c>
      <c r="Q198" s="46">
        <f t="shared" ref="Q198:T198" si="387">AK198</f>
        <v>0</v>
      </c>
      <c r="R198" s="46">
        <f t="shared" si="387"/>
        <v>0</v>
      </c>
      <c r="S198" s="46">
        <f t="shared" si="387"/>
        <v>0</v>
      </c>
      <c r="T198" s="47">
        <f t="shared" si="387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8">P198-Z198+AE198+U198</f>
        <v>0</v>
      </c>
      <c r="AL198" s="46">
        <f t="shared" si="388"/>
        <v>0</v>
      </c>
      <c r="AM198" s="46">
        <f t="shared" si="388"/>
        <v>0</v>
      </c>
      <c r="AN198" s="46">
        <f t="shared" si="388"/>
        <v>0</v>
      </c>
      <c r="AO198" s="46">
        <f t="shared" si="388"/>
        <v>0</v>
      </c>
      <c r="AP198" s="37"/>
      <c r="AQ198" s="43">
        <f t="shared" si="3"/>
        <v>0</v>
      </c>
      <c r="AR198" s="41"/>
      <c r="AS198" s="41"/>
      <c r="AT198" s="53"/>
      <c r="AU198" s="54"/>
      <c r="AV198" s="54"/>
      <c r="AW198" s="4"/>
      <c r="AX198" s="4"/>
    </row>
    <row r="199" spans="1:50" ht="90" customHeight="1" x14ac:dyDescent="0.4">
      <c r="A199" s="35">
        <f t="shared" si="4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MARZO 2025  1'!AQ199</f>
        <v>0</v>
      </c>
      <c r="P199" s="45">
        <f t="shared" si="0"/>
        <v>0</v>
      </c>
      <c r="Q199" s="46">
        <f t="shared" ref="Q199:T199" si="389">AK199</f>
        <v>0</v>
      </c>
      <c r="R199" s="46">
        <f t="shared" si="389"/>
        <v>0</v>
      </c>
      <c r="S199" s="46">
        <f t="shared" si="389"/>
        <v>0</v>
      </c>
      <c r="T199" s="47">
        <f t="shared" si="389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0">P199-Z199+AE199+U199</f>
        <v>0</v>
      </c>
      <c r="AL199" s="46">
        <f t="shared" si="390"/>
        <v>0</v>
      </c>
      <c r="AM199" s="46">
        <f t="shared" si="390"/>
        <v>0</v>
      </c>
      <c r="AN199" s="46">
        <f t="shared" si="390"/>
        <v>0</v>
      </c>
      <c r="AO199" s="46">
        <f t="shared" si="390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90" customHeight="1" x14ac:dyDescent="0.4">
      <c r="A200" s="35">
        <f t="shared" si="4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MARZO 2025  1'!AQ200</f>
        <v>0</v>
      </c>
      <c r="P200" s="45">
        <f t="shared" si="0"/>
        <v>0</v>
      </c>
      <c r="Q200" s="46">
        <f t="shared" ref="Q200:T200" si="391">AK200</f>
        <v>0</v>
      </c>
      <c r="R200" s="46">
        <f t="shared" si="391"/>
        <v>0</v>
      </c>
      <c r="S200" s="46">
        <f t="shared" si="391"/>
        <v>0</v>
      </c>
      <c r="T200" s="47">
        <f t="shared" si="391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2">P200-Z200+AE200+U200</f>
        <v>0</v>
      </c>
      <c r="AL200" s="46">
        <f t="shared" si="392"/>
        <v>0</v>
      </c>
      <c r="AM200" s="46">
        <f t="shared" si="392"/>
        <v>0</v>
      </c>
      <c r="AN200" s="46">
        <f t="shared" si="392"/>
        <v>0</v>
      </c>
      <c r="AO200" s="46">
        <f t="shared" si="392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90" customHeight="1" x14ac:dyDescent="0.4">
      <c r="A201" s="35">
        <f t="shared" si="4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MARZO 2025  1'!AQ201</f>
        <v>1</v>
      </c>
      <c r="P201" s="45">
        <f t="shared" si="0"/>
        <v>1</v>
      </c>
      <c r="Q201" s="46">
        <f t="shared" ref="Q201:T201" si="393">AK201</f>
        <v>1</v>
      </c>
      <c r="R201" s="46">
        <f t="shared" si="393"/>
        <v>1</v>
      </c>
      <c r="S201" s="46">
        <f t="shared" si="393"/>
        <v>1</v>
      </c>
      <c r="T201" s="47">
        <f t="shared" si="393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4">P201-Z201+AE201+U201</f>
        <v>1</v>
      </c>
      <c r="AL201" s="46">
        <f t="shared" si="394"/>
        <v>1</v>
      </c>
      <c r="AM201" s="46">
        <f t="shared" si="394"/>
        <v>1</v>
      </c>
      <c r="AN201" s="46">
        <f t="shared" si="394"/>
        <v>1</v>
      </c>
      <c r="AO201" s="46">
        <f t="shared" si="394"/>
        <v>1</v>
      </c>
      <c r="AP201" s="37"/>
      <c r="AQ201" s="43">
        <f t="shared" si="3"/>
        <v>1</v>
      </c>
      <c r="AR201" s="41"/>
      <c r="AS201" s="41"/>
      <c r="AT201" s="53"/>
      <c r="AU201" s="54"/>
      <c r="AV201" s="54"/>
      <c r="AW201" s="4"/>
      <c r="AX201" s="4"/>
    </row>
    <row r="202" spans="1:50" ht="90" customHeight="1" x14ac:dyDescent="0.4">
      <c r="A202" s="35">
        <f t="shared" si="4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MARZO 2025  1'!AQ202</f>
        <v>0</v>
      </c>
      <c r="P202" s="45">
        <f t="shared" si="0"/>
        <v>0</v>
      </c>
      <c r="Q202" s="46">
        <f t="shared" ref="Q202:T202" si="395">AK202</f>
        <v>0</v>
      </c>
      <c r="R202" s="46">
        <f t="shared" si="395"/>
        <v>0</v>
      </c>
      <c r="S202" s="46">
        <f t="shared" si="395"/>
        <v>0</v>
      </c>
      <c r="T202" s="47">
        <f t="shared" si="395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6">P202-Z202+AE202+U202</f>
        <v>0</v>
      </c>
      <c r="AL202" s="46">
        <f t="shared" si="396"/>
        <v>0</v>
      </c>
      <c r="AM202" s="46">
        <f t="shared" si="396"/>
        <v>0</v>
      </c>
      <c r="AN202" s="46">
        <f t="shared" si="396"/>
        <v>0</v>
      </c>
      <c r="AO202" s="46">
        <f t="shared" si="396"/>
        <v>0</v>
      </c>
      <c r="AP202" s="37"/>
      <c r="AQ202" s="43">
        <f t="shared" si="3"/>
        <v>0</v>
      </c>
      <c r="AR202" s="41"/>
      <c r="AS202" s="41"/>
      <c r="AT202" s="53"/>
      <c r="AU202" s="54"/>
      <c r="AV202" s="54"/>
      <c r="AW202" s="4"/>
      <c r="AX202" s="4"/>
    </row>
    <row r="203" spans="1:50" ht="90" customHeight="1" x14ac:dyDescent="0.4">
      <c r="A203" s="35">
        <f t="shared" si="4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MARZO 2025  1'!AQ203</f>
        <v>0</v>
      </c>
      <c r="P203" s="45">
        <f t="shared" si="0"/>
        <v>0</v>
      </c>
      <c r="Q203" s="46">
        <f t="shared" ref="Q203:T203" si="397">AK203</f>
        <v>0</v>
      </c>
      <c r="R203" s="46">
        <f t="shared" si="397"/>
        <v>0</v>
      </c>
      <c r="S203" s="46">
        <f t="shared" si="397"/>
        <v>0</v>
      </c>
      <c r="T203" s="47">
        <f t="shared" si="397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8">P203-Z203+AE203+U203</f>
        <v>0</v>
      </c>
      <c r="AL203" s="46">
        <f t="shared" si="398"/>
        <v>0</v>
      </c>
      <c r="AM203" s="46">
        <f t="shared" si="398"/>
        <v>0</v>
      </c>
      <c r="AN203" s="46">
        <f t="shared" si="398"/>
        <v>0</v>
      </c>
      <c r="AO203" s="46">
        <f t="shared" si="398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90" customHeight="1" x14ac:dyDescent="0.4">
      <c r="A204" s="35">
        <f t="shared" si="4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MARZO 2025  1'!AQ204</f>
        <v>0</v>
      </c>
      <c r="P204" s="45">
        <f t="shared" si="0"/>
        <v>0</v>
      </c>
      <c r="Q204" s="46">
        <f t="shared" ref="Q204:T204" si="399">AK204</f>
        <v>0</v>
      </c>
      <c r="R204" s="46">
        <f t="shared" si="399"/>
        <v>0</v>
      </c>
      <c r="S204" s="46">
        <f t="shared" si="399"/>
        <v>0</v>
      </c>
      <c r="T204" s="47">
        <f t="shared" si="399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0">P204-Z204+AE204+U204</f>
        <v>0</v>
      </c>
      <c r="AL204" s="46">
        <f t="shared" si="400"/>
        <v>0</v>
      </c>
      <c r="AM204" s="46">
        <f t="shared" si="400"/>
        <v>0</v>
      </c>
      <c r="AN204" s="46">
        <f t="shared" si="400"/>
        <v>0</v>
      </c>
      <c r="AO204" s="46">
        <f t="shared" si="400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90" customHeight="1" x14ac:dyDescent="0.4">
      <c r="A205" s="35">
        <f t="shared" si="4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MARZO 2025  1'!AQ205</f>
        <v>1</v>
      </c>
      <c r="P205" s="45">
        <f t="shared" si="0"/>
        <v>1</v>
      </c>
      <c r="Q205" s="46">
        <f t="shared" ref="Q205:T205" si="401">AK205</f>
        <v>1</v>
      </c>
      <c r="R205" s="46">
        <f t="shared" si="401"/>
        <v>1</v>
      </c>
      <c r="S205" s="46">
        <f t="shared" si="401"/>
        <v>1</v>
      </c>
      <c r="T205" s="47">
        <f t="shared" si="401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2">P205-Z205+AE205+U205</f>
        <v>1</v>
      </c>
      <c r="AL205" s="46">
        <f t="shared" si="402"/>
        <v>1</v>
      </c>
      <c r="AM205" s="46">
        <f t="shared" si="402"/>
        <v>1</v>
      </c>
      <c r="AN205" s="46">
        <f t="shared" si="402"/>
        <v>1</v>
      </c>
      <c r="AO205" s="46">
        <f t="shared" si="402"/>
        <v>1</v>
      </c>
      <c r="AP205" s="37"/>
      <c r="AQ205" s="43">
        <f t="shared" si="3"/>
        <v>1</v>
      </c>
      <c r="AR205" s="41"/>
      <c r="AS205" s="41"/>
      <c r="AT205" s="53"/>
      <c r="AU205" s="54"/>
      <c r="AV205" s="54"/>
      <c r="AW205" s="4"/>
      <c r="AX205" s="4"/>
    </row>
    <row r="206" spans="1:50" ht="90" customHeight="1" x14ac:dyDescent="0.4">
      <c r="A206" s="35">
        <f t="shared" si="4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MARZO 2025  1'!AQ206</f>
        <v>7</v>
      </c>
      <c r="P206" s="45">
        <f t="shared" si="0"/>
        <v>7</v>
      </c>
      <c r="Q206" s="46">
        <f t="shared" ref="Q206:T206" si="403">AK206</f>
        <v>7</v>
      </c>
      <c r="R206" s="46">
        <f t="shared" si="403"/>
        <v>7</v>
      </c>
      <c r="S206" s="46">
        <f t="shared" si="403"/>
        <v>7</v>
      </c>
      <c r="T206" s="47">
        <f t="shared" si="403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4">P206-Z206+AE206+U206</f>
        <v>7</v>
      </c>
      <c r="AL206" s="46">
        <f t="shared" si="404"/>
        <v>7</v>
      </c>
      <c r="AM206" s="46">
        <f t="shared" si="404"/>
        <v>7</v>
      </c>
      <c r="AN206" s="46">
        <f t="shared" si="404"/>
        <v>7</v>
      </c>
      <c r="AO206" s="46">
        <f t="shared" si="404"/>
        <v>7</v>
      </c>
      <c r="AP206" s="37"/>
      <c r="AQ206" s="43">
        <f t="shared" si="3"/>
        <v>7</v>
      </c>
      <c r="AR206" s="41"/>
      <c r="AS206" s="41"/>
      <c r="AT206" s="53"/>
      <c r="AU206" s="54"/>
      <c r="AV206" s="54"/>
      <c r="AW206" s="4"/>
      <c r="AX206" s="4"/>
    </row>
    <row r="207" spans="1:50" ht="90" customHeight="1" x14ac:dyDescent="0.4">
      <c r="A207" s="35">
        <f t="shared" si="4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MARZO 2025  1'!AQ207</f>
        <v>0</v>
      </c>
      <c r="P207" s="45">
        <f t="shared" si="0"/>
        <v>0</v>
      </c>
      <c r="Q207" s="46">
        <f t="shared" ref="Q207:T207" si="405">AK207</f>
        <v>0</v>
      </c>
      <c r="R207" s="46">
        <f t="shared" si="405"/>
        <v>0</v>
      </c>
      <c r="S207" s="46">
        <f t="shared" si="405"/>
        <v>0</v>
      </c>
      <c r="T207" s="47">
        <f t="shared" si="405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6">P207-Z207+AE207+U207</f>
        <v>0</v>
      </c>
      <c r="AL207" s="46">
        <f t="shared" si="406"/>
        <v>0</v>
      </c>
      <c r="AM207" s="46">
        <f t="shared" si="406"/>
        <v>0</v>
      </c>
      <c r="AN207" s="46">
        <f t="shared" si="406"/>
        <v>0</v>
      </c>
      <c r="AO207" s="46">
        <f t="shared" si="406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  <c r="AW207" s="4"/>
      <c r="AX207" s="4"/>
    </row>
    <row r="208" spans="1:50" ht="90" customHeight="1" x14ac:dyDescent="0.4">
      <c r="A208" s="35">
        <f t="shared" si="4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MARZO 2025  1'!AQ208</f>
        <v>22</v>
      </c>
      <c r="P208" s="45">
        <f t="shared" si="0"/>
        <v>22</v>
      </c>
      <c r="Q208" s="46">
        <f t="shared" ref="Q208:T208" si="407">AK208</f>
        <v>22</v>
      </c>
      <c r="R208" s="46">
        <f t="shared" si="407"/>
        <v>22</v>
      </c>
      <c r="S208" s="46">
        <f t="shared" si="407"/>
        <v>22</v>
      </c>
      <c r="T208" s="47">
        <f t="shared" si="407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8">P208-Z208+AE208+U208</f>
        <v>22</v>
      </c>
      <c r="AL208" s="46">
        <f t="shared" si="408"/>
        <v>22</v>
      </c>
      <c r="AM208" s="46">
        <f t="shared" si="408"/>
        <v>22</v>
      </c>
      <c r="AN208" s="46">
        <f t="shared" si="408"/>
        <v>22</v>
      </c>
      <c r="AO208" s="46">
        <f t="shared" si="408"/>
        <v>22</v>
      </c>
      <c r="AP208" s="37"/>
      <c r="AQ208" s="43">
        <f t="shared" si="3"/>
        <v>22</v>
      </c>
      <c r="AR208" s="41"/>
      <c r="AS208" s="41"/>
      <c r="AT208" s="53"/>
      <c r="AU208" s="54"/>
      <c r="AV208" s="54"/>
      <c r="AW208" s="4"/>
      <c r="AX208" s="4"/>
    </row>
    <row r="209" spans="1:50" ht="90" customHeight="1" x14ac:dyDescent="0.4">
      <c r="A209" s="35">
        <f t="shared" si="4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MARZO 2025  1'!AQ209</f>
        <v>15</v>
      </c>
      <c r="P209" s="45">
        <f t="shared" si="0"/>
        <v>15</v>
      </c>
      <c r="Q209" s="46">
        <f t="shared" ref="Q209:T209" si="409">AK209</f>
        <v>15</v>
      </c>
      <c r="R209" s="46">
        <f t="shared" si="409"/>
        <v>15</v>
      </c>
      <c r="S209" s="46">
        <f t="shared" si="409"/>
        <v>15</v>
      </c>
      <c r="T209" s="47">
        <f t="shared" si="409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0">P209-Z209+AE209+U209</f>
        <v>15</v>
      </c>
      <c r="AL209" s="46">
        <f t="shared" si="410"/>
        <v>15</v>
      </c>
      <c r="AM209" s="46">
        <f t="shared" si="410"/>
        <v>15</v>
      </c>
      <c r="AN209" s="46">
        <f t="shared" si="410"/>
        <v>15</v>
      </c>
      <c r="AO209" s="46">
        <f t="shared" si="410"/>
        <v>15</v>
      </c>
      <c r="AP209" s="37"/>
      <c r="AQ209" s="43">
        <f t="shared" si="3"/>
        <v>15</v>
      </c>
      <c r="AR209" s="41"/>
      <c r="AS209" s="41"/>
      <c r="AT209" s="53"/>
      <c r="AU209" s="54"/>
      <c r="AV209" s="54"/>
      <c r="AW209" s="4"/>
      <c r="AX209" s="4"/>
    </row>
    <row r="210" spans="1:50" ht="90" customHeight="1" x14ac:dyDescent="0.4">
      <c r="A210" s="35">
        <f t="shared" si="4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f>'EQUIPO MARZO 2025  1'!AQ210</f>
        <v>3</v>
      </c>
      <c r="P210" s="45">
        <f t="shared" si="0"/>
        <v>3</v>
      </c>
      <c r="Q210" s="46">
        <f t="shared" ref="Q210:T210" si="411">AK210</f>
        <v>3</v>
      </c>
      <c r="R210" s="46">
        <f t="shared" si="411"/>
        <v>3</v>
      </c>
      <c r="S210" s="46">
        <f t="shared" si="411"/>
        <v>3</v>
      </c>
      <c r="T210" s="47">
        <f t="shared" si="411"/>
        <v>3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2">P210-Z210+AE210+U210</f>
        <v>3</v>
      </c>
      <c r="AL210" s="46">
        <f t="shared" si="412"/>
        <v>3</v>
      </c>
      <c r="AM210" s="46">
        <f t="shared" si="412"/>
        <v>3</v>
      </c>
      <c r="AN210" s="46">
        <f t="shared" si="412"/>
        <v>3</v>
      </c>
      <c r="AO210" s="46">
        <f t="shared" si="412"/>
        <v>3</v>
      </c>
      <c r="AP210" s="37"/>
      <c r="AQ210" s="43">
        <f t="shared" si="3"/>
        <v>3</v>
      </c>
      <c r="AR210" s="41"/>
      <c r="AS210" s="41"/>
      <c r="AT210" s="53"/>
      <c r="AU210" s="54"/>
      <c r="AV210" s="54"/>
      <c r="AW210" s="4"/>
      <c r="AX210" s="4"/>
    </row>
    <row r="211" spans="1:50" ht="90" customHeight="1" x14ac:dyDescent="0.4">
      <c r="A211" s="35">
        <f t="shared" si="4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MARZO 2025  1'!AQ211</f>
        <v>1</v>
      </c>
      <c r="P211" s="45">
        <f t="shared" si="0"/>
        <v>1</v>
      </c>
      <c r="Q211" s="46">
        <f t="shared" ref="Q211:T211" si="413">AK211</f>
        <v>1</v>
      </c>
      <c r="R211" s="46">
        <f t="shared" si="413"/>
        <v>1</v>
      </c>
      <c r="S211" s="46">
        <f t="shared" si="413"/>
        <v>1</v>
      </c>
      <c r="T211" s="47">
        <f t="shared" si="413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4">P211-Z211+AE211+U211</f>
        <v>1</v>
      </c>
      <c r="AL211" s="46">
        <f t="shared" si="414"/>
        <v>1</v>
      </c>
      <c r="AM211" s="46">
        <f t="shared" si="414"/>
        <v>1</v>
      </c>
      <c r="AN211" s="46">
        <f t="shared" si="414"/>
        <v>1</v>
      </c>
      <c r="AO211" s="46">
        <f t="shared" si="414"/>
        <v>1</v>
      </c>
      <c r="AP211" s="37"/>
      <c r="AQ211" s="43">
        <f t="shared" si="3"/>
        <v>1</v>
      </c>
      <c r="AR211" s="41"/>
      <c r="AS211" s="41"/>
      <c r="AT211" s="53"/>
      <c r="AU211" s="54"/>
      <c r="AV211" s="54"/>
      <c r="AW211" s="4"/>
      <c r="AX211" s="4"/>
    </row>
    <row r="212" spans="1:50" ht="90" customHeight="1" x14ac:dyDescent="0.4">
      <c r="A212" s="35">
        <f t="shared" si="4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MARZO 2025  1'!AQ212</f>
        <v>6</v>
      </c>
      <c r="P212" s="45">
        <f t="shared" si="0"/>
        <v>6</v>
      </c>
      <c r="Q212" s="46">
        <f t="shared" ref="Q212:T212" si="415">AK212</f>
        <v>6</v>
      </c>
      <c r="R212" s="46">
        <f t="shared" si="415"/>
        <v>6</v>
      </c>
      <c r="S212" s="46">
        <f t="shared" si="415"/>
        <v>6</v>
      </c>
      <c r="T212" s="47">
        <f t="shared" si="415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6">P212-Z212+AE212+U212</f>
        <v>6</v>
      </c>
      <c r="AL212" s="46">
        <f t="shared" si="416"/>
        <v>6</v>
      </c>
      <c r="AM212" s="46">
        <f t="shared" si="416"/>
        <v>6</v>
      </c>
      <c r="AN212" s="46">
        <f t="shared" si="416"/>
        <v>6</v>
      </c>
      <c r="AO212" s="46">
        <f t="shared" si="416"/>
        <v>6</v>
      </c>
      <c r="AP212" s="37"/>
      <c r="AQ212" s="43">
        <f t="shared" si="3"/>
        <v>6</v>
      </c>
      <c r="AR212" s="41"/>
      <c r="AS212" s="41"/>
      <c r="AT212" s="53"/>
      <c r="AU212" s="54"/>
      <c r="AV212" s="54"/>
      <c r="AW212" s="4"/>
      <c r="AX212" s="4"/>
    </row>
    <row r="213" spans="1:50" ht="90" customHeight="1" x14ac:dyDescent="0.4">
      <c r="A213" s="35">
        <f t="shared" si="4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MARZO 2025  1'!AQ213</f>
        <v>0</v>
      </c>
      <c r="P213" s="45">
        <f t="shared" si="0"/>
        <v>0</v>
      </c>
      <c r="Q213" s="46">
        <f t="shared" ref="Q213:T213" si="417">AK213</f>
        <v>0</v>
      </c>
      <c r="R213" s="46">
        <f t="shared" si="417"/>
        <v>0</v>
      </c>
      <c r="S213" s="46">
        <f t="shared" si="417"/>
        <v>0</v>
      </c>
      <c r="T213" s="47">
        <f t="shared" si="417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8">P213-Z213+AE213+U213</f>
        <v>0</v>
      </c>
      <c r="AL213" s="46">
        <f t="shared" si="418"/>
        <v>0</v>
      </c>
      <c r="AM213" s="46">
        <f t="shared" si="418"/>
        <v>0</v>
      </c>
      <c r="AN213" s="46">
        <f t="shared" si="418"/>
        <v>0</v>
      </c>
      <c r="AO213" s="46">
        <f t="shared" si="418"/>
        <v>0</v>
      </c>
      <c r="AP213" s="37"/>
      <c r="AQ213" s="43">
        <f t="shared" si="3"/>
        <v>0</v>
      </c>
      <c r="AR213" s="41"/>
      <c r="AS213" s="41"/>
      <c r="AT213" s="53"/>
      <c r="AU213" s="54"/>
      <c r="AV213" s="54"/>
      <c r="AW213" s="4"/>
      <c r="AX213" s="4"/>
    </row>
    <row r="214" spans="1:50" ht="90" customHeight="1" x14ac:dyDescent="0.4">
      <c r="A214" s="35">
        <f t="shared" si="4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f>'EQUIPO MARZO 2025  1'!AQ214</f>
        <v>0</v>
      </c>
      <c r="P214" s="45">
        <f t="shared" si="0"/>
        <v>0</v>
      </c>
      <c r="Q214" s="46">
        <f t="shared" ref="Q214:T214" si="419">AK214</f>
        <v>0</v>
      </c>
      <c r="R214" s="46">
        <f t="shared" si="419"/>
        <v>0</v>
      </c>
      <c r="S214" s="46">
        <f t="shared" si="419"/>
        <v>0</v>
      </c>
      <c r="T214" s="47">
        <f t="shared" si="419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0">P214-Z214+AE214+U214</f>
        <v>0</v>
      </c>
      <c r="AL214" s="46">
        <f t="shared" si="420"/>
        <v>0</v>
      </c>
      <c r="AM214" s="46">
        <f t="shared" si="420"/>
        <v>0</v>
      </c>
      <c r="AN214" s="46">
        <f t="shared" si="420"/>
        <v>0</v>
      </c>
      <c r="AO214" s="46">
        <f t="shared" si="420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90" customHeight="1" x14ac:dyDescent="0.4">
      <c r="A215" s="35">
        <f t="shared" si="4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MARZO 2025  1'!AQ215</f>
        <v>1</v>
      </c>
      <c r="P215" s="45">
        <f t="shared" si="0"/>
        <v>1</v>
      </c>
      <c r="Q215" s="46">
        <f t="shared" ref="Q215:T215" si="421">AK215</f>
        <v>1</v>
      </c>
      <c r="R215" s="46">
        <f t="shared" si="421"/>
        <v>1</v>
      </c>
      <c r="S215" s="46">
        <f t="shared" si="421"/>
        <v>1</v>
      </c>
      <c r="T215" s="47">
        <f t="shared" si="421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2">P215-Z215+AE215+U215</f>
        <v>1</v>
      </c>
      <c r="AL215" s="46">
        <f t="shared" si="422"/>
        <v>1</v>
      </c>
      <c r="AM215" s="46">
        <f t="shared" si="422"/>
        <v>1</v>
      </c>
      <c r="AN215" s="46">
        <f t="shared" si="422"/>
        <v>1</v>
      </c>
      <c r="AO215" s="46">
        <f t="shared" si="422"/>
        <v>1</v>
      </c>
      <c r="AP215" s="37"/>
      <c r="AQ215" s="43">
        <f t="shared" si="3"/>
        <v>1</v>
      </c>
      <c r="AR215" s="41"/>
      <c r="AS215" s="41"/>
      <c r="AT215" s="53"/>
      <c r="AU215" s="54"/>
      <c r="AV215" s="54"/>
      <c r="AW215" s="4"/>
      <c r="AX215" s="4"/>
    </row>
    <row r="216" spans="1:50" ht="90" customHeight="1" x14ac:dyDescent="0.4">
      <c r="A216" s="35">
        <f t="shared" si="4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MARZO 2025  1'!AQ216</f>
        <v>1</v>
      </c>
      <c r="P216" s="45">
        <f t="shared" si="0"/>
        <v>1</v>
      </c>
      <c r="Q216" s="46">
        <f t="shared" ref="Q216:T216" si="423">AK216</f>
        <v>1</v>
      </c>
      <c r="R216" s="46">
        <f t="shared" si="423"/>
        <v>1</v>
      </c>
      <c r="S216" s="46">
        <f t="shared" si="423"/>
        <v>1</v>
      </c>
      <c r="T216" s="47">
        <f t="shared" si="423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4">P216-Z216+AE216+U216</f>
        <v>1</v>
      </c>
      <c r="AL216" s="46">
        <f t="shared" si="424"/>
        <v>1</v>
      </c>
      <c r="AM216" s="46">
        <f t="shared" si="424"/>
        <v>1</v>
      </c>
      <c r="AN216" s="46">
        <f t="shared" si="424"/>
        <v>1</v>
      </c>
      <c r="AO216" s="46">
        <f t="shared" si="424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90" customHeight="1" x14ac:dyDescent="0.4">
      <c r="A217" s="35">
        <f t="shared" si="4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MARZO 2025  1'!AQ217</f>
        <v>0</v>
      </c>
      <c r="P217" s="45">
        <f t="shared" si="0"/>
        <v>0</v>
      </c>
      <c r="Q217" s="46">
        <f t="shared" ref="Q217:T217" si="425">AK217</f>
        <v>0</v>
      </c>
      <c r="R217" s="46">
        <f t="shared" si="425"/>
        <v>0</v>
      </c>
      <c r="S217" s="46">
        <f t="shared" si="425"/>
        <v>0</v>
      </c>
      <c r="T217" s="47">
        <f t="shared" si="425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52">
        <f t="shared" ref="AK217:AO217" si="426">P217-Z217+AE217+U217</f>
        <v>0</v>
      </c>
      <c r="AL217" s="46">
        <f t="shared" si="426"/>
        <v>0</v>
      </c>
      <c r="AM217" s="46">
        <f t="shared" si="426"/>
        <v>0</v>
      </c>
      <c r="AN217" s="46">
        <f t="shared" si="426"/>
        <v>0</v>
      </c>
      <c r="AO217" s="46">
        <f t="shared" si="426"/>
        <v>0</v>
      </c>
      <c r="AP217" s="171"/>
      <c r="AQ217" s="43">
        <f t="shared" si="3"/>
        <v>0</v>
      </c>
      <c r="AR217" s="162"/>
      <c r="AS217" s="162"/>
      <c r="AT217" s="177"/>
      <c r="AU217" s="178"/>
      <c r="AV217" s="178"/>
      <c r="AW217" s="179"/>
      <c r="AX217" s="179"/>
    </row>
    <row r="218" spans="1:50" ht="90" customHeight="1" x14ac:dyDescent="0.4">
      <c r="A218" s="35">
        <f t="shared" si="4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MARZO 2025  1'!AQ218</f>
        <v>8</v>
      </c>
      <c r="P218" s="45">
        <f t="shared" si="0"/>
        <v>8</v>
      </c>
      <c r="Q218" s="46">
        <f t="shared" ref="Q218:T218" si="427">AK218</f>
        <v>8</v>
      </c>
      <c r="R218" s="46">
        <f t="shared" si="427"/>
        <v>8</v>
      </c>
      <c r="S218" s="46">
        <f t="shared" si="427"/>
        <v>8</v>
      </c>
      <c r="T218" s="47">
        <f t="shared" si="427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8">P218-Z218+AE218+U218</f>
        <v>8</v>
      </c>
      <c r="AL218" s="46">
        <f t="shared" si="428"/>
        <v>8</v>
      </c>
      <c r="AM218" s="46">
        <f t="shared" si="428"/>
        <v>8</v>
      </c>
      <c r="AN218" s="46">
        <f t="shared" si="428"/>
        <v>8</v>
      </c>
      <c r="AO218" s="46">
        <f t="shared" si="428"/>
        <v>8</v>
      </c>
      <c r="AP218" s="37"/>
      <c r="AQ218" s="43">
        <f t="shared" si="3"/>
        <v>8</v>
      </c>
      <c r="AR218" s="41"/>
      <c r="AS218" s="41"/>
      <c r="AT218" s="53"/>
      <c r="AU218" s="54"/>
      <c r="AV218" s="54"/>
      <c r="AW218" s="4"/>
      <c r="AX218" s="4"/>
    </row>
    <row r="219" spans="1:50" ht="90" customHeight="1" x14ac:dyDescent="0.4">
      <c r="A219" s="35">
        <f t="shared" si="4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MARZO 2025  1'!AQ219</f>
        <v>12</v>
      </c>
      <c r="P219" s="45">
        <f t="shared" si="0"/>
        <v>12</v>
      </c>
      <c r="Q219" s="46">
        <f t="shared" ref="Q219:T219" si="429">AK219</f>
        <v>12</v>
      </c>
      <c r="R219" s="46">
        <f t="shared" si="429"/>
        <v>12</v>
      </c>
      <c r="S219" s="46">
        <f t="shared" si="429"/>
        <v>12</v>
      </c>
      <c r="T219" s="47">
        <f t="shared" si="429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0">P219-Z219+AE219+U219</f>
        <v>12</v>
      </c>
      <c r="AL219" s="46">
        <f t="shared" si="430"/>
        <v>12</v>
      </c>
      <c r="AM219" s="46">
        <f t="shared" si="430"/>
        <v>12</v>
      </c>
      <c r="AN219" s="46">
        <f t="shared" si="430"/>
        <v>12</v>
      </c>
      <c r="AO219" s="46">
        <f t="shared" si="430"/>
        <v>12</v>
      </c>
      <c r="AP219" s="38" t="s">
        <v>755</v>
      </c>
      <c r="AQ219" s="43">
        <f t="shared" si="3"/>
        <v>12</v>
      </c>
      <c r="AR219" s="41"/>
      <c r="AS219" s="41"/>
      <c r="AT219" s="53"/>
      <c r="AU219" s="54"/>
      <c r="AV219" s="54"/>
      <c r="AW219" s="4"/>
      <c r="AX219" s="4"/>
    </row>
    <row r="220" spans="1:50" ht="90" customHeight="1" x14ac:dyDescent="0.4">
      <c r="A220" s="35">
        <f t="shared" si="4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MARZO 2025  1'!AQ220</f>
        <v>0</v>
      </c>
      <c r="P220" s="45">
        <f t="shared" si="0"/>
        <v>0</v>
      </c>
      <c r="Q220" s="46">
        <f t="shared" ref="Q220:T220" si="431">AK220</f>
        <v>0</v>
      </c>
      <c r="R220" s="46">
        <f t="shared" si="431"/>
        <v>0</v>
      </c>
      <c r="S220" s="46">
        <f t="shared" si="431"/>
        <v>0</v>
      </c>
      <c r="T220" s="47">
        <f t="shared" si="431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52">
        <f t="shared" ref="AK220:AO220" si="432">P220-Z220+AE220+U220</f>
        <v>0</v>
      </c>
      <c r="AL220" s="46">
        <f t="shared" si="432"/>
        <v>0</v>
      </c>
      <c r="AM220" s="46">
        <f t="shared" si="432"/>
        <v>0</v>
      </c>
      <c r="AN220" s="46">
        <f t="shared" si="432"/>
        <v>0</v>
      </c>
      <c r="AO220" s="46">
        <f t="shared" si="432"/>
        <v>0</v>
      </c>
      <c r="AP220" s="38"/>
      <c r="AQ220" s="43">
        <f t="shared" si="3"/>
        <v>0</v>
      </c>
      <c r="AR220" s="41"/>
      <c r="AS220" s="41"/>
      <c r="AT220" s="53"/>
      <c r="AU220" s="54"/>
      <c r="AV220" s="54"/>
      <c r="AW220" s="4"/>
      <c r="AX220" s="4"/>
    </row>
    <row r="221" spans="1:50" ht="90" customHeight="1" x14ac:dyDescent="0.4">
      <c r="A221" s="35">
        <f t="shared" si="4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MARZO 2025  1'!AQ221</f>
        <v>4</v>
      </c>
      <c r="P221" s="45">
        <f t="shared" si="0"/>
        <v>4</v>
      </c>
      <c r="Q221" s="46">
        <f t="shared" ref="Q221:T221" si="433">AK221</f>
        <v>4</v>
      </c>
      <c r="R221" s="46">
        <f t="shared" si="433"/>
        <v>4</v>
      </c>
      <c r="S221" s="46">
        <f t="shared" si="433"/>
        <v>4</v>
      </c>
      <c r="T221" s="47">
        <f t="shared" si="433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4">P221-Z221+AE221+U221</f>
        <v>4</v>
      </c>
      <c r="AL221" s="46">
        <f t="shared" si="434"/>
        <v>4</v>
      </c>
      <c r="AM221" s="46">
        <f t="shared" si="434"/>
        <v>4</v>
      </c>
      <c r="AN221" s="46">
        <f t="shared" si="434"/>
        <v>4</v>
      </c>
      <c r="AO221" s="46">
        <f t="shared" si="434"/>
        <v>4</v>
      </c>
      <c r="AP221" s="38"/>
      <c r="AQ221" s="43">
        <f t="shared" si="3"/>
        <v>4</v>
      </c>
      <c r="AR221" s="41"/>
      <c r="AS221" s="41"/>
      <c r="AT221" s="53"/>
      <c r="AU221" s="54"/>
      <c r="AV221" s="54"/>
      <c r="AW221" s="4"/>
      <c r="AX221" s="4"/>
    </row>
    <row r="222" spans="1:50" ht="90" customHeight="1" x14ac:dyDescent="0.4">
      <c r="A222" s="35">
        <f t="shared" si="4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MARZO 2025  1'!AQ222</f>
        <v>0</v>
      </c>
      <c r="P222" s="45">
        <f t="shared" si="0"/>
        <v>0</v>
      </c>
      <c r="Q222" s="46">
        <f t="shared" ref="Q222:T222" si="435">AK222</f>
        <v>0</v>
      </c>
      <c r="R222" s="46">
        <f t="shared" si="435"/>
        <v>0</v>
      </c>
      <c r="S222" s="46">
        <f t="shared" si="435"/>
        <v>0</v>
      </c>
      <c r="T222" s="47">
        <f t="shared" si="435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6">P222-Z222+AE222+U222</f>
        <v>0</v>
      </c>
      <c r="AL222" s="46">
        <f t="shared" si="436"/>
        <v>0</v>
      </c>
      <c r="AM222" s="46">
        <f t="shared" si="436"/>
        <v>0</v>
      </c>
      <c r="AN222" s="46">
        <f t="shared" si="436"/>
        <v>0</v>
      </c>
      <c r="AO222" s="46">
        <f t="shared" si="436"/>
        <v>0</v>
      </c>
      <c r="AP222" s="37"/>
      <c r="AQ222" s="43">
        <f t="shared" si="3"/>
        <v>0</v>
      </c>
      <c r="AR222" s="41"/>
      <c r="AS222" s="41"/>
      <c r="AT222" s="53"/>
      <c r="AU222" s="54"/>
      <c r="AV222" s="54"/>
      <c r="AW222" s="4"/>
      <c r="AX222" s="4"/>
    </row>
    <row r="223" spans="1:50" ht="90" customHeight="1" x14ac:dyDescent="0.4">
      <c r="A223" s="35">
        <f t="shared" si="4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MARZO 2025  1'!AQ223</f>
        <v>1</v>
      </c>
      <c r="P223" s="45">
        <f t="shared" si="0"/>
        <v>1</v>
      </c>
      <c r="Q223" s="46">
        <f t="shared" ref="Q223:T223" si="437">AK223</f>
        <v>1</v>
      </c>
      <c r="R223" s="46">
        <f t="shared" si="437"/>
        <v>1</v>
      </c>
      <c r="S223" s="46">
        <f t="shared" si="437"/>
        <v>1</v>
      </c>
      <c r="T223" s="47">
        <f t="shared" si="437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38">P223-Z223+AE223+U223</f>
        <v>1</v>
      </c>
      <c r="AL223" s="46">
        <f t="shared" si="438"/>
        <v>1</v>
      </c>
      <c r="AM223" s="46">
        <f t="shared" si="438"/>
        <v>1</v>
      </c>
      <c r="AN223" s="46">
        <f t="shared" si="438"/>
        <v>1</v>
      </c>
      <c r="AO223" s="46">
        <f t="shared" si="438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  <c r="AW223" s="4"/>
      <c r="AX223" s="4"/>
    </row>
    <row r="224" spans="1:50" ht="90" customHeight="1" x14ac:dyDescent="0.4">
      <c r="A224" s="35">
        <f t="shared" si="4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f>'EQUIPO MARZO 2025  1'!AQ224</f>
        <v>4</v>
      </c>
      <c r="P224" s="45">
        <f t="shared" si="0"/>
        <v>4</v>
      </c>
      <c r="Q224" s="46">
        <f t="shared" ref="Q224:T224" si="439">AK224</f>
        <v>4</v>
      </c>
      <c r="R224" s="46">
        <f t="shared" si="439"/>
        <v>4</v>
      </c>
      <c r="S224" s="46">
        <f t="shared" si="439"/>
        <v>4</v>
      </c>
      <c r="T224" s="47">
        <f t="shared" si="439"/>
        <v>4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0">P224-Z224+AE224+U224</f>
        <v>4</v>
      </c>
      <c r="AL224" s="46">
        <f t="shared" si="440"/>
        <v>4</v>
      </c>
      <c r="AM224" s="46">
        <f t="shared" si="440"/>
        <v>4</v>
      </c>
      <c r="AN224" s="46">
        <f t="shared" si="440"/>
        <v>4</v>
      </c>
      <c r="AO224" s="46">
        <f t="shared" si="440"/>
        <v>4</v>
      </c>
      <c r="AP224" s="37"/>
      <c r="AQ224" s="43">
        <f t="shared" si="3"/>
        <v>4</v>
      </c>
      <c r="AR224" s="41"/>
      <c r="AS224" s="41"/>
      <c r="AT224" s="53"/>
      <c r="AU224" s="54"/>
      <c r="AV224" s="54"/>
      <c r="AW224" s="4"/>
      <c r="AX224" s="4"/>
    </row>
    <row r="225" spans="1:50" ht="90" customHeight="1" x14ac:dyDescent="0.4">
      <c r="A225" s="35">
        <f t="shared" si="4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MARZO 2025  1'!AQ225</f>
        <v>12</v>
      </c>
      <c r="P225" s="45">
        <f t="shared" si="0"/>
        <v>12</v>
      </c>
      <c r="Q225" s="46">
        <f t="shared" ref="Q225:T225" si="441">AK225</f>
        <v>12</v>
      </c>
      <c r="R225" s="46">
        <f t="shared" si="441"/>
        <v>12</v>
      </c>
      <c r="S225" s="46">
        <f t="shared" si="441"/>
        <v>12</v>
      </c>
      <c r="T225" s="47">
        <f t="shared" si="441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2">P225-Z225+AE225+U225</f>
        <v>12</v>
      </c>
      <c r="AL225" s="46">
        <f t="shared" si="442"/>
        <v>12</v>
      </c>
      <c r="AM225" s="46">
        <f t="shared" si="442"/>
        <v>12</v>
      </c>
      <c r="AN225" s="46">
        <f t="shared" si="442"/>
        <v>12</v>
      </c>
      <c r="AO225" s="46">
        <f t="shared" si="442"/>
        <v>12</v>
      </c>
      <c r="AP225" s="37"/>
      <c r="AQ225" s="43">
        <f t="shared" si="3"/>
        <v>12</v>
      </c>
      <c r="AR225" s="41"/>
      <c r="AS225" s="41"/>
      <c r="AT225" s="53"/>
      <c r="AU225" s="54"/>
      <c r="AV225" s="54"/>
      <c r="AW225" s="4"/>
      <c r="AX225" s="4"/>
    </row>
    <row r="226" spans="1:50" ht="90" customHeight="1" x14ac:dyDescent="0.4">
      <c r="A226" s="35">
        <f t="shared" si="4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/>
      <c r="O226" s="43">
        <f>'EQUIPO MARZO 2025  1'!AQ226</f>
        <v>0</v>
      </c>
      <c r="P226" s="45">
        <f t="shared" si="0"/>
        <v>0</v>
      </c>
      <c r="Q226" s="46">
        <f t="shared" ref="Q226:T226" si="443">AK226</f>
        <v>0</v>
      </c>
      <c r="R226" s="46">
        <f t="shared" si="443"/>
        <v>0</v>
      </c>
      <c r="S226" s="46">
        <f t="shared" si="443"/>
        <v>0</v>
      </c>
      <c r="T226" s="47">
        <f t="shared" si="443"/>
        <v>0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/>
      <c r="AK226" s="52">
        <f t="shared" ref="AK226:AO226" si="444">P226-Z226+AE226+U226</f>
        <v>0</v>
      </c>
      <c r="AL226" s="46">
        <f t="shared" si="444"/>
        <v>0</v>
      </c>
      <c r="AM226" s="46">
        <f t="shared" si="444"/>
        <v>0</v>
      </c>
      <c r="AN226" s="46">
        <f t="shared" si="444"/>
        <v>0</v>
      </c>
      <c r="AO226" s="46">
        <f t="shared" si="444"/>
        <v>0</v>
      </c>
      <c r="AP226" s="37"/>
      <c r="AQ226" s="43">
        <f t="shared" si="3"/>
        <v>0</v>
      </c>
      <c r="AR226" s="41"/>
      <c r="AS226" s="41"/>
      <c r="AT226" s="53"/>
      <c r="AU226" s="54"/>
      <c r="AV226" s="54"/>
      <c r="AW226" s="4"/>
      <c r="AX226" s="4"/>
    </row>
    <row r="227" spans="1:50" ht="90" customHeight="1" x14ac:dyDescent="0.4">
      <c r="A227" s="35">
        <f t="shared" si="4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/>
      <c r="O227" s="43">
        <f>'EQUIPO MARZO 2025  1'!AQ227</f>
        <v>48</v>
      </c>
      <c r="P227" s="45">
        <f t="shared" si="0"/>
        <v>48</v>
      </c>
      <c r="Q227" s="46">
        <f t="shared" ref="Q227:T227" si="445">AK227</f>
        <v>48</v>
      </c>
      <c r="R227" s="46">
        <f t="shared" si="445"/>
        <v>48</v>
      </c>
      <c r="S227" s="46">
        <f t="shared" si="445"/>
        <v>48</v>
      </c>
      <c r="T227" s="47">
        <f t="shared" si="445"/>
        <v>48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>
        <f>'EQUIPO ENERO 2025'!AP227</f>
        <v>48</v>
      </c>
      <c r="AK227" s="52">
        <f t="shared" ref="AK227:AO227" si="446">P227-Z227+AE227+U227</f>
        <v>48</v>
      </c>
      <c r="AL227" s="46">
        <f t="shared" si="446"/>
        <v>48</v>
      </c>
      <c r="AM227" s="46">
        <f t="shared" si="446"/>
        <v>48</v>
      </c>
      <c r="AN227" s="46">
        <f t="shared" si="446"/>
        <v>48</v>
      </c>
      <c r="AO227" s="46">
        <f t="shared" si="446"/>
        <v>48</v>
      </c>
      <c r="AP227" s="37"/>
      <c r="AQ227" s="43">
        <f t="shared" si="3"/>
        <v>48</v>
      </c>
      <c r="AR227" s="41"/>
      <c r="AS227" s="53"/>
      <c r="AT227" s="53"/>
      <c r="AU227" s="54"/>
      <c r="AV227" s="54"/>
      <c r="AW227" s="4"/>
      <c r="AX227" s="4"/>
    </row>
    <row r="228" spans="1:50" ht="90" customHeight="1" x14ac:dyDescent="0.4">
      <c r="A228" s="35">
        <f t="shared" si="4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/>
      <c r="O228" s="43">
        <f>'EQUIPO MARZO 2025  1'!AQ228</f>
        <v>-2</v>
      </c>
      <c r="P228" s="45">
        <f t="shared" si="0"/>
        <v>-2</v>
      </c>
      <c r="Q228" s="46">
        <f t="shared" ref="Q228:T228" si="447">AK228</f>
        <v>-2</v>
      </c>
      <c r="R228" s="46">
        <f t="shared" si="447"/>
        <v>-2</v>
      </c>
      <c r="S228" s="46">
        <f t="shared" si="447"/>
        <v>-2</v>
      </c>
      <c r="T228" s="47">
        <f t="shared" si="447"/>
        <v>-2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48">P228-Z228+AE228+U228</f>
        <v>-2</v>
      </c>
      <c r="AL228" s="46">
        <f t="shared" si="448"/>
        <v>-2</v>
      </c>
      <c r="AM228" s="46">
        <f t="shared" si="448"/>
        <v>-2</v>
      </c>
      <c r="AN228" s="46">
        <f t="shared" si="448"/>
        <v>-2</v>
      </c>
      <c r="AO228" s="46">
        <f t="shared" si="448"/>
        <v>-2</v>
      </c>
      <c r="AP228" s="37"/>
      <c r="AQ228" s="43">
        <f t="shared" si="3"/>
        <v>-2</v>
      </c>
      <c r="AR228" s="41"/>
      <c r="AS228" s="41"/>
      <c r="AT228" s="53"/>
      <c r="AU228" s="54"/>
      <c r="AV228" s="54"/>
      <c r="AW228" s="4"/>
      <c r="AX228" s="4"/>
    </row>
    <row r="229" spans="1:50" ht="90" customHeight="1" x14ac:dyDescent="0.4">
      <c r="A229" s="35">
        <f t="shared" si="4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/>
      <c r="O229" s="43">
        <f>'EQUIPO MARZO 2025  1'!AQ229</f>
        <v>47</v>
      </c>
      <c r="P229" s="45">
        <f t="shared" si="0"/>
        <v>47</v>
      </c>
      <c r="Q229" s="46">
        <f t="shared" ref="Q229:T229" si="449">AK229</f>
        <v>47</v>
      </c>
      <c r="R229" s="46">
        <f t="shared" si="449"/>
        <v>47</v>
      </c>
      <c r="S229" s="46">
        <f t="shared" si="449"/>
        <v>47</v>
      </c>
      <c r="T229" s="47">
        <f t="shared" si="449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2025'!AP229</f>
        <v>47</v>
      </c>
      <c r="AK229" s="52">
        <f t="shared" ref="AK229:AO229" si="450">P229-Z229+AE229+U229</f>
        <v>47</v>
      </c>
      <c r="AL229" s="46">
        <f t="shared" si="450"/>
        <v>47</v>
      </c>
      <c r="AM229" s="46">
        <f t="shared" si="450"/>
        <v>47</v>
      </c>
      <c r="AN229" s="46">
        <f t="shared" si="450"/>
        <v>47</v>
      </c>
      <c r="AO229" s="46">
        <f t="shared" si="450"/>
        <v>47</v>
      </c>
      <c r="AP229" s="37"/>
      <c r="AQ229" s="43">
        <f t="shared" si="3"/>
        <v>47</v>
      </c>
      <c r="AR229" s="41"/>
      <c r="AS229" s="41"/>
      <c r="AT229" s="53"/>
      <c r="AU229" s="54"/>
      <c r="AV229" s="54"/>
      <c r="AW229" s="4"/>
      <c r="AX229" s="4"/>
    </row>
    <row r="230" spans="1:50" ht="90" customHeight="1" x14ac:dyDescent="0.4">
      <c r="A230" s="35">
        <f t="shared" si="4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MARZO 2025  1'!AQ230</f>
        <v>1</v>
      </c>
      <c r="P230" s="45">
        <f t="shared" si="0"/>
        <v>1</v>
      </c>
      <c r="Q230" s="46">
        <f t="shared" ref="Q230:T230" si="451">AK230</f>
        <v>1</v>
      </c>
      <c r="R230" s="46">
        <f t="shared" si="451"/>
        <v>1</v>
      </c>
      <c r="S230" s="46">
        <f t="shared" si="451"/>
        <v>1</v>
      </c>
      <c r="T230" s="47">
        <f t="shared" si="451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2">P230-Z230+AE230+U230</f>
        <v>1</v>
      </c>
      <c r="AL230" s="46">
        <f t="shared" si="452"/>
        <v>1</v>
      </c>
      <c r="AM230" s="46">
        <f t="shared" si="452"/>
        <v>1</v>
      </c>
      <c r="AN230" s="46">
        <f t="shared" si="452"/>
        <v>1</v>
      </c>
      <c r="AO230" s="46">
        <f t="shared" si="452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  <c r="AW230" s="4"/>
      <c r="AX230" s="4"/>
    </row>
    <row r="231" spans="1:50" ht="90" customHeight="1" x14ac:dyDescent="0.4">
      <c r="A231" s="35">
        <f t="shared" si="4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MARZO 2025  1'!AQ231</f>
        <v>1</v>
      </c>
      <c r="P231" s="45">
        <f t="shared" si="0"/>
        <v>1</v>
      </c>
      <c r="Q231" s="46">
        <f t="shared" ref="Q231:T231" si="453">AK231</f>
        <v>1</v>
      </c>
      <c r="R231" s="46">
        <f t="shared" si="453"/>
        <v>1</v>
      </c>
      <c r="S231" s="46">
        <f t="shared" si="453"/>
        <v>1</v>
      </c>
      <c r="T231" s="47">
        <f t="shared" si="453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4">P231-Z231+AE231+U231</f>
        <v>1</v>
      </c>
      <c r="AL231" s="46">
        <f t="shared" si="454"/>
        <v>1</v>
      </c>
      <c r="AM231" s="46">
        <f t="shared" si="454"/>
        <v>1</v>
      </c>
      <c r="AN231" s="46">
        <f t="shared" si="454"/>
        <v>1</v>
      </c>
      <c r="AO231" s="46">
        <f t="shared" si="454"/>
        <v>1</v>
      </c>
      <c r="AP231" s="38" t="s">
        <v>939</v>
      </c>
      <c r="AQ231" s="43">
        <f t="shared" si="3"/>
        <v>1</v>
      </c>
      <c r="AR231" s="53"/>
      <c r="AS231" s="53"/>
      <c r="AT231" s="53"/>
      <c r="AU231" s="54"/>
      <c r="AV231" s="54"/>
      <c r="AW231" s="4"/>
      <c r="AX231" s="4"/>
    </row>
    <row r="232" spans="1:50" ht="90" customHeight="1" x14ac:dyDescent="0.4">
      <c r="A232" s="35">
        <f t="shared" si="4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MARZO 2025  1'!AQ232</f>
        <v>1</v>
      </c>
      <c r="P232" s="45">
        <f t="shared" si="0"/>
        <v>1</v>
      </c>
      <c r="Q232" s="46">
        <f t="shared" ref="Q232:T232" si="455">AK232</f>
        <v>1</v>
      </c>
      <c r="R232" s="46">
        <f t="shared" si="455"/>
        <v>1</v>
      </c>
      <c r="S232" s="46">
        <f t="shared" si="455"/>
        <v>1</v>
      </c>
      <c r="T232" s="47">
        <f t="shared" si="455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6">P232-Z232+AE232+U232</f>
        <v>1</v>
      </c>
      <c r="AL232" s="46">
        <f t="shared" si="456"/>
        <v>1</v>
      </c>
      <c r="AM232" s="46">
        <f t="shared" si="456"/>
        <v>1</v>
      </c>
      <c r="AN232" s="46">
        <f t="shared" si="456"/>
        <v>1</v>
      </c>
      <c r="AO232" s="46">
        <f t="shared" si="456"/>
        <v>1</v>
      </c>
      <c r="AP232" s="37">
        <v>1</v>
      </c>
      <c r="AQ232" s="43">
        <f t="shared" si="3"/>
        <v>1</v>
      </c>
      <c r="AR232" s="41"/>
      <c r="AS232" s="41"/>
      <c r="AT232" s="53"/>
      <c r="AU232" s="54"/>
      <c r="AV232" s="54"/>
      <c r="AW232" s="4"/>
      <c r="AX232" s="4"/>
    </row>
    <row r="233" spans="1:50" ht="90" customHeight="1" x14ac:dyDescent="0.4">
      <c r="A233" s="35">
        <f t="shared" si="4"/>
        <v>228</v>
      </c>
      <c r="B233" s="7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/>
      <c r="O233" s="43">
        <f>'EQUIPO MARZO 2025  1'!AQ233</f>
        <v>2</v>
      </c>
      <c r="P233" s="45">
        <f t="shared" si="0"/>
        <v>2</v>
      </c>
      <c r="Q233" s="46">
        <f t="shared" ref="Q233:T233" si="457">AK233</f>
        <v>2</v>
      </c>
      <c r="R233" s="46">
        <f t="shared" si="457"/>
        <v>2</v>
      </c>
      <c r="S233" s="46">
        <f t="shared" si="457"/>
        <v>2</v>
      </c>
      <c r="T233" s="47">
        <f t="shared" si="457"/>
        <v>2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2025'!AP233</f>
        <v>2</v>
      </c>
      <c r="AK233" s="52">
        <f t="shared" ref="AK233:AO233" si="458">P233-Z233+AE233+U233</f>
        <v>2</v>
      </c>
      <c r="AL233" s="46">
        <f t="shared" si="458"/>
        <v>2</v>
      </c>
      <c r="AM233" s="46">
        <f t="shared" si="458"/>
        <v>2</v>
      </c>
      <c r="AN233" s="46">
        <f t="shared" si="458"/>
        <v>2</v>
      </c>
      <c r="AO233" s="46">
        <f t="shared" si="458"/>
        <v>2</v>
      </c>
      <c r="AP233" s="37"/>
      <c r="AQ233" s="43">
        <f t="shared" si="3"/>
        <v>2</v>
      </c>
      <c r="AR233" s="41"/>
      <c r="AS233" s="41"/>
      <c r="AT233" s="53"/>
      <c r="AU233" s="54"/>
      <c r="AV233" s="54"/>
      <c r="AW233" s="4"/>
      <c r="AX233" s="4"/>
    </row>
    <row r="234" spans="1:50" ht="90" customHeight="1" x14ac:dyDescent="0.4">
      <c r="A234" s="35">
        <f t="shared" si="4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MARZO 2025  1'!AQ234</f>
        <v>0</v>
      </c>
      <c r="P234" s="45">
        <f t="shared" si="0"/>
        <v>0</v>
      </c>
      <c r="Q234" s="46">
        <f t="shared" ref="Q234:T234" si="459">AK234</f>
        <v>0</v>
      </c>
      <c r="R234" s="46">
        <f t="shared" si="459"/>
        <v>0</v>
      </c>
      <c r="S234" s="46">
        <f t="shared" si="459"/>
        <v>0</v>
      </c>
      <c r="T234" s="47">
        <f t="shared" si="459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0">P234-Z234+AE234+U234</f>
        <v>0</v>
      </c>
      <c r="AL234" s="46">
        <f t="shared" si="460"/>
        <v>0</v>
      </c>
      <c r="AM234" s="46">
        <f t="shared" si="460"/>
        <v>0</v>
      </c>
      <c r="AN234" s="46">
        <f t="shared" si="460"/>
        <v>0</v>
      </c>
      <c r="AO234" s="46">
        <f t="shared" si="460"/>
        <v>0</v>
      </c>
      <c r="AP234" s="37"/>
      <c r="AQ234" s="43">
        <f t="shared" si="3"/>
        <v>0</v>
      </c>
      <c r="AR234" s="41"/>
      <c r="AS234" s="41"/>
      <c r="AT234" s="53"/>
      <c r="AU234" s="54"/>
      <c r="AV234" s="54"/>
      <c r="AW234" s="4"/>
      <c r="AX234" s="4"/>
    </row>
    <row r="235" spans="1:50" ht="90" customHeight="1" x14ac:dyDescent="0.4">
      <c r="A235" s="35">
        <f t="shared" si="4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MARZO 2025  1'!AQ235</f>
        <v>0</v>
      </c>
      <c r="P235" s="45">
        <f t="shared" si="0"/>
        <v>0</v>
      </c>
      <c r="Q235" s="46">
        <f t="shared" ref="Q235:T235" si="461">AK235</f>
        <v>0</v>
      </c>
      <c r="R235" s="46">
        <f t="shared" si="461"/>
        <v>0</v>
      </c>
      <c r="S235" s="46">
        <f t="shared" si="461"/>
        <v>0</v>
      </c>
      <c r="T235" s="47">
        <f t="shared" si="461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2">P235-Z235+AE235+U235</f>
        <v>0</v>
      </c>
      <c r="AL235" s="46">
        <f t="shared" si="462"/>
        <v>0</v>
      </c>
      <c r="AM235" s="46">
        <f t="shared" si="462"/>
        <v>0</v>
      </c>
      <c r="AN235" s="46">
        <f t="shared" si="462"/>
        <v>0</v>
      </c>
      <c r="AO235" s="46">
        <f t="shared" si="462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90" customHeight="1" x14ac:dyDescent="0.4">
      <c r="A236" s="35">
        <f t="shared" si="4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MARZO 2025  1'!AQ236</f>
        <v>0</v>
      </c>
      <c r="P236" s="45">
        <f t="shared" si="0"/>
        <v>0</v>
      </c>
      <c r="Q236" s="46">
        <f t="shared" ref="Q236:T236" si="463">AK236</f>
        <v>0</v>
      </c>
      <c r="R236" s="46">
        <f t="shared" si="463"/>
        <v>0</v>
      </c>
      <c r="S236" s="46">
        <f t="shared" si="463"/>
        <v>0</v>
      </c>
      <c r="T236" s="47">
        <f t="shared" si="463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4">P236-Z236+AE236+U236</f>
        <v>0</v>
      </c>
      <c r="AL236" s="46">
        <f t="shared" si="464"/>
        <v>0</v>
      </c>
      <c r="AM236" s="46">
        <f t="shared" si="464"/>
        <v>0</v>
      </c>
      <c r="AN236" s="46">
        <f t="shared" si="464"/>
        <v>0</v>
      </c>
      <c r="AO236" s="46">
        <f t="shared" si="464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90" customHeight="1" x14ac:dyDescent="0.4">
      <c r="A237" s="35">
        <f t="shared" si="4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MARZO 2025  1'!AQ237</f>
        <v>0</v>
      </c>
      <c r="P237" s="45">
        <f t="shared" si="0"/>
        <v>0</v>
      </c>
      <c r="Q237" s="46">
        <f t="shared" ref="Q237:T237" si="465">AK237</f>
        <v>0</v>
      </c>
      <c r="R237" s="46">
        <f t="shared" si="465"/>
        <v>0</v>
      </c>
      <c r="S237" s="46">
        <f t="shared" si="465"/>
        <v>0</v>
      </c>
      <c r="T237" s="47">
        <f t="shared" si="465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6">P237-Z237+AE237+U237</f>
        <v>0</v>
      </c>
      <c r="AL237" s="46">
        <f t="shared" si="466"/>
        <v>0</v>
      </c>
      <c r="AM237" s="46">
        <f t="shared" si="466"/>
        <v>0</v>
      </c>
      <c r="AN237" s="46">
        <f t="shared" si="466"/>
        <v>0</v>
      </c>
      <c r="AO237" s="46">
        <f t="shared" si="466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90" customHeight="1" x14ac:dyDescent="0.4">
      <c r="A238" s="35">
        <f t="shared" si="4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f>'EQUIPO MARZO 2025  1'!AQ238</f>
        <v>5</v>
      </c>
      <c r="P238" s="45">
        <f t="shared" si="0"/>
        <v>5</v>
      </c>
      <c r="Q238" s="46">
        <f t="shared" ref="Q238:T238" si="467">AK238</f>
        <v>5</v>
      </c>
      <c r="R238" s="46">
        <f t="shared" si="467"/>
        <v>5</v>
      </c>
      <c r="S238" s="46">
        <f t="shared" si="467"/>
        <v>5</v>
      </c>
      <c r="T238" s="47">
        <f t="shared" si="467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68">P238-Z238+AE238+U238</f>
        <v>5</v>
      </c>
      <c r="AL238" s="46">
        <f t="shared" si="468"/>
        <v>5</v>
      </c>
      <c r="AM238" s="46">
        <f t="shared" si="468"/>
        <v>5</v>
      </c>
      <c r="AN238" s="46">
        <f t="shared" si="468"/>
        <v>5</v>
      </c>
      <c r="AO238" s="46">
        <f t="shared" si="468"/>
        <v>5</v>
      </c>
      <c r="AP238" s="37"/>
      <c r="AQ238" s="43">
        <f t="shared" si="3"/>
        <v>5</v>
      </c>
      <c r="AR238" s="41"/>
      <c r="AS238" s="41"/>
      <c r="AT238" s="53"/>
      <c r="AU238" s="54"/>
      <c r="AV238" s="54"/>
      <c r="AW238" s="4"/>
      <c r="AX238" s="4"/>
    </row>
    <row r="239" spans="1:50" ht="90" customHeight="1" x14ac:dyDescent="0.4">
      <c r="A239" s="35">
        <f t="shared" si="4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MARZO 2025  1'!AQ239</f>
        <v>2</v>
      </c>
      <c r="P239" s="45">
        <f t="shared" si="0"/>
        <v>2</v>
      </c>
      <c r="Q239" s="46">
        <f t="shared" ref="Q239:T239" si="469">AK239</f>
        <v>2</v>
      </c>
      <c r="R239" s="46">
        <f t="shared" si="469"/>
        <v>2</v>
      </c>
      <c r="S239" s="46">
        <f t="shared" si="469"/>
        <v>2</v>
      </c>
      <c r="T239" s="47">
        <f t="shared" si="469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0">P239-Z239+AE239+U239</f>
        <v>2</v>
      </c>
      <c r="AL239" s="46">
        <f t="shared" si="470"/>
        <v>2</v>
      </c>
      <c r="AM239" s="46">
        <f t="shared" si="470"/>
        <v>2</v>
      </c>
      <c r="AN239" s="46">
        <f t="shared" si="470"/>
        <v>2</v>
      </c>
      <c r="AO239" s="46">
        <f t="shared" si="470"/>
        <v>2</v>
      </c>
      <c r="AP239" s="37"/>
      <c r="AQ239" s="43">
        <f t="shared" si="3"/>
        <v>2</v>
      </c>
      <c r="AR239" s="41"/>
      <c r="AS239" s="41"/>
      <c r="AT239" s="53"/>
      <c r="AU239" s="54"/>
      <c r="AV239" s="54"/>
      <c r="AW239" s="4"/>
      <c r="AX239" s="4"/>
    </row>
    <row r="240" spans="1:50" ht="90" customHeight="1" x14ac:dyDescent="0.4">
      <c r="A240" s="35">
        <f t="shared" si="4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MARZO 2025  1'!AQ240</f>
        <v>0</v>
      </c>
      <c r="P240" s="45">
        <f t="shared" si="0"/>
        <v>0</v>
      </c>
      <c r="Q240" s="46">
        <f t="shared" ref="Q240:T240" si="471">AK240</f>
        <v>0</v>
      </c>
      <c r="R240" s="46">
        <f t="shared" si="471"/>
        <v>0</v>
      </c>
      <c r="S240" s="46">
        <f t="shared" si="471"/>
        <v>0</v>
      </c>
      <c r="T240" s="47">
        <f t="shared" si="471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2">P240-Z240+AE240+U240</f>
        <v>0</v>
      </c>
      <c r="AL240" s="46">
        <f t="shared" si="472"/>
        <v>0</v>
      </c>
      <c r="AM240" s="46">
        <f t="shared" si="472"/>
        <v>0</v>
      </c>
      <c r="AN240" s="46">
        <f t="shared" si="472"/>
        <v>0</v>
      </c>
      <c r="AO240" s="46">
        <f t="shared" si="472"/>
        <v>0</v>
      </c>
      <c r="AP240" s="37"/>
      <c r="AQ240" s="43">
        <f t="shared" si="3"/>
        <v>0</v>
      </c>
      <c r="AR240" s="41"/>
      <c r="AS240" s="41"/>
      <c r="AT240" s="53"/>
      <c r="AU240" s="54"/>
      <c r="AV240" s="54"/>
      <c r="AW240" s="4"/>
      <c r="AX240" s="4"/>
    </row>
    <row r="241" spans="1:50" ht="90" customHeight="1" x14ac:dyDescent="0.4">
      <c r="A241" s="35">
        <f t="shared" si="4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f>'EQUIPO MARZO 2025  1'!AQ241</f>
        <v>4</v>
      </c>
      <c r="P241" s="45">
        <f t="shared" si="0"/>
        <v>4</v>
      </c>
      <c r="Q241" s="46">
        <f t="shared" ref="Q241:T241" si="473">AK241</f>
        <v>4</v>
      </c>
      <c r="R241" s="46">
        <f t="shared" si="473"/>
        <v>4</v>
      </c>
      <c r="S241" s="46">
        <f t="shared" si="473"/>
        <v>4</v>
      </c>
      <c r="T241" s="47">
        <f t="shared" si="473"/>
        <v>4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4">P241-Z241+AE241+U241</f>
        <v>4</v>
      </c>
      <c r="AL241" s="46">
        <f t="shared" si="474"/>
        <v>4</v>
      </c>
      <c r="AM241" s="46">
        <f t="shared" si="474"/>
        <v>4</v>
      </c>
      <c r="AN241" s="46">
        <f t="shared" si="474"/>
        <v>4</v>
      </c>
      <c r="AO241" s="46">
        <f t="shared" si="474"/>
        <v>4</v>
      </c>
      <c r="AP241" s="37"/>
      <c r="AQ241" s="43">
        <f t="shared" si="3"/>
        <v>4</v>
      </c>
      <c r="AR241" s="41"/>
      <c r="AS241" s="41"/>
      <c r="AT241" s="53"/>
      <c r="AU241" s="54"/>
      <c r="AV241" s="54"/>
      <c r="AW241" s="4"/>
      <c r="AX241" s="4"/>
    </row>
    <row r="242" spans="1:50" ht="90" customHeight="1" x14ac:dyDescent="0.4">
      <c r="A242" s="35">
        <f t="shared" si="4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MARZO 2025  1'!AQ242</f>
        <v>4</v>
      </c>
      <c r="P242" s="45">
        <f t="shared" si="0"/>
        <v>4</v>
      </c>
      <c r="Q242" s="46">
        <f t="shared" ref="Q242:T242" si="475">AK242</f>
        <v>4</v>
      </c>
      <c r="R242" s="46">
        <f t="shared" si="475"/>
        <v>4</v>
      </c>
      <c r="S242" s="46">
        <f t="shared" si="475"/>
        <v>4</v>
      </c>
      <c r="T242" s="47">
        <f t="shared" si="475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6">P242-Z242+AE242+U242</f>
        <v>4</v>
      </c>
      <c r="AL242" s="46">
        <f t="shared" si="476"/>
        <v>4</v>
      </c>
      <c r="AM242" s="46">
        <f t="shared" si="476"/>
        <v>4</v>
      </c>
      <c r="AN242" s="46">
        <f t="shared" si="476"/>
        <v>4</v>
      </c>
      <c r="AO242" s="46">
        <f t="shared" si="476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90" customHeight="1" x14ac:dyDescent="0.4">
      <c r="A243" s="35">
        <f t="shared" si="4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MARZO 2025  1'!AQ243</f>
        <v>-30</v>
      </c>
      <c r="P243" s="45">
        <f t="shared" si="0"/>
        <v>-30</v>
      </c>
      <c r="Q243" s="46">
        <f t="shared" ref="Q243:T243" si="477">AK243</f>
        <v>-30</v>
      </c>
      <c r="R243" s="46">
        <f t="shared" si="477"/>
        <v>-30</v>
      </c>
      <c r="S243" s="46">
        <f t="shared" si="477"/>
        <v>-30</v>
      </c>
      <c r="T243" s="47">
        <f t="shared" si="477"/>
        <v>-30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78">P243-Z243+AE243+U243</f>
        <v>-30</v>
      </c>
      <c r="AL243" s="46">
        <f t="shared" si="478"/>
        <v>-30</v>
      </c>
      <c r="AM243" s="46">
        <f t="shared" si="478"/>
        <v>-30</v>
      </c>
      <c r="AN243" s="46">
        <f t="shared" si="478"/>
        <v>-30</v>
      </c>
      <c r="AO243" s="46">
        <f t="shared" si="478"/>
        <v>-30</v>
      </c>
      <c r="AP243" s="37"/>
      <c r="AQ243" s="43">
        <f t="shared" si="3"/>
        <v>-30</v>
      </c>
      <c r="AR243" s="41"/>
      <c r="AS243" s="41"/>
      <c r="AT243" s="53"/>
      <c r="AU243" s="54"/>
      <c r="AV243" s="54"/>
      <c r="AW243" s="4"/>
      <c r="AX243" s="4"/>
    </row>
    <row r="244" spans="1:50" ht="90" customHeight="1" x14ac:dyDescent="0.4">
      <c r="A244" s="35">
        <f t="shared" si="4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MARZO 2025  1'!AQ244</f>
        <v>10</v>
      </c>
      <c r="P244" s="45">
        <f t="shared" si="0"/>
        <v>10</v>
      </c>
      <c r="Q244" s="46">
        <f t="shared" ref="Q244:T244" si="479">AK244</f>
        <v>10</v>
      </c>
      <c r="R244" s="46">
        <f t="shared" si="479"/>
        <v>10</v>
      </c>
      <c r="S244" s="46">
        <f t="shared" si="479"/>
        <v>10</v>
      </c>
      <c r="T244" s="47">
        <f t="shared" si="479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0">P244-Z244+AE244+U244</f>
        <v>10</v>
      </c>
      <c r="AL244" s="46">
        <f t="shared" si="480"/>
        <v>10</v>
      </c>
      <c r="AM244" s="46">
        <f t="shared" si="480"/>
        <v>10</v>
      </c>
      <c r="AN244" s="46">
        <f t="shared" si="480"/>
        <v>10</v>
      </c>
      <c r="AO244" s="46">
        <f t="shared" si="480"/>
        <v>10</v>
      </c>
      <c r="AP244" s="37"/>
      <c r="AQ244" s="43">
        <f t="shared" si="3"/>
        <v>10</v>
      </c>
      <c r="AR244" s="41"/>
      <c r="AS244" s="41"/>
      <c r="AT244" s="53"/>
      <c r="AU244" s="54"/>
      <c r="AV244" s="54"/>
      <c r="AW244" s="4"/>
      <c r="AX244" s="4"/>
    </row>
    <row r="245" spans="1:50" ht="90" customHeight="1" x14ac:dyDescent="0.4">
      <c r="A245" s="35">
        <f t="shared" si="4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/>
      <c r="O245" s="43">
        <f>'EQUIPO MARZO 2025  1'!AQ245</f>
        <v>-61</v>
      </c>
      <c r="P245" s="45">
        <f t="shared" si="0"/>
        <v>-61</v>
      </c>
      <c r="Q245" s="46">
        <f t="shared" ref="Q245:T245" si="481">AK245</f>
        <v>-61</v>
      </c>
      <c r="R245" s="46">
        <f t="shared" si="481"/>
        <v>-61</v>
      </c>
      <c r="S245" s="46">
        <f t="shared" si="481"/>
        <v>-61</v>
      </c>
      <c r="T245" s="47">
        <f t="shared" si="481"/>
        <v>-61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2025'!AP245</f>
        <v>142</v>
      </c>
      <c r="AK245" s="52">
        <f t="shared" ref="AK245:AO245" si="482">P245-Z245+AE245+U245</f>
        <v>-61</v>
      </c>
      <c r="AL245" s="46">
        <f t="shared" si="482"/>
        <v>-61</v>
      </c>
      <c r="AM245" s="46">
        <f t="shared" si="482"/>
        <v>-61</v>
      </c>
      <c r="AN245" s="46">
        <f t="shared" si="482"/>
        <v>-61</v>
      </c>
      <c r="AO245" s="46">
        <f t="shared" si="482"/>
        <v>-61</v>
      </c>
      <c r="AP245" s="37"/>
      <c r="AQ245" s="43">
        <f t="shared" si="3"/>
        <v>-61</v>
      </c>
      <c r="AR245" s="41"/>
      <c r="AS245" s="41"/>
      <c r="AT245" s="53"/>
      <c r="AU245" s="54"/>
      <c r="AV245" s="54"/>
      <c r="AW245" s="4"/>
      <c r="AX245" s="4"/>
    </row>
    <row r="246" spans="1:50" ht="90" customHeight="1" x14ac:dyDescent="0.4">
      <c r="A246" s="35">
        <f t="shared" si="4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MARZO 2025  1'!AQ246</f>
        <v>410</v>
      </c>
      <c r="P246" s="45">
        <f t="shared" si="0"/>
        <v>410</v>
      </c>
      <c r="Q246" s="46">
        <f t="shared" ref="Q246:T246" si="483">AK246</f>
        <v>410</v>
      </c>
      <c r="R246" s="46">
        <f t="shared" si="483"/>
        <v>410</v>
      </c>
      <c r="S246" s="46">
        <f t="shared" si="483"/>
        <v>410</v>
      </c>
      <c r="T246" s="47">
        <f t="shared" si="483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4">P246-Z246+AE246+U246</f>
        <v>410</v>
      </c>
      <c r="AL246" s="46">
        <f t="shared" si="484"/>
        <v>410</v>
      </c>
      <c r="AM246" s="46">
        <f t="shared" si="484"/>
        <v>410</v>
      </c>
      <c r="AN246" s="46">
        <f t="shared" si="484"/>
        <v>410</v>
      </c>
      <c r="AO246" s="46">
        <f t="shared" si="484"/>
        <v>410</v>
      </c>
      <c r="AP246" s="37"/>
      <c r="AQ246" s="43">
        <f t="shared" si="3"/>
        <v>410</v>
      </c>
      <c r="AR246" s="41"/>
      <c r="AS246" s="41"/>
      <c r="AT246" s="53"/>
      <c r="AU246" s="54"/>
      <c r="AV246" s="54"/>
      <c r="AW246" s="4"/>
      <c r="AX246" s="4"/>
    </row>
    <row r="247" spans="1:50" ht="90" customHeight="1" x14ac:dyDescent="0.4">
      <c r="A247" s="35">
        <f t="shared" si="4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/>
      <c r="O247" s="43">
        <f>'EQUIPO MARZO 2025  1'!AQ247</f>
        <v>755</v>
      </c>
      <c r="P247" s="45">
        <f t="shared" si="0"/>
        <v>755</v>
      </c>
      <c r="Q247" s="46">
        <f t="shared" ref="Q247:T247" si="485">AK247</f>
        <v>755</v>
      </c>
      <c r="R247" s="46">
        <f t="shared" si="485"/>
        <v>755</v>
      </c>
      <c r="S247" s="46">
        <f t="shared" si="485"/>
        <v>755</v>
      </c>
      <c r="T247" s="47">
        <f t="shared" si="485"/>
        <v>755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6">P247-Z247+AE247+U247</f>
        <v>755</v>
      </c>
      <c r="AL247" s="46">
        <f t="shared" si="486"/>
        <v>755</v>
      </c>
      <c r="AM247" s="46">
        <f t="shared" si="486"/>
        <v>755</v>
      </c>
      <c r="AN247" s="46">
        <f t="shared" si="486"/>
        <v>755</v>
      </c>
      <c r="AO247" s="46">
        <f t="shared" si="486"/>
        <v>755</v>
      </c>
      <c r="AP247" s="37"/>
      <c r="AQ247" s="43">
        <f t="shared" si="3"/>
        <v>755</v>
      </c>
      <c r="AR247" s="41"/>
      <c r="AS247" s="41"/>
      <c r="AT247" s="53"/>
      <c r="AU247" s="54"/>
      <c r="AV247" s="54"/>
      <c r="AW247" s="4"/>
      <c r="AX247" s="4"/>
    </row>
    <row r="248" spans="1:50" ht="90" customHeight="1" x14ac:dyDescent="0.4">
      <c r="A248" s="35">
        <f t="shared" si="4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/>
      <c r="O248" s="43">
        <f>'EQUIPO MARZO 2025  1'!AQ248</f>
        <v>200</v>
      </c>
      <c r="P248" s="45">
        <f t="shared" si="0"/>
        <v>200</v>
      </c>
      <c r="Q248" s="46">
        <f t="shared" ref="Q248:T248" si="487">AK248</f>
        <v>200</v>
      </c>
      <c r="R248" s="46">
        <f t="shared" si="487"/>
        <v>200</v>
      </c>
      <c r="S248" s="46">
        <f t="shared" si="487"/>
        <v>200</v>
      </c>
      <c r="T248" s="47">
        <f t="shared" si="487"/>
        <v>200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88">P248-Z248+AE248+U248</f>
        <v>200</v>
      </c>
      <c r="AL248" s="46">
        <f t="shared" si="488"/>
        <v>200</v>
      </c>
      <c r="AM248" s="46">
        <f t="shared" si="488"/>
        <v>200</v>
      </c>
      <c r="AN248" s="46">
        <f t="shared" si="488"/>
        <v>200</v>
      </c>
      <c r="AO248" s="46">
        <f t="shared" si="488"/>
        <v>200</v>
      </c>
      <c r="AP248" s="37"/>
      <c r="AQ248" s="43">
        <f t="shared" si="3"/>
        <v>200</v>
      </c>
      <c r="AR248" s="53"/>
      <c r="AS248" s="53"/>
      <c r="AT248" s="53"/>
      <c r="AU248" s="54"/>
      <c r="AV248" s="54"/>
      <c r="AW248" s="4"/>
      <c r="AX248" s="4"/>
    </row>
    <row r="249" spans="1:50" ht="90" customHeight="1" x14ac:dyDescent="0.4">
      <c r="A249" s="35">
        <f t="shared" si="4"/>
        <v>244</v>
      </c>
      <c r="B249" s="182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/>
      <c r="O249" s="43">
        <f>'EQUIPO MARZO 2025  1'!AQ249</f>
        <v>398</v>
      </c>
      <c r="P249" s="45">
        <f t="shared" si="0"/>
        <v>398</v>
      </c>
      <c r="Q249" s="46">
        <f t="shared" ref="Q249:T249" si="489">AK249</f>
        <v>398</v>
      </c>
      <c r="R249" s="46">
        <f t="shared" si="489"/>
        <v>398</v>
      </c>
      <c r="S249" s="46">
        <f t="shared" si="489"/>
        <v>398</v>
      </c>
      <c r="T249" s="47">
        <f t="shared" si="489"/>
        <v>398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0">P249-Z249+AE249+U249</f>
        <v>398</v>
      </c>
      <c r="AL249" s="46">
        <f t="shared" si="490"/>
        <v>398</v>
      </c>
      <c r="AM249" s="46">
        <f t="shared" si="490"/>
        <v>398</v>
      </c>
      <c r="AN249" s="46">
        <f t="shared" si="490"/>
        <v>398</v>
      </c>
      <c r="AO249" s="46">
        <f t="shared" si="490"/>
        <v>398</v>
      </c>
      <c r="AP249" s="37"/>
      <c r="AQ249" s="43">
        <f t="shared" si="3"/>
        <v>398</v>
      </c>
      <c r="AR249" s="53"/>
      <c r="AS249" s="53"/>
      <c r="AT249" s="53"/>
      <c r="AU249" s="54"/>
      <c r="AV249" s="54"/>
      <c r="AW249" s="4"/>
      <c r="AX249" s="4"/>
    </row>
    <row r="250" spans="1:50" ht="90" customHeight="1" x14ac:dyDescent="0.4">
      <c r="A250" s="35">
        <f t="shared" si="4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/>
      <c r="O250" s="43">
        <f>'EQUIPO MARZO 2025  1'!AQ250</f>
        <v>458</v>
      </c>
      <c r="P250" s="45">
        <f t="shared" si="0"/>
        <v>458</v>
      </c>
      <c r="Q250" s="46">
        <f t="shared" ref="Q250:T250" si="491">AK250</f>
        <v>458</v>
      </c>
      <c r="R250" s="46">
        <f t="shared" si="491"/>
        <v>458</v>
      </c>
      <c r="S250" s="46">
        <f t="shared" si="491"/>
        <v>458</v>
      </c>
      <c r="T250" s="47">
        <f t="shared" si="491"/>
        <v>458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2">P250-Z250+AE250+U250</f>
        <v>458</v>
      </c>
      <c r="AL250" s="46">
        <f t="shared" si="492"/>
        <v>458</v>
      </c>
      <c r="AM250" s="46">
        <f t="shared" si="492"/>
        <v>458</v>
      </c>
      <c r="AN250" s="46">
        <f t="shared" si="492"/>
        <v>458</v>
      </c>
      <c r="AO250" s="46">
        <f t="shared" si="492"/>
        <v>458</v>
      </c>
      <c r="AP250" s="37"/>
      <c r="AQ250" s="43">
        <f t="shared" si="3"/>
        <v>458</v>
      </c>
      <c r="AR250" s="53"/>
      <c r="AS250" s="53"/>
      <c r="AT250" s="53"/>
      <c r="AU250" s="54"/>
      <c r="AV250" s="54"/>
      <c r="AW250" s="4"/>
      <c r="AX250" s="4"/>
    </row>
    <row r="251" spans="1:50" ht="90" customHeight="1" x14ac:dyDescent="0.4">
      <c r="A251" s="35">
        <f t="shared" si="4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MARZO 2025  1'!AQ251</f>
        <v>100</v>
      </c>
      <c r="P251" s="45">
        <f t="shared" si="0"/>
        <v>100</v>
      </c>
      <c r="Q251" s="46">
        <f t="shared" ref="Q251:T251" si="493">AK251</f>
        <v>100</v>
      </c>
      <c r="R251" s="46">
        <f t="shared" si="493"/>
        <v>100</v>
      </c>
      <c r="S251" s="46">
        <f t="shared" si="493"/>
        <v>100</v>
      </c>
      <c r="T251" s="47">
        <f t="shared" si="493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4">P251-Z251+AE251+U251</f>
        <v>100</v>
      </c>
      <c r="AL251" s="46">
        <f t="shared" si="494"/>
        <v>100</v>
      </c>
      <c r="AM251" s="46">
        <f t="shared" si="494"/>
        <v>100</v>
      </c>
      <c r="AN251" s="46">
        <f t="shared" si="494"/>
        <v>100</v>
      </c>
      <c r="AO251" s="46">
        <f t="shared" si="494"/>
        <v>100</v>
      </c>
      <c r="AP251" s="37"/>
      <c r="AQ251" s="43">
        <f t="shared" si="3"/>
        <v>100</v>
      </c>
      <c r="AR251" s="41"/>
      <c r="AS251" s="41"/>
      <c r="AT251" s="53"/>
      <c r="AU251" s="54"/>
      <c r="AV251" s="54"/>
      <c r="AW251" s="4"/>
      <c r="AX251" s="4"/>
    </row>
    <row r="252" spans="1:50" ht="90" customHeight="1" x14ac:dyDescent="0.4">
      <c r="A252" s="35">
        <f t="shared" si="4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MARZO 2025  1'!AQ252</f>
        <v>2</v>
      </c>
      <c r="P252" s="45">
        <f t="shared" si="0"/>
        <v>2</v>
      </c>
      <c r="Q252" s="46">
        <f t="shared" ref="Q252:T252" si="495">AK252</f>
        <v>2</v>
      </c>
      <c r="R252" s="46">
        <f t="shared" si="495"/>
        <v>2</v>
      </c>
      <c r="S252" s="46">
        <f t="shared" si="495"/>
        <v>2</v>
      </c>
      <c r="T252" s="47">
        <f t="shared" si="495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6">P252-Z252+AE252+U252</f>
        <v>2</v>
      </c>
      <c r="AL252" s="46">
        <f t="shared" si="496"/>
        <v>2</v>
      </c>
      <c r="AM252" s="46">
        <f t="shared" si="496"/>
        <v>2</v>
      </c>
      <c r="AN252" s="46">
        <f t="shared" si="496"/>
        <v>2</v>
      </c>
      <c r="AO252" s="46">
        <f t="shared" si="496"/>
        <v>2</v>
      </c>
      <c r="AP252" s="37"/>
      <c r="AQ252" s="43">
        <f t="shared" si="3"/>
        <v>2</v>
      </c>
      <c r="AR252" s="41"/>
      <c r="AS252" s="41"/>
      <c r="AT252" s="53"/>
      <c r="AU252" s="54"/>
      <c r="AV252" s="54"/>
      <c r="AW252" s="4"/>
      <c r="AX252" s="4"/>
    </row>
    <row r="253" spans="1:50" ht="90" customHeight="1" x14ac:dyDescent="0.4">
      <c r="A253" s="35">
        <f t="shared" si="4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>
        <v>73</v>
      </c>
      <c r="N253" s="44"/>
      <c r="O253" s="43">
        <f>'EQUIPO MARZO 2025  1'!AQ253</f>
        <v>1</v>
      </c>
      <c r="P253" s="45">
        <f t="shared" si="0"/>
        <v>1</v>
      </c>
      <c r="Q253" s="46">
        <f t="shared" ref="Q253:T253" si="497">AK253</f>
        <v>1</v>
      </c>
      <c r="R253" s="46">
        <f t="shared" si="497"/>
        <v>1</v>
      </c>
      <c r="S253" s="46">
        <f t="shared" si="497"/>
        <v>1</v>
      </c>
      <c r="T253" s="47">
        <f t="shared" si="497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498">P253-Z253+AE253+U253</f>
        <v>1</v>
      </c>
      <c r="AL253" s="46">
        <f t="shared" si="498"/>
        <v>1</v>
      </c>
      <c r="AM253" s="46">
        <f t="shared" si="498"/>
        <v>1</v>
      </c>
      <c r="AN253" s="46">
        <f t="shared" si="498"/>
        <v>1</v>
      </c>
      <c r="AO253" s="46">
        <f t="shared" si="498"/>
        <v>1</v>
      </c>
      <c r="AP253" s="37"/>
      <c r="AQ253" s="43">
        <f t="shared" si="3"/>
        <v>1</v>
      </c>
      <c r="AR253" s="41"/>
      <c r="AS253" s="41"/>
      <c r="AT253" s="53"/>
      <c r="AU253" s="54"/>
      <c r="AV253" s="54"/>
      <c r="AW253" s="4"/>
      <c r="AX253" s="4"/>
    </row>
    <row r="254" spans="1:50" ht="90" customHeight="1" x14ac:dyDescent="0.4">
      <c r="A254" s="35">
        <f t="shared" si="4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MARZO 2025  1'!AQ254</f>
        <v>1</v>
      </c>
      <c r="P254" s="45">
        <f t="shared" si="0"/>
        <v>1</v>
      </c>
      <c r="Q254" s="46">
        <f t="shared" ref="Q254:T254" si="499">AK254</f>
        <v>1</v>
      </c>
      <c r="R254" s="46">
        <f t="shared" si="499"/>
        <v>1</v>
      </c>
      <c r="S254" s="46">
        <f t="shared" si="499"/>
        <v>1</v>
      </c>
      <c r="T254" s="47">
        <f t="shared" si="499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0">P254-Z254+AE254+U254</f>
        <v>1</v>
      </c>
      <c r="AL254" s="46">
        <f t="shared" si="500"/>
        <v>1</v>
      </c>
      <c r="AM254" s="46">
        <f t="shared" si="500"/>
        <v>1</v>
      </c>
      <c r="AN254" s="46">
        <f t="shared" si="500"/>
        <v>1</v>
      </c>
      <c r="AO254" s="46">
        <f t="shared" si="500"/>
        <v>1</v>
      </c>
      <c r="AP254" s="37"/>
      <c r="AQ254" s="43">
        <f t="shared" si="3"/>
        <v>1</v>
      </c>
      <c r="AR254" s="41"/>
      <c r="AS254" s="41"/>
      <c r="AT254" s="53"/>
      <c r="AU254" s="54"/>
      <c r="AV254" s="54"/>
      <c r="AW254" s="4"/>
      <c r="AX254" s="4"/>
    </row>
    <row r="255" spans="1:50" ht="90" customHeight="1" x14ac:dyDescent="0.4">
      <c r="A255" s="35">
        <f t="shared" si="4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MARZO 2025  1'!AQ255</f>
        <v>0</v>
      </c>
      <c r="P255" s="45">
        <f t="shared" si="0"/>
        <v>0</v>
      </c>
      <c r="Q255" s="46">
        <f t="shared" ref="Q255:T255" si="501">AK255</f>
        <v>0</v>
      </c>
      <c r="R255" s="46">
        <f t="shared" si="501"/>
        <v>0</v>
      </c>
      <c r="S255" s="46">
        <f t="shared" si="501"/>
        <v>0</v>
      </c>
      <c r="T255" s="47">
        <f t="shared" si="501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2">P255-Z255+AE255+U255</f>
        <v>0</v>
      </c>
      <c r="AL255" s="46">
        <f t="shared" si="502"/>
        <v>0</v>
      </c>
      <c r="AM255" s="46">
        <f t="shared" si="502"/>
        <v>0</v>
      </c>
      <c r="AN255" s="46">
        <f t="shared" si="502"/>
        <v>0</v>
      </c>
      <c r="AO255" s="46">
        <f t="shared" si="502"/>
        <v>0</v>
      </c>
      <c r="AP255" s="37"/>
      <c r="AQ255" s="43">
        <f t="shared" si="3"/>
        <v>0</v>
      </c>
      <c r="AR255" s="41"/>
      <c r="AS255" s="41"/>
      <c r="AT255" s="53"/>
      <c r="AU255" s="54"/>
      <c r="AV255" s="54"/>
      <c r="AW255" s="4"/>
      <c r="AX255" s="4"/>
    </row>
    <row r="256" spans="1:50" ht="90" customHeight="1" x14ac:dyDescent="0.4">
      <c r="A256" s="35">
        <f t="shared" si="4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MARZO 2025  1'!AQ256</f>
        <v>1</v>
      </c>
      <c r="P256" s="45">
        <f t="shared" si="0"/>
        <v>1</v>
      </c>
      <c r="Q256" s="46">
        <f t="shared" ref="Q256:T256" si="503">AK256</f>
        <v>1</v>
      </c>
      <c r="R256" s="46">
        <f t="shared" si="503"/>
        <v>1</v>
      </c>
      <c r="S256" s="46">
        <f t="shared" si="503"/>
        <v>1</v>
      </c>
      <c r="T256" s="47">
        <f t="shared" si="503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4">P256-Z256+AE256+U256</f>
        <v>1</v>
      </c>
      <c r="AL256" s="46">
        <f t="shared" si="504"/>
        <v>1</v>
      </c>
      <c r="AM256" s="46">
        <f t="shared" si="504"/>
        <v>1</v>
      </c>
      <c r="AN256" s="46">
        <f t="shared" si="504"/>
        <v>1</v>
      </c>
      <c r="AO256" s="46">
        <f t="shared" si="504"/>
        <v>1</v>
      </c>
      <c r="AP256" s="37"/>
      <c r="AQ256" s="43">
        <f t="shared" si="3"/>
        <v>1</v>
      </c>
      <c r="AR256" s="41"/>
      <c r="AS256" s="41"/>
      <c r="AT256" s="53"/>
      <c r="AU256" s="54"/>
      <c r="AV256" s="54"/>
      <c r="AW256" s="4"/>
      <c r="AX256" s="4"/>
    </row>
    <row r="257" spans="1:50" ht="90" customHeight="1" x14ac:dyDescent="0.4">
      <c r="A257" s="35">
        <f t="shared" si="4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MARZO 2025  1'!AQ257</f>
        <v>2</v>
      </c>
      <c r="P257" s="45">
        <f t="shared" si="0"/>
        <v>2</v>
      </c>
      <c r="Q257" s="46">
        <f t="shared" ref="Q257:T257" si="505">AK257</f>
        <v>2</v>
      </c>
      <c r="R257" s="46">
        <f t="shared" si="505"/>
        <v>2</v>
      </c>
      <c r="S257" s="46">
        <f t="shared" si="505"/>
        <v>2</v>
      </c>
      <c r="T257" s="47">
        <f t="shared" si="505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6">P257-Z257+AE257+U257</f>
        <v>2</v>
      </c>
      <c r="AL257" s="46">
        <f t="shared" si="506"/>
        <v>2</v>
      </c>
      <c r="AM257" s="46">
        <f t="shared" si="506"/>
        <v>2</v>
      </c>
      <c r="AN257" s="46">
        <f t="shared" si="506"/>
        <v>2</v>
      </c>
      <c r="AO257" s="46">
        <f t="shared" si="506"/>
        <v>2</v>
      </c>
      <c r="AP257" s="37"/>
      <c r="AQ257" s="43">
        <f t="shared" si="3"/>
        <v>2</v>
      </c>
      <c r="AR257" s="41"/>
      <c r="AS257" s="41"/>
      <c r="AT257" s="53"/>
      <c r="AU257" s="54"/>
      <c r="AV257" s="54"/>
      <c r="AW257" s="4"/>
      <c r="AX257" s="4"/>
    </row>
    <row r="258" spans="1:50" ht="90" customHeight="1" x14ac:dyDescent="0.4">
      <c r="A258" s="35">
        <f t="shared" si="4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MARZO 2025  1'!AQ258</f>
        <v>1</v>
      </c>
      <c r="P258" s="45">
        <f t="shared" si="0"/>
        <v>1</v>
      </c>
      <c r="Q258" s="46">
        <f t="shared" ref="Q258:T258" si="507">AK258</f>
        <v>1</v>
      </c>
      <c r="R258" s="46">
        <f t="shared" si="507"/>
        <v>1</v>
      </c>
      <c r="S258" s="46">
        <f t="shared" si="507"/>
        <v>1</v>
      </c>
      <c r="T258" s="47">
        <f t="shared" si="507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08">P258-Z258+AE258+U258</f>
        <v>1</v>
      </c>
      <c r="AL258" s="46">
        <f t="shared" si="508"/>
        <v>1</v>
      </c>
      <c r="AM258" s="46">
        <f t="shared" si="508"/>
        <v>1</v>
      </c>
      <c r="AN258" s="46">
        <f t="shared" si="508"/>
        <v>1</v>
      </c>
      <c r="AO258" s="46">
        <f t="shared" si="508"/>
        <v>1</v>
      </c>
      <c r="AP258" s="37"/>
      <c r="AQ258" s="43">
        <f t="shared" si="3"/>
        <v>1</v>
      </c>
      <c r="AR258" s="41"/>
      <c r="AS258" s="41"/>
      <c r="AT258" s="53"/>
      <c r="AU258" s="54"/>
      <c r="AV258" s="54"/>
      <c r="AW258" s="4"/>
      <c r="AX258" s="4"/>
    </row>
    <row r="259" spans="1:50" ht="90" customHeight="1" x14ac:dyDescent="0.4">
      <c r="A259" s="35">
        <f t="shared" si="4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MARZO 2025  1'!AQ259</f>
        <v>1</v>
      </c>
      <c r="P259" s="45">
        <f t="shared" si="0"/>
        <v>1</v>
      </c>
      <c r="Q259" s="46">
        <f t="shared" ref="Q259:T259" si="509">AK259</f>
        <v>1</v>
      </c>
      <c r="R259" s="46">
        <f t="shared" si="509"/>
        <v>1</v>
      </c>
      <c r="S259" s="46">
        <f t="shared" si="509"/>
        <v>1</v>
      </c>
      <c r="T259" s="47">
        <f t="shared" si="509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0">P259-Z259+AE259+U259</f>
        <v>1</v>
      </c>
      <c r="AL259" s="46">
        <f t="shared" si="510"/>
        <v>1</v>
      </c>
      <c r="AM259" s="46">
        <f t="shared" si="510"/>
        <v>1</v>
      </c>
      <c r="AN259" s="46">
        <f t="shared" si="510"/>
        <v>1</v>
      </c>
      <c r="AO259" s="46">
        <f t="shared" si="510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90" customHeight="1" x14ac:dyDescent="0.4">
      <c r="A260" s="35">
        <f t="shared" si="4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MARZO 2025  1'!AQ260</f>
        <v>0</v>
      </c>
      <c r="P260" s="45">
        <f t="shared" si="0"/>
        <v>0</v>
      </c>
      <c r="Q260" s="46">
        <f t="shared" ref="Q260:T260" si="511">AK260</f>
        <v>0</v>
      </c>
      <c r="R260" s="46">
        <f t="shared" si="511"/>
        <v>0</v>
      </c>
      <c r="S260" s="46">
        <f t="shared" si="511"/>
        <v>0</v>
      </c>
      <c r="T260" s="47">
        <f t="shared" si="511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2">P260-Z260+AE260+U260</f>
        <v>0</v>
      </c>
      <c r="AL260" s="46">
        <f t="shared" si="512"/>
        <v>0</v>
      </c>
      <c r="AM260" s="46">
        <f t="shared" si="512"/>
        <v>0</v>
      </c>
      <c r="AN260" s="46">
        <f t="shared" si="512"/>
        <v>0</v>
      </c>
      <c r="AO260" s="46">
        <f t="shared" si="512"/>
        <v>0</v>
      </c>
      <c r="AP260" s="37"/>
      <c r="AQ260" s="43">
        <f t="shared" si="3"/>
        <v>0</v>
      </c>
      <c r="AR260" s="41"/>
      <c r="AS260" s="41"/>
      <c r="AT260" s="53"/>
      <c r="AU260" s="54"/>
      <c r="AV260" s="54"/>
      <c r="AW260" s="4"/>
      <c r="AX260" s="4"/>
    </row>
    <row r="261" spans="1:50" ht="90" customHeight="1" x14ac:dyDescent="0.4">
      <c r="A261" s="35">
        <f t="shared" si="4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MARZO 2025  1'!AQ261</f>
        <v>2</v>
      </c>
      <c r="P261" s="45">
        <f t="shared" ref="P261:P277" si="513">O261</f>
        <v>2</v>
      </c>
      <c r="Q261" s="46">
        <f t="shared" ref="Q261:T261" si="514">AK261</f>
        <v>2</v>
      </c>
      <c r="R261" s="46">
        <f t="shared" si="514"/>
        <v>2</v>
      </c>
      <c r="S261" s="46">
        <f t="shared" si="514"/>
        <v>2</v>
      </c>
      <c r="T261" s="47">
        <f t="shared" si="514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5">P261-Z261+AE261+U261</f>
        <v>2</v>
      </c>
      <c r="AL261" s="46">
        <f t="shared" si="515"/>
        <v>2</v>
      </c>
      <c r="AM261" s="46">
        <f t="shared" si="515"/>
        <v>2</v>
      </c>
      <c r="AN261" s="46">
        <f t="shared" si="515"/>
        <v>2</v>
      </c>
      <c r="AO261" s="46">
        <f t="shared" si="515"/>
        <v>2</v>
      </c>
      <c r="AP261" s="38"/>
      <c r="AQ261" s="43">
        <f t="shared" ref="AQ261:AQ277" si="516">AO261</f>
        <v>2</v>
      </c>
      <c r="AR261" s="41"/>
      <c r="AS261" s="41"/>
      <c r="AT261" s="53"/>
      <c r="AU261" s="54"/>
      <c r="AV261" s="54"/>
      <c r="AW261" s="4"/>
      <c r="AX261" s="4"/>
    </row>
    <row r="262" spans="1:50" ht="90" customHeight="1" x14ac:dyDescent="0.4">
      <c r="A262" s="35">
        <f t="shared" ref="A262:A276" si="517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MARZO 2025  1'!AQ262</f>
        <v>0</v>
      </c>
      <c r="P262" s="45">
        <f t="shared" si="513"/>
        <v>0</v>
      </c>
      <c r="Q262" s="46">
        <f t="shared" ref="Q262:T262" si="518">AK262</f>
        <v>0</v>
      </c>
      <c r="R262" s="46">
        <f t="shared" si="518"/>
        <v>0</v>
      </c>
      <c r="S262" s="46">
        <f t="shared" si="518"/>
        <v>0</v>
      </c>
      <c r="T262" s="47">
        <f t="shared" si="518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19">P262-Z262+AE262+U262</f>
        <v>0</v>
      </c>
      <c r="AL262" s="46">
        <f t="shared" si="519"/>
        <v>0</v>
      </c>
      <c r="AM262" s="46">
        <f t="shared" si="519"/>
        <v>0</v>
      </c>
      <c r="AN262" s="46">
        <f t="shared" si="519"/>
        <v>0</v>
      </c>
      <c r="AO262" s="46">
        <f t="shared" si="519"/>
        <v>0</v>
      </c>
      <c r="AP262" s="37"/>
      <c r="AQ262" s="43">
        <f t="shared" si="516"/>
        <v>0</v>
      </c>
      <c r="AR262" s="41"/>
      <c r="AS262" s="41"/>
      <c r="AT262" s="53"/>
      <c r="AU262" s="54"/>
      <c r="AV262" s="54"/>
      <c r="AW262" s="4"/>
      <c r="AX262" s="4"/>
    </row>
    <row r="263" spans="1:50" ht="90" customHeight="1" x14ac:dyDescent="0.4">
      <c r="A263" s="35">
        <f t="shared" si="517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MARZO 2025  1'!AQ263</f>
        <v>0</v>
      </c>
      <c r="P263" s="45">
        <f t="shared" si="513"/>
        <v>0</v>
      </c>
      <c r="Q263" s="46">
        <f t="shared" ref="Q263:T263" si="520">AK263</f>
        <v>0</v>
      </c>
      <c r="R263" s="46">
        <f t="shared" si="520"/>
        <v>0</v>
      </c>
      <c r="S263" s="46">
        <f t="shared" si="520"/>
        <v>0</v>
      </c>
      <c r="T263" s="47">
        <f t="shared" si="520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1">P263-Z263+AE263+U263</f>
        <v>0</v>
      </c>
      <c r="AL263" s="46">
        <f t="shared" si="521"/>
        <v>0</v>
      </c>
      <c r="AM263" s="46">
        <f t="shared" si="521"/>
        <v>0</v>
      </c>
      <c r="AN263" s="46">
        <f t="shared" si="521"/>
        <v>0</v>
      </c>
      <c r="AO263" s="46">
        <f t="shared" si="521"/>
        <v>0</v>
      </c>
      <c r="AP263" s="37"/>
      <c r="AQ263" s="43">
        <f t="shared" si="516"/>
        <v>0</v>
      </c>
      <c r="AR263" s="41"/>
      <c r="AS263" s="41"/>
      <c r="AT263" s="53"/>
      <c r="AU263" s="54"/>
      <c r="AV263" s="54"/>
      <c r="AW263" s="4"/>
      <c r="AX263" s="4"/>
    </row>
    <row r="264" spans="1:50" ht="90" customHeight="1" x14ac:dyDescent="0.4">
      <c r="A264" s="35">
        <f t="shared" si="517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MARZO 2025  1'!AQ264</f>
        <v>1</v>
      </c>
      <c r="P264" s="45">
        <f t="shared" si="513"/>
        <v>1</v>
      </c>
      <c r="Q264" s="46">
        <f t="shared" ref="Q264:T264" si="522">AK264</f>
        <v>1</v>
      </c>
      <c r="R264" s="46">
        <f t="shared" si="522"/>
        <v>1</v>
      </c>
      <c r="S264" s="46">
        <f t="shared" si="522"/>
        <v>1</v>
      </c>
      <c r="T264" s="47">
        <f t="shared" si="522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3">P264-Z264+AE264+U264</f>
        <v>1</v>
      </c>
      <c r="AL264" s="46">
        <f t="shared" si="523"/>
        <v>1</v>
      </c>
      <c r="AM264" s="46">
        <f t="shared" si="523"/>
        <v>1</v>
      </c>
      <c r="AN264" s="46">
        <f t="shared" si="523"/>
        <v>1</v>
      </c>
      <c r="AO264" s="46">
        <f t="shared" si="523"/>
        <v>1</v>
      </c>
      <c r="AP264" s="37"/>
      <c r="AQ264" s="43">
        <f t="shared" si="516"/>
        <v>1</v>
      </c>
      <c r="AR264" s="41"/>
      <c r="AS264" s="41"/>
      <c r="AT264" s="53"/>
      <c r="AU264" s="54"/>
      <c r="AV264" s="54"/>
      <c r="AW264" s="4"/>
      <c r="AX264" s="4"/>
    </row>
    <row r="265" spans="1:50" ht="90" customHeight="1" x14ac:dyDescent="0.4">
      <c r="A265" s="35">
        <f t="shared" si="517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MARZO 2025  1'!AQ265</f>
        <v>4</v>
      </c>
      <c r="P265" s="45">
        <f t="shared" si="513"/>
        <v>4</v>
      </c>
      <c r="Q265" s="46">
        <f t="shared" ref="Q265:T265" si="524">AK265</f>
        <v>4</v>
      </c>
      <c r="R265" s="46">
        <f t="shared" si="524"/>
        <v>4</v>
      </c>
      <c r="S265" s="46">
        <f t="shared" si="524"/>
        <v>4</v>
      </c>
      <c r="T265" s="47">
        <f t="shared" si="524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5">P265-Z265+AE265+U265</f>
        <v>4</v>
      </c>
      <c r="AL265" s="46">
        <f t="shared" si="525"/>
        <v>4</v>
      </c>
      <c r="AM265" s="46">
        <f t="shared" si="525"/>
        <v>4</v>
      </c>
      <c r="AN265" s="46">
        <f t="shared" si="525"/>
        <v>4</v>
      </c>
      <c r="AO265" s="46">
        <f t="shared" si="525"/>
        <v>4</v>
      </c>
      <c r="AP265" s="37"/>
      <c r="AQ265" s="43">
        <f t="shared" si="516"/>
        <v>4</v>
      </c>
      <c r="AR265" s="41"/>
      <c r="AS265" s="41"/>
      <c r="AT265" s="53"/>
      <c r="AU265" s="54"/>
      <c r="AV265" s="54"/>
      <c r="AW265" s="4"/>
      <c r="AX265" s="4"/>
    </row>
    <row r="266" spans="1:50" ht="90" customHeight="1" x14ac:dyDescent="0.4">
      <c r="A266" s="35">
        <f t="shared" si="517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MARZO 2025  1'!AQ266</f>
        <v>1</v>
      </c>
      <c r="P266" s="45">
        <f t="shared" si="513"/>
        <v>1</v>
      </c>
      <c r="Q266" s="46">
        <f t="shared" ref="Q266:T266" si="526">AK266</f>
        <v>1</v>
      </c>
      <c r="R266" s="46">
        <f t="shared" si="526"/>
        <v>1</v>
      </c>
      <c r="S266" s="46">
        <f t="shared" si="526"/>
        <v>1</v>
      </c>
      <c r="T266" s="47">
        <f t="shared" si="526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7">P266-Z266+AE266+U266</f>
        <v>1</v>
      </c>
      <c r="AL266" s="46">
        <f t="shared" si="527"/>
        <v>1</v>
      </c>
      <c r="AM266" s="46">
        <f t="shared" si="527"/>
        <v>1</v>
      </c>
      <c r="AN266" s="46">
        <f t="shared" si="527"/>
        <v>1</v>
      </c>
      <c r="AO266" s="46">
        <f t="shared" si="527"/>
        <v>1</v>
      </c>
      <c r="AP266" s="37"/>
      <c r="AQ266" s="43">
        <f t="shared" si="516"/>
        <v>1</v>
      </c>
      <c r="AR266" s="41"/>
      <c r="AS266" s="41"/>
      <c r="AT266" s="53"/>
      <c r="AU266" s="54"/>
      <c r="AV266" s="54"/>
      <c r="AW266" s="4"/>
      <c r="AX266" s="4"/>
    </row>
    <row r="267" spans="1:50" ht="90" customHeight="1" x14ac:dyDescent="0.4">
      <c r="A267" s="35">
        <f t="shared" si="517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MARZO 2025  1'!AQ267</f>
        <v>2</v>
      </c>
      <c r="P267" s="45">
        <f t="shared" si="513"/>
        <v>2</v>
      </c>
      <c r="Q267" s="46">
        <f t="shared" ref="Q267:T267" si="528">AK267</f>
        <v>2</v>
      </c>
      <c r="R267" s="46">
        <f t="shared" si="528"/>
        <v>2</v>
      </c>
      <c r="S267" s="46">
        <f t="shared" si="528"/>
        <v>2</v>
      </c>
      <c r="T267" s="47">
        <f t="shared" si="528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29">P267-Z267+AE267+U267</f>
        <v>2</v>
      </c>
      <c r="AL267" s="46">
        <f t="shared" si="529"/>
        <v>2</v>
      </c>
      <c r="AM267" s="46">
        <f t="shared" si="529"/>
        <v>2</v>
      </c>
      <c r="AN267" s="46">
        <f t="shared" si="529"/>
        <v>2</v>
      </c>
      <c r="AO267" s="46">
        <f t="shared" si="529"/>
        <v>2</v>
      </c>
      <c r="AP267" s="37"/>
      <c r="AQ267" s="43">
        <f t="shared" si="516"/>
        <v>2</v>
      </c>
      <c r="AR267" s="41"/>
      <c r="AS267" s="41"/>
      <c r="AT267" s="53"/>
      <c r="AU267" s="54"/>
      <c r="AV267" s="54"/>
      <c r="AW267" s="4"/>
      <c r="AX267" s="4"/>
    </row>
    <row r="268" spans="1:50" ht="90" customHeight="1" x14ac:dyDescent="0.4">
      <c r="A268" s="35">
        <f t="shared" si="517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MARZO 2025  1'!AQ268</f>
        <v>8</v>
      </c>
      <c r="P268" s="45">
        <f t="shared" si="513"/>
        <v>8</v>
      </c>
      <c r="Q268" s="46">
        <f t="shared" ref="Q268:T268" si="530">AK268</f>
        <v>8</v>
      </c>
      <c r="R268" s="46">
        <f t="shared" si="530"/>
        <v>8</v>
      </c>
      <c r="S268" s="46">
        <f t="shared" si="530"/>
        <v>8</v>
      </c>
      <c r="T268" s="47">
        <f t="shared" si="530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1">P268-Z268+AE268+U268</f>
        <v>8</v>
      </c>
      <c r="AL268" s="46">
        <f t="shared" si="531"/>
        <v>8</v>
      </c>
      <c r="AM268" s="46">
        <f t="shared" si="531"/>
        <v>8</v>
      </c>
      <c r="AN268" s="46">
        <f t="shared" si="531"/>
        <v>8</v>
      </c>
      <c r="AO268" s="46">
        <f t="shared" si="531"/>
        <v>8</v>
      </c>
      <c r="AP268" s="37"/>
      <c r="AQ268" s="43">
        <f t="shared" si="516"/>
        <v>8</v>
      </c>
      <c r="AR268" s="41"/>
      <c r="AS268" s="41"/>
      <c r="AT268" s="53"/>
      <c r="AU268" s="54"/>
      <c r="AV268" s="54"/>
      <c r="AW268" s="4"/>
      <c r="AX268" s="4"/>
    </row>
    <row r="269" spans="1:50" ht="90" customHeight="1" x14ac:dyDescent="0.4">
      <c r="A269" s="35">
        <f t="shared" si="517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MARZO 2025  1'!AQ269</f>
        <v>1</v>
      </c>
      <c r="P269" s="45">
        <f t="shared" si="513"/>
        <v>1</v>
      </c>
      <c r="Q269" s="46">
        <f t="shared" ref="Q269:T269" si="532">AK269</f>
        <v>1</v>
      </c>
      <c r="R269" s="46">
        <f t="shared" si="532"/>
        <v>1</v>
      </c>
      <c r="S269" s="46">
        <f t="shared" si="532"/>
        <v>1</v>
      </c>
      <c r="T269" s="47">
        <f t="shared" si="532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3">P269-Z269+AE269+U269</f>
        <v>1</v>
      </c>
      <c r="AL269" s="46">
        <f t="shared" si="533"/>
        <v>1</v>
      </c>
      <c r="AM269" s="46">
        <f t="shared" si="533"/>
        <v>1</v>
      </c>
      <c r="AN269" s="46">
        <f t="shared" si="533"/>
        <v>1</v>
      </c>
      <c r="AO269" s="46">
        <f t="shared" si="533"/>
        <v>1</v>
      </c>
      <c r="AP269" s="37"/>
      <c r="AQ269" s="43">
        <f t="shared" si="516"/>
        <v>1</v>
      </c>
      <c r="AR269" s="41"/>
      <c r="AS269" s="41"/>
      <c r="AT269" s="53"/>
      <c r="AU269" s="54"/>
      <c r="AV269" s="54"/>
      <c r="AW269" s="4"/>
      <c r="AX269" s="4"/>
    </row>
    <row r="270" spans="1:50" ht="90" customHeight="1" x14ac:dyDescent="0.4">
      <c r="A270" s="35">
        <f t="shared" si="517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MARZO 2025  1'!AQ270</f>
        <v>4</v>
      </c>
      <c r="P270" s="45">
        <f t="shared" si="513"/>
        <v>4</v>
      </c>
      <c r="Q270" s="46">
        <f t="shared" ref="Q270:T270" si="534">AK270</f>
        <v>4</v>
      </c>
      <c r="R270" s="46">
        <f t="shared" si="534"/>
        <v>4</v>
      </c>
      <c r="S270" s="46">
        <f t="shared" si="534"/>
        <v>4</v>
      </c>
      <c r="T270" s="47">
        <f t="shared" si="534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5">P270-Z270+AE270+U270</f>
        <v>4</v>
      </c>
      <c r="AL270" s="46">
        <f t="shared" si="535"/>
        <v>4</v>
      </c>
      <c r="AM270" s="46">
        <f t="shared" si="535"/>
        <v>4</v>
      </c>
      <c r="AN270" s="46">
        <f t="shared" si="535"/>
        <v>4</v>
      </c>
      <c r="AO270" s="46">
        <f t="shared" si="535"/>
        <v>4</v>
      </c>
      <c r="AP270" s="38" t="s">
        <v>1053</v>
      </c>
      <c r="AQ270" s="43">
        <f t="shared" si="516"/>
        <v>4</v>
      </c>
      <c r="AR270" s="41"/>
      <c r="AS270" s="41"/>
      <c r="AT270" s="53"/>
      <c r="AU270" s="54"/>
      <c r="AV270" s="54"/>
      <c r="AW270" s="4"/>
      <c r="AX270" s="4"/>
    </row>
    <row r="271" spans="1:50" ht="90" customHeight="1" x14ac:dyDescent="0.4">
      <c r="A271" s="35">
        <f t="shared" si="517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MARZO 2025  1'!AQ271</f>
        <v>0</v>
      </c>
      <c r="P271" s="45">
        <f t="shared" si="513"/>
        <v>0</v>
      </c>
      <c r="Q271" s="46">
        <f t="shared" ref="Q271:T271" si="536">AK271</f>
        <v>0</v>
      </c>
      <c r="R271" s="46">
        <f t="shared" si="536"/>
        <v>0</v>
      </c>
      <c r="S271" s="46">
        <f t="shared" si="536"/>
        <v>0</v>
      </c>
      <c r="T271" s="47">
        <f t="shared" si="536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7">P271-Z271+AE271+U271</f>
        <v>0</v>
      </c>
      <c r="AL271" s="46">
        <f t="shared" si="537"/>
        <v>0</v>
      </c>
      <c r="AM271" s="46">
        <f t="shared" si="537"/>
        <v>0</v>
      </c>
      <c r="AN271" s="46">
        <f t="shared" si="537"/>
        <v>0</v>
      </c>
      <c r="AO271" s="46">
        <f t="shared" si="537"/>
        <v>0</v>
      </c>
      <c r="AP271" s="37"/>
      <c r="AQ271" s="43">
        <f t="shared" si="516"/>
        <v>0</v>
      </c>
      <c r="AR271" s="37"/>
      <c r="AS271" s="37"/>
      <c r="AT271" s="38"/>
      <c r="AU271" s="185"/>
      <c r="AV271" s="185"/>
      <c r="AW271" s="4"/>
      <c r="AX271" s="4"/>
    </row>
    <row r="272" spans="1:50" ht="90" customHeight="1" x14ac:dyDescent="0.5">
      <c r="A272" s="35">
        <f t="shared" si="517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MARZO 2025  1'!AQ272</f>
        <v>2</v>
      </c>
      <c r="P272" s="45">
        <f t="shared" si="513"/>
        <v>2</v>
      </c>
      <c r="Q272" s="46">
        <f t="shared" ref="Q272:T272" si="538">AK272</f>
        <v>2</v>
      </c>
      <c r="R272" s="46">
        <f t="shared" si="538"/>
        <v>2</v>
      </c>
      <c r="S272" s="46">
        <f t="shared" si="538"/>
        <v>2</v>
      </c>
      <c r="T272" s="47">
        <f t="shared" si="538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39">P272-Z272+AE272+U272</f>
        <v>2</v>
      </c>
      <c r="AL272" s="46">
        <f t="shared" si="539"/>
        <v>2</v>
      </c>
      <c r="AM272" s="46">
        <f t="shared" si="539"/>
        <v>2</v>
      </c>
      <c r="AN272" s="46">
        <f t="shared" si="539"/>
        <v>2</v>
      </c>
      <c r="AO272" s="46">
        <f t="shared" si="539"/>
        <v>2</v>
      </c>
      <c r="AP272" s="38" t="s">
        <v>1059</v>
      </c>
      <c r="AQ272" s="43">
        <f t="shared" si="516"/>
        <v>2</v>
      </c>
      <c r="AR272" s="41"/>
      <c r="AS272" s="41"/>
      <c r="AT272" s="53"/>
      <c r="AU272" s="54"/>
      <c r="AV272" s="54"/>
      <c r="AW272" s="4"/>
      <c r="AX272" s="4"/>
    </row>
    <row r="273" spans="1:50" ht="90" customHeight="1" x14ac:dyDescent="0.4">
      <c r="A273" s="35">
        <f t="shared" si="517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MARZO 2025  1'!AQ273</f>
        <v>1</v>
      </c>
      <c r="P273" s="45">
        <f t="shared" si="513"/>
        <v>1</v>
      </c>
      <c r="Q273" s="46">
        <f t="shared" ref="Q273:T273" si="540">AK273</f>
        <v>1</v>
      </c>
      <c r="R273" s="46">
        <f t="shared" si="540"/>
        <v>1</v>
      </c>
      <c r="S273" s="46">
        <f t="shared" si="540"/>
        <v>1</v>
      </c>
      <c r="T273" s="47">
        <f t="shared" si="540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1">P273-Z273+AE273+U273</f>
        <v>1</v>
      </c>
      <c r="AL273" s="46">
        <f t="shared" si="541"/>
        <v>1</v>
      </c>
      <c r="AM273" s="46">
        <f t="shared" si="541"/>
        <v>1</v>
      </c>
      <c r="AN273" s="46">
        <f t="shared" si="541"/>
        <v>1</v>
      </c>
      <c r="AO273" s="46">
        <f t="shared" si="541"/>
        <v>1</v>
      </c>
      <c r="AP273" s="37"/>
      <c r="AQ273" s="43">
        <f t="shared" si="516"/>
        <v>1</v>
      </c>
      <c r="AR273" s="41"/>
      <c r="AS273" s="41"/>
      <c r="AT273" s="53"/>
      <c r="AU273" s="54"/>
      <c r="AV273" s="54"/>
      <c r="AW273" s="4"/>
      <c r="AX273" s="4"/>
    </row>
    <row r="274" spans="1:50" ht="90" customHeight="1" x14ac:dyDescent="0.4">
      <c r="A274" s="35">
        <f t="shared" si="517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MARZO 2025  1'!AQ274</f>
        <v>1</v>
      </c>
      <c r="P274" s="45">
        <f t="shared" si="513"/>
        <v>1</v>
      </c>
      <c r="Q274" s="46">
        <f t="shared" ref="Q274:T274" si="542">AK274</f>
        <v>1</v>
      </c>
      <c r="R274" s="46">
        <f t="shared" si="542"/>
        <v>1</v>
      </c>
      <c r="S274" s="46">
        <f t="shared" si="542"/>
        <v>1</v>
      </c>
      <c r="T274" s="47">
        <f t="shared" si="542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3">P274-Z274+AE274+U274</f>
        <v>1</v>
      </c>
      <c r="AL274" s="46">
        <f t="shared" si="543"/>
        <v>1</v>
      </c>
      <c r="AM274" s="46">
        <f t="shared" si="543"/>
        <v>1</v>
      </c>
      <c r="AN274" s="46">
        <f t="shared" si="543"/>
        <v>1</v>
      </c>
      <c r="AO274" s="46">
        <f t="shared" si="543"/>
        <v>1</v>
      </c>
      <c r="AP274" s="90" t="s">
        <v>1063</v>
      </c>
      <c r="AQ274" s="43">
        <f t="shared" si="516"/>
        <v>1</v>
      </c>
      <c r="AR274" s="41"/>
      <c r="AS274" s="41"/>
      <c r="AT274" s="53"/>
      <c r="AU274" s="54"/>
      <c r="AV274" s="54"/>
      <c r="AW274" s="4"/>
      <c r="AX274" s="4"/>
    </row>
    <row r="275" spans="1:50" ht="90" customHeight="1" x14ac:dyDescent="0.5">
      <c r="A275" s="35">
        <f t="shared" si="517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MARZO 2025  1'!AQ275</f>
        <v>1</v>
      </c>
      <c r="P275" s="45">
        <f t="shared" si="513"/>
        <v>1</v>
      </c>
      <c r="Q275" s="46">
        <f t="shared" ref="Q275:T275" si="544">AK275</f>
        <v>1</v>
      </c>
      <c r="R275" s="46">
        <f t="shared" si="544"/>
        <v>1</v>
      </c>
      <c r="S275" s="46">
        <f t="shared" si="544"/>
        <v>1</v>
      </c>
      <c r="T275" s="47">
        <f t="shared" si="544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5">P275-Z275+AE275+U275</f>
        <v>1</v>
      </c>
      <c r="AL275" s="46">
        <f t="shared" si="545"/>
        <v>1</v>
      </c>
      <c r="AM275" s="46">
        <f t="shared" si="545"/>
        <v>1</v>
      </c>
      <c r="AN275" s="46">
        <f t="shared" si="545"/>
        <v>1</v>
      </c>
      <c r="AO275" s="46">
        <f t="shared" si="545"/>
        <v>1</v>
      </c>
      <c r="AP275" s="90" t="s">
        <v>1063</v>
      </c>
      <c r="AQ275" s="43">
        <f t="shared" si="516"/>
        <v>1</v>
      </c>
      <c r="AR275" s="43"/>
      <c r="AS275" s="43"/>
      <c r="AT275" s="134"/>
      <c r="AU275" s="191"/>
      <c r="AV275" s="191"/>
      <c r="AW275" s="191"/>
      <c r="AX275" s="191"/>
    </row>
    <row r="276" spans="1:50" ht="90" customHeight="1" x14ac:dyDescent="0.5">
      <c r="A276" s="35">
        <f t="shared" si="517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MARZO 2025  1'!AQ276</f>
        <v>1</v>
      </c>
      <c r="P276" s="45">
        <f t="shared" si="513"/>
        <v>1</v>
      </c>
      <c r="Q276" s="46">
        <f t="shared" ref="Q276:T276" si="546">AK276</f>
        <v>1</v>
      </c>
      <c r="R276" s="46">
        <f t="shared" si="546"/>
        <v>1</v>
      </c>
      <c r="S276" s="46">
        <f t="shared" si="546"/>
        <v>1</v>
      </c>
      <c r="T276" s="47">
        <f t="shared" si="546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7">P276-Z276+AE276+U276</f>
        <v>1</v>
      </c>
      <c r="AL276" s="46">
        <f t="shared" si="547"/>
        <v>1</v>
      </c>
      <c r="AM276" s="46">
        <f t="shared" si="547"/>
        <v>1</v>
      </c>
      <c r="AN276" s="46">
        <f t="shared" si="547"/>
        <v>1</v>
      </c>
      <c r="AO276" s="46">
        <f t="shared" si="547"/>
        <v>1</v>
      </c>
      <c r="AP276" s="90" t="s">
        <v>1063</v>
      </c>
      <c r="AQ276" s="43">
        <f t="shared" si="516"/>
        <v>1</v>
      </c>
      <c r="AR276" s="43"/>
      <c r="AS276" s="43"/>
      <c r="AT276" s="134"/>
      <c r="AU276" s="191"/>
      <c r="AV276" s="191"/>
      <c r="AW276" s="191"/>
      <c r="AX276" s="191"/>
    </row>
    <row r="277" spans="1:50" ht="90" customHeight="1" x14ac:dyDescent="0.4">
      <c r="A277" s="214">
        <v>1</v>
      </c>
      <c r="B277" s="76" t="s">
        <v>1069</v>
      </c>
      <c r="C277" s="68"/>
      <c r="D277" s="41" t="s">
        <v>98</v>
      </c>
      <c r="E277" s="41" t="s">
        <v>1070</v>
      </c>
      <c r="F277" s="41" t="s">
        <v>1071</v>
      </c>
      <c r="G277" s="53"/>
      <c r="H277" s="74"/>
      <c r="I277" s="41"/>
      <c r="J277" s="37"/>
      <c r="K277" s="42"/>
      <c r="L277" s="43"/>
      <c r="M277" s="43">
        <v>187</v>
      </c>
      <c r="N277" s="53" t="s">
        <v>1072</v>
      </c>
      <c r="O277" s="43">
        <f>'EQUIPO MARZO 2025  1'!AQ277</f>
        <v>0</v>
      </c>
      <c r="P277" s="45">
        <f t="shared" si="513"/>
        <v>0</v>
      </c>
      <c r="Q277" s="46">
        <f t="shared" ref="Q277:T277" si="548">AK277</f>
        <v>0</v>
      </c>
      <c r="R277" s="46">
        <f t="shared" si="548"/>
        <v>0</v>
      </c>
      <c r="S277" s="46">
        <f t="shared" si="548"/>
        <v>0</v>
      </c>
      <c r="T277" s="47">
        <f t="shared" si="548"/>
        <v>0</v>
      </c>
      <c r="U277" s="48"/>
      <c r="V277" s="37"/>
      <c r="W277" s="37"/>
      <c r="X277" s="37"/>
      <c r="Y277" s="49">
        <v>1</v>
      </c>
      <c r="Z277" s="50"/>
      <c r="AA277" s="37"/>
      <c r="AB277" s="37"/>
      <c r="AC277" s="37"/>
      <c r="AD277" s="49">
        <v>1</v>
      </c>
      <c r="AE277" s="50"/>
      <c r="AF277" s="37"/>
      <c r="AG277" s="37"/>
      <c r="AH277" s="37"/>
      <c r="AI277" s="49"/>
      <c r="AJ277" s="51"/>
      <c r="AK277" s="52">
        <f t="shared" ref="AK277:AO277" si="549">P277-Z277+AE277+U277</f>
        <v>0</v>
      </c>
      <c r="AL277" s="46">
        <f t="shared" si="549"/>
        <v>0</v>
      </c>
      <c r="AM277" s="46">
        <f t="shared" si="549"/>
        <v>0</v>
      </c>
      <c r="AN277" s="46">
        <f t="shared" si="549"/>
        <v>0</v>
      </c>
      <c r="AO277" s="46">
        <f t="shared" si="549"/>
        <v>0</v>
      </c>
      <c r="AP277" s="37"/>
      <c r="AQ277" s="43">
        <f t="shared" si="516"/>
        <v>0</v>
      </c>
      <c r="AR277" s="41">
        <v>2482651331</v>
      </c>
      <c r="AS277" s="41">
        <v>410</v>
      </c>
      <c r="AT277" s="53"/>
      <c r="AU277" s="54"/>
      <c r="AV277" s="54"/>
      <c r="AW277" s="4"/>
      <c r="AX277" s="4"/>
    </row>
    <row r="278" spans="1:50" ht="90" customHeight="1" x14ac:dyDescent="0.4">
      <c r="A278" s="4"/>
      <c r="B278" s="192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19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ref="AJ278:AJ315" si="550">AQ278</f>
        <v>0</v>
      </c>
      <c r="AK278" s="4"/>
      <c r="AL278" s="4"/>
      <c r="AM278" s="4"/>
      <c r="AN278" s="4"/>
      <c r="AO278" s="4"/>
      <c r="AP278" s="4"/>
      <c r="AQ278" s="43"/>
      <c r="AR278" s="4"/>
      <c r="AS278" s="4"/>
      <c r="AT278" s="4"/>
      <c r="AU278" s="4"/>
      <c r="AV278" s="4"/>
      <c r="AW278" s="4"/>
      <c r="AX278" s="4"/>
    </row>
    <row r="279" spans="1:50" ht="15.75" customHeight="1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19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50"/>
        <v>0</v>
      </c>
      <c r="AK279" s="4"/>
      <c r="AL279" s="4"/>
      <c r="AM279" s="4"/>
      <c r="AN279" s="4"/>
      <c r="AO279" s="4"/>
      <c r="AP279" s="4"/>
      <c r="AQ279" s="194"/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19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50"/>
        <v>0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50"/>
        <v>0</v>
      </c>
      <c r="AK281" s="4"/>
      <c r="AL281" s="4"/>
      <c r="AM281" s="4"/>
      <c r="AN281" s="4"/>
      <c r="AO281" s="4"/>
      <c r="AP281" s="4"/>
      <c r="AQ281" s="194"/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50"/>
        <v>0</v>
      </c>
      <c r="AK282" s="4"/>
      <c r="AL282" s="4"/>
      <c r="AM282" s="4"/>
      <c r="AN282" s="4"/>
      <c r="AO282" s="4"/>
      <c r="AP282" s="4"/>
      <c r="AQ282" s="19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50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50"/>
        <v>0</v>
      </c>
      <c r="AK284" s="4"/>
      <c r="AL284" s="4"/>
      <c r="AM284" s="4"/>
      <c r="AN284" s="4"/>
      <c r="AO284" s="4"/>
      <c r="AP284" s="4"/>
      <c r="AQ284" s="19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50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50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50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50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50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50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50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50"/>
        <v>0</v>
      </c>
      <c r="AK292" s="4"/>
      <c r="AL292" s="4"/>
      <c r="AM292" s="4"/>
      <c r="AN292" s="4"/>
      <c r="AO292" s="4"/>
      <c r="AP292" s="4"/>
      <c r="AQ292" s="19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50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50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50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50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50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50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50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50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50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50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50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50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50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50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50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50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50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50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50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50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50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50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50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spans="1:50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spans="1:50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spans="1:50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spans="1:50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spans="1:50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23" priority="1" operator="equal">
      <formula>3</formula>
    </cfRule>
  </conditionalFormatting>
  <conditionalFormatting sqref="AK3">
    <cfRule type="cellIs" dxfId="122" priority="2" operator="greaterThan">
      <formula>3</formula>
    </cfRule>
    <cfRule type="cellIs" dxfId="121" priority="3" operator="equal">
      <formula>0</formula>
    </cfRule>
    <cfRule type="cellIs" dxfId="120" priority="4" operator="between">
      <formula>1</formula>
      <formula>2</formula>
    </cfRule>
  </conditionalFormatting>
  <conditionalFormatting sqref="AK6:AP1005">
    <cfRule type="cellIs" dxfId="119" priority="5" operator="equal">
      <formula>3</formula>
    </cfRule>
    <cfRule type="cellIs" dxfId="118" priority="6" operator="greaterThan">
      <formula>3</formula>
    </cfRule>
    <cfRule type="cellIs" dxfId="117" priority="7" operator="equal">
      <formula>0</formula>
    </cfRule>
    <cfRule type="cellIs" dxfId="116" priority="8" operator="between">
      <formula>1</formula>
      <formula>2</formula>
    </cfRule>
  </conditionalFormatting>
  <conditionalFormatting sqref="AQ14:AQ278">
    <cfRule type="cellIs" dxfId="115" priority="9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pageSetUpPr fitToPage="1"/>
  </sheetPr>
  <dimension ref="A1:AX950"/>
  <sheetViews>
    <sheetView zoomScale="40" zoomScaleNormal="40" workbookViewId="0">
      <pane xSplit="2" ySplit="4" topLeftCell="C12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4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4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45" customHeight="1" x14ac:dyDescent="0.4">
      <c r="A3" s="705"/>
      <c r="B3" s="8" t="s">
        <v>2</v>
      </c>
      <c r="C3" s="9"/>
      <c r="D3" s="10"/>
      <c r="E3" s="10"/>
      <c r="F3" s="664" t="s">
        <v>2032</v>
      </c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1073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4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4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45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/>
      <c r="O6" s="43">
        <f>'EQUIPO ABRIL 2025  1'!AQ6</f>
        <v>40</v>
      </c>
      <c r="P6" s="45">
        <f t="shared" ref="P6:P260" si="0">O6</f>
        <v>40</v>
      </c>
      <c r="Q6" s="46">
        <f t="shared" ref="Q6:T6" si="1">AK6</f>
        <v>40</v>
      </c>
      <c r="R6" s="46">
        <f t="shared" si="1"/>
        <v>40</v>
      </c>
      <c r="S6" s="46">
        <f t="shared" si="1"/>
        <v>40</v>
      </c>
      <c r="T6" s="47">
        <f t="shared" si="1"/>
        <v>40</v>
      </c>
      <c r="U6" s="48"/>
      <c r="V6" s="37"/>
      <c r="W6" s="37"/>
      <c r="X6" s="37"/>
      <c r="Y6" s="49"/>
      <c r="Z6" s="50"/>
      <c r="AA6" s="37"/>
      <c r="AB6" s="37"/>
      <c r="AC6" s="37"/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40</v>
      </c>
      <c r="AL6" s="46">
        <f t="shared" si="2"/>
        <v>40</v>
      </c>
      <c r="AM6" s="46">
        <f t="shared" si="2"/>
        <v>40</v>
      </c>
      <c r="AN6" s="46">
        <f t="shared" si="2"/>
        <v>40</v>
      </c>
      <c r="AO6" s="46">
        <f t="shared" si="2"/>
        <v>40</v>
      </c>
      <c r="AP6" s="37"/>
      <c r="AQ6" s="43">
        <f t="shared" ref="AQ6:AQ260" si="3">AO6</f>
        <v>40</v>
      </c>
      <c r="AR6" s="53"/>
      <c r="AS6" s="53"/>
      <c r="AT6" s="53"/>
      <c r="AU6" s="54"/>
      <c r="AV6" s="54"/>
      <c r="AW6" s="25"/>
      <c r="AX6" s="4"/>
    </row>
    <row r="7" spans="1:50" ht="45" customHeight="1" x14ac:dyDescent="0.4">
      <c r="A7" s="35">
        <f t="shared" ref="A7:A261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ABRIL 2025  1'!AQ7</f>
        <v>8</v>
      </c>
      <c r="P7" s="45">
        <f t="shared" si="0"/>
        <v>8</v>
      </c>
      <c r="Q7" s="46">
        <f t="shared" ref="Q7:T7" si="5">AK7</f>
        <v>8</v>
      </c>
      <c r="R7" s="46">
        <f t="shared" si="5"/>
        <v>8</v>
      </c>
      <c r="S7" s="46">
        <f t="shared" si="5"/>
        <v>8</v>
      </c>
      <c r="T7" s="47">
        <f t="shared" si="5"/>
        <v>8</v>
      </c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8</v>
      </c>
      <c r="AL7" s="46">
        <f t="shared" si="6"/>
        <v>8</v>
      </c>
      <c r="AM7" s="46">
        <f t="shared" si="6"/>
        <v>8</v>
      </c>
      <c r="AN7" s="46">
        <f t="shared" si="6"/>
        <v>8</v>
      </c>
      <c r="AO7" s="46">
        <f t="shared" si="6"/>
        <v>8</v>
      </c>
      <c r="AP7" s="37"/>
      <c r="AQ7" s="43">
        <f t="shared" si="3"/>
        <v>8</v>
      </c>
      <c r="AR7" s="53"/>
      <c r="AS7" s="53"/>
      <c r="AT7" s="53"/>
      <c r="AU7" s="54"/>
      <c r="AV7" s="54"/>
      <c r="AW7" s="25"/>
      <c r="AX7" s="4"/>
    </row>
    <row r="8" spans="1:50" ht="45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ABRIL 2025  1'!AQ8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45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ABRIL 2025  1'!AQ9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45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ABRIL 2025  1'!AQ10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45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ABRIL 2025  1'!AQ11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45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ABRIL 2025  1'!AQ12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45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ABRIL 2025  1'!AQ13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45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ABRIL 2025  1'!AQ14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45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ABRIL 2025  1'!AQ15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45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ABRIL 2025  1'!AQ16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45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ABRIL 2025  1'!AQ17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45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ABRIL 2025  1'!AQ18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45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ABRIL 2025  1'!AQ19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45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ABRIL 2025  1'!AQ20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45" customHeight="1" x14ac:dyDescent="0.4">
      <c r="A21" s="35">
        <f t="shared" si="4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ABRIL 2025  1'!AQ21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  <c r="AW21" s="4"/>
      <c r="AX21" s="4"/>
    </row>
    <row r="22" spans="1:50" ht="45" customHeight="1" x14ac:dyDescent="0.4">
      <c r="A22" s="35">
        <f t="shared" si="4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ABRIL 2025  1'!AQ22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45" customHeight="1" x14ac:dyDescent="0.4">
      <c r="A23" s="35">
        <f t="shared" si="4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ABRIL 2025  1'!AQ23</f>
        <v>0</v>
      </c>
      <c r="P23" s="45">
        <f t="shared" si="0"/>
        <v>0</v>
      </c>
      <c r="Q23" s="46">
        <f t="shared" ref="Q23:T23" si="37">AK23</f>
        <v>0</v>
      </c>
      <c r="R23" s="46">
        <f t="shared" si="37"/>
        <v>0</v>
      </c>
      <c r="S23" s="46">
        <f t="shared" si="37"/>
        <v>0</v>
      </c>
      <c r="T23" s="47">
        <f t="shared" si="37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8">P23-Z23+AE23+U23</f>
        <v>0</v>
      </c>
      <c r="AL23" s="46">
        <f t="shared" si="38"/>
        <v>0</v>
      </c>
      <c r="AM23" s="46">
        <f t="shared" si="38"/>
        <v>0</v>
      </c>
      <c r="AN23" s="46">
        <f t="shared" si="38"/>
        <v>0</v>
      </c>
      <c r="AO23" s="46">
        <f t="shared" si="38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45" customHeight="1" x14ac:dyDescent="0.4">
      <c r="A24" s="35">
        <f t="shared" si="4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ABRIL 2025  1'!AQ24</f>
        <v>0</v>
      </c>
      <c r="P24" s="45">
        <f t="shared" si="0"/>
        <v>0</v>
      </c>
      <c r="Q24" s="46">
        <f t="shared" ref="Q24:T24" si="39">AK24</f>
        <v>0</v>
      </c>
      <c r="R24" s="46">
        <f t="shared" si="39"/>
        <v>0</v>
      </c>
      <c r="S24" s="46">
        <f t="shared" si="39"/>
        <v>0</v>
      </c>
      <c r="T24" s="47">
        <f t="shared" si="39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40">P24-Z24+AE24+U24</f>
        <v>0</v>
      </c>
      <c r="AL24" s="46">
        <f t="shared" si="40"/>
        <v>0</v>
      </c>
      <c r="AM24" s="46">
        <f t="shared" si="40"/>
        <v>0</v>
      </c>
      <c r="AN24" s="46">
        <f t="shared" si="40"/>
        <v>0</v>
      </c>
      <c r="AO24" s="46">
        <f t="shared" si="40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45" customHeight="1" x14ac:dyDescent="0.4">
      <c r="A25" s="35">
        <f t="shared" si="4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ABRIL 2025  1'!AQ25</f>
        <v>0</v>
      </c>
      <c r="P25" s="45">
        <f t="shared" si="0"/>
        <v>0</v>
      </c>
      <c r="Q25" s="46">
        <f t="shared" ref="Q25:T25" si="41">AK25</f>
        <v>0</v>
      </c>
      <c r="R25" s="46">
        <f t="shared" si="41"/>
        <v>0</v>
      </c>
      <c r="S25" s="46">
        <f t="shared" si="41"/>
        <v>0</v>
      </c>
      <c r="T25" s="47">
        <f t="shared" si="41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2">P25-Z25+AE25+U25</f>
        <v>0</v>
      </c>
      <c r="AL25" s="46">
        <f t="shared" si="42"/>
        <v>0</v>
      </c>
      <c r="AM25" s="46">
        <f t="shared" si="42"/>
        <v>0</v>
      </c>
      <c r="AN25" s="46">
        <f t="shared" si="42"/>
        <v>0</v>
      </c>
      <c r="AO25" s="46">
        <f t="shared" si="42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45" customHeight="1" x14ac:dyDescent="0.4">
      <c r="A26" s="35">
        <f t="shared" si="4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ABRIL 2025  1'!AQ26</f>
        <v>8</v>
      </c>
      <c r="P26" s="45">
        <f t="shared" si="0"/>
        <v>8</v>
      </c>
      <c r="Q26" s="46">
        <f t="shared" ref="Q26:T26" si="43">AK26</f>
        <v>8</v>
      </c>
      <c r="R26" s="46">
        <f t="shared" si="43"/>
        <v>8</v>
      </c>
      <c r="S26" s="46">
        <f t="shared" si="43"/>
        <v>8</v>
      </c>
      <c r="T26" s="47">
        <f t="shared" si="43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2025'!AP26</f>
        <v>8</v>
      </c>
      <c r="AK26" s="52">
        <f t="shared" ref="AK26:AO26" si="44">P26-Z26+AE26+U26</f>
        <v>8</v>
      </c>
      <c r="AL26" s="46">
        <f t="shared" si="44"/>
        <v>8</v>
      </c>
      <c r="AM26" s="46">
        <f t="shared" si="44"/>
        <v>8</v>
      </c>
      <c r="AN26" s="46">
        <f t="shared" si="44"/>
        <v>8</v>
      </c>
      <c r="AO26" s="46">
        <f t="shared" si="44"/>
        <v>8</v>
      </c>
      <c r="AP26" s="37"/>
      <c r="AQ26" s="43">
        <f t="shared" si="3"/>
        <v>8</v>
      </c>
      <c r="AR26" s="41"/>
      <c r="AS26" s="41"/>
      <c r="AT26" s="53"/>
      <c r="AU26" s="54"/>
      <c r="AV26" s="54"/>
      <c r="AW26" s="4"/>
      <c r="AX26" s="4"/>
    </row>
    <row r="27" spans="1:50" ht="45" customHeight="1" x14ac:dyDescent="0.4">
      <c r="A27" s="35">
        <f t="shared" si="4"/>
        <v>22</v>
      </c>
      <c r="B27" s="77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 t="s">
        <v>1080</v>
      </c>
      <c r="O27" s="43">
        <f>'EQUIPO ABRIL 2025  1'!AQ27</f>
        <v>9</v>
      </c>
      <c r="P27" s="45">
        <f t="shared" si="0"/>
        <v>9</v>
      </c>
      <c r="Q27" s="46">
        <f t="shared" ref="Q27:T27" si="45">AK27</f>
        <v>9</v>
      </c>
      <c r="R27" s="46">
        <f t="shared" si="45"/>
        <v>8</v>
      </c>
      <c r="S27" s="46">
        <f t="shared" si="45"/>
        <v>8</v>
      </c>
      <c r="T27" s="47">
        <f t="shared" si="45"/>
        <v>8</v>
      </c>
      <c r="U27" s="48"/>
      <c r="V27" s="37"/>
      <c r="W27" s="37"/>
      <c r="X27" s="37"/>
      <c r="Y27" s="49"/>
      <c r="Z27" s="50"/>
      <c r="AA27" s="37">
        <v>1</v>
      </c>
      <c r="AB27" s="37"/>
      <c r="AC27" s="37"/>
      <c r="AD27" s="49"/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6">P27-Z27+AE27+U27</f>
        <v>9</v>
      </c>
      <c r="AL27" s="46">
        <f t="shared" si="46"/>
        <v>8</v>
      </c>
      <c r="AM27" s="46">
        <f t="shared" si="46"/>
        <v>8</v>
      </c>
      <c r="AN27" s="46">
        <f t="shared" si="46"/>
        <v>8</v>
      </c>
      <c r="AO27" s="46">
        <f t="shared" si="46"/>
        <v>8</v>
      </c>
      <c r="AP27" s="37"/>
      <c r="AQ27" s="43">
        <f t="shared" si="3"/>
        <v>8</v>
      </c>
      <c r="AR27" s="41">
        <v>1554794775</v>
      </c>
      <c r="AS27" s="41">
        <v>414</v>
      </c>
      <c r="AT27" s="53"/>
      <c r="AU27" s="54"/>
      <c r="AV27" s="54"/>
      <c r="AW27" s="4"/>
      <c r="AX27" s="4"/>
    </row>
    <row r="28" spans="1:50" ht="45" customHeight="1" x14ac:dyDescent="0.5">
      <c r="A28" s="35">
        <f t="shared" si="4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ABRIL 2025  1'!AQ28</f>
        <v>6</v>
      </c>
      <c r="P28" s="45">
        <f t="shared" si="0"/>
        <v>6</v>
      </c>
      <c r="Q28" s="46">
        <f t="shared" ref="Q28:T28" si="47">AK28</f>
        <v>6</v>
      </c>
      <c r="R28" s="46">
        <f t="shared" si="47"/>
        <v>6</v>
      </c>
      <c r="S28" s="46">
        <f t="shared" si="47"/>
        <v>6</v>
      </c>
      <c r="T28" s="47">
        <f t="shared" si="47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93">
        <f t="shared" ref="AK28:AO28" si="48">P28-Z28+AE28+U28</f>
        <v>6</v>
      </c>
      <c r="AL28" s="94">
        <f t="shared" si="48"/>
        <v>6</v>
      </c>
      <c r="AM28" s="94">
        <f t="shared" si="48"/>
        <v>6</v>
      </c>
      <c r="AN28" s="94">
        <f t="shared" si="48"/>
        <v>6</v>
      </c>
      <c r="AO28" s="94">
        <f t="shared" si="48"/>
        <v>6</v>
      </c>
      <c r="AP28" s="79"/>
      <c r="AQ28" s="43">
        <f t="shared" si="3"/>
        <v>6</v>
      </c>
      <c r="AR28" s="95"/>
      <c r="AS28" s="95"/>
      <c r="AT28" s="96"/>
      <c r="AU28" s="97"/>
      <c r="AV28" s="97"/>
      <c r="AW28" s="98"/>
      <c r="AX28" s="98"/>
    </row>
    <row r="29" spans="1:50" ht="45" customHeight="1" x14ac:dyDescent="0.4">
      <c r="A29" s="35">
        <f t="shared" si="4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ABRIL 2025  1'!AQ29</f>
        <v>5</v>
      </c>
      <c r="P29" s="45">
        <f t="shared" si="0"/>
        <v>5</v>
      </c>
      <c r="Q29" s="46">
        <f t="shared" ref="Q29:T29" si="49">AK29</f>
        <v>5</v>
      </c>
      <c r="R29" s="46">
        <f t="shared" si="49"/>
        <v>5</v>
      </c>
      <c r="S29" s="46">
        <f t="shared" si="49"/>
        <v>5</v>
      </c>
      <c r="T29" s="47">
        <f t="shared" si="49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50">P29-Z29+AE29+U29</f>
        <v>5</v>
      </c>
      <c r="AL29" s="46">
        <f t="shared" si="50"/>
        <v>5</v>
      </c>
      <c r="AM29" s="46">
        <f t="shared" si="50"/>
        <v>5</v>
      </c>
      <c r="AN29" s="46">
        <f t="shared" si="50"/>
        <v>5</v>
      </c>
      <c r="AO29" s="46">
        <f t="shared" si="50"/>
        <v>5</v>
      </c>
      <c r="AP29" s="37"/>
      <c r="AQ29" s="43">
        <f t="shared" si="3"/>
        <v>5</v>
      </c>
      <c r="AR29" s="41"/>
      <c r="AS29" s="41"/>
      <c r="AT29" s="53"/>
      <c r="AU29" s="54"/>
      <c r="AV29" s="54"/>
      <c r="AW29" s="4"/>
      <c r="AX29" s="4"/>
    </row>
    <row r="30" spans="1:50" ht="45" customHeight="1" x14ac:dyDescent="0.4">
      <c r="A30" s="35">
        <f t="shared" si="4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ABRIL 2025  1'!AQ30</f>
        <v>0</v>
      </c>
      <c r="P30" s="45">
        <f t="shared" si="0"/>
        <v>0</v>
      </c>
      <c r="Q30" s="46">
        <f t="shared" ref="Q30:T30" si="51">AK30</f>
        <v>0</v>
      </c>
      <c r="R30" s="46">
        <f t="shared" si="51"/>
        <v>0</v>
      </c>
      <c r="S30" s="46">
        <f t="shared" si="51"/>
        <v>0</v>
      </c>
      <c r="T30" s="47">
        <f t="shared" si="51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2">P30-Z30+AE30+U30</f>
        <v>0</v>
      </c>
      <c r="AL30" s="46">
        <f t="shared" si="52"/>
        <v>0</v>
      </c>
      <c r="AM30" s="46">
        <f t="shared" si="52"/>
        <v>0</v>
      </c>
      <c r="AN30" s="46">
        <f t="shared" si="52"/>
        <v>0</v>
      </c>
      <c r="AO30" s="46">
        <f t="shared" si="52"/>
        <v>0</v>
      </c>
      <c r="AP30" s="37"/>
      <c r="AQ30" s="43">
        <f t="shared" si="3"/>
        <v>0</v>
      </c>
      <c r="AR30" s="41"/>
      <c r="AS30" s="41"/>
      <c r="AT30" s="53"/>
      <c r="AU30" s="54"/>
      <c r="AV30" s="54"/>
      <c r="AW30" s="4"/>
      <c r="AX30" s="4"/>
    </row>
    <row r="31" spans="1:50" ht="45" customHeight="1" x14ac:dyDescent="0.4">
      <c r="A31" s="35">
        <f t="shared" si="4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ABRIL 2025  1'!AQ31</f>
        <v>2</v>
      </c>
      <c r="P31" s="45">
        <f t="shared" si="0"/>
        <v>2</v>
      </c>
      <c r="Q31" s="46">
        <f t="shared" ref="Q31:T31" si="53">AK31</f>
        <v>2</v>
      </c>
      <c r="R31" s="46">
        <f t="shared" si="53"/>
        <v>2</v>
      </c>
      <c r="S31" s="46">
        <f t="shared" si="53"/>
        <v>2</v>
      </c>
      <c r="T31" s="47">
        <f t="shared" si="53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4">P31-Z31+AE31+U31</f>
        <v>2</v>
      </c>
      <c r="AL31" s="46">
        <f t="shared" si="54"/>
        <v>2</v>
      </c>
      <c r="AM31" s="46">
        <f t="shared" si="54"/>
        <v>2</v>
      </c>
      <c r="AN31" s="46">
        <f t="shared" si="54"/>
        <v>2</v>
      </c>
      <c r="AO31" s="46">
        <f t="shared" si="54"/>
        <v>2</v>
      </c>
      <c r="AP31" s="37"/>
      <c r="AQ31" s="43">
        <f t="shared" si="3"/>
        <v>2</v>
      </c>
      <c r="AR31" s="41"/>
      <c r="AS31" s="41"/>
      <c r="AT31" s="53"/>
      <c r="AU31" s="54"/>
      <c r="AV31" s="54"/>
      <c r="AW31" s="4"/>
      <c r="AX31" s="4"/>
    </row>
    <row r="32" spans="1:50" ht="45" customHeight="1" x14ac:dyDescent="0.4">
      <c r="A32" s="35">
        <f t="shared" si="4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 t="s">
        <v>1081</v>
      </c>
      <c r="O32" s="43">
        <f>'EQUIPO ABRIL 2025  1'!AQ32</f>
        <v>1</v>
      </c>
      <c r="P32" s="45">
        <f t="shared" si="0"/>
        <v>1</v>
      </c>
      <c r="Q32" s="46">
        <f t="shared" ref="Q32:T32" si="55">AK32</f>
        <v>1</v>
      </c>
      <c r="R32" s="46">
        <f t="shared" si="55"/>
        <v>1</v>
      </c>
      <c r="S32" s="46">
        <f t="shared" si="55"/>
        <v>0</v>
      </c>
      <c r="T32" s="47">
        <f t="shared" si="55"/>
        <v>0</v>
      </c>
      <c r="U32" s="48"/>
      <c r="V32" s="37"/>
      <c r="W32" s="37"/>
      <c r="X32" s="37"/>
      <c r="Y32" s="49"/>
      <c r="Z32" s="50"/>
      <c r="AA32" s="37"/>
      <c r="AB32" s="37">
        <v>1</v>
      </c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6">P32-Z32+AE32+U32</f>
        <v>1</v>
      </c>
      <c r="AL32" s="46">
        <f t="shared" si="56"/>
        <v>1</v>
      </c>
      <c r="AM32" s="46">
        <f t="shared" si="56"/>
        <v>0</v>
      </c>
      <c r="AN32" s="46">
        <f t="shared" si="56"/>
        <v>0</v>
      </c>
      <c r="AO32" s="46">
        <f t="shared" si="56"/>
        <v>0</v>
      </c>
      <c r="AP32" s="37"/>
      <c r="AQ32" s="43">
        <f t="shared" si="3"/>
        <v>0</v>
      </c>
      <c r="AR32" s="41">
        <v>3221441155</v>
      </c>
      <c r="AS32" s="41">
        <v>424</v>
      </c>
      <c r="AT32" s="53"/>
      <c r="AU32" s="54"/>
      <c r="AV32" s="54"/>
      <c r="AW32" s="4"/>
      <c r="AX32" s="4"/>
    </row>
    <row r="33" spans="1:50" ht="45" customHeight="1" x14ac:dyDescent="0.4">
      <c r="A33" s="35">
        <f t="shared" si="4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ABRIL 2025  1'!AQ33</f>
        <v>1</v>
      </c>
      <c r="P33" s="45">
        <f t="shared" si="0"/>
        <v>1</v>
      </c>
      <c r="Q33" s="46">
        <f t="shared" ref="Q33:T33" si="57">AK33</f>
        <v>1</v>
      </c>
      <c r="R33" s="46">
        <f t="shared" si="57"/>
        <v>1</v>
      </c>
      <c r="S33" s="46">
        <f t="shared" si="57"/>
        <v>1</v>
      </c>
      <c r="T33" s="47">
        <f t="shared" si="57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8">P33-Z33+AE33+U33</f>
        <v>1</v>
      </c>
      <c r="AL33" s="46">
        <f t="shared" si="58"/>
        <v>1</v>
      </c>
      <c r="AM33" s="46">
        <f t="shared" si="58"/>
        <v>1</v>
      </c>
      <c r="AN33" s="46">
        <f t="shared" si="58"/>
        <v>1</v>
      </c>
      <c r="AO33" s="46">
        <f t="shared" si="58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45" customHeight="1" x14ac:dyDescent="0.4">
      <c r="A34" s="35">
        <f t="shared" si="4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ABRIL 2025  1'!AQ34</f>
        <v>11</v>
      </c>
      <c r="P34" s="45">
        <f t="shared" si="0"/>
        <v>11</v>
      </c>
      <c r="Q34" s="46">
        <f t="shared" ref="Q34:T34" si="59">AK34</f>
        <v>11</v>
      </c>
      <c r="R34" s="46">
        <f t="shared" si="59"/>
        <v>11</v>
      </c>
      <c r="S34" s="46">
        <f t="shared" si="59"/>
        <v>11</v>
      </c>
      <c r="T34" s="47">
        <f t="shared" si="59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60">P34-Z34+AE34+U34</f>
        <v>11</v>
      </c>
      <c r="AL34" s="46">
        <f t="shared" si="60"/>
        <v>11</v>
      </c>
      <c r="AM34" s="46">
        <f t="shared" si="60"/>
        <v>11</v>
      </c>
      <c r="AN34" s="46">
        <f t="shared" si="60"/>
        <v>11</v>
      </c>
      <c r="AO34" s="46">
        <f t="shared" si="60"/>
        <v>11</v>
      </c>
      <c r="AP34" s="37"/>
      <c r="AQ34" s="43">
        <f t="shared" si="3"/>
        <v>11</v>
      </c>
      <c r="AR34" s="41"/>
      <c r="AS34" s="41"/>
      <c r="AT34" s="53"/>
      <c r="AU34" s="54"/>
      <c r="AV34" s="54"/>
      <c r="AW34" s="4"/>
      <c r="AX34" s="4"/>
    </row>
    <row r="35" spans="1:50" ht="45" customHeight="1" x14ac:dyDescent="0.4">
      <c r="A35" s="35">
        <f t="shared" si="4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ABRIL 2025  1'!AQ35</f>
        <v>6</v>
      </c>
      <c r="P35" s="45">
        <f t="shared" si="0"/>
        <v>6</v>
      </c>
      <c r="Q35" s="46">
        <f t="shared" ref="Q35:T35" si="61">AK35</f>
        <v>6</v>
      </c>
      <c r="R35" s="46">
        <f t="shared" si="61"/>
        <v>6</v>
      </c>
      <c r="S35" s="46">
        <f t="shared" si="61"/>
        <v>6</v>
      </c>
      <c r="T35" s="47">
        <f t="shared" si="61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2">P35-Z35+AE35+U35</f>
        <v>6</v>
      </c>
      <c r="AL35" s="46">
        <f t="shared" si="62"/>
        <v>6</v>
      </c>
      <c r="AM35" s="46">
        <f t="shared" si="62"/>
        <v>6</v>
      </c>
      <c r="AN35" s="46">
        <f t="shared" si="62"/>
        <v>6</v>
      </c>
      <c r="AO35" s="46">
        <f t="shared" si="62"/>
        <v>6</v>
      </c>
      <c r="AP35" s="37"/>
      <c r="AQ35" s="43">
        <f t="shared" si="3"/>
        <v>6</v>
      </c>
      <c r="AR35" s="41"/>
      <c r="AS35" s="41"/>
      <c r="AT35" s="53"/>
      <c r="AU35" s="54"/>
      <c r="AV35" s="54"/>
      <c r="AW35" s="4"/>
      <c r="AX35" s="4"/>
    </row>
    <row r="36" spans="1:50" ht="45" customHeight="1" x14ac:dyDescent="0.4">
      <c r="A36" s="35">
        <f t="shared" si="4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ABRIL 2025  1'!AQ36</f>
        <v>4</v>
      </c>
      <c r="P36" s="45">
        <f t="shared" si="0"/>
        <v>4</v>
      </c>
      <c r="Q36" s="46">
        <f t="shared" ref="Q36:T36" si="63">AK36</f>
        <v>4</v>
      </c>
      <c r="R36" s="46">
        <f t="shared" si="63"/>
        <v>4</v>
      </c>
      <c r="S36" s="46">
        <f t="shared" si="63"/>
        <v>4</v>
      </c>
      <c r="T36" s="47">
        <f t="shared" si="63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4">P36-Z36+AE36+U36</f>
        <v>4</v>
      </c>
      <c r="AL36" s="46">
        <f t="shared" si="64"/>
        <v>4</v>
      </c>
      <c r="AM36" s="46">
        <f t="shared" si="64"/>
        <v>4</v>
      </c>
      <c r="AN36" s="46">
        <f t="shared" si="64"/>
        <v>4</v>
      </c>
      <c r="AO36" s="46">
        <f t="shared" si="64"/>
        <v>4</v>
      </c>
      <c r="AP36" s="37"/>
      <c r="AQ36" s="43">
        <f t="shared" si="3"/>
        <v>4</v>
      </c>
      <c r="AR36" s="41"/>
      <c r="AS36" s="41"/>
      <c r="AT36" s="53"/>
      <c r="AU36" s="54"/>
      <c r="AV36" s="54"/>
      <c r="AW36" s="4"/>
      <c r="AX36" s="4"/>
    </row>
    <row r="37" spans="1:50" ht="45" customHeight="1" x14ac:dyDescent="0.4">
      <c r="A37" s="35">
        <f t="shared" si="4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/>
      <c r="O37" s="43">
        <f>'EQUIPO ABRIL 2025  1'!AQ37</f>
        <v>12</v>
      </c>
      <c r="P37" s="45">
        <f t="shared" si="0"/>
        <v>12</v>
      </c>
      <c r="Q37" s="46">
        <f t="shared" ref="Q37:T37" si="65">AK37</f>
        <v>12</v>
      </c>
      <c r="R37" s="46">
        <f t="shared" si="65"/>
        <v>12</v>
      </c>
      <c r="S37" s="46">
        <f t="shared" si="65"/>
        <v>12</v>
      </c>
      <c r="T37" s="47">
        <f t="shared" si="65"/>
        <v>12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2025'!AP37</f>
        <v>14</v>
      </c>
      <c r="AK37" s="52">
        <f t="shared" ref="AK37:AO37" si="66">P37-Z37+AE37+U37</f>
        <v>12</v>
      </c>
      <c r="AL37" s="46">
        <f t="shared" si="66"/>
        <v>12</v>
      </c>
      <c r="AM37" s="46">
        <f t="shared" si="66"/>
        <v>12</v>
      </c>
      <c r="AN37" s="46">
        <f t="shared" si="66"/>
        <v>12</v>
      </c>
      <c r="AO37" s="46">
        <f t="shared" si="66"/>
        <v>12</v>
      </c>
      <c r="AP37" s="37"/>
      <c r="AQ37" s="43">
        <f t="shared" si="3"/>
        <v>12</v>
      </c>
      <c r="AR37" s="41"/>
      <c r="AS37" s="41"/>
      <c r="AT37" s="53"/>
      <c r="AU37" s="54"/>
      <c r="AV37" s="54"/>
      <c r="AW37" s="4"/>
      <c r="AX37" s="4"/>
    </row>
    <row r="38" spans="1:50" ht="45" customHeight="1" x14ac:dyDescent="0.4">
      <c r="A38" s="35">
        <f t="shared" si="4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f>'EQUIPO ABRIL 2025  1'!AQ38</f>
        <v>5</v>
      </c>
      <c r="P38" s="45">
        <f t="shared" si="0"/>
        <v>5</v>
      </c>
      <c r="Q38" s="46">
        <f t="shared" ref="Q38:T38" si="67">AK38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2025'!AP38</f>
        <v>5</v>
      </c>
      <c r="AK38" s="52">
        <f t="shared" ref="AK38:AO38" si="68">P38-Z38+AE38+U38</f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46">
        <f t="shared" si="68"/>
        <v>5</v>
      </c>
      <c r="AP38" s="37">
        <v>1</v>
      </c>
      <c r="AQ38" s="43">
        <f t="shared" si="3"/>
        <v>5</v>
      </c>
      <c r="AR38" s="41"/>
      <c r="AS38" s="41"/>
      <c r="AT38" s="53"/>
      <c r="AU38" s="54"/>
      <c r="AV38" s="54"/>
      <c r="AW38" s="4"/>
      <c r="AX38" s="4"/>
    </row>
    <row r="39" spans="1:50" ht="73.8" x14ac:dyDescent="0.4">
      <c r="A39" s="35">
        <f t="shared" si="4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ABRIL 2025  1'!AQ39</f>
        <v>5</v>
      </c>
      <c r="P39" s="45">
        <f t="shared" si="0"/>
        <v>5</v>
      </c>
      <c r="Q39" s="46">
        <f t="shared" ref="Q39:T39" si="69">AK39</f>
        <v>5</v>
      </c>
      <c r="R39" s="46">
        <f t="shared" si="69"/>
        <v>5</v>
      </c>
      <c r="S39" s="46">
        <f t="shared" si="69"/>
        <v>5</v>
      </c>
      <c r="T39" s="47">
        <f t="shared" si="69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70">P39-Z39+AE39+U39</f>
        <v>5</v>
      </c>
      <c r="AL39" s="46">
        <f t="shared" si="70"/>
        <v>5</v>
      </c>
      <c r="AM39" s="46">
        <f t="shared" si="70"/>
        <v>5</v>
      </c>
      <c r="AN39" s="46">
        <f t="shared" si="70"/>
        <v>5</v>
      </c>
      <c r="AO39" s="46">
        <f t="shared" si="70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49.2" x14ac:dyDescent="0.4">
      <c r="A40" s="35">
        <f t="shared" si="4"/>
        <v>35</v>
      </c>
      <c r="B40" s="7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/>
      <c r="O40" s="43">
        <f>'EQUIPO ABRIL 2025  1'!AQ40</f>
        <v>4</v>
      </c>
      <c r="P40" s="45">
        <f t="shared" si="0"/>
        <v>4</v>
      </c>
      <c r="Q40" s="46">
        <f t="shared" ref="Q40:T40" si="71">AK40</f>
        <v>4</v>
      </c>
      <c r="R40" s="46">
        <f t="shared" si="71"/>
        <v>4</v>
      </c>
      <c r="S40" s="46">
        <f t="shared" si="71"/>
        <v>4</v>
      </c>
      <c r="T40" s="47">
        <f t="shared" si="71"/>
        <v>4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1">
        <f>'EQUIPO ENERO 2025'!AP40</f>
        <v>8</v>
      </c>
      <c r="AK40" s="52">
        <f t="shared" ref="AK40:AO40" si="72">P40-Z40+AE40+U40</f>
        <v>4</v>
      </c>
      <c r="AL40" s="46">
        <f t="shared" si="72"/>
        <v>4</v>
      </c>
      <c r="AM40" s="46">
        <f t="shared" si="72"/>
        <v>4</v>
      </c>
      <c r="AN40" s="46">
        <f t="shared" si="72"/>
        <v>4</v>
      </c>
      <c r="AO40" s="46">
        <f t="shared" si="72"/>
        <v>4</v>
      </c>
      <c r="AP40" s="37">
        <v>1</v>
      </c>
      <c r="AQ40" s="43">
        <f t="shared" si="3"/>
        <v>4</v>
      </c>
      <c r="AR40" s="41"/>
      <c r="AS40" s="41"/>
      <c r="AT40" s="53"/>
      <c r="AU40" s="54"/>
      <c r="AV40" s="54"/>
      <c r="AW40" s="4"/>
      <c r="AX40" s="4"/>
    </row>
    <row r="41" spans="1:50" ht="49.2" x14ac:dyDescent="0.4">
      <c r="A41" s="35">
        <f t="shared" si="4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ABRIL 2025  1'!AQ41</f>
        <v>2</v>
      </c>
      <c r="P41" s="45">
        <f t="shared" si="0"/>
        <v>2</v>
      </c>
      <c r="Q41" s="46">
        <f t="shared" ref="Q41:T41" si="73">AK41</f>
        <v>2</v>
      </c>
      <c r="R41" s="46">
        <f t="shared" si="73"/>
        <v>2</v>
      </c>
      <c r="S41" s="46">
        <f t="shared" si="73"/>
        <v>2</v>
      </c>
      <c r="T41" s="47">
        <f t="shared" si="73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4">P41-Z41+AE41+U41</f>
        <v>2</v>
      </c>
      <c r="AL41" s="46">
        <f t="shared" si="74"/>
        <v>2</v>
      </c>
      <c r="AM41" s="46">
        <f t="shared" si="74"/>
        <v>2</v>
      </c>
      <c r="AN41" s="46">
        <f t="shared" si="74"/>
        <v>2</v>
      </c>
      <c r="AO41" s="46">
        <f t="shared" si="74"/>
        <v>2</v>
      </c>
      <c r="AP41" s="37">
        <v>0</v>
      </c>
      <c r="AQ41" s="43">
        <f t="shared" si="3"/>
        <v>2</v>
      </c>
      <c r="AR41" s="53"/>
      <c r="AS41" s="53"/>
      <c r="AT41" s="53"/>
      <c r="AU41" s="54"/>
      <c r="AV41" s="54"/>
      <c r="AW41" s="4"/>
      <c r="AX41" s="4"/>
    </row>
    <row r="42" spans="1:50" ht="49.2" x14ac:dyDescent="0.4">
      <c r="A42" s="35">
        <f t="shared" si="4"/>
        <v>37</v>
      </c>
      <c r="B42" s="7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/>
      <c r="O42" s="43">
        <f>'EQUIPO ABRIL 2025  1'!AQ42</f>
        <v>7</v>
      </c>
      <c r="P42" s="45">
        <f t="shared" si="0"/>
        <v>7</v>
      </c>
      <c r="Q42" s="46">
        <f t="shared" ref="Q42:T42" si="75">AK42</f>
        <v>7</v>
      </c>
      <c r="R42" s="46">
        <f t="shared" si="75"/>
        <v>7</v>
      </c>
      <c r="S42" s="46">
        <f t="shared" si="75"/>
        <v>7</v>
      </c>
      <c r="T42" s="47">
        <f t="shared" si="75"/>
        <v>7</v>
      </c>
      <c r="U42" s="48"/>
      <c r="V42" s="37"/>
      <c r="W42" s="37"/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2025'!AP42</f>
        <v>10</v>
      </c>
      <c r="AK42" s="52">
        <f t="shared" ref="AK42:AO42" si="76">P42-Z42+AE42+U42</f>
        <v>7</v>
      </c>
      <c r="AL42" s="46">
        <f t="shared" si="76"/>
        <v>7</v>
      </c>
      <c r="AM42" s="46">
        <f t="shared" si="76"/>
        <v>7</v>
      </c>
      <c r="AN42" s="46">
        <f t="shared" si="76"/>
        <v>7</v>
      </c>
      <c r="AO42" s="46">
        <f t="shared" si="76"/>
        <v>7</v>
      </c>
      <c r="AP42" s="37">
        <v>1</v>
      </c>
      <c r="AQ42" s="43">
        <f t="shared" si="3"/>
        <v>7</v>
      </c>
      <c r="AR42" s="41"/>
      <c r="AS42" s="41"/>
      <c r="AT42" s="53"/>
      <c r="AU42" s="54"/>
      <c r="AV42" s="54"/>
      <c r="AW42" s="4"/>
      <c r="AX42" s="4"/>
    </row>
    <row r="43" spans="1:50" ht="49.2" x14ac:dyDescent="0.4">
      <c r="A43" s="35">
        <f t="shared" si="4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/>
      <c r="O43" s="43">
        <f>'EQUIPO ABRIL 2025  1'!AQ43</f>
        <v>10</v>
      </c>
      <c r="P43" s="45">
        <f t="shared" si="0"/>
        <v>10</v>
      </c>
      <c r="Q43" s="46">
        <f t="shared" ref="Q43:T43" si="77">AK43</f>
        <v>10</v>
      </c>
      <c r="R43" s="46">
        <f t="shared" si="77"/>
        <v>10</v>
      </c>
      <c r="S43" s="46">
        <f t="shared" si="77"/>
        <v>10</v>
      </c>
      <c r="T43" s="47">
        <f t="shared" si="77"/>
        <v>10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2025'!AP43</f>
        <v>10</v>
      </c>
      <c r="AK43" s="52">
        <f t="shared" ref="AK43:AO43" si="78">P43-Z43+AE43+U43</f>
        <v>10</v>
      </c>
      <c r="AL43" s="46">
        <f t="shared" si="78"/>
        <v>10</v>
      </c>
      <c r="AM43" s="46">
        <f t="shared" si="78"/>
        <v>10</v>
      </c>
      <c r="AN43" s="46">
        <f t="shared" si="78"/>
        <v>10</v>
      </c>
      <c r="AO43" s="46">
        <f t="shared" si="78"/>
        <v>10</v>
      </c>
      <c r="AP43" s="37">
        <v>1</v>
      </c>
      <c r="AQ43" s="43">
        <f t="shared" si="3"/>
        <v>10</v>
      </c>
      <c r="AR43" s="41"/>
      <c r="AS43" s="41"/>
      <c r="AT43" s="53"/>
      <c r="AU43" s="54"/>
      <c r="AV43" s="54"/>
      <c r="AW43" s="4"/>
      <c r="AX43" s="4"/>
    </row>
    <row r="44" spans="1:50" ht="24.6" x14ac:dyDescent="0.4">
      <c r="A44" s="35">
        <f t="shared" si="4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ABRIL 2025  1'!AQ44</f>
        <v>1</v>
      </c>
      <c r="P44" s="45">
        <f t="shared" si="0"/>
        <v>1</v>
      </c>
      <c r="Q44" s="46">
        <f t="shared" ref="Q44:T44" si="79">AK44</f>
        <v>1</v>
      </c>
      <c r="R44" s="46">
        <f t="shared" si="79"/>
        <v>1</v>
      </c>
      <c r="S44" s="46">
        <f t="shared" si="79"/>
        <v>1</v>
      </c>
      <c r="T44" s="47">
        <f t="shared" si="79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80">P44-Z44+AE44+U44</f>
        <v>1</v>
      </c>
      <c r="AL44" s="46">
        <f t="shared" si="80"/>
        <v>1</v>
      </c>
      <c r="AM44" s="46">
        <f t="shared" si="80"/>
        <v>1</v>
      </c>
      <c r="AN44" s="46">
        <f t="shared" si="80"/>
        <v>1</v>
      </c>
      <c r="AO44" s="46">
        <f t="shared" si="80"/>
        <v>1</v>
      </c>
      <c r="AP44" s="37"/>
      <c r="AQ44" s="43">
        <f t="shared" si="3"/>
        <v>1</v>
      </c>
      <c r="AR44" s="41"/>
      <c r="AS44" s="41"/>
      <c r="AT44" s="53"/>
      <c r="AU44" s="54"/>
      <c r="AV44" s="54"/>
      <c r="AW44" s="4"/>
      <c r="AX44" s="4"/>
    </row>
    <row r="45" spans="1:50" ht="49.2" x14ac:dyDescent="0.4">
      <c r="A45" s="35">
        <f t="shared" si="4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ABRIL 2025  1'!AQ45</f>
        <v>1</v>
      </c>
      <c r="P45" s="45">
        <f t="shared" si="0"/>
        <v>1</v>
      </c>
      <c r="Q45" s="46">
        <f t="shared" ref="Q45:T45" si="81">AK45</f>
        <v>1</v>
      </c>
      <c r="R45" s="46">
        <f t="shared" si="81"/>
        <v>1</v>
      </c>
      <c r="S45" s="46">
        <f t="shared" si="81"/>
        <v>1</v>
      </c>
      <c r="T45" s="47">
        <f t="shared" si="81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2">P45-Z45+AE45+U45</f>
        <v>1</v>
      </c>
      <c r="AL45" s="46">
        <f t="shared" si="82"/>
        <v>1</v>
      </c>
      <c r="AM45" s="46">
        <f t="shared" si="82"/>
        <v>1</v>
      </c>
      <c r="AN45" s="46">
        <f t="shared" si="82"/>
        <v>1</v>
      </c>
      <c r="AO45" s="46">
        <f t="shared" si="82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49.2" x14ac:dyDescent="0.4">
      <c r="A46" s="35">
        <f t="shared" si="4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ABRIL 2025  1'!AQ46</f>
        <v>0</v>
      </c>
      <c r="P46" s="45">
        <f t="shared" si="0"/>
        <v>0</v>
      </c>
      <c r="Q46" s="46">
        <f t="shared" ref="Q46:T46" si="83">AK46</f>
        <v>0</v>
      </c>
      <c r="R46" s="46">
        <f t="shared" si="83"/>
        <v>0</v>
      </c>
      <c r="S46" s="46">
        <f t="shared" si="83"/>
        <v>0</v>
      </c>
      <c r="T46" s="47">
        <f t="shared" si="83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4">P46-Z46+AE46+U46</f>
        <v>0</v>
      </c>
      <c r="AL46" s="46">
        <f t="shared" si="84"/>
        <v>0</v>
      </c>
      <c r="AM46" s="46">
        <f t="shared" si="84"/>
        <v>0</v>
      </c>
      <c r="AN46" s="46">
        <f t="shared" si="84"/>
        <v>0</v>
      </c>
      <c r="AO46" s="46">
        <f t="shared" si="84"/>
        <v>0</v>
      </c>
      <c r="AP46" s="37"/>
      <c r="AQ46" s="43">
        <f t="shared" si="3"/>
        <v>0</v>
      </c>
      <c r="AR46" s="41"/>
      <c r="AS46" s="41"/>
      <c r="AT46" s="53"/>
      <c r="AU46" s="54"/>
      <c r="AV46" s="54"/>
      <c r="AW46" s="4"/>
      <c r="AX46" s="4"/>
    </row>
    <row r="47" spans="1:50" ht="49.2" x14ac:dyDescent="0.4">
      <c r="A47" s="35">
        <f t="shared" si="4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ABRIL 2025  1'!AQ47</f>
        <v>1</v>
      </c>
      <c r="P47" s="45">
        <f t="shared" si="0"/>
        <v>1</v>
      </c>
      <c r="Q47" s="46">
        <f t="shared" ref="Q47:T47" si="85">AK47</f>
        <v>1</v>
      </c>
      <c r="R47" s="46">
        <f t="shared" si="85"/>
        <v>1</v>
      </c>
      <c r="S47" s="46">
        <f t="shared" si="85"/>
        <v>1</v>
      </c>
      <c r="T47" s="47">
        <f t="shared" si="85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6">P47-Z47+AE47+U47</f>
        <v>1</v>
      </c>
      <c r="AL47" s="46">
        <f t="shared" si="86"/>
        <v>1</v>
      </c>
      <c r="AM47" s="46">
        <f t="shared" si="86"/>
        <v>1</v>
      </c>
      <c r="AN47" s="46">
        <f t="shared" si="86"/>
        <v>1</v>
      </c>
      <c r="AO47" s="46">
        <f t="shared" si="86"/>
        <v>1</v>
      </c>
      <c r="AP47" s="37"/>
      <c r="AQ47" s="43">
        <f t="shared" si="3"/>
        <v>1</v>
      </c>
      <c r="AR47" s="72"/>
      <c r="AS47" s="72"/>
      <c r="AT47" s="103"/>
      <c r="AU47" s="104"/>
      <c r="AV47" s="104"/>
      <c r="AW47" s="4"/>
      <c r="AX47" s="4"/>
    </row>
    <row r="48" spans="1:50" ht="73.8" x14ac:dyDescent="0.4">
      <c r="A48" s="35">
        <f t="shared" si="4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/>
      <c r="O48" s="43">
        <f>'EQUIPO ABRIL 2025  1'!AQ48</f>
        <v>3</v>
      </c>
      <c r="P48" s="45">
        <f t="shared" si="0"/>
        <v>3</v>
      </c>
      <c r="Q48" s="46">
        <f t="shared" ref="Q48:T48" si="87">AK48</f>
        <v>3</v>
      </c>
      <c r="R48" s="46">
        <f t="shared" si="87"/>
        <v>3</v>
      </c>
      <c r="S48" s="46">
        <f t="shared" si="87"/>
        <v>3</v>
      </c>
      <c r="T48" s="47">
        <f t="shared" si="87"/>
        <v>3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8">P48-Z48+AE48+U48</f>
        <v>3</v>
      </c>
      <c r="AL48" s="46">
        <f t="shared" si="88"/>
        <v>3</v>
      </c>
      <c r="AM48" s="46">
        <f t="shared" si="88"/>
        <v>3</v>
      </c>
      <c r="AN48" s="46">
        <f t="shared" si="88"/>
        <v>3</v>
      </c>
      <c r="AO48" s="46">
        <f t="shared" si="88"/>
        <v>3</v>
      </c>
      <c r="AP48" s="37"/>
      <c r="AQ48" s="43">
        <f t="shared" si="3"/>
        <v>3</v>
      </c>
      <c r="AR48" s="41"/>
      <c r="AS48" s="41"/>
      <c r="AT48" s="53"/>
      <c r="AU48" s="54"/>
      <c r="AV48" s="54"/>
      <c r="AW48" s="4"/>
      <c r="AX48" s="4"/>
    </row>
    <row r="49" spans="1:50" ht="24.6" x14ac:dyDescent="0.4">
      <c r="A49" s="35">
        <f t="shared" si="4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ABRIL 2025  1'!AQ49</f>
        <v>1</v>
      </c>
      <c r="P49" s="45">
        <f t="shared" si="0"/>
        <v>1</v>
      </c>
      <c r="Q49" s="46">
        <f t="shared" ref="Q49:T49" si="89">AK49</f>
        <v>1</v>
      </c>
      <c r="R49" s="46">
        <f t="shared" si="89"/>
        <v>1</v>
      </c>
      <c r="S49" s="46">
        <f t="shared" si="89"/>
        <v>1</v>
      </c>
      <c r="T49" s="47">
        <f t="shared" si="89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90">P49-Z49+AE49+U49</f>
        <v>1</v>
      </c>
      <c r="AL49" s="46">
        <f t="shared" si="90"/>
        <v>1</v>
      </c>
      <c r="AM49" s="46">
        <f t="shared" si="90"/>
        <v>1</v>
      </c>
      <c r="AN49" s="46">
        <f t="shared" si="90"/>
        <v>1</v>
      </c>
      <c r="AO49" s="46">
        <f t="shared" si="90"/>
        <v>1</v>
      </c>
      <c r="AP49" s="37"/>
      <c r="AQ49" s="43">
        <f t="shared" si="3"/>
        <v>1</v>
      </c>
      <c r="AR49" s="41"/>
      <c r="AS49" s="41"/>
      <c r="AT49" s="53"/>
      <c r="AU49" s="54"/>
      <c r="AV49" s="54"/>
      <c r="AW49" s="4"/>
      <c r="AX49" s="4"/>
    </row>
    <row r="50" spans="1:50" ht="24.6" x14ac:dyDescent="0.4">
      <c r="A50" s="35">
        <f t="shared" si="4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ABRIL 2025  1'!AQ50</f>
        <v>1</v>
      </c>
      <c r="P50" s="45">
        <f t="shared" si="0"/>
        <v>1</v>
      </c>
      <c r="Q50" s="46">
        <f t="shared" ref="Q50:T50" si="91">AK50</f>
        <v>1</v>
      </c>
      <c r="R50" s="46">
        <f t="shared" si="91"/>
        <v>1</v>
      </c>
      <c r="S50" s="46">
        <f t="shared" si="91"/>
        <v>1</v>
      </c>
      <c r="T50" s="47">
        <f t="shared" si="91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2">P50-Z50+AE50+U50</f>
        <v>1</v>
      </c>
      <c r="AL50" s="46">
        <f t="shared" si="92"/>
        <v>1</v>
      </c>
      <c r="AM50" s="46">
        <f t="shared" si="92"/>
        <v>1</v>
      </c>
      <c r="AN50" s="46">
        <f t="shared" si="92"/>
        <v>1</v>
      </c>
      <c r="AO50" s="46">
        <f t="shared" si="92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49.2" x14ac:dyDescent="0.4">
      <c r="A51" s="35">
        <f t="shared" si="4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ABRIL 2025  1'!AQ51</f>
        <v>0</v>
      </c>
      <c r="P51" s="45">
        <f t="shared" si="0"/>
        <v>0</v>
      </c>
      <c r="Q51" s="46">
        <f t="shared" ref="Q51:T51" si="93">AK51</f>
        <v>0</v>
      </c>
      <c r="R51" s="46">
        <f t="shared" si="93"/>
        <v>0</v>
      </c>
      <c r="S51" s="46">
        <f t="shared" si="93"/>
        <v>0</v>
      </c>
      <c r="T51" s="47">
        <f t="shared" si="93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4">P51-Z51+AE51+U51</f>
        <v>0</v>
      </c>
      <c r="AL51" s="46">
        <f t="shared" si="94"/>
        <v>0</v>
      </c>
      <c r="AM51" s="46">
        <f t="shared" si="94"/>
        <v>0</v>
      </c>
      <c r="AN51" s="46">
        <f t="shared" si="94"/>
        <v>0</v>
      </c>
      <c r="AO51" s="46">
        <f t="shared" si="94"/>
        <v>0</v>
      </c>
      <c r="AP51" s="37"/>
      <c r="AQ51" s="43">
        <f t="shared" si="3"/>
        <v>0</v>
      </c>
      <c r="AR51" s="41"/>
      <c r="AS51" s="41"/>
      <c r="AT51" s="53"/>
      <c r="AU51" s="54"/>
      <c r="AV51" s="54"/>
      <c r="AW51" s="4"/>
      <c r="AX51" s="4"/>
    </row>
    <row r="52" spans="1:50" ht="24.6" x14ac:dyDescent="0.4">
      <c r="A52" s="35">
        <f t="shared" si="4"/>
        <v>47</v>
      </c>
      <c r="B52" s="106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/>
      <c r="O52" s="43">
        <f>'EQUIPO ABRIL 2025  1'!AQ52</f>
        <v>3</v>
      </c>
      <c r="P52" s="45">
        <f t="shared" si="0"/>
        <v>3</v>
      </c>
      <c r="Q52" s="46">
        <f t="shared" ref="Q52:T52" si="95">AK52</f>
        <v>3</v>
      </c>
      <c r="R52" s="46">
        <f t="shared" si="95"/>
        <v>3</v>
      </c>
      <c r="S52" s="46">
        <f t="shared" si="95"/>
        <v>3</v>
      </c>
      <c r="T52" s="47">
        <f t="shared" si="95"/>
        <v>3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2025'!AP52</f>
        <v>1</v>
      </c>
      <c r="AK52" s="52">
        <f t="shared" ref="AK52:AO52" si="96">P52-Z52+AE52+U52</f>
        <v>3</v>
      </c>
      <c r="AL52" s="46">
        <f t="shared" si="96"/>
        <v>3</v>
      </c>
      <c r="AM52" s="46">
        <f t="shared" si="96"/>
        <v>3</v>
      </c>
      <c r="AN52" s="46">
        <f t="shared" si="96"/>
        <v>3</v>
      </c>
      <c r="AO52" s="46">
        <f t="shared" si="96"/>
        <v>3</v>
      </c>
      <c r="AP52" s="37"/>
      <c r="AQ52" s="43">
        <f t="shared" si="3"/>
        <v>3</v>
      </c>
      <c r="AR52" s="41"/>
      <c r="AS52" s="41"/>
      <c r="AT52" s="53"/>
      <c r="AU52" s="54"/>
      <c r="AV52" s="54"/>
      <c r="AW52" s="4"/>
      <c r="AX52" s="4"/>
    </row>
    <row r="53" spans="1:50" ht="24.6" x14ac:dyDescent="0.4">
      <c r="A53" s="35">
        <f t="shared" si="4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f>'EQUIPO ABRIL 2025  1'!AQ53</f>
        <v>1</v>
      </c>
      <c r="P53" s="45">
        <f t="shared" si="0"/>
        <v>1</v>
      </c>
      <c r="Q53" s="46">
        <f t="shared" ref="Q53:T53" si="97">AK53</f>
        <v>1</v>
      </c>
      <c r="R53" s="46">
        <f t="shared" si="97"/>
        <v>1</v>
      </c>
      <c r="S53" s="46">
        <f t="shared" si="97"/>
        <v>1</v>
      </c>
      <c r="T53" s="47">
        <f t="shared" si="97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8">P53-Z53+AE53+U53</f>
        <v>1</v>
      </c>
      <c r="AL53" s="46">
        <f t="shared" si="98"/>
        <v>1</v>
      </c>
      <c r="AM53" s="46">
        <f t="shared" si="98"/>
        <v>1</v>
      </c>
      <c r="AN53" s="46">
        <f t="shared" si="98"/>
        <v>1</v>
      </c>
      <c r="AO53" s="46">
        <f t="shared" si="98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  <c r="AW53" s="4"/>
      <c r="AX53" s="4"/>
    </row>
    <row r="54" spans="1:50" ht="75" x14ac:dyDescent="0.5">
      <c r="A54" s="35">
        <f t="shared" si="4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/>
      <c r="O54" s="43">
        <f>'EQUIPO ABRIL 2025  1'!AQ54</f>
        <v>4</v>
      </c>
      <c r="P54" s="45">
        <f t="shared" si="0"/>
        <v>4</v>
      </c>
      <c r="Q54" s="46">
        <f t="shared" ref="Q54:T54" si="99">AK54</f>
        <v>4</v>
      </c>
      <c r="R54" s="46">
        <f t="shared" si="99"/>
        <v>4</v>
      </c>
      <c r="S54" s="46">
        <f t="shared" si="99"/>
        <v>4</v>
      </c>
      <c r="T54" s="47">
        <f t="shared" si="99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100">P54-Z54+AE54+U54</f>
        <v>4</v>
      </c>
      <c r="AL54" s="46">
        <f t="shared" si="100"/>
        <v>4</v>
      </c>
      <c r="AM54" s="46">
        <f t="shared" si="100"/>
        <v>4</v>
      </c>
      <c r="AN54" s="46">
        <f t="shared" si="100"/>
        <v>4</v>
      </c>
      <c r="AO54" s="46">
        <f t="shared" si="100"/>
        <v>4</v>
      </c>
      <c r="AP54" s="37">
        <v>4</v>
      </c>
      <c r="AQ54" s="43">
        <f t="shared" si="3"/>
        <v>4</v>
      </c>
      <c r="AR54" s="107"/>
      <c r="AS54" s="107"/>
      <c r="AT54" s="53"/>
      <c r="AU54" s="54"/>
      <c r="AV54" s="54"/>
      <c r="AW54" s="4"/>
      <c r="AX54" s="4"/>
    </row>
    <row r="55" spans="1:50" ht="25.8" x14ac:dyDescent="0.5">
      <c r="A55" s="35">
        <f t="shared" si="4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f>'EQUIPO ABRIL 2025  1'!AQ55</f>
        <v>1</v>
      </c>
      <c r="P55" s="45">
        <f t="shared" si="0"/>
        <v>1</v>
      </c>
      <c r="Q55" s="46">
        <f t="shared" ref="Q55:T55" si="101">AK55</f>
        <v>1</v>
      </c>
      <c r="R55" s="46">
        <f t="shared" si="101"/>
        <v>1</v>
      </c>
      <c r="S55" s="46">
        <f t="shared" si="101"/>
        <v>1</v>
      </c>
      <c r="T55" s="47">
        <f t="shared" si="101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2">P55-Z55+AE55+U55</f>
        <v>1</v>
      </c>
      <c r="AL55" s="46">
        <f t="shared" si="102"/>
        <v>1</v>
      </c>
      <c r="AM55" s="46">
        <f t="shared" si="102"/>
        <v>1</v>
      </c>
      <c r="AN55" s="46">
        <f t="shared" si="102"/>
        <v>1</v>
      </c>
      <c r="AO55" s="46">
        <f t="shared" si="102"/>
        <v>1</v>
      </c>
      <c r="AP55" s="37"/>
      <c r="AQ55" s="43">
        <f t="shared" si="3"/>
        <v>1</v>
      </c>
      <c r="AR55" s="41"/>
      <c r="AS55" s="41"/>
      <c r="AT55" s="53"/>
      <c r="AU55" s="54"/>
      <c r="AV55" s="54"/>
      <c r="AW55" s="4"/>
      <c r="AX55" s="4"/>
    </row>
    <row r="56" spans="1:50" ht="49.2" x14ac:dyDescent="0.4">
      <c r="A56" s="35">
        <f t="shared" si="4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 t="s">
        <v>1088</v>
      </c>
      <c r="O56" s="43">
        <f>'EQUIPO ABRIL 2025  1'!AQ56</f>
        <v>2</v>
      </c>
      <c r="P56" s="45">
        <f t="shared" si="0"/>
        <v>2</v>
      </c>
      <c r="Q56" s="46">
        <f t="shared" ref="Q56:T56" si="103">AK56</f>
        <v>2</v>
      </c>
      <c r="R56" s="46">
        <f t="shared" si="103"/>
        <v>2</v>
      </c>
      <c r="S56" s="46">
        <f t="shared" si="103"/>
        <v>2</v>
      </c>
      <c r="T56" s="47">
        <f t="shared" si="103"/>
        <v>1</v>
      </c>
      <c r="U56" s="48"/>
      <c r="V56" s="37"/>
      <c r="W56" s="37"/>
      <c r="X56" s="37"/>
      <c r="Y56" s="49"/>
      <c r="Z56" s="50"/>
      <c r="AA56" s="37"/>
      <c r="AB56" s="37"/>
      <c r="AC56" s="37">
        <v>1</v>
      </c>
      <c r="AD56" s="49"/>
      <c r="AE56" s="50"/>
      <c r="AF56" s="37"/>
      <c r="AG56" s="37"/>
      <c r="AH56" s="37"/>
      <c r="AI56" s="49"/>
      <c r="AJ56" s="51">
        <f>'EQUIPO ENERO 2025'!AP56</f>
        <v>2</v>
      </c>
      <c r="AK56" s="52">
        <f t="shared" ref="AK56:AO56" si="104">P56-Z56+AE56+U56</f>
        <v>2</v>
      </c>
      <c r="AL56" s="46">
        <f t="shared" si="104"/>
        <v>2</v>
      </c>
      <c r="AM56" s="46">
        <f t="shared" si="104"/>
        <v>2</v>
      </c>
      <c r="AN56" s="46">
        <f t="shared" si="104"/>
        <v>1</v>
      </c>
      <c r="AO56" s="46">
        <f t="shared" si="104"/>
        <v>1</v>
      </c>
      <c r="AP56" s="37"/>
      <c r="AQ56" s="43">
        <f t="shared" si="3"/>
        <v>1</v>
      </c>
      <c r="AR56" s="41">
        <v>567561408</v>
      </c>
      <c r="AS56" s="41">
        <v>488</v>
      </c>
      <c r="AT56" s="53"/>
      <c r="AU56" s="54"/>
      <c r="AV56" s="54"/>
      <c r="AW56" s="4"/>
      <c r="AX56" s="4"/>
    </row>
    <row r="57" spans="1:50" ht="49.2" x14ac:dyDescent="0.4">
      <c r="A57" s="35">
        <f t="shared" si="4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ABRIL 2025  1'!AQ57</f>
        <v>7</v>
      </c>
      <c r="P57" s="45">
        <f t="shared" si="0"/>
        <v>7</v>
      </c>
      <c r="Q57" s="46">
        <f t="shared" ref="Q57:T57" si="105">AK57</f>
        <v>7</v>
      </c>
      <c r="R57" s="46">
        <f t="shared" si="105"/>
        <v>7</v>
      </c>
      <c r="S57" s="46">
        <f t="shared" si="105"/>
        <v>7</v>
      </c>
      <c r="T57" s="47">
        <f t="shared" si="105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6">P57-Z57+AE57+U57</f>
        <v>7</v>
      </c>
      <c r="AL57" s="46">
        <f t="shared" si="106"/>
        <v>7</v>
      </c>
      <c r="AM57" s="46">
        <f t="shared" si="106"/>
        <v>7</v>
      </c>
      <c r="AN57" s="46">
        <f t="shared" si="106"/>
        <v>7</v>
      </c>
      <c r="AO57" s="46">
        <f t="shared" si="106"/>
        <v>7</v>
      </c>
      <c r="AP57" s="37"/>
      <c r="AQ57" s="43">
        <f t="shared" si="3"/>
        <v>7</v>
      </c>
      <c r="AR57" s="41"/>
      <c r="AS57" s="41"/>
      <c r="AT57" s="53"/>
      <c r="AU57" s="54"/>
      <c r="AV57" s="54"/>
      <c r="AW57" s="4"/>
      <c r="AX57" s="4"/>
    </row>
    <row r="58" spans="1:50" ht="123" x14ac:dyDescent="0.4">
      <c r="A58" s="35">
        <f t="shared" si="4"/>
        <v>53</v>
      </c>
      <c r="B58" s="110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ABRIL 2025  1'!AQ58</f>
        <v>1</v>
      </c>
      <c r="P58" s="45">
        <f t="shared" si="0"/>
        <v>1</v>
      </c>
      <c r="Q58" s="46">
        <f t="shared" ref="Q58:T58" si="107">AK58</f>
        <v>1</v>
      </c>
      <c r="R58" s="46">
        <f t="shared" si="107"/>
        <v>1</v>
      </c>
      <c r="S58" s="46">
        <f t="shared" si="107"/>
        <v>1</v>
      </c>
      <c r="T58" s="47">
        <f t="shared" si="107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8">P58-Z58+AE58+U58</f>
        <v>1</v>
      </c>
      <c r="AL58" s="46">
        <f t="shared" si="108"/>
        <v>1</v>
      </c>
      <c r="AM58" s="46">
        <f t="shared" si="108"/>
        <v>1</v>
      </c>
      <c r="AN58" s="46">
        <f t="shared" si="108"/>
        <v>1</v>
      </c>
      <c r="AO58" s="46">
        <f t="shared" si="108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  <c r="AW58" s="4"/>
      <c r="AX58" s="4"/>
    </row>
    <row r="59" spans="1:50" ht="49.2" x14ac:dyDescent="0.4">
      <c r="A59" s="35">
        <f t="shared" si="4"/>
        <v>54</v>
      </c>
      <c r="B59" s="110" t="s">
        <v>1092</v>
      </c>
      <c r="C59" s="41"/>
      <c r="D59" s="105" t="s">
        <v>292</v>
      </c>
      <c r="E59" s="41" t="s">
        <v>293</v>
      </c>
      <c r="F59" s="41" t="s">
        <v>294</v>
      </c>
      <c r="G59" s="53"/>
      <c r="H59" s="74"/>
      <c r="I59" s="41"/>
      <c r="J59" s="37"/>
      <c r="K59" s="42">
        <v>45689</v>
      </c>
      <c r="L59" s="43"/>
      <c r="M59" s="43">
        <v>151</v>
      </c>
      <c r="N59" s="109"/>
      <c r="O59" s="43">
        <f>'EQUIPO ABRIL 2025  1'!AQ59</f>
        <v>1</v>
      </c>
      <c r="P59" s="45">
        <f t="shared" si="0"/>
        <v>1</v>
      </c>
      <c r="Q59" s="46">
        <f t="shared" ref="Q59:T59" si="109">AK59</f>
        <v>1</v>
      </c>
      <c r="R59" s="46">
        <f t="shared" si="109"/>
        <v>1</v>
      </c>
      <c r="S59" s="46">
        <f t="shared" si="109"/>
        <v>0</v>
      </c>
      <c r="T59" s="47">
        <f t="shared" si="109"/>
        <v>0</v>
      </c>
      <c r="U59" s="48"/>
      <c r="V59" s="37"/>
      <c r="W59" s="37"/>
      <c r="X59" s="37"/>
      <c r="Y59" s="49"/>
      <c r="Z59" s="50"/>
      <c r="AA59" s="37"/>
      <c r="AB59" s="37">
        <v>1</v>
      </c>
      <c r="AC59" s="37"/>
      <c r="AD59" s="49"/>
      <c r="AE59" s="50"/>
      <c r="AF59" s="37"/>
      <c r="AG59" s="37"/>
      <c r="AH59" s="37"/>
      <c r="AI59" s="49"/>
      <c r="AJ59" s="51">
        <f>'EQUIPO ENERO 2025'!AP60</f>
        <v>34</v>
      </c>
      <c r="AK59" s="52">
        <f t="shared" ref="AK59:AO59" si="110">P59-Z59+AE59+U59</f>
        <v>1</v>
      </c>
      <c r="AL59" s="46">
        <f t="shared" si="110"/>
        <v>1</v>
      </c>
      <c r="AM59" s="46">
        <f t="shared" si="110"/>
        <v>0</v>
      </c>
      <c r="AN59" s="46">
        <f t="shared" si="110"/>
        <v>0</v>
      </c>
      <c r="AO59" s="46">
        <f t="shared" si="110"/>
        <v>0</v>
      </c>
      <c r="AP59" s="37"/>
      <c r="AQ59" s="43">
        <f t="shared" si="3"/>
        <v>0</v>
      </c>
      <c r="AR59" s="41"/>
      <c r="AS59" s="41">
        <v>426</v>
      </c>
      <c r="AT59" s="53"/>
      <c r="AU59" s="54"/>
      <c r="AV59" s="54"/>
      <c r="AW59" s="4"/>
      <c r="AX59" s="4"/>
    </row>
    <row r="60" spans="1:50" ht="24.6" x14ac:dyDescent="0.4">
      <c r="A60" s="35">
        <f t="shared" si="4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/>
      <c r="O60" s="43">
        <f>'EQUIPO ABRIL 2025  1'!AQ60</f>
        <v>30</v>
      </c>
      <c r="P60" s="45">
        <f t="shared" si="0"/>
        <v>30</v>
      </c>
      <c r="Q60" s="46">
        <f t="shared" ref="Q60:T60" si="111">AK60</f>
        <v>30</v>
      </c>
      <c r="R60" s="46">
        <f t="shared" si="111"/>
        <v>30</v>
      </c>
      <c r="S60" s="46">
        <f t="shared" si="111"/>
        <v>30</v>
      </c>
      <c r="T60" s="47">
        <f t="shared" si="111"/>
        <v>30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2">P60-Z60+AE60+U60</f>
        <v>30</v>
      </c>
      <c r="AL60" s="46">
        <f t="shared" si="112"/>
        <v>30</v>
      </c>
      <c r="AM60" s="46">
        <f t="shared" si="112"/>
        <v>30</v>
      </c>
      <c r="AN60" s="46">
        <f t="shared" si="112"/>
        <v>30</v>
      </c>
      <c r="AO60" s="46">
        <f t="shared" si="112"/>
        <v>30</v>
      </c>
      <c r="AP60" s="37"/>
      <c r="AQ60" s="43">
        <f t="shared" si="3"/>
        <v>30</v>
      </c>
      <c r="AR60" s="41"/>
      <c r="AS60" s="41"/>
      <c r="AT60" s="53"/>
      <c r="AU60" s="54"/>
      <c r="AV60" s="54"/>
      <c r="AW60" s="4"/>
      <c r="AX60" s="4"/>
    </row>
    <row r="61" spans="1:50" ht="24.6" x14ac:dyDescent="0.4">
      <c r="A61" s="35">
        <f t="shared" si="4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/>
      <c r="O61" s="43">
        <f>'EQUIPO ABRIL 2025  1'!AQ61</f>
        <v>48</v>
      </c>
      <c r="P61" s="45">
        <f t="shared" si="0"/>
        <v>48</v>
      </c>
      <c r="Q61" s="46">
        <f t="shared" ref="Q61:T61" si="113">AK61</f>
        <v>48</v>
      </c>
      <c r="R61" s="46">
        <f t="shared" si="113"/>
        <v>48</v>
      </c>
      <c r="S61" s="46">
        <f t="shared" si="113"/>
        <v>48</v>
      </c>
      <c r="T61" s="47">
        <f t="shared" si="113"/>
        <v>48</v>
      </c>
      <c r="U61" s="48"/>
      <c r="V61" s="37"/>
      <c r="W61" s="37"/>
      <c r="X61" s="37"/>
      <c r="Y61" s="49"/>
      <c r="Z61" s="50"/>
      <c r="AA61" s="37"/>
      <c r="AB61" s="37"/>
      <c r="AC61" s="37"/>
      <c r="AD61" s="49"/>
      <c r="AE61" s="50"/>
      <c r="AF61" s="37"/>
      <c r="AG61" s="37"/>
      <c r="AH61" s="37"/>
      <c r="AI61" s="49"/>
      <c r="AJ61" s="51">
        <f>'EQUIPO ENERO 2025'!AP61</f>
        <v>58</v>
      </c>
      <c r="AK61" s="52">
        <f t="shared" ref="AK61:AO61" si="114">P61-Z61+AE61+U61</f>
        <v>48</v>
      </c>
      <c r="AL61" s="46">
        <f t="shared" si="114"/>
        <v>48</v>
      </c>
      <c r="AM61" s="46">
        <f t="shared" si="114"/>
        <v>48</v>
      </c>
      <c r="AN61" s="46">
        <f t="shared" si="114"/>
        <v>48</v>
      </c>
      <c r="AO61" s="46">
        <f t="shared" si="114"/>
        <v>48</v>
      </c>
      <c r="AP61" s="37"/>
      <c r="AQ61" s="43">
        <f t="shared" si="3"/>
        <v>48</v>
      </c>
      <c r="AR61" s="41"/>
      <c r="AS61" s="41"/>
      <c r="AT61" s="53"/>
      <c r="AU61" s="54"/>
      <c r="AV61" s="54"/>
      <c r="AW61" s="4"/>
      <c r="AX61" s="4"/>
    </row>
    <row r="62" spans="1:50" ht="24.6" x14ac:dyDescent="0.4">
      <c r="A62" s="35">
        <f t="shared" si="4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ABRIL 2025  1'!AQ62</f>
        <v>0</v>
      </c>
      <c r="P62" s="45">
        <f t="shared" si="0"/>
        <v>0</v>
      </c>
      <c r="Q62" s="46">
        <f t="shared" ref="Q62:T62" si="115">AK62</f>
        <v>0</v>
      </c>
      <c r="R62" s="46">
        <f t="shared" si="115"/>
        <v>0</v>
      </c>
      <c r="S62" s="46">
        <f t="shared" si="115"/>
        <v>0</v>
      </c>
      <c r="T62" s="47">
        <f t="shared" si="115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6">P62-Z62+AE62+U62</f>
        <v>0</v>
      </c>
      <c r="AL62" s="46">
        <f t="shared" si="116"/>
        <v>0</v>
      </c>
      <c r="AM62" s="46">
        <f t="shared" si="116"/>
        <v>0</v>
      </c>
      <c r="AN62" s="46">
        <f t="shared" si="116"/>
        <v>0</v>
      </c>
      <c r="AO62" s="46">
        <f t="shared" si="116"/>
        <v>0</v>
      </c>
      <c r="AP62" s="37"/>
      <c r="AQ62" s="43">
        <f t="shared" si="3"/>
        <v>0</v>
      </c>
      <c r="AR62" s="53"/>
      <c r="AS62" s="53"/>
      <c r="AT62" s="53"/>
      <c r="AU62" s="54"/>
      <c r="AV62" s="54"/>
      <c r="AW62" s="4"/>
      <c r="AX62" s="4"/>
    </row>
    <row r="63" spans="1:50" ht="24.6" x14ac:dyDescent="0.4">
      <c r="A63" s="35">
        <f t="shared" si="4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ABRIL 2025  1'!AQ63</f>
        <v>24</v>
      </c>
      <c r="P63" s="45">
        <f t="shared" si="0"/>
        <v>24</v>
      </c>
      <c r="Q63" s="46">
        <f t="shared" ref="Q63:T63" si="117">AK63</f>
        <v>24</v>
      </c>
      <c r="R63" s="46">
        <f t="shared" si="117"/>
        <v>24</v>
      </c>
      <c r="S63" s="46">
        <f t="shared" si="117"/>
        <v>24</v>
      </c>
      <c r="T63" s="47">
        <f t="shared" si="117"/>
        <v>24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2025'!AP63</f>
        <v>25</v>
      </c>
      <c r="AK63" s="52">
        <f t="shared" ref="AK63:AO63" si="118">P63-Z63+AE63+U63</f>
        <v>24</v>
      </c>
      <c r="AL63" s="46">
        <f t="shared" si="118"/>
        <v>24</v>
      </c>
      <c r="AM63" s="46">
        <f t="shared" si="118"/>
        <v>24</v>
      </c>
      <c r="AN63" s="46">
        <f t="shared" si="118"/>
        <v>24</v>
      </c>
      <c r="AO63" s="46">
        <f t="shared" si="118"/>
        <v>24</v>
      </c>
      <c r="AP63" s="37"/>
      <c r="AQ63" s="43">
        <f t="shared" si="3"/>
        <v>24</v>
      </c>
      <c r="AR63" s="53"/>
      <c r="AS63" s="53"/>
      <c r="AT63" s="53"/>
      <c r="AU63" s="54"/>
      <c r="AV63" s="54"/>
      <c r="AW63" s="4"/>
      <c r="AX63" s="4"/>
    </row>
    <row r="64" spans="1:50" ht="24.6" x14ac:dyDescent="0.4">
      <c r="A64" s="35">
        <f t="shared" si="4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ABRIL 2025  1'!AQ64</f>
        <v>45</v>
      </c>
      <c r="P64" s="45">
        <f t="shared" si="0"/>
        <v>45</v>
      </c>
      <c r="Q64" s="46">
        <f t="shared" ref="Q64:T64" si="119">AK64</f>
        <v>45</v>
      </c>
      <c r="R64" s="46">
        <f t="shared" si="119"/>
        <v>45</v>
      </c>
      <c r="S64" s="46">
        <f t="shared" si="119"/>
        <v>45</v>
      </c>
      <c r="T64" s="47">
        <f t="shared" si="119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20">P64-Z64+AE64+U64</f>
        <v>45</v>
      </c>
      <c r="AL64" s="46">
        <f t="shared" si="120"/>
        <v>45</v>
      </c>
      <c r="AM64" s="46">
        <f t="shared" si="120"/>
        <v>45</v>
      </c>
      <c r="AN64" s="46">
        <f t="shared" si="120"/>
        <v>45</v>
      </c>
      <c r="AO64" s="46">
        <f t="shared" si="120"/>
        <v>45</v>
      </c>
      <c r="AP64" s="37"/>
      <c r="AQ64" s="43">
        <f t="shared" si="3"/>
        <v>45</v>
      </c>
      <c r="AR64" s="53"/>
      <c r="AS64" s="53"/>
      <c r="AT64" s="53"/>
      <c r="AU64" s="54"/>
      <c r="AV64" s="54"/>
      <c r="AW64" s="4"/>
      <c r="AX64" s="4"/>
    </row>
    <row r="65" spans="1:50" ht="24.6" x14ac:dyDescent="0.4">
      <c r="A65" s="35">
        <f t="shared" si="4"/>
        <v>60</v>
      </c>
      <c r="B65" s="106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/>
      <c r="O65" s="43">
        <f>'EQUIPO ABRIL 2025  1'!AQ65</f>
        <v>2</v>
      </c>
      <c r="P65" s="45">
        <f t="shared" si="0"/>
        <v>2</v>
      </c>
      <c r="Q65" s="46">
        <f t="shared" ref="Q65:T65" si="121">AK65</f>
        <v>2</v>
      </c>
      <c r="R65" s="46">
        <f t="shared" si="121"/>
        <v>2</v>
      </c>
      <c r="S65" s="46">
        <f t="shared" si="121"/>
        <v>2</v>
      </c>
      <c r="T65" s="47">
        <f t="shared" si="121"/>
        <v>2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2025'!AP65</f>
        <v>4</v>
      </c>
      <c r="AK65" s="52">
        <f t="shared" ref="AK65:AO65" si="122">P65-Z65+AE65+U65</f>
        <v>2</v>
      </c>
      <c r="AL65" s="46">
        <f t="shared" si="122"/>
        <v>2</v>
      </c>
      <c r="AM65" s="46">
        <f t="shared" si="122"/>
        <v>2</v>
      </c>
      <c r="AN65" s="46">
        <f t="shared" si="122"/>
        <v>2</v>
      </c>
      <c r="AO65" s="46">
        <f t="shared" si="122"/>
        <v>2</v>
      </c>
      <c r="AP65" s="37"/>
      <c r="AQ65" s="43">
        <f t="shared" si="3"/>
        <v>2</v>
      </c>
      <c r="AR65" s="53"/>
      <c r="AS65" s="53"/>
      <c r="AT65" s="53"/>
      <c r="AU65" s="54"/>
      <c r="AV65" s="54"/>
      <c r="AW65" s="4"/>
      <c r="AX65" s="4"/>
    </row>
    <row r="66" spans="1:50" ht="49.2" x14ac:dyDescent="0.4">
      <c r="A66" s="35">
        <f t="shared" si="4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ABRIL 2025  1'!AQ66</f>
        <v>10</v>
      </c>
      <c r="P66" s="45">
        <f t="shared" si="0"/>
        <v>10</v>
      </c>
      <c r="Q66" s="46">
        <f t="shared" ref="Q66:T66" si="123">AK66</f>
        <v>10</v>
      </c>
      <c r="R66" s="46">
        <f t="shared" si="123"/>
        <v>10</v>
      </c>
      <c r="S66" s="46">
        <f t="shared" si="123"/>
        <v>10</v>
      </c>
      <c r="T66" s="47">
        <f t="shared" si="123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4">P66-Z66+AE66+U66</f>
        <v>10</v>
      </c>
      <c r="AL66" s="46">
        <f t="shared" si="124"/>
        <v>10</v>
      </c>
      <c r="AM66" s="46">
        <f t="shared" si="124"/>
        <v>10</v>
      </c>
      <c r="AN66" s="46">
        <f t="shared" si="124"/>
        <v>10</v>
      </c>
      <c r="AO66" s="46">
        <f t="shared" si="124"/>
        <v>10</v>
      </c>
      <c r="AP66" s="37"/>
      <c r="AQ66" s="43">
        <f t="shared" si="3"/>
        <v>10</v>
      </c>
      <c r="AR66" s="53"/>
      <c r="AS66" s="53"/>
      <c r="AT66" s="53"/>
      <c r="AU66" s="54"/>
      <c r="AV66" s="54"/>
      <c r="AW66" s="4"/>
      <c r="AX66" s="4"/>
    </row>
    <row r="67" spans="1:50" ht="49.2" x14ac:dyDescent="0.4">
      <c r="A67" s="35">
        <f t="shared" si="4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f>'EQUIPO ABRIL 2025  1'!AQ67</f>
        <v>0</v>
      </c>
      <c r="P67" s="45">
        <f t="shared" si="0"/>
        <v>0</v>
      </c>
      <c r="Q67" s="46">
        <f t="shared" ref="Q67:T67" si="125">AK67</f>
        <v>0</v>
      </c>
      <c r="R67" s="46">
        <f t="shared" si="125"/>
        <v>0</v>
      </c>
      <c r="S67" s="46">
        <f t="shared" si="125"/>
        <v>0</v>
      </c>
      <c r="T67" s="47">
        <f t="shared" si="125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2025'!AP67</f>
        <v>0</v>
      </c>
      <c r="AK67" s="52">
        <f t="shared" ref="AK67:AO67" si="126">P67-Z67+AE67+U67</f>
        <v>0</v>
      </c>
      <c r="AL67" s="46">
        <f t="shared" si="126"/>
        <v>0</v>
      </c>
      <c r="AM67" s="46">
        <f t="shared" si="126"/>
        <v>0</v>
      </c>
      <c r="AN67" s="46">
        <f t="shared" si="126"/>
        <v>0</v>
      </c>
      <c r="AO67" s="46">
        <f t="shared" si="126"/>
        <v>0</v>
      </c>
      <c r="AP67" s="37"/>
      <c r="AQ67" s="43">
        <f t="shared" si="3"/>
        <v>0</v>
      </c>
      <c r="AR67" s="41"/>
      <c r="AS67" s="41"/>
      <c r="AT67" s="53"/>
      <c r="AU67" s="54"/>
      <c r="AV67" s="54"/>
      <c r="AW67" s="4"/>
      <c r="AX67" s="4"/>
    </row>
    <row r="68" spans="1:50" ht="49.2" x14ac:dyDescent="0.4">
      <c r="A68" s="35">
        <f t="shared" si="4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ABRIL 2025  1'!AQ68</f>
        <v>0</v>
      </c>
      <c r="P68" s="45">
        <f t="shared" si="0"/>
        <v>0</v>
      </c>
      <c r="Q68" s="46">
        <f t="shared" ref="Q68:T68" si="127">AK68</f>
        <v>0</v>
      </c>
      <c r="R68" s="46">
        <f t="shared" si="127"/>
        <v>0</v>
      </c>
      <c r="S68" s="46">
        <f t="shared" si="127"/>
        <v>0</v>
      </c>
      <c r="T68" s="47">
        <f t="shared" si="127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8">P68-Z68+AE68+U68</f>
        <v>0</v>
      </c>
      <c r="AL68" s="46">
        <f t="shared" si="128"/>
        <v>0</v>
      </c>
      <c r="AM68" s="46">
        <f t="shared" si="128"/>
        <v>0</v>
      </c>
      <c r="AN68" s="46">
        <f t="shared" si="128"/>
        <v>0</v>
      </c>
      <c r="AO68" s="46">
        <f t="shared" si="128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73.8" x14ac:dyDescent="0.4">
      <c r="A69" s="35">
        <f t="shared" si="4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ABRIL 2025  1'!AQ69</f>
        <v>12</v>
      </c>
      <c r="P69" s="45">
        <f t="shared" si="0"/>
        <v>12</v>
      </c>
      <c r="Q69" s="46">
        <f t="shared" ref="Q69:T69" si="129">AK69</f>
        <v>12</v>
      </c>
      <c r="R69" s="46">
        <f t="shared" si="129"/>
        <v>12</v>
      </c>
      <c r="S69" s="46">
        <f t="shared" si="129"/>
        <v>12</v>
      </c>
      <c r="T69" s="47">
        <f t="shared" si="129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30">P69-Z69+AE69+U69</f>
        <v>12</v>
      </c>
      <c r="AL69" s="46">
        <f t="shared" si="130"/>
        <v>12</v>
      </c>
      <c r="AM69" s="46">
        <f t="shared" si="130"/>
        <v>12</v>
      </c>
      <c r="AN69" s="46">
        <f t="shared" si="130"/>
        <v>12</v>
      </c>
      <c r="AO69" s="46">
        <f t="shared" si="130"/>
        <v>12</v>
      </c>
      <c r="AP69" s="37"/>
      <c r="AQ69" s="43">
        <f t="shared" si="3"/>
        <v>12</v>
      </c>
      <c r="AR69" s="41"/>
      <c r="AS69" s="41"/>
      <c r="AT69" s="53"/>
      <c r="AU69" s="54"/>
      <c r="AV69" s="54"/>
      <c r="AW69" s="4"/>
      <c r="AX69" s="4"/>
    </row>
    <row r="70" spans="1:50" ht="49.2" x14ac:dyDescent="0.4">
      <c r="A70" s="35">
        <f t="shared" si="4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ABRIL 2025  1'!AQ70</f>
        <v>11</v>
      </c>
      <c r="P70" s="45">
        <f t="shared" si="0"/>
        <v>11</v>
      </c>
      <c r="Q70" s="46">
        <f t="shared" ref="Q70:T70" si="131">AK70</f>
        <v>11</v>
      </c>
      <c r="R70" s="46">
        <f t="shared" si="131"/>
        <v>11</v>
      </c>
      <c r="S70" s="46">
        <f t="shared" si="131"/>
        <v>11</v>
      </c>
      <c r="T70" s="47">
        <f t="shared" si="131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L70" si="132">P70-Z70+AE70+U70</f>
        <v>11</v>
      </c>
      <c r="AL70" s="46">
        <f t="shared" si="132"/>
        <v>11</v>
      </c>
      <c r="AM70" s="37">
        <v>11</v>
      </c>
      <c r="AN70" s="46">
        <f t="shared" ref="AN70:AO70" si="133">S70-AC70+AH70+X70</f>
        <v>11</v>
      </c>
      <c r="AO70" s="46">
        <f t="shared" si="133"/>
        <v>11</v>
      </c>
      <c r="AP70" s="37"/>
      <c r="AQ70" s="43">
        <f t="shared" si="3"/>
        <v>11</v>
      </c>
      <c r="AR70" s="41"/>
      <c r="AS70" s="41"/>
      <c r="AT70" s="53"/>
      <c r="AU70" s="54"/>
      <c r="AV70" s="54"/>
      <c r="AW70" s="4"/>
      <c r="AX70" s="4"/>
    </row>
    <row r="71" spans="1:50" ht="24.6" x14ac:dyDescent="0.4">
      <c r="A71" s="35">
        <f t="shared" si="4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 t="s">
        <v>1100</v>
      </c>
      <c r="O71" s="43">
        <f>'EQUIPO ABRIL 2025  1'!AQ71</f>
        <v>3</v>
      </c>
      <c r="P71" s="45">
        <f t="shared" si="0"/>
        <v>3</v>
      </c>
      <c r="Q71" s="46">
        <f t="shared" ref="Q71:T71" si="134">AK71</f>
        <v>3</v>
      </c>
      <c r="R71" s="46">
        <f t="shared" si="134"/>
        <v>3</v>
      </c>
      <c r="S71" s="46">
        <f t="shared" si="134"/>
        <v>3</v>
      </c>
      <c r="T71" s="47">
        <f t="shared" si="134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>
        <v>1</v>
      </c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5">P71-Z71+AE71+U71</f>
        <v>3</v>
      </c>
      <c r="AL71" s="46">
        <f t="shared" si="135"/>
        <v>3</v>
      </c>
      <c r="AM71" s="46">
        <f t="shared" si="135"/>
        <v>3</v>
      </c>
      <c r="AN71" s="46">
        <f t="shared" si="135"/>
        <v>3</v>
      </c>
      <c r="AO71" s="46">
        <f t="shared" si="135"/>
        <v>2</v>
      </c>
      <c r="AP71" s="37"/>
      <c r="AQ71" s="43">
        <f t="shared" si="3"/>
        <v>2</v>
      </c>
      <c r="AR71" s="41">
        <v>3214429890</v>
      </c>
      <c r="AS71" s="41">
        <v>449</v>
      </c>
      <c r="AT71" s="53"/>
      <c r="AU71" s="54"/>
      <c r="AV71" s="54"/>
      <c r="AW71" s="4"/>
      <c r="AX71" s="4"/>
    </row>
    <row r="72" spans="1:50" ht="24.6" x14ac:dyDescent="0.4">
      <c r="A72" s="35">
        <f t="shared" si="4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/>
      <c r="O72" s="43">
        <f>'EQUIPO ABRIL 2025  1'!AQ72</f>
        <v>5</v>
      </c>
      <c r="P72" s="45">
        <f t="shared" si="0"/>
        <v>5</v>
      </c>
      <c r="Q72" s="46">
        <f t="shared" ref="Q72:T72" si="136">AK72</f>
        <v>5</v>
      </c>
      <c r="R72" s="46">
        <f t="shared" si="136"/>
        <v>5</v>
      </c>
      <c r="S72" s="46">
        <f t="shared" si="136"/>
        <v>5</v>
      </c>
      <c r="T72" s="47">
        <f t="shared" si="136"/>
        <v>5</v>
      </c>
      <c r="U72" s="48"/>
      <c r="V72" s="37"/>
      <c r="W72" s="37"/>
      <c r="X72" s="37"/>
      <c r="Y72" s="49"/>
      <c r="Z72" s="50"/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2025'!AP72</f>
        <v>6</v>
      </c>
      <c r="AK72" s="52">
        <f t="shared" ref="AK72:AO72" si="137">P72-Z72+AE72+U72</f>
        <v>5</v>
      </c>
      <c r="AL72" s="46">
        <f t="shared" si="137"/>
        <v>5</v>
      </c>
      <c r="AM72" s="46">
        <f t="shared" si="137"/>
        <v>5</v>
      </c>
      <c r="AN72" s="46">
        <f t="shared" si="137"/>
        <v>5</v>
      </c>
      <c r="AO72" s="46">
        <f t="shared" si="137"/>
        <v>5</v>
      </c>
      <c r="AP72" s="38" t="s">
        <v>360</v>
      </c>
      <c r="AQ72" s="43">
        <f t="shared" si="3"/>
        <v>5</v>
      </c>
      <c r="AR72" s="53"/>
      <c r="AS72" s="53"/>
      <c r="AT72" s="133"/>
      <c r="AU72" s="54"/>
      <c r="AV72" s="54"/>
      <c r="AW72" s="4"/>
      <c r="AX72" s="4"/>
    </row>
    <row r="73" spans="1:50" ht="49.2" x14ac:dyDescent="0.4">
      <c r="A73" s="35">
        <f t="shared" si="4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ABRIL 2025  1'!AQ73</f>
        <v>0</v>
      </c>
      <c r="P73" s="45">
        <f t="shared" si="0"/>
        <v>0</v>
      </c>
      <c r="Q73" s="46">
        <f t="shared" ref="Q73:T73" si="138">AK73</f>
        <v>0</v>
      </c>
      <c r="R73" s="46">
        <f t="shared" si="138"/>
        <v>0</v>
      </c>
      <c r="S73" s="46">
        <f t="shared" si="138"/>
        <v>0</v>
      </c>
      <c r="T73" s="47">
        <f t="shared" si="138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9">P73-Z73+AE73+U73</f>
        <v>0</v>
      </c>
      <c r="AL73" s="46">
        <f t="shared" si="139"/>
        <v>0</v>
      </c>
      <c r="AM73" s="46">
        <f t="shared" si="139"/>
        <v>0</v>
      </c>
      <c r="AN73" s="46">
        <f t="shared" si="139"/>
        <v>0</v>
      </c>
      <c r="AO73" s="46">
        <f t="shared" si="139"/>
        <v>0</v>
      </c>
      <c r="AP73" s="37"/>
      <c r="AQ73" s="43">
        <f t="shared" si="3"/>
        <v>0</v>
      </c>
      <c r="AR73" s="41"/>
      <c r="AS73" s="41"/>
      <c r="AT73" s="53"/>
      <c r="AU73" s="54"/>
      <c r="AV73" s="54"/>
      <c r="AW73" s="4"/>
      <c r="AX73" s="4"/>
    </row>
    <row r="74" spans="1:50" ht="73.8" x14ac:dyDescent="0.4">
      <c r="A74" s="35">
        <f t="shared" si="4"/>
        <v>69</v>
      </c>
      <c r="B74" s="55" t="s">
        <v>365</v>
      </c>
      <c r="C74" s="41" t="s">
        <v>38</v>
      </c>
      <c r="D74" s="56" t="s">
        <v>63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 t="s">
        <v>1103</v>
      </c>
      <c r="N74" s="53" t="s">
        <v>1104</v>
      </c>
      <c r="O74" s="43">
        <f>'EQUIPO ABRIL 2025  1'!AQ74</f>
        <v>1</v>
      </c>
      <c r="P74" s="45">
        <f t="shared" si="0"/>
        <v>1</v>
      </c>
      <c r="Q74" s="46">
        <f t="shared" ref="Q74:T74" si="140">AK74</f>
        <v>1</v>
      </c>
      <c r="R74" s="46">
        <f t="shared" si="140"/>
        <v>1</v>
      </c>
      <c r="S74" s="46">
        <f t="shared" si="140"/>
        <v>10</v>
      </c>
      <c r="T74" s="47">
        <f t="shared" si="140"/>
        <v>10</v>
      </c>
      <c r="U74" s="48"/>
      <c r="V74" s="37"/>
      <c r="W74" s="37">
        <v>9</v>
      </c>
      <c r="X74" s="37"/>
      <c r="Y74" s="49"/>
      <c r="Z74" s="50"/>
      <c r="AA74" s="37"/>
      <c r="AB74" s="37"/>
      <c r="AC74" s="37"/>
      <c r="AD74" s="49">
        <v>1</v>
      </c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1">P74-Z74+AE74+U74</f>
        <v>1</v>
      </c>
      <c r="AL74" s="46">
        <f t="shared" si="141"/>
        <v>1</v>
      </c>
      <c r="AM74" s="46">
        <f t="shared" si="141"/>
        <v>10</v>
      </c>
      <c r="AN74" s="46">
        <f t="shared" si="141"/>
        <v>10</v>
      </c>
      <c r="AO74" s="46">
        <f t="shared" si="141"/>
        <v>9</v>
      </c>
      <c r="AP74" s="37"/>
      <c r="AQ74" s="43">
        <f t="shared" si="3"/>
        <v>9</v>
      </c>
      <c r="AR74" s="41">
        <v>32144298909</v>
      </c>
      <c r="AS74" s="41">
        <v>449</v>
      </c>
      <c r="AT74" s="53"/>
      <c r="AU74" s="54"/>
      <c r="AV74" s="54"/>
      <c r="AW74" s="4"/>
      <c r="AX74" s="4"/>
    </row>
    <row r="75" spans="1:50" ht="73.8" x14ac:dyDescent="0.4">
      <c r="A75" s="35">
        <f t="shared" si="4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 t="s">
        <v>1107</v>
      </c>
      <c r="N75" s="41" t="s">
        <v>1108</v>
      </c>
      <c r="O75" s="43">
        <f>'EQUIPO ABRIL 2025  1'!AQ75</f>
        <v>4</v>
      </c>
      <c r="P75" s="45">
        <f t="shared" si="0"/>
        <v>4</v>
      </c>
      <c r="Q75" s="46">
        <f t="shared" ref="Q75:T75" si="142">AK75</f>
        <v>4</v>
      </c>
      <c r="R75" s="46">
        <f t="shared" si="142"/>
        <v>4</v>
      </c>
      <c r="S75" s="46">
        <f t="shared" si="142"/>
        <v>8</v>
      </c>
      <c r="T75" s="47">
        <f t="shared" si="142"/>
        <v>8</v>
      </c>
      <c r="U75" s="48"/>
      <c r="V75" s="37"/>
      <c r="W75" s="37">
        <v>4</v>
      </c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3">P75-Z75+AE75+U75</f>
        <v>4</v>
      </c>
      <c r="AL75" s="46">
        <f t="shared" si="143"/>
        <v>4</v>
      </c>
      <c r="AM75" s="46">
        <f t="shared" si="143"/>
        <v>8</v>
      </c>
      <c r="AN75" s="46">
        <f t="shared" si="143"/>
        <v>8</v>
      </c>
      <c r="AO75" s="46">
        <f t="shared" si="143"/>
        <v>8</v>
      </c>
      <c r="AP75" s="37"/>
      <c r="AQ75" s="43">
        <f t="shared" si="3"/>
        <v>8</v>
      </c>
      <c r="AR75" s="41"/>
      <c r="AS75" s="41"/>
      <c r="AT75" s="53"/>
      <c r="AU75" s="54"/>
      <c r="AV75" s="54"/>
      <c r="AW75" s="4"/>
      <c r="AX75" s="4"/>
    </row>
    <row r="76" spans="1:50" ht="24.6" x14ac:dyDescent="0.4">
      <c r="A76" s="35">
        <f t="shared" si="4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f>'EQUIPO ABRIL 2025  1'!AQ76</f>
        <v>12</v>
      </c>
      <c r="P76" s="45">
        <f t="shared" si="0"/>
        <v>12</v>
      </c>
      <c r="Q76" s="46">
        <f t="shared" ref="Q76:T76" si="144">AK76</f>
        <v>12</v>
      </c>
      <c r="R76" s="46">
        <f t="shared" si="144"/>
        <v>12</v>
      </c>
      <c r="S76" s="46">
        <f t="shared" si="144"/>
        <v>12</v>
      </c>
      <c r="T76" s="47">
        <f t="shared" si="144"/>
        <v>12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5">P76-Z76+AE76+U76</f>
        <v>12</v>
      </c>
      <c r="AL76" s="46">
        <f t="shared" si="145"/>
        <v>12</v>
      </c>
      <c r="AM76" s="46">
        <f t="shared" si="145"/>
        <v>12</v>
      </c>
      <c r="AN76" s="46">
        <f t="shared" si="145"/>
        <v>12</v>
      </c>
      <c r="AO76" s="46">
        <f t="shared" si="145"/>
        <v>12</v>
      </c>
      <c r="AP76" s="37"/>
      <c r="AQ76" s="43">
        <f t="shared" si="3"/>
        <v>12</v>
      </c>
      <c r="AR76" s="41"/>
      <c r="AS76" s="41"/>
      <c r="AT76" s="53"/>
      <c r="AU76" s="54"/>
      <c r="AV76" s="54"/>
      <c r="AW76" s="4"/>
      <c r="AX76" s="4"/>
    </row>
    <row r="77" spans="1:50" ht="24.6" x14ac:dyDescent="0.4">
      <c r="A77" s="35">
        <f t="shared" si="4"/>
        <v>72</v>
      </c>
      <c r="B77" s="7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 t="s">
        <v>1109</v>
      </c>
      <c r="O77" s="43">
        <f>'EQUIPO ABRIL 2025  1'!AQ77</f>
        <v>3</v>
      </c>
      <c r="P77" s="45">
        <f t="shared" si="0"/>
        <v>3</v>
      </c>
      <c r="Q77" s="46">
        <f t="shared" ref="Q77:T77" si="146">AK77</f>
        <v>3</v>
      </c>
      <c r="R77" s="46">
        <f t="shared" si="146"/>
        <v>3</v>
      </c>
      <c r="S77" s="46">
        <f t="shared" si="146"/>
        <v>3</v>
      </c>
      <c r="T77" s="47">
        <f t="shared" si="146"/>
        <v>3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2025'!AP77</f>
        <v>3</v>
      </c>
      <c r="AK77" s="52">
        <f t="shared" ref="AK77:AO77" si="147">P77-Z77+AE77+U77</f>
        <v>3</v>
      </c>
      <c r="AL77" s="46">
        <f t="shared" si="147"/>
        <v>3</v>
      </c>
      <c r="AM77" s="46">
        <f t="shared" si="147"/>
        <v>3</v>
      </c>
      <c r="AN77" s="46">
        <f t="shared" si="147"/>
        <v>3</v>
      </c>
      <c r="AO77" s="46">
        <f t="shared" si="147"/>
        <v>3</v>
      </c>
      <c r="AP77" s="37"/>
      <c r="AQ77" s="43">
        <f t="shared" si="3"/>
        <v>3</v>
      </c>
      <c r="AR77" s="41"/>
      <c r="AS77" s="53"/>
      <c r="AT77" s="53"/>
      <c r="AU77" s="54"/>
      <c r="AV77" s="54"/>
      <c r="AW77" s="4"/>
      <c r="AX77" s="4"/>
    </row>
    <row r="78" spans="1:50" ht="49.2" x14ac:dyDescent="0.4">
      <c r="A78" s="35">
        <f t="shared" si="4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ABRIL 2025  1'!AQ78</f>
        <v>0</v>
      </c>
      <c r="P78" s="45">
        <f t="shared" si="0"/>
        <v>0</v>
      </c>
      <c r="Q78" s="46">
        <f t="shared" ref="Q78:T78" si="148">AK78</f>
        <v>0</v>
      </c>
      <c r="R78" s="46">
        <f t="shared" si="148"/>
        <v>0</v>
      </c>
      <c r="S78" s="46">
        <f t="shared" si="148"/>
        <v>0</v>
      </c>
      <c r="T78" s="47">
        <f t="shared" si="148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9">P78-Z78+AE78+U78</f>
        <v>0</v>
      </c>
      <c r="AL78" s="46">
        <f t="shared" si="149"/>
        <v>0</v>
      </c>
      <c r="AM78" s="46">
        <f t="shared" si="149"/>
        <v>0</v>
      </c>
      <c r="AN78" s="46">
        <f t="shared" si="149"/>
        <v>0</v>
      </c>
      <c r="AO78" s="46">
        <f t="shared" si="149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  <c r="AW78" s="4"/>
      <c r="AX78" s="4"/>
    </row>
    <row r="79" spans="1:50" ht="49.2" x14ac:dyDescent="0.4">
      <c r="A79" s="35">
        <f t="shared" si="4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ABRIL 2025  1'!AQ79</f>
        <v>1</v>
      </c>
      <c r="P79" s="45">
        <f t="shared" si="0"/>
        <v>1</v>
      </c>
      <c r="Q79" s="46">
        <f t="shared" ref="Q79:T79" si="150">AK79</f>
        <v>1</v>
      </c>
      <c r="R79" s="46">
        <f t="shared" si="150"/>
        <v>1</v>
      </c>
      <c r="S79" s="46">
        <f t="shared" si="150"/>
        <v>1</v>
      </c>
      <c r="T79" s="47">
        <f t="shared" si="150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1">P79-Z79+AE79+U79</f>
        <v>1</v>
      </c>
      <c r="AL79" s="46">
        <f t="shared" si="151"/>
        <v>1</v>
      </c>
      <c r="AM79" s="46">
        <f t="shared" si="151"/>
        <v>1</v>
      </c>
      <c r="AN79" s="46">
        <f t="shared" si="151"/>
        <v>1</v>
      </c>
      <c r="AO79" s="46">
        <f t="shared" si="151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  <c r="AW79" s="4"/>
      <c r="AX79" s="4"/>
    </row>
    <row r="80" spans="1:50" ht="24.6" x14ac:dyDescent="0.4">
      <c r="A80" s="35">
        <f t="shared" si="4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ABRIL 2025  1'!AQ80</f>
        <v>0</v>
      </c>
      <c r="P80" s="45">
        <f t="shared" si="0"/>
        <v>0</v>
      </c>
      <c r="Q80" s="46">
        <f t="shared" ref="Q80:T80" si="152">AK80</f>
        <v>0</v>
      </c>
      <c r="R80" s="46">
        <f t="shared" si="152"/>
        <v>0</v>
      </c>
      <c r="S80" s="46">
        <f t="shared" si="152"/>
        <v>0</v>
      </c>
      <c r="T80" s="47">
        <f t="shared" si="152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3">P80-Z80+AE80+U80</f>
        <v>0</v>
      </c>
      <c r="AL80" s="46">
        <f t="shared" si="153"/>
        <v>0</v>
      </c>
      <c r="AM80" s="46">
        <f t="shared" si="153"/>
        <v>0</v>
      </c>
      <c r="AN80" s="46">
        <f t="shared" si="153"/>
        <v>0</v>
      </c>
      <c r="AO80" s="46">
        <f t="shared" si="153"/>
        <v>0</v>
      </c>
      <c r="AP80" s="37"/>
      <c r="AQ80" s="43">
        <f t="shared" si="3"/>
        <v>0</v>
      </c>
      <c r="AR80" s="41"/>
      <c r="AS80" s="41"/>
      <c r="AT80" s="53"/>
      <c r="AU80" s="54"/>
      <c r="AV80" s="54"/>
      <c r="AW80" s="4"/>
      <c r="AX80" s="4"/>
    </row>
    <row r="81" spans="1:50" ht="24.6" x14ac:dyDescent="0.4">
      <c r="A81" s="35">
        <f t="shared" si="4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ABRIL 2025  1'!AQ81</f>
        <v>0</v>
      </c>
      <c r="P81" s="45">
        <f t="shared" si="0"/>
        <v>0</v>
      </c>
      <c r="Q81" s="46">
        <f t="shared" ref="Q81:T81" si="154">AK81</f>
        <v>0</v>
      </c>
      <c r="R81" s="46">
        <f t="shared" si="154"/>
        <v>0</v>
      </c>
      <c r="S81" s="46">
        <f t="shared" si="154"/>
        <v>0</v>
      </c>
      <c r="T81" s="47">
        <f t="shared" si="154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5">P81-Z81+AE81+U81</f>
        <v>0</v>
      </c>
      <c r="AL81" s="46">
        <f t="shared" si="155"/>
        <v>0</v>
      </c>
      <c r="AM81" s="46">
        <f t="shared" si="155"/>
        <v>0</v>
      </c>
      <c r="AN81" s="46">
        <f t="shared" si="155"/>
        <v>0</v>
      </c>
      <c r="AO81" s="46">
        <f t="shared" si="155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24.6" x14ac:dyDescent="0.4">
      <c r="A82" s="35">
        <f t="shared" si="4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ABRIL 2025  1'!AQ82</f>
        <v>1</v>
      </c>
      <c r="P82" s="45">
        <f t="shared" si="0"/>
        <v>1</v>
      </c>
      <c r="Q82" s="46">
        <f t="shared" ref="Q82:T82" si="156">AK82</f>
        <v>1</v>
      </c>
      <c r="R82" s="46">
        <f t="shared" si="156"/>
        <v>1</v>
      </c>
      <c r="S82" s="46">
        <f t="shared" si="156"/>
        <v>1</v>
      </c>
      <c r="T82" s="47">
        <f t="shared" si="156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7">P82-Z82+AE82+U82</f>
        <v>1</v>
      </c>
      <c r="AL82" s="46">
        <f t="shared" si="157"/>
        <v>1</v>
      </c>
      <c r="AM82" s="46">
        <f t="shared" si="157"/>
        <v>1</v>
      </c>
      <c r="AN82" s="46">
        <f t="shared" si="157"/>
        <v>1</v>
      </c>
      <c r="AO82" s="46">
        <f t="shared" si="157"/>
        <v>1</v>
      </c>
      <c r="AP82" s="37"/>
      <c r="AQ82" s="43">
        <f t="shared" si="3"/>
        <v>1</v>
      </c>
      <c r="AR82" s="41"/>
      <c r="AS82" s="41"/>
      <c r="AT82" s="53"/>
      <c r="AU82" s="54"/>
      <c r="AV82" s="54"/>
      <c r="AW82" s="4"/>
      <c r="AX82" s="4"/>
    </row>
    <row r="83" spans="1:50" ht="49.2" x14ac:dyDescent="0.4">
      <c r="A83" s="35">
        <f t="shared" si="4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ABRIL 2025  1'!AQ83</f>
        <v>8</v>
      </c>
      <c r="P83" s="45">
        <f t="shared" si="0"/>
        <v>8</v>
      </c>
      <c r="Q83" s="46">
        <f t="shared" ref="Q83:T83" si="158">AK83</f>
        <v>8</v>
      </c>
      <c r="R83" s="46">
        <f t="shared" si="158"/>
        <v>8</v>
      </c>
      <c r="S83" s="46">
        <f t="shared" si="158"/>
        <v>8</v>
      </c>
      <c r="T83" s="47">
        <f t="shared" si="158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9">P83-Z83+AE83+U83</f>
        <v>8</v>
      </c>
      <c r="AL83" s="46">
        <f t="shared" si="159"/>
        <v>8</v>
      </c>
      <c r="AM83" s="46">
        <f t="shared" si="159"/>
        <v>8</v>
      </c>
      <c r="AN83" s="46">
        <f t="shared" si="159"/>
        <v>8</v>
      </c>
      <c r="AO83" s="46">
        <f t="shared" si="159"/>
        <v>8</v>
      </c>
      <c r="AP83" s="37"/>
      <c r="AQ83" s="43">
        <f t="shared" si="3"/>
        <v>8</v>
      </c>
      <c r="AR83" s="41"/>
      <c r="AS83" s="41"/>
      <c r="AT83" s="53"/>
      <c r="AU83" s="54"/>
      <c r="AV83" s="54"/>
      <c r="AW83" s="4"/>
      <c r="AX83" s="4"/>
    </row>
    <row r="84" spans="1:50" ht="49.2" x14ac:dyDescent="0.4">
      <c r="A84" s="35">
        <f t="shared" si="4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ABRIL 2025  1'!AQ84</f>
        <v>1</v>
      </c>
      <c r="P84" s="45">
        <f t="shared" si="0"/>
        <v>1</v>
      </c>
      <c r="Q84" s="46">
        <f t="shared" ref="Q84:T84" si="160">AK84</f>
        <v>1</v>
      </c>
      <c r="R84" s="46">
        <f t="shared" si="160"/>
        <v>1</v>
      </c>
      <c r="S84" s="46">
        <f t="shared" si="160"/>
        <v>1</v>
      </c>
      <c r="T84" s="47">
        <f t="shared" si="160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1">P84-Z84+AE84+U84</f>
        <v>1</v>
      </c>
      <c r="AL84" s="46">
        <f t="shared" si="161"/>
        <v>1</v>
      </c>
      <c r="AM84" s="46">
        <f t="shared" si="161"/>
        <v>1</v>
      </c>
      <c r="AN84" s="46">
        <f t="shared" si="161"/>
        <v>1</v>
      </c>
      <c r="AO84" s="46">
        <f t="shared" si="161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  <c r="AW84" s="4"/>
      <c r="AX84" s="4"/>
    </row>
    <row r="85" spans="1:50" ht="49.2" x14ac:dyDescent="0.4">
      <c r="A85" s="35">
        <f t="shared" si="4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ABRIL 2025  1'!AQ85</f>
        <v>10</v>
      </c>
      <c r="P85" s="45">
        <f t="shared" si="0"/>
        <v>10</v>
      </c>
      <c r="Q85" s="46">
        <f t="shared" ref="Q85:T85" si="162">AK85</f>
        <v>10</v>
      </c>
      <c r="R85" s="46">
        <f t="shared" si="162"/>
        <v>10</v>
      </c>
      <c r="S85" s="46">
        <f t="shared" si="162"/>
        <v>10</v>
      </c>
      <c r="T85" s="47">
        <f t="shared" si="162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3">P85-Z85+AE85+U85</f>
        <v>10</v>
      </c>
      <c r="AL85" s="46">
        <f t="shared" si="163"/>
        <v>10</v>
      </c>
      <c r="AM85" s="46">
        <f t="shared" si="163"/>
        <v>10</v>
      </c>
      <c r="AN85" s="46">
        <f t="shared" si="163"/>
        <v>10</v>
      </c>
      <c r="AO85" s="46">
        <f t="shared" si="163"/>
        <v>10</v>
      </c>
      <c r="AP85" s="37"/>
      <c r="AQ85" s="43">
        <f t="shared" si="3"/>
        <v>10</v>
      </c>
      <c r="AR85" s="41"/>
      <c r="AS85" s="41"/>
      <c r="AT85" s="53"/>
      <c r="AU85" s="54"/>
      <c r="AV85" s="54"/>
      <c r="AW85" s="4"/>
      <c r="AX85" s="4"/>
    </row>
    <row r="86" spans="1:50" ht="24.6" x14ac:dyDescent="0.4">
      <c r="A86" s="35">
        <f t="shared" si="4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ABRIL 2025  1'!AQ86</f>
        <v>1</v>
      </c>
      <c r="P86" s="45">
        <f t="shared" si="0"/>
        <v>1</v>
      </c>
      <c r="Q86" s="46">
        <f t="shared" ref="Q86:T86" si="164">AK86</f>
        <v>1</v>
      </c>
      <c r="R86" s="46">
        <f t="shared" si="164"/>
        <v>1</v>
      </c>
      <c r="S86" s="46">
        <f t="shared" si="164"/>
        <v>1</v>
      </c>
      <c r="T86" s="47">
        <f t="shared" si="164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5">P86-Z86+AE86+U86</f>
        <v>1</v>
      </c>
      <c r="AL86" s="46">
        <f t="shared" si="165"/>
        <v>1</v>
      </c>
      <c r="AM86" s="46">
        <f t="shared" si="165"/>
        <v>1</v>
      </c>
      <c r="AN86" s="46">
        <f t="shared" si="165"/>
        <v>1</v>
      </c>
      <c r="AO86" s="46">
        <f t="shared" si="165"/>
        <v>1</v>
      </c>
      <c r="AP86" s="37"/>
      <c r="AQ86" s="43">
        <f t="shared" si="3"/>
        <v>1</v>
      </c>
      <c r="AR86" s="41"/>
      <c r="AS86" s="41"/>
      <c r="AT86" s="53"/>
      <c r="AU86" s="54"/>
      <c r="AV86" s="54"/>
      <c r="AW86" s="4"/>
      <c r="AX86" s="4"/>
    </row>
    <row r="87" spans="1:50" ht="73.8" x14ac:dyDescent="0.4">
      <c r="A87" s="35">
        <f t="shared" si="4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ABRIL 2025  1'!AQ87</f>
        <v>2</v>
      </c>
      <c r="P87" s="45">
        <f t="shared" si="0"/>
        <v>2</v>
      </c>
      <c r="Q87" s="46">
        <f t="shared" ref="Q87:T87" si="166">AK87</f>
        <v>2</v>
      </c>
      <c r="R87" s="46">
        <f t="shared" si="166"/>
        <v>2</v>
      </c>
      <c r="S87" s="46">
        <f t="shared" si="166"/>
        <v>2</v>
      </c>
      <c r="T87" s="47">
        <f t="shared" si="166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7">P87-Z87+AE87+U87</f>
        <v>2</v>
      </c>
      <c r="AL87" s="46">
        <f t="shared" si="167"/>
        <v>2</v>
      </c>
      <c r="AM87" s="46">
        <f t="shared" si="167"/>
        <v>2</v>
      </c>
      <c r="AN87" s="46">
        <f t="shared" si="167"/>
        <v>2</v>
      </c>
      <c r="AO87" s="46">
        <f t="shared" si="167"/>
        <v>2</v>
      </c>
      <c r="AP87" s="37"/>
      <c r="AQ87" s="43">
        <f t="shared" si="3"/>
        <v>2</v>
      </c>
      <c r="AR87" s="41"/>
      <c r="AS87" s="41"/>
      <c r="AT87" s="53"/>
      <c r="AU87" s="54"/>
      <c r="AV87" s="54"/>
      <c r="AW87" s="4"/>
      <c r="AX87" s="4"/>
    </row>
    <row r="88" spans="1:50" ht="49.2" x14ac:dyDescent="0.4">
      <c r="A88" s="35">
        <f t="shared" si="4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ABRIL 2025  1'!AQ88</f>
        <v>1</v>
      </c>
      <c r="P88" s="45">
        <f t="shared" si="0"/>
        <v>1</v>
      </c>
      <c r="Q88" s="46">
        <f t="shared" ref="Q88:T88" si="168">AK88</f>
        <v>1</v>
      </c>
      <c r="R88" s="46">
        <f t="shared" si="168"/>
        <v>1</v>
      </c>
      <c r="S88" s="46">
        <f t="shared" si="168"/>
        <v>1</v>
      </c>
      <c r="T88" s="47">
        <f t="shared" si="168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9">P88-Z88+AE88+U88</f>
        <v>1</v>
      </c>
      <c r="AL88" s="46">
        <f t="shared" si="169"/>
        <v>1</v>
      </c>
      <c r="AM88" s="46">
        <f t="shared" si="169"/>
        <v>1</v>
      </c>
      <c r="AN88" s="46">
        <f t="shared" si="169"/>
        <v>1</v>
      </c>
      <c r="AO88" s="46">
        <f t="shared" si="169"/>
        <v>1</v>
      </c>
      <c r="AP88" s="37"/>
      <c r="AQ88" s="43">
        <f t="shared" si="3"/>
        <v>1</v>
      </c>
      <c r="AR88" s="41"/>
      <c r="AS88" s="41"/>
      <c r="AT88" s="53"/>
      <c r="AU88" s="54"/>
      <c r="AV88" s="54"/>
      <c r="AW88" s="4"/>
      <c r="AX88" s="4"/>
    </row>
    <row r="89" spans="1:50" ht="49.2" x14ac:dyDescent="0.4">
      <c r="A89" s="35">
        <f t="shared" si="4"/>
        <v>84</v>
      </c>
      <c r="B89" s="13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ABRIL 2025  1'!AQ89</f>
        <v>1</v>
      </c>
      <c r="P89" s="45">
        <f t="shared" si="0"/>
        <v>1</v>
      </c>
      <c r="Q89" s="46">
        <f t="shared" ref="Q89:T89" si="170">AK89</f>
        <v>1</v>
      </c>
      <c r="R89" s="46">
        <f t="shared" si="170"/>
        <v>1</v>
      </c>
      <c r="S89" s="46">
        <f t="shared" si="170"/>
        <v>1</v>
      </c>
      <c r="T89" s="47">
        <f t="shared" si="170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1">P89-Z89+AE89+U89</f>
        <v>1</v>
      </c>
      <c r="AL89" s="46">
        <f t="shared" si="171"/>
        <v>1</v>
      </c>
      <c r="AM89" s="46">
        <f t="shared" si="171"/>
        <v>1</v>
      </c>
      <c r="AN89" s="46">
        <f t="shared" si="171"/>
        <v>1</v>
      </c>
      <c r="AO89" s="46">
        <f t="shared" si="171"/>
        <v>1</v>
      </c>
      <c r="AP89" s="37"/>
      <c r="AQ89" s="43">
        <f t="shared" si="3"/>
        <v>1</v>
      </c>
      <c r="AR89" s="53"/>
      <c r="AS89" s="53"/>
      <c r="AT89" s="53"/>
      <c r="AU89" s="54"/>
      <c r="AV89" s="54"/>
      <c r="AW89" s="4"/>
      <c r="AX89" s="4"/>
    </row>
    <row r="90" spans="1:50" ht="24.6" x14ac:dyDescent="0.4">
      <c r="A90" s="35">
        <f t="shared" si="4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ABRIL 2025  1'!AQ90</f>
        <v>0</v>
      </c>
      <c r="P90" s="45">
        <f t="shared" si="0"/>
        <v>0</v>
      </c>
      <c r="Q90" s="46">
        <f t="shared" ref="Q90:T90" si="172">AK90</f>
        <v>0</v>
      </c>
      <c r="R90" s="46">
        <f t="shared" si="172"/>
        <v>0</v>
      </c>
      <c r="S90" s="46">
        <f t="shared" si="172"/>
        <v>0</v>
      </c>
      <c r="T90" s="47">
        <f t="shared" si="172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3">P90-Z90+AE90+U90</f>
        <v>0</v>
      </c>
      <c r="AL90" s="46">
        <f t="shared" si="173"/>
        <v>0</v>
      </c>
      <c r="AM90" s="46">
        <f t="shared" si="173"/>
        <v>0</v>
      </c>
      <c r="AN90" s="46">
        <f t="shared" si="173"/>
        <v>0</v>
      </c>
      <c r="AO90" s="46">
        <f t="shared" si="173"/>
        <v>0</v>
      </c>
      <c r="AP90" s="37"/>
      <c r="AQ90" s="43">
        <f t="shared" si="3"/>
        <v>0</v>
      </c>
      <c r="AR90" s="41"/>
      <c r="AS90" s="41"/>
      <c r="AT90" s="53"/>
      <c r="AU90" s="54"/>
      <c r="AV90" s="54"/>
      <c r="AW90" s="4"/>
      <c r="AX90" s="4"/>
    </row>
    <row r="91" spans="1:50" ht="49.2" x14ac:dyDescent="0.4">
      <c r="A91" s="35">
        <f t="shared" si="4"/>
        <v>86</v>
      </c>
      <c r="B91" s="7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/>
      <c r="O91" s="43">
        <f>'EQUIPO ABRIL 2025  1'!AQ91</f>
        <v>10</v>
      </c>
      <c r="P91" s="45">
        <f t="shared" si="0"/>
        <v>10</v>
      </c>
      <c r="Q91" s="46">
        <f t="shared" ref="Q91:T91" si="174">AK91</f>
        <v>10</v>
      </c>
      <c r="R91" s="46">
        <f t="shared" si="174"/>
        <v>10</v>
      </c>
      <c r="S91" s="46">
        <f t="shared" si="174"/>
        <v>10</v>
      </c>
      <c r="T91" s="47">
        <f t="shared" si="174"/>
        <v>10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2025'!AP91</f>
        <v>14</v>
      </c>
      <c r="AK91" s="52">
        <f t="shared" ref="AK91:AO91" si="175">P91-Z91+AE91+U91</f>
        <v>10</v>
      </c>
      <c r="AL91" s="46">
        <f t="shared" si="175"/>
        <v>10</v>
      </c>
      <c r="AM91" s="46">
        <f t="shared" si="175"/>
        <v>10</v>
      </c>
      <c r="AN91" s="46">
        <f t="shared" si="175"/>
        <v>10</v>
      </c>
      <c r="AO91" s="46">
        <f t="shared" si="175"/>
        <v>10</v>
      </c>
      <c r="AP91" s="37"/>
      <c r="AQ91" s="43">
        <f t="shared" si="3"/>
        <v>10</v>
      </c>
      <c r="AR91" s="41"/>
      <c r="AS91" s="41"/>
      <c r="AT91" s="53"/>
      <c r="AU91" s="54"/>
      <c r="AV91" s="54"/>
      <c r="AW91" s="4"/>
      <c r="AX91" s="4"/>
    </row>
    <row r="92" spans="1:50" ht="24.6" x14ac:dyDescent="0.4">
      <c r="A92" s="35">
        <f t="shared" si="4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f>'EQUIPO ABRIL 2025  1'!AQ92</f>
        <v>0</v>
      </c>
      <c r="P92" s="45">
        <f t="shared" si="0"/>
        <v>0</v>
      </c>
      <c r="Q92" s="46">
        <f t="shared" ref="Q92:T92" si="176">AK92</f>
        <v>0</v>
      </c>
      <c r="R92" s="46">
        <f t="shared" si="176"/>
        <v>0</v>
      </c>
      <c r="S92" s="46">
        <f t="shared" si="176"/>
        <v>0</v>
      </c>
      <c r="T92" s="47">
        <f t="shared" si="176"/>
        <v>0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7">P92-Z92+AE92+U92</f>
        <v>0</v>
      </c>
      <c r="AL92" s="46">
        <f t="shared" si="177"/>
        <v>0</v>
      </c>
      <c r="AM92" s="46">
        <f t="shared" si="177"/>
        <v>0</v>
      </c>
      <c r="AN92" s="46">
        <f t="shared" si="177"/>
        <v>0</v>
      </c>
      <c r="AO92" s="46">
        <f t="shared" si="177"/>
        <v>0</v>
      </c>
      <c r="AP92" s="37"/>
      <c r="AQ92" s="43">
        <f t="shared" si="3"/>
        <v>0</v>
      </c>
      <c r="AR92" s="41"/>
      <c r="AS92" s="41"/>
      <c r="AT92" s="53"/>
      <c r="AU92" s="54"/>
      <c r="AV92" s="54"/>
      <c r="AW92" s="4"/>
      <c r="AX92" s="4"/>
    </row>
    <row r="93" spans="1:50" ht="49.2" x14ac:dyDescent="0.4">
      <c r="A93" s="35">
        <f t="shared" si="4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ABRIL 2025  1'!AQ93</f>
        <v>2</v>
      </c>
      <c r="P93" s="45">
        <f t="shared" si="0"/>
        <v>2</v>
      </c>
      <c r="Q93" s="46">
        <f t="shared" ref="Q93:T93" si="178">AK93</f>
        <v>2</v>
      </c>
      <c r="R93" s="46">
        <f t="shared" si="178"/>
        <v>2</v>
      </c>
      <c r="S93" s="46">
        <f t="shared" si="178"/>
        <v>2</v>
      </c>
      <c r="T93" s="47">
        <f t="shared" si="178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9">P93-Z93+AE93+U93</f>
        <v>2</v>
      </c>
      <c r="AL93" s="46">
        <f t="shared" si="179"/>
        <v>2</v>
      </c>
      <c r="AM93" s="46">
        <f t="shared" si="179"/>
        <v>2</v>
      </c>
      <c r="AN93" s="46">
        <f t="shared" si="179"/>
        <v>2</v>
      </c>
      <c r="AO93" s="46">
        <f t="shared" si="179"/>
        <v>2</v>
      </c>
      <c r="AP93" s="37"/>
      <c r="AQ93" s="43">
        <f t="shared" si="3"/>
        <v>2</v>
      </c>
      <c r="AR93" s="41"/>
      <c r="AS93" s="41"/>
      <c r="AT93" s="53"/>
      <c r="AU93" s="54"/>
      <c r="AV93" s="54"/>
      <c r="AW93" s="4"/>
      <c r="AX93" s="4"/>
    </row>
    <row r="94" spans="1:50" ht="49.2" x14ac:dyDescent="0.4">
      <c r="A94" s="35">
        <f t="shared" si="4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ABRIL 2025  1'!AQ94</f>
        <v>0</v>
      </c>
      <c r="P94" s="45">
        <f t="shared" si="0"/>
        <v>0</v>
      </c>
      <c r="Q94" s="46">
        <f t="shared" ref="Q94:T94" si="180">AK94</f>
        <v>0</v>
      </c>
      <c r="R94" s="46">
        <f t="shared" si="180"/>
        <v>0</v>
      </c>
      <c r="S94" s="46">
        <f t="shared" si="180"/>
        <v>0</v>
      </c>
      <c r="T94" s="47">
        <f t="shared" si="180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1">P94-Z94+AE94+U94</f>
        <v>0</v>
      </c>
      <c r="AL94" s="46">
        <f t="shared" si="181"/>
        <v>0</v>
      </c>
      <c r="AM94" s="46">
        <f t="shared" si="181"/>
        <v>0</v>
      </c>
      <c r="AN94" s="46">
        <f t="shared" si="181"/>
        <v>0</v>
      </c>
      <c r="AO94" s="46">
        <f t="shared" si="181"/>
        <v>0</v>
      </c>
      <c r="AP94" s="37"/>
      <c r="AQ94" s="43">
        <f t="shared" si="3"/>
        <v>0</v>
      </c>
      <c r="AR94" s="41"/>
      <c r="AS94" s="41"/>
      <c r="AT94" s="53"/>
      <c r="AU94" s="54"/>
      <c r="AV94" s="54"/>
      <c r="AW94" s="4"/>
      <c r="AX94" s="4"/>
    </row>
    <row r="95" spans="1:50" ht="24.6" x14ac:dyDescent="0.4">
      <c r="A95" s="35">
        <f t="shared" si="4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ABRIL 2025  1'!AQ95</f>
        <v>1</v>
      </c>
      <c r="P95" s="45">
        <f t="shared" si="0"/>
        <v>1</v>
      </c>
      <c r="Q95" s="46">
        <f t="shared" ref="Q95:T95" si="182">AK95</f>
        <v>1</v>
      </c>
      <c r="R95" s="46">
        <f t="shared" si="182"/>
        <v>1</v>
      </c>
      <c r="S95" s="46">
        <f t="shared" si="182"/>
        <v>1</v>
      </c>
      <c r="T95" s="47">
        <f t="shared" si="182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3">P95-Z95+AE95+U95</f>
        <v>1</v>
      </c>
      <c r="AL95" s="46">
        <f t="shared" si="183"/>
        <v>1</v>
      </c>
      <c r="AM95" s="46">
        <f t="shared" si="183"/>
        <v>1</v>
      </c>
      <c r="AN95" s="46">
        <f t="shared" si="183"/>
        <v>1</v>
      </c>
      <c r="AO95" s="46">
        <f t="shared" si="183"/>
        <v>1</v>
      </c>
      <c r="AP95" s="37"/>
      <c r="AQ95" s="43">
        <f t="shared" si="3"/>
        <v>1</v>
      </c>
      <c r="AR95" s="41"/>
      <c r="AS95" s="41"/>
      <c r="AT95" s="53"/>
      <c r="AU95" s="54"/>
      <c r="AV95" s="54"/>
      <c r="AW95" s="4"/>
      <c r="AX95" s="4"/>
    </row>
    <row r="96" spans="1:50" ht="49.2" x14ac:dyDescent="0.4">
      <c r="A96" s="35">
        <f t="shared" si="4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ABRIL 2025  1'!AQ96</f>
        <v>0</v>
      </c>
      <c r="P96" s="45">
        <f t="shared" si="0"/>
        <v>0</v>
      </c>
      <c r="Q96" s="46">
        <f t="shared" ref="Q96:T96" si="184">AK96</f>
        <v>0</v>
      </c>
      <c r="R96" s="46">
        <f t="shared" si="184"/>
        <v>0</v>
      </c>
      <c r="S96" s="46">
        <f t="shared" si="184"/>
        <v>0</v>
      </c>
      <c r="T96" s="47">
        <f t="shared" si="184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5">P96-Z96+AE96+U96</f>
        <v>0</v>
      </c>
      <c r="AL96" s="46">
        <f t="shared" si="185"/>
        <v>0</v>
      </c>
      <c r="AM96" s="46">
        <f t="shared" si="185"/>
        <v>0</v>
      </c>
      <c r="AN96" s="46">
        <f t="shared" si="185"/>
        <v>0</v>
      </c>
      <c r="AO96" s="46">
        <f t="shared" si="185"/>
        <v>0</v>
      </c>
      <c r="AP96" s="37"/>
      <c r="AQ96" s="43">
        <f t="shared" si="3"/>
        <v>0</v>
      </c>
      <c r="AR96" s="41"/>
      <c r="AS96" s="41"/>
      <c r="AT96" s="53"/>
      <c r="AU96" s="54"/>
      <c r="AV96" s="54"/>
      <c r="AW96" s="4"/>
      <c r="AX96" s="4"/>
    </row>
    <row r="97" spans="1:50" ht="49.2" x14ac:dyDescent="0.4">
      <c r="A97" s="35">
        <f t="shared" si="4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ABRIL 2025  1'!AQ97</f>
        <v>0</v>
      </c>
      <c r="P97" s="45">
        <f t="shared" si="0"/>
        <v>0</v>
      </c>
      <c r="Q97" s="46">
        <f t="shared" ref="Q97:T97" si="186">AK97</f>
        <v>0</v>
      </c>
      <c r="R97" s="46">
        <f t="shared" si="186"/>
        <v>0</v>
      </c>
      <c r="S97" s="46">
        <f t="shared" si="186"/>
        <v>0</v>
      </c>
      <c r="T97" s="47">
        <f t="shared" si="186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7">P97-Z97+AE97+U97</f>
        <v>0</v>
      </c>
      <c r="AL97" s="46">
        <f t="shared" si="187"/>
        <v>0</v>
      </c>
      <c r="AM97" s="46">
        <f t="shared" si="187"/>
        <v>0</v>
      </c>
      <c r="AN97" s="46">
        <f t="shared" si="187"/>
        <v>0</v>
      </c>
      <c r="AO97" s="46">
        <f t="shared" si="187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98.4" x14ac:dyDescent="0.4">
      <c r="A98" s="35">
        <f t="shared" si="4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ABRIL 2025  1'!AQ98</f>
        <v>3</v>
      </c>
      <c r="P98" s="45">
        <f t="shared" si="0"/>
        <v>3</v>
      </c>
      <c r="Q98" s="46">
        <f t="shared" ref="Q98:T98" si="188">AK98</f>
        <v>3</v>
      </c>
      <c r="R98" s="46">
        <f t="shared" si="188"/>
        <v>3</v>
      </c>
      <c r="S98" s="46">
        <f t="shared" si="188"/>
        <v>3</v>
      </c>
      <c r="T98" s="47">
        <f t="shared" si="188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9">P98-Z98+AE98+U98</f>
        <v>3</v>
      </c>
      <c r="AL98" s="46">
        <f t="shared" si="189"/>
        <v>3</v>
      </c>
      <c r="AM98" s="46">
        <f t="shared" si="189"/>
        <v>3</v>
      </c>
      <c r="AN98" s="46">
        <f t="shared" si="189"/>
        <v>3</v>
      </c>
      <c r="AO98" s="46">
        <f t="shared" si="189"/>
        <v>3</v>
      </c>
      <c r="AP98" s="37"/>
      <c r="AQ98" s="43">
        <f t="shared" si="3"/>
        <v>3</v>
      </c>
      <c r="AR98" s="41"/>
      <c r="AS98" s="41"/>
      <c r="AT98" s="53"/>
      <c r="AU98" s="54"/>
      <c r="AV98" s="54"/>
      <c r="AW98" s="4"/>
      <c r="AX98" s="4"/>
    </row>
    <row r="99" spans="1:50" ht="98.4" x14ac:dyDescent="0.4">
      <c r="A99" s="35">
        <f t="shared" si="4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ABRIL 2025  1'!AQ99</f>
        <v>3</v>
      </c>
      <c r="P99" s="45">
        <f t="shared" si="0"/>
        <v>3</v>
      </c>
      <c r="Q99" s="46">
        <f t="shared" ref="Q99:T99" si="190">AK99</f>
        <v>3</v>
      </c>
      <c r="R99" s="46">
        <f t="shared" si="190"/>
        <v>3</v>
      </c>
      <c r="S99" s="46">
        <f t="shared" si="190"/>
        <v>3</v>
      </c>
      <c r="T99" s="47">
        <f t="shared" si="190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1">P99-Z99+AE99+U99</f>
        <v>3</v>
      </c>
      <c r="AL99" s="46">
        <f t="shared" si="191"/>
        <v>3</v>
      </c>
      <c r="AM99" s="46">
        <f t="shared" si="191"/>
        <v>3</v>
      </c>
      <c r="AN99" s="46">
        <f t="shared" si="191"/>
        <v>3</v>
      </c>
      <c r="AO99" s="46">
        <f t="shared" si="191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73.8" x14ac:dyDescent="0.4">
      <c r="A100" s="35">
        <f t="shared" si="4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f>'EQUIPO ABRIL 2025  1'!AQ100</f>
        <v>2</v>
      </c>
      <c r="P100" s="45">
        <f t="shared" si="0"/>
        <v>2</v>
      </c>
      <c r="Q100" s="46">
        <f t="shared" ref="Q100:T100" si="192">AK100</f>
        <v>2</v>
      </c>
      <c r="R100" s="46">
        <f t="shared" si="192"/>
        <v>2</v>
      </c>
      <c r="S100" s="46">
        <f t="shared" si="192"/>
        <v>2</v>
      </c>
      <c r="T100" s="47">
        <f t="shared" si="192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3">P100-Z100+AE100+U100</f>
        <v>2</v>
      </c>
      <c r="AL100" s="46">
        <f t="shared" si="193"/>
        <v>2</v>
      </c>
      <c r="AM100" s="46">
        <f t="shared" si="193"/>
        <v>2</v>
      </c>
      <c r="AN100" s="46">
        <f t="shared" si="193"/>
        <v>2</v>
      </c>
      <c r="AO100" s="46">
        <f t="shared" si="193"/>
        <v>2</v>
      </c>
      <c r="AP100" s="37"/>
      <c r="AQ100" s="43">
        <f t="shared" si="3"/>
        <v>2</v>
      </c>
      <c r="AR100" s="41"/>
      <c r="AS100" s="41"/>
      <c r="AT100" s="53"/>
      <c r="AU100" s="54"/>
      <c r="AV100" s="54"/>
      <c r="AW100" s="4"/>
      <c r="AX100" s="4"/>
    </row>
    <row r="101" spans="1:50" ht="73.8" x14ac:dyDescent="0.4">
      <c r="A101" s="35">
        <f t="shared" si="4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/>
      <c r="O101" s="43">
        <f>'EQUIPO ABRIL 2025  1'!AQ101</f>
        <v>1</v>
      </c>
      <c r="P101" s="45">
        <f t="shared" si="0"/>
        <v>1</v>
      </c>
      <c r="Q101" s="46">
        <f t="shared" ref="Q101:T101" si="194">AK101</f>
        <v>1</v>
      </c>
      <c r="R101" s="46">
        <f t="shared" si="194"/>
        <v>1</v>
      </c>
      <c r="S101" s="46">
        <f t="shared" si="194"/>
        <v>1</v>
      </c>
      <c r="T101" s="47">
        <f t="shared" si="194"/>
        <v>1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5">P101-Z101+AE101+U101</f>
        <v>1</v>
      </c>
      <c r="AL101" s="46">
        <f t="shared" si="195"/>
        <v>1</v>
      </c>
      <c r="AM101" s="46">
        <f t="shared" si="195"/>
        <v>1</v>
      </c>
      <c r="AN101" s="46">
        <f t="shared" si="195"/>
        <v>1</v>
      </c>
      <c r="AO101" s="46">
        <f t="shared" si="195"/>
        <v>1</v>
      </c>
      <c r="AP101" s="37"/>
      <c r="AQ101" s="43">
        <f t="shared" si="3"/>
        <v>1</v>
      </c>
      <c r="AR101" s="41"/>
      <c r="AS101" s="41"/>
      <c r="AT101" s="53"/>
      <c r="AU101" s="54"/>
      <c r="AV101" s="54"/>
      <c r="AW101" s="4"/>
      <c r="AX101" s="4"/>
    </row>
    <row r="102" spans="1:50" ht="49.2" x14ac:dyDescent="0.4">
      <c r="A102" s="35">
        <f t="shared" si="4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ABRIL 2025  1'!AQ102</f>
        <v>0</v>
      </c>
      <c r="P102" s="45">
        <f t="shared" si="0"/>
        <v>0</v>
      </c>
      <c r="Q102" s="46">
        <f t="shared" ref="Q102:T102" si="196">AK102</f>
        <v>0</v>
      </c>
      <c r="R102" s="46">
        <f t="shared" si="196"/>
        <v>0</v>
      </c>
      <c r="S102" s="46">
        <f t="shared" si="196"/>
        <v>0</v>
      </c>
      <c r="T102" s="47">
        <f t="shared" si="196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7">P102-Z102+AE102+U102</f>
        <v>0</v>
      </c>
      <c r="AL102" s="46">
        <f t="shared" si="197"/>
        <v>0</v>
      </c>
      <c r="AM102" s="46">
        <f t="shared" si="197"/>
        <v>0</v>
      </c>
      <c r="AN102" s="46">
        <f t="shared" si="197"/>
        <v>0</v>
      </c>
      <c r="AO102" s="46">
        <f t="shared" si="197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  <c r="AW102" s="4"/>
      <c r="AX102" s="4"/>
    </row>
    <row r="103" spans="1:50" ht="49.2" x14ac:dyDescent="0.4">
      <c r="A103" s="35">
        <f t="shared" si="4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ABRIL 2025  1'!AQ103</f>
        <v>2</v>
      </c>
      <c r="P103" s="45">
        <f t="shared" si="0"/>
        <v>2</v>
      </c>
      <c r="Q103" s="46">
        <f t="shared" ref="Q103:T103" si="198">AK103</f>
        <v>2</v>
      </c>
      <c r="R103" s="46">
        <f t="shared" si="198"/>
        <v>2</v>
      </c>
      <c r="S103" s="46">
        <f t="shared" si="198"/>
        <v>2</v>
      </c>
      <c r="T103" s="47">
        <f t="shared" si="198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9">P103-Z103+AE103+U103</f>
        <v>2</v>
      </c>
      <c r="AL103" s="46">
        <f t="shared" si="199"/>
        <v>2</v>
      </c>
      <c r="AM103" s="46">
        <f t="shared" si="199"/>
        <v>2</v>
      </c>
      <c r="AN103" s="46">
        <f t="shared" si="199"/>
        <v>2</v>
      </c>
      <c r="AO103" s="46">
        <f t="shared" si="199"/>
        <v>2</v>
      </c>
      <c r="AP103" s="37"/>
      <c r="AQ103" s="43">
        <f t="shared" si="3"/>
        <v>2</v>
      </c>
      <c r="AR103" s="41"/>
      <c r="AS103" s="41"/>
      <c r="AT103" s="53"/>
      <c r="AU103" s="54"/>
      <c r="AV103" s="54"/>
      <c r="AW103" s="4"/>
      <c r="AX103" s="4"/>
    </row>
    <row r="104" spans="1:50" ht="49.2" x14ac:dyDescent="0.4">
      <c r="A104" s="35">
        <f t="shared" si="4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ABRIL 2025  1'!AQ104</f>
        <v>0</v>
      </c>
      <c r="P104" s="45">
        <f t="shared" si="0"/>
        <v>0</v>
      </c>
      <c r="Q104" s="46">
        <f t="shared" ref="Q104:T104" si="200">AK104</f>
        <v>0</v>
      </c>
      <c r="R104" s="46">
        <f t="shared" si="200"/>
        <v>0</v>
      </c>
      <c r="S104" s="46">
        <f t="shared" si="200"/>
        <v>0</v>
      </c>
      <c r="T104" s="47">
        <f t="shared" si="200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1">P104-Z104+AE104+U104</f>
        <v>0</v>
      </c>
      <c r="AL104" s="46">
        <f t="shared" si="201"/>
        <v>0</v>
      </c>
      <c r="AM104" s="46">
        <f t="shared" si="201"/>
        <v>0</v>
      </c>
      <c r="AN104" s="46">
        <f t="shared" si="201"/>
        <v>0</v>
      </c>
      <c r="AO104" s="46">
        <f t="shared" si="201"/>
        <v>0</v>
      </c>
      <c r="AP104" s="37"/>
      <c r="AQ104" s="43">
        <f t="shared" si="3"/>
        <v>0</v>
      </c>
      <c r="AR104" s="41"/>
      <c r="AS104" s="41"/>
      <c r="AT104" s="53"/>
      <c r="AU104" s="54"/>
      <c r="AV104" s="54"/>
      <c r="AW104" s="4"/>
      <c r="AX104" s="4"/>
    </row>
    <row r="105" spans="1:50" ht="49.2" x14ac:dyDescent="0.4">
      <c r="A105" s="35">
        <f t="shared" si="4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ABRIL 2025  1'!AQ105</f>
        <v>1</v>
      </c>
      <c r="P105" s="45">
        <f t="shared" si="0"/>
        <v>1</v>
      </c>
      <c r="Q105" s="46">
        <f t="shared" ref="Q105:T105" si="202">AK105</f>
        <v>1</v>
      </c>
      <c r="R105" s="46">
        <f t="shared" si="202"/>
        <v>1</v>
      </c>
      <c r="S105" s="46">
        <f t="shared" si="202"/>
        <v>1</v>
      </c>
      <c r="T105" s="47">
        <f t="shared" si="202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3">P105-Z105+AE105+U105</f>
        <v>1</v>
      </c>
      <c r="AL105" s="46">
        <f t="shared" si="203"/>
        <v>1</v>
      </c>
      <c r="AM105" s="46">
        <f t="shared" si="203"/>
        <v>1</v>
      </c>
      <c r="AN105" s="46">
        <f t="shared" si="203"/>
        <v>1</v>
      </c>
      <c r="AO105" s="46">
        <f t="shared" si="203"/>
        <v>1</v>
      </c>
      <c r="AP105" s="37"/>
      <c r="AQ105" s="43">
        <f t="shared" si="3"/>
        <v>1</v>
      </c>
      <c r="AR105" s="41"/>
      <c r="AS105" s="41"/>
      <c r="AT105" s="53"/>
      <c r="AU105" s="54"/>
      <c r="AV105" s="54"/>
      <c r="AW105" s="4"/>
      <c r="AX105" s="4"/>
    </row>
    <row r="106" spans="1:50" ht="73.8" x14ac:dyDescent="0.4">
      <c r="A106" s="35">
        <f t="shared" si="4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ABRIL 2025  1'!AQ106</f>
        <v>4</v>
      </c>
      <c r="P106" s="45">
        <f t="shared" si="0"/>
        <v>4</v>
      </c>
      <c r="Q106" s="46">
        <f t="shared" ref="Q106:T106" si="204">AK106</f>
        <v>4</v>
      </c>
      <c r="R106" s="46">
        <f t="shared" si="204"/>
        <v>4</v>
      </c>
      <c r="S106" s="46">
        <f t="shared" si="204"/>
        <v>4</v>
      </c>
      <c r="T106" s="47">
        <f t="shared" si="204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5">P106-Z106+AE106+U106</f>
        <v>4</v>
      </c>
      <c r="AL106" s="46">
        <f t="shared" si="205"/>
        <v>4</v>
      </c>
      <c r="AM106" s="46">
        <f t="shared" si="205"/>
        <v>4</v>
      </c>
      <c r="AN106" s="46">
        <f t="shared" si="205"/>
        <v>4</v>
      </c>
      <c r="AO106" s="46">
        <f t="shared" si="205"/>
        <v>4</v>
      </c>
      <c r="AP106" s="37"/>
      <c r="AQ106" s="43">
        <f t="shared" si="3"/>
        <v>4</v>
      </c>
      <c r="AR106" s="53"/>
      <c r="AS106" s="53"/>
      <c r="AT106" s="53"/>
      <c r="AU106" s="54"/>
      <c r="AV106" s="54"/>
      <c r="AW106" s="4"/>
      <c r="AX106" s="4"/>
    </row>
    <row r="107" spans="1:50" ht="73.8" x14ac:dyDescent="0.4">
      <c r="A107" s="35">
        <f t="shared" si="4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ABRIL 2025  1'!AQ107</f>
        <v>6</v>
      </c>
      <c r="P107" s="45">
        <f t="shared" si="0"/>
        <v>6</v>
      </c>
      <c r="Q107" s="46">
        <f t="shared" ref="Q107:T107" si="206">AK107</f>
        <v>6</v>
      </c>
      <c r="R107" s="46">
        <f t="shared" si="206"/>
        <v>6</v>
      </c>
      <c r="S107" s="46">
        <f t="shared" si="206"/>
        <v>6</v>
      </c>
      <c r="T107" s="47">
        <f t="shared" si="206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7">P107-Z107+AE107+U107</f>
        <v>6</v>
      </c>
      <c r="AL107" s="46">
        <f t="shared" si="207"/>
        <v>6</v>
      </c>
      <c r="AM107" s="46">
        <f t="shared" si="207"/>
        <v>6</v>
      </c>
      <c r="AN107" s="46">
        <f t="shared" si="207"/>
        <v>6</v>
      </c>
      <c r="AO107" s="46">
        <f t="shared" si="207"/>
        <v>6</v>
      </c>
      <c r="AP107" s="37"/>
      <c r="AQ107" s="43">
        <f t="shared" si="3"/>
        <v>6</v>
      </c>
      <c r="AR107" s="41"/>
      <c r="AS107" s="41"/>
      <c r="AT107" s="53"/>
      <c r="AU107" s="54"/>
      <c r="AV107" s="54"/>
      <c r="AW107" s="4"/>
      <c r="AX107" s="4"/>
    </row>
    <row r="108" spans="1:50" ht="73.8" x14ac:dyDescent="0.4">
      <c r="A108" s="35">
        <f t="shared" si="4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ABRIL 2025  1'!AQ108</f>
        <v>0</v>
      </c>
      <c r="P108" s="45">
        <f t="shared" si="0"/>
        <v>0</v>
      </c>
      <c r="Q108" s="46">
        <f t="shared" ref="Q108:T108" si="208">AK108</f>
        <v>0</v>
      </c>
      <c r="R108" s="46">
        <f t="shared" si="208"/>
        <v>0</v>
      </c>
      <c r="S108" s="46">
        <f t="shared" si="208"/>
        <v>0</v>
      </c>
      <c r="T108" s="47">
        <f t="shared" si="208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9">P108-Z108+AE108+U108</f>
        <v>0</v>
      </c>
      <c r="AL108" s="46">
        <f t="shared" si="209"/>
        <v>0</v>
      </c>
      <c r="AM108" s="46">
        <f t="shared" si="209"/>
        <v>0</v>
      </c>
      <c r="AN108" s="46">
        <f t="shared" si="209"/>
        <v>0</v>
      </c>
      <c r="AO108" s="46">
        <f t="shared" si="209"/>
        <v>0</v>
      </c>
      <c r="AP108" s="37"/>
      <c r="AQ108" s="43">
        <f t="shared" si="3"/>
        <v>0</v>
      </c>
      <c r="AR108" s="41"/>
      <c r="AS108" s="41"/>
      <c r="AT108" s="53"/>
      <c r="AU108" s="54"/>
      <c r="AV108" s="54"/>
      <c r="AW108" s="4"/>
      <c r="AX108" s="4"/>
    </row>
    <row r="109" spans="1:50" ht="24.6" x14ac:dyDescent="0.4">
      <c r="A109" s="35">
        <f t="shared" si="4"/>
        <v>104</v>
      </c>
      <c r="B109" s="106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/>
      <c r="O109" s="43">
        <f>'EQUIPO ABRIL 2025  1'!AQ109</f>
        <v>17</v>
      </c>
      <c r="P109" s="45">
        <f t="shared" si="0"/>
        <v>17</v>
      </c>
      <c r="Q109" s="46">
        <f t="shared" ref="Q109:T109" si="210">AK109</f>
        <v>17</v>
      </c>
      <c r="R109" s="46">
        <f t="shared" si="210"/>
        <v>17</v>
      </c>
      <c r="S109" s="46">
        <f t="shared" si="210"/>
        <v>17</v>
      </c>
      <c r="T109" s="47">
        <f t="shared" si="210"/>
        <v>17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1">P109-Z109+AE109+U109</f>
        <v>17</v>
      </c>
      <c r="AL109" s="46">
        <f t="shared" si="211"/>
        <v>17</v>
      </c>
      <c r="AM109" s="46">
        <f t="shared" si="211"/>
        <v>17</v>
      </c>
      <c r="AN109" s="46">
        <f t="shared" si="211"/>
        <v>17</v>
      </c>
      <c r="AO109" s="46">
        <f t="shared" si="211"/>
        <v>17</v>
      </c>
      <c r="AP109" s="37"/>
      <c r="AQ109" s="43">
        <f t="shared" si="3"/>
        <v>17</v>
      </c>
      <c r="AR109" s="41"/>
      <c r="AS109" s="41"/>
      <c r="AT109" s="53"/>
      <c r="AU109" s="54"/>
      <c r="AV109" s="54"/>
      <c r="AW109" s="4"/>
      <c r="AX109" s="4"/>
    </row>
    <row r="110" spans="1:50" ht="49.2" x14ac:dyDescent="0.4">
      <c r="A110" s="35">
        <f t="shared" si="4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ABRIL 2025  1'!AQ110</f>
        <v>0</v>
      </c>
      <c r="P110" s="45">
        <f t="shared" si="0"/>
        <v>0</v>
      </c>
      <c r="Q110" s="46">
        <f t="shared" ref="Q110:T110" si="212">AK110</f>
        <v>0</v>
      </c>
      <c r="R110" s="46">
        <f t="shared" si="212"/>
        <v>0</v>
      </c>
      <c r="S110" s="46">
        <f t="shared" si="212"/>
        <v>0</v>
      </c>
      <c r="T110" s="47">
        <f t="shared" si="212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3">P110-Z110+AE110+U110</f>
        <v>0</v>
      </c>
      <c r="AL110" s="46">
        <f t="shared" si="213"/>
        <v>0</v>
      </c>
      <c r="AM110" s="46">
        <f t="shared" si="213"/>
        <v>0</v>
      </c>
      <c r="AN110" s="46">
        <f t="shared" si="213"/>
        <v>0</v>
      </c>
      <c r="AO110" s="46">
        <f t="shared" si="213"/>
        <v>0</v>
      </c>
      <c r="AP110" s="37"/>
      <c r="AQ110" s="43">
        <f t="shared" si="3"/>
        <v>0</v>
      </c>
      <c r="AR110" s="41"/>
      <c r="AS110" s="41"/>
      <c r="AT110" s="53"/>
      <c r="AU110" s="54"/>
      <c r="AV110" s="54"/>
      <c r="AW110" s="4"/>
      <c r="AX110" s="4"/>
    </row>
    <row r="111" spans="1:50" ht="73.8" x14ac:dyDescent="0.4">
      <c r="A111" s="35">
        <f t="shared" si="4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ABRIL 2025  1'!AQ111</f>
        <v>10</v>
      </c>
      <c r="P111" s="45">
        <f t="shared" si="0"/>
        <v>10</v>
      </c>
      <c r="Q111" s="46">
        <f t="shared" ref="Q111:T111" si="214">AK111</f>
        <v>10</v>
      </c>
      <c r="R111" s="46">
        <f t="shared" si="214"/>
        <v>10</v>
      </c>
      <c r="S111" s="46">
        <f t="shared" si="214"/>
        <v>10</v>
      </c>
      <c r="T111" s="47">
        <f t="shared" si="214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5">P111-Z111+AE111+U111</f>
        <v>10</v>
      </c>
      <c r="AL111" s="46">
        <f t="shared" si="215"/>
        <v>10</v>
      </c>
      <c r="AM111" s="46">
        <f t="shared" si="215"/>
        <v>10</v>
      </c>
      <c r="AN111" s="46">
        <f t="shared" si="215"/>
        <v>10</v>
      </c>
      <c r="AO111" s="46">
        <f t="shared" si="215"/>
        <v>10</v>
      </c>
      <c r="AP111" s="37"/>
      <c r="AQ111" s="43">
        <f t="shared" si="3"/>
        <v>10</v>
      </c>
      <c r="AR111" s="41"/>
      <c r="AS111" s="41"/>
      <c r="AT111" s="53"/>
      <c r="AU111" s="54"/>
      <c r="AV111" s="54"/>
      <c r="AW111" s="4"/>
      <c r="AX111" s="4"/>
    </row>
    <row r="112" spans="1:50" ht="49.2" x14ac:dyDescent="0.4">
      <c r="A112" s="35">
        <f t="shared" si="4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ABRIL 2025  1'!AQ112</f>
        <v>4</v>
      </c>
      <c r="P112" s="45">
        <f t="shared" si="0"/>
        <v>4</v>
      </c>
      <c r="Q112" s="46">
        <f t="shared" ref="Q112:T112" si="216">AK112</f>
        <v>4</v>
      </c>
      <c r="R112" s="46">
        <f t="shared" si="216"/>
        <v>4</v>
      </c>
      <c r="S112" s="46">
        <f t="shared" si="216"/>
        <v>4</v>
      </c>
      <c r="T112" s="47">
        <f t="shared" si="216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7">P112-Z112+AE112+U112</f>
        <v>4</v>
      </c>
      <c r="AL112" s="46">
        <f t="shared" si="217"/>
        <v>4</v>
      </c>
      <c r="AM112" s="46">
        <f t="shared" si="217"/>
        <v>4</v>
      </c>
      <c r="AN112" s="46">
        <f t="shared" si="217"/>
        <v>4</v>
      </c>
      <c r="AO112" s="46">
        <f t="shared" si="217"/>
        <v>4</v>
      </c>
      <c r="AP112" s="37"/>
      <c r="AQ112" s="43">
        <f t="shared" si="3"/>
        <v>4</v>
      </c>
      <c r="AR112" s="41"/>
      <c r="AS112" s="53"/>
      <c r="AT112" s="53"/>
      <c r="AU112" s="54"/>
      <c r="AV112" s="54"/>
      <c r="AW112" s="4"/>
      <c r="AX112" s="4"/>
    </row>
    <row r="113" spans="1:50" ht="49.2" x14ac:dyDescent="0.4">
      <c r="A113" s="35">
        <f t="shared" si="4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ABRIL 2025  1'!AQ113</f>
        <v>4</v>
      </c>
      <c r="P113" s="45">
        <f t="shared" si="0"/>
        <v>4</v>
      </c>
      <c r="Q113" s="46">
        <f t="shared" ref="Q113:T113" si="218">AK113</f>
        <v>4</v>
      </c>
      <c r="R113" s="46">
        <f t="shared" si="218"/>
        <v>4</v>
      </c>
      <c r="S113" s="46">
        <f t="shared" si="218"/>
        <v>4</v>
      </c>
      <c r="T113" s="47">
        <f t="shared" si="218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9">P113-Z113+AE113+U113</f>
        <v>4</v>
      </c>
      <c r="AL113" s="46">
        <f t="shared" si="219"/>
        <v>4</v>
      </c>
      <c r="AM113" s="46">
        <f t="shared" si="219"/>
        <v>4</v>
      </c>
      <c r="AN113" s="46">
        <f t="shared" si="219"/>
        <v>4</v>
      </c>
      <c r="AO113" s="46">
        <f t="shared" si="219"/>
        <v>4</v>
      </c>
      <c r="AP113" s="37"/>
      <c r="AQ113" s="43">
        <f t="shared" si="3"/>
        <v>4</v>
      </c>
      <c r="AR113" s="41"/>
      <c r="AS113" s="41"/>
      <c r="AT113" s="53"/>
      <c r="AU113" s="54"/>
      <c r="AV113" s="54"/>
      <c r="AW113" s="4"/>
      <c r="AX113" s="4"/>
    </row>
    <row r="114" spans="1:50" ht="49.2" x14ac:dyDescent="0.4">
      <c r="A114" s="35">
        <f t="shared" si="4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ABRIL 2025  1'!AQ114</f>
        <v>0</v>
      </c>
      <c r="P114" s="45">
        <f t="shared" si="0"/>
        <v>0</v>
      </c>
      <c r="Q114" s="46">
        <f t="shared" ref="Q114:T114" si="220">AK114</f>
        <v>0</v>
      </c>
      <c r="R114" s="46">
        <f t="shared" si="220"/>
        <v>0</v>
      </c>
      <c r="S114" s="46">
        <f t="shared" si="220"/>
        <v>0</v>
      </c>
      <c r="T114" s="47">
        <f t="shared" si="220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1">P114-Z114+AE114+U114</f>
        <v>0</v>
      </c>
      <c r="AL114" s="46">
        <f t="shared" si="221"/>
        <v>0</v>
      </c>
      <c r="AM114" s="46">
        <f t="shared" si="221"/>
        <v>0</v>
      </c>
      <c r="AN114" s="46">
        <f t="shared" si="221"/>
        <v>0</v>
      </c>
      <c r="AO114" s="46">
        <f t="shared" si="221"/>
        <v>0</v>
      </c>
      <c r="AP114" s="37"/>
      <c r="AQ114" s="43">
        <f t="shared" si="3"/>
        <v>0</v>
      </c>
      <c r="AR114" s="41"/>
      <c r="AS114" s="41"/>
      <c r="AT114" s="53"/>
      <c r="AU114" s="54"/>
      <c r="AV114" s="54"/>
      <c r="AW114" s="4"/>
      <c r="AX114" s="4"/>
    </row>
    <row r="115" spans="1:50" ht="49.2" x14ac:dyDescent="0.4">
      <c r="A115" s="35">
        <f t="shared" si="4"/>
        <v>110</v>
      </c>
      <c r="B115" s="67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/>
      <c r="O115" s="43">
        <f>'EQUIPO ABRIL 2025  1'!AQ115</f>
        <v>-1</v>
      </c>
      <c r="P115" s="45">
        <f t="shared" si="0"/>
        <v>-1</v>
      </c>
      <c r="Q115" s="46">
        <f t="shared" ref="Q115:T115" si="222">AK115</f>
        <v>-1</v>
      </c>
      <c r="R115" s="46">
        <f t="shared" si="222"/>
        <v>-1</v>
      </c>
      <c r="S115" s="46">
        <f t="shared" si="222"/>
        <v>-1</v>
      </c>
      <c r="T115" s="47">
        <f t="shared" si="222"/>
        <v>-1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3">P115-Z115+AE115+U115</f>
        <v>-1</v>
      </c>
      <c r="AL115" s="46">
        <f t="shared" si="223"/>
        <v>-1</v>
      </c>
      <c r="AM115" s="46">
        <f t="shared" si="223"/>
        <v>-1</v>
      </c>
      <c r="AN115" s="46">
        <f t="shared" si="223"/>
        <v>-1</v>
      </c>
      <c r="AO115" s="46">
        <f t="shared" si="223"/>
        <v>-1</v>
      </c>
      <c r="AP115" s="37"/>
      <c r="AQ115" s="43">
        <f t="shared" si="3"/>
        <v>-1</v>
      </c>
      <c r="AR115" s="41"/>
      <c r="AS115" s="41"/>
      <c r="AT115" s="53"/>
      <c r="AU115" s="54"/>
      <c r="AV115" s="54"/>
      <c r="AW115" s="4"/>
      <c r="AX115" s="4"/>
    </row>
    <row r="116" spans="1:50" ht="49.2" x14ac:dyDescent="0.4">
      <c r="A116" s="35">
        <f t="shared" si="4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ABRIL 2025  1'!AQ116</f>
        <v>12</v>
      </c>
      <c r="P116" s="45">
        <f t="shared" si="0"/>
        <v>12</v>
      </c>
      <c r="Q116" s="46">
        <f t="shared" ref="Q116:T116" si="224">AK116</f>
        <v>12</v>
      </c>
      <c r="R116" s="46">
        <f t="shared" si="224"/>
        <v>12</v>
      </c>
      <c r="S116" s="46">
        <f t="shared" si="224"/>
        <v>12</v>
      </c>
      <c r="T116" s="47">
        <f t="shared" si="224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5">P116-Z116+AE116+U116</f>
        <v>12</v>
      </c>
      <c r="AL116" s="46">
        <f t="shared" si="225"/>
        <v>12</v>
      </c>
      <c r="AM116" s="46">
        <f t="shared" si="225"/>
        <v>12</v>
      </c>
      <c r="AN116" s="46">
        <f t="shared" si="225"/>
        <v>12</v>
      </c>
      <c r="AO116" s="46">
        <f t="shared" si="225"/>
        <v>12</v>
      </c>
      <c r="AP116" s="37"/>
      <c r="AQ116" s="43">
        <f t="shared" si="3"/>
        <v>12</v>
      </c>
      <c r="AR116" s="41"/>
      <c r="AS116" s="41"/>
      <c r="AT116" s="53"/>
      <c r="AU116" s="54"/>
      <c r="AV116" s="54"/>
      <c r="AW116" s="4"/>
      <c r="AX116" s="4"/>
    </row>
    <row r="117" spans="1:50" ht="49.2" x14ac:dyDescent="0.4">
      <c r="A117" s="35">
        <f t="shared" si="4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ABRIL 2025  1'!AQ117</f>
        <v>1</v>
      </c>
      <c r="P117" s="45">
        <f t="shared" si="0"/>
        <v>1</v>
      </c>
      <c r="Q117" s="46">
        <f t="shared" ref="Q117:T117" si="226">AK117</f>
        <v>1</v>
      </c>
      <c r="R117" s="46">
        <f t="shared" si="226"/>
        <v>1</v>
      </c>
      <c r="S117" s="46">
        <f t="shared" si="226"/>
        <v>1</v>
      </c>
      <c r="T117" s="47">
        <f t="shared" si="226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7">P117-Z117+AE117+U117</f>
        <v>1</v>
      </c>
      <c r="AL117" s="46">
        <f t="shared" si="227"/>
        <v>1</v>
      </c>
      <c r="AM117" s="46">
        <f t="shared" si="227"/>
        <v>1</v>
      </c>
      <c r="AN117" s="46">
        <f t="shared" si="227"/>
        <v>1</v>
      </c>
      <c r="AO117" s="46">
        <f t="shared" si="227"/>
        <v>1</v>
      </c>
      <c r="AP117" s="37"/>
      <c r="AQ117" s="43">
        <f t="shared" si="3"/>
        <v>1</v>
      </c>
      <c r="AR117" s="41"/>
      <c r="AS117" s="41"/>
      <c r="AT117" s="53"/>
      <c r="AU117" s="54"/>
      <c r="AV117" s="54"/>
      <c r="AW117" s="4"/>
      <c r="AX117" s="4"/>
    </row>
    <row r="118" spans="1:50" ht="49.2" x14ac:dyDescent="0.4">
      <c r="A118" s="35">
        <f t="shared" si="4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ABRIL 2025  1'!AQ118</f>
        <v>1</v>
      </c>
      <c r="P118" s="45">
        <f t="shared" si="0"/>
        <v>1</v>
      </c>
      <c r="Q118" s="46">
        <f t="shared" ref="Q118:T118" si="228">AK118</f>
        <v>1</v>
      </c>
      <c r="R118" s="46">
        <f t="shared" si="228"/>
        <v>1</v>
      </c>
      <c r="S118" s="46">
        <f t="shared" si="228"/>
        <v>1</v>
      </c>
      <c r="T118" s="47">
        <f t="shared" si="228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9">P118-Z118+AE118+U118</f>
        <v>1</v>
      </c>
      <c r="AL118" s="46">
        <f t="shared" si="229"/>
        <v>1</v>
      </c>
      <c r="AM118" s="46">
        <f t="shared" si="229"/>
        <v>1</v>
      </c>
      <c r="AN118" s="46">
        <f t="shared" si="229"/>
        <v>1</v>
      </c>
      <c r="AO118" s="46">
        <f t="shared" si="229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49.2" x14ac:dyDescent="0.4">
      <c r="A119" s="35">
        <f t="shared" si="4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ABRIL 2025  1'!AQ119</f>
        <v>4</v>
      </c>
      <c r="P119" s="45">
        <f t="shared" si="0"/>
        <v>4</v>
      </c>
      <c r="Q119" s="46">
        <f t="shared" ref="Q119:T119" si="230">AK119</f>
        <v>4</v>
      </c>
      <c r="R119" s="46">
        <f t="shared" si="230"/>
        <v>4</v>
      </c>
      <c r="S119" s="46">
        <f t="shared" si="230"/>
        <v>4</v>
      </c>
      <c r="T119" s="47">
        <f t="shared" si="230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1">P119-Z119+AE119+U119</f>
        <v>4</v>
      </c>
      <c r="AL119" s="46">
        <f t="shared" si="231"/>
        <v>4</v>
      </c>
      <c r="AM119" s="46">
        <f t="shared" si="231"/>
        <v>4</v>
      </c>
      <c r="AN119" s="46">
        <f t="shared" si="231"/>
        <v>4</v>
      </c>
      <c r="AO119" s="46">
        <f t="shared" si="231"/>
        <v>4</v>
      </c>
      <c r="AP119" s="37"/>
      <c r="AQ119" s="43">
        <f t="shared" si="3"/>
        <v>4</v>
      </c>
      <c r="AR119" s="41"/>
      <c r="AS119" s="41"/>
      <c r="AT119" s="53"/>
      <c r="AU119" s="54"/>
      <c r="AV119" s="54"/>
      <c r="AW119" s="4"/>
      <c r="AX119" s="4"/>
    </row>
    <row r="120" spans="1:50" ht="49.2" x14ac:dyDescent="0.4">
      <c r="A120" s="35">
        <f t="shared" si="4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ABRIL 2025  1'!AQ120</f>
        <v>1</v>
      </c>
      <c r="P120" s="45">
        <f t="shared" si="0"/>
        <v>1</v>
      </c>
      <c r="Q120" s="46">
        <f t="shared" ref="Q120:T120" si="232">AK120</f>
        <v>1</v>
      </c>
      <c r="R120" s="46">
        <f t="shared" si="232"/>
        <v>1</v>
      </c>
      <c r="S120" s="46">
        <f t="shared" si="232"/>
        <v>1</v>
      </c>
      <c r="T120" s="47">
        <f t="shared" si="232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3">P120-Z120+AE120+U120</f>
        <v>1</v>
      </c>
      <c r="AL120" s="46">
        <f t="shared" si="233"/>
        <v>1</v>
      </c>
      <c r="AM120" s="46">
        <f t="shared" si="233"/>
        <v>1</v>
      </c>
      <c r="AN120" s="46">
        <f t="shared" si="233"/>
        <v>1</v>
      </c>
      <c r="AO120" s="46">
        <f t="shared" si="233"/>
        <v>1</v>
      </c>
      <c r="AP120" s="37"/>
      <c r="AQ120" s="43">
        <f t="shared" si="3"/>
        <v>1</v>
      </c>
      <c r="AR120" s="41"/>
      <c r="AS120" s="41"/>
      <c r="AT120" s="53"/>
      <c r="AU120" s="54"/>
      <c r="AV120" s="54"/>
      <c r="AW120" s="4"/>
      <c r="AX120" s="4"/>
    </row>
    <row r="121" spans="1:50" ht="49.2" x14ac:dyDescent="0.4">
      <c r="A121" s="35">
        <f t="shared" si="4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ABRIL 2025  1'!AQ121</f>
        <v>3</v>
      </c>
      <c r="P121" s="45">
        <f t="shared" si="0"/>
        <v>3</v>
      </c>
      <c r="Q121" s="46">
        <f t="shared" ref="Q121:T121" si="234">AK121</f>
        <v>3</v>
      </c>
      <c r="R121" s="46">
        <f t="shared" si="234"/>
        <v>3</v>
      </c>
      <c r="S121" s="46">
        <f t="shared" si="234"/>
        <v>3</v>
      </c>
      <c r="T121" s="47">
        <f t="shared" si="234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5">P121-Z121+AE121+U121</f>
        <v>3</v>
      </c>
      <c r="AL121" s="46">
        <f t="shared" si="235"/>
        <v>3</v>
      </c>
      <c r="AM121" s="46">
        <f t="shared" si="235"/>
        <v>3</v>
      </c>
      <c r="AN121" s="46">
        <f t="shared" si="235"/>
        <v>3</v>
      </c>
      <c r="AO121" s="46">
        <f t="shared" si="235"/>
        <v>3</v>
      </c>
      <c r="AP121" s="37"/>
      <c r="AQ121" s="43">
        <f t="shared" si="3"/>
        <v>3</v>
      </c>
      <c r="AR121" s="41"/>
      <c r="AS121" s="41"/>
      <c r="AT121" s="53"/>
      <c r="AU121" s="54"/>
      <c r="AV121" s="54"/>
      <c r="AW121" s="4"/>
      <c r="AX121" s="4"/>
    </row>
    <row r="122" spans="1:50" ht="24.6" x14ac:dyDescent="0.4">
      <c r="A122" s="35">
        <f t="shared" si="4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ABRIL 2025  1'!AQ122</f>
        <v>0</v>
      </c>
      <c r="P122" s="45">
        <f t="shared" si="0"/>
        <v>0</v>
      </c>
      <c r="Q122" s="46">
        <f t="shared" ref="Q122:T122" si="236">AK122</f>
        <v>0</v>
      </c>
      <c r="R122" s="46">
        <f t="shared" si="236"/>
        <v>0</v>
      </c>
      <c r="S122" s="46">
        <f t="shared" si="236"/>
        <v>0</v>
      </c>
      <c r="T122" s="47">
        <f t="shared" si="236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7">P122-Z122+AE122+U122</f>
        <v>0</v>
      </c>
      <c r="AL122" s="46">
        <f t="shared" si="237"/>
        <v>0</v>
      </c>
      <c r="AM122" s="46">
        <f t="shared" si="237"/>
        <v>0</v>
      </c>
      <c r="AN122" s="46">
        <f t="shared" si="237"/>
        <v>0</v>
      </c>
      <c r="AO122" s="46">
        <f t="shared" si="237"/>
        <v>0</v>
      </c>
      <c r="AP122" s="37"/>
      <c r="AQ122" s="43">
        <f t="shared" si="3"/>
        <v>0</v>
      </c>
      <c r="AR122" s="41"/>
      <c r="AS122" s="41"/>
      <c r="AT122" s="53"/>
      <c r="AU122" s="54"/>
      <c r="AV122" s="54"/>
      <c r="AW122" s="4"/>
      <c r="AX122" s="4"/>
    </row>
    <row r="123" spans="1:50" ht="49.2" x14ac:dyDescent="0.4">
      <c r="A123" s="35">
        <f t="shared" si="4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ABRIL 2025  1'!AQ123</f>
        <v>0</v>
      </c>
      <c r="P123" s="45">
        <f t="shared" si="0"/>
        <v>0</v>
      </c>
      <c r="Q123" s="46">
        <f t="shared" ref="Q123:T123" si="238">AK123</f>
        <v>0</v>
      </c>
      <c r="R123" s="46">
        <f t="shared" si="238"/>
        <v>0</v>
      </c>
      <c r="S123" s="46">
        <f t="shared" si="238"/>
        <v>0</v>
      </c>
      <c r="T123" s="47">
        <f t="shared" si="238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9">P123-Z123+AE123+U123</f>
        <v>0</v>
      </c>
      <c r="AL123" s="46">
        <f t="shared" si="239"/>
        <v>0</v>
      </c>
      <c r="AM123" s="46">
        <f t="shared" si="239"/>
        <v>0</v>
      </c>
      <c r="AN123" s="46">
        <f t="shared" si="239"/>
        <v>0</v>
      </c>
      <c r="AO123" s="46">
        <f t="shared" si="239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24.6" x14ac:dyDescent="0.4">
      <c r="A124" s="35">
        <f t="shared" si="4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ABRIL 2025  1'!AQ124</f>
        <v>6</v>
      </c>
      <c r="P124" s="45">
        <f t="shared" si="0"/>
        <v>6</v>
      </c>
      <c r="Q124" s="46">
        <f t="shared" ref="Q124:T124" si="240">AK124</f>
        <v>6</v>
      </c>
      <c r="R124" s="46">
        <f t="shared" si="240"/>
        <v>6</v>
      </c>
      <c r="S124" s="46">
        <f t="shared" si="240"/>
        <v>6</v>
      </c>
      <c r="T124" s="47">
        <f t="shared" si="240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1">P124-Z124+AE124+U124</f>
        <v>6</v>
      </c>
      <c r="AL124" s="46">
        <f t="shared" si="241"/>
        <v>6</v>
      </c>
      <c r="AM124" s="46">
        <f t="shared" si="241"/>
        <v>6</v>
      </c>
      <c r="AN124" s="46">
        <f t="shared" si="241"/>
        <v>6</v>
      </c>
      <c r="AO124" s="46">
        <f t="shared" si="241"/>
        <v>6</v>
      </c>
      <c r="AP124" s="37"/>
      <c r="AQ124" s="43">
        <f t="shared" si="3"/>
        <v>6</v>
      </c>
      <c r="AR124" s="41"/>
      <c r="AS124" s="41"/>
      <c r="AT124" s="53"/>
      <c r="AU124" s="54"/>
      <c r="AV124" s="54"/>
      <c r="AW124" s="4"/>
      <c r="AX124" s="4"/>
    </row>
    <row r="125" spans="1:50" ht="24.6" x14ac:dyDescent="0.4">
      <c r="A125" s="35">
        <f t="shared" si="4"/>
        <v>120</v>
      </c>
      <c r="B125" s="7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f>'EQUIPO ABRIL 2025  1'!AQ125</f>
        <v>8</v>
      </c>
      <c r="P125" s="45">
        <f t="shared" si="0"/>
        <v>8</v>
      </c>
      <c r="Q125" s="46">
        <f t="shared" ref="Q125:T125" si="242">AK125</f>
        <v>8</v>
      </c>
      <c r="R125" s="46">
        <f t="shared" si="242"/>
        <v>8</v>
      </c>
      <c r="S125" s="46">
        <f t="shared" si="242"/>
        <v>8</v>
      </c>
      <c r="T125" s="47">
        <f t="shared" si="242"/>
        <v>8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3">P125-Z125+AE125+U125</f>
        <v>8</v>
      </c>
      <c r="AL125" s="46">
        <f t="shared" si="243"/>
        <v>8</v>
      </c>
      <c r="AM125" s="46">
        <f t="shared" si="243"/>
        <v>8</v>
      </c>
      <c r="AN125" s="46">
        <f t="shared" si="243"/>
        <v>8</v>
      </c>
      <c r="AO125" s="46">
        <f t="shared" si="243"/>
        <v>8</v>
      </c>
      <c r="AP125" s="37"/>
      <c r="AQ125" s="43">
        <f t="shared" si="3"/>
        <v>8</v>
      </c>
      <c r="AR125" s="41"/>
      <c r="AS125" s="41"/>
      <c r="AT125" s="53"/>
      <c r="AU125" s="54"/>
      <c r="AV125" s="54"/>
      <c r="AW125" s="4"/>
      <c r="AX125" s="4"/>
    </row>
    <row r="126" spans="1:50" ht="49.2" x14ac:dyDescent="0.4">
      <c r="A126" s="35">
        <f t="shared" si="4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ABRIL 2025  1'!AQ126</f>
        <v>4</v>
      </c>
      <c r="P126" s="45">
        <f t="shared" si="0"/>
        <v>4</v>
      </c>
      <c r="Q126" s="46">
        <f t="shared" ref="Q126:T126" si="244">AK126</f>
        <v>4</v>
      </c>
      <c r="R126" s="46">
        <f t="shared" si="244"/>
        <v>4</v>
      </c>
      <c r="S126" s="46">
        <f t="shared" si="244"/>
        <v>4</v>
      </c>
      <c r="T126" s="47">
        <f t="shared" si="244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5">P126-Z126+AE126+U126</f>
        <v>4</v>
      </c>
      <c r="AL126" s="46">
        <f t="shared" si="245"/>
        <v>4</v>
      </c>
      <c r="AM126" s="46">
        <f t="shared" si="245"/>
        <v>4</v>
      </c>
      <c r="AN126" s="46">
        <f t="shared" si="245"/>
        <v>4</v>
      </c>
      <c r="AO126" s="46">
        <f t="shared" si="245"/>
        <v>4</v>
      </c>
      <c r="AP126" s="37"/>
      <c r="AQ126" s="43">
        <f t="shared" si="3"/>
        <v>4</v>
      </c>
      <c r="AR126" s="41"/>
      <c r="AS126" s="41"/>
      <c r="AT126" s="53"/>
      <c r="AU126" s="54"/>
      <c r="AV126" s="54"/>
      <c r="AW126" s="4"/>
      <c r="AX126" s="4"/>
    </row>
    <row r="127" spans="1:50" ht="49.2" x14ac:dyDescent="0.4">
      <c r="A127" s="35">
        <f t="shared" si="4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ABRIL 2025  1'!AQ127</f>
        <v>0</v>
      </c>
      <c r="P127" s="45">
        <f t="shared" si="0"/>
        <v>0</v>
      </c>
      <c r="Q127" s="46">
        <f t="shared" ref="Q127:T127" si="246">AK127</f>
        <v>0</v>
      </c>
      <c r="R127" s="46">
        <f t="shared" si="246"/>
        <v>0</v>
      </c>
      <c r="S127" s="46">
        <f t="shared" si="246"/>
        <v>0</v>
      </c>
      <c r="T127" s="47">
        <f t="shared" si="246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7">P127-Z127+AE127+U127</f>
        <v>0</v>
      </c>
      <c r="AL127" s="46">
        <f t="shared" si="247"/>
        <v>0</v>
      </c>
      <c r="AM127" s="46">
        <f t="shared" si="247"/>
        <v>0</v>
      </c>
      <c r="AN127" s="46">
        <f t="shared" si="247"/>
        <v>0</v>
      </c>
      <c r="AO127" s="46">
        <f t="shared" si="247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  <c r="AW127" s="4"/>
      <c r="AX127" s="4"/>
    </row>
    <row r="128" spans="1:50" ht="24.6" x14ac:dyDescent="0.4">
      <c r="A128" s="35">
        <f t="shared" si="4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/>
      <c r="O128" s="43">
        <f>'EQUIPO ABRIL 2025  1'!AQ128</f>
        <v>3</v>
      </c>
      <c r="P128" s="45">
        <f t="shared" si="0"/>
        <v>3</v>
      </c>
      <c r="Q128" s="46">
        <f t="shared" ref="Q128:T128" si="248">AK128</f>
        <v>3</v>
      </c>
      <c r="R128" s="46">
        <f t="shared" si="248"/>
        <v>3</v>
      </c>
      <c r="S128" s="46">
        <f t="shared" si="248"/>
        <v>3</v>
      </c>
      <c r="T128" s="47">
        <f t="shared" si="248"/>
        <v>3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9">P128-Z128+AE128+U128</f>
        <v>3</v>
      </c>
      <c r="AL128" s="46">
        <f t="shared" si="249"/>
        <v>3</v>
      </c>
      <c r="AM128" s="46">
        <f t="shared" si="249"/>
        <v>3</v>
      </c>
      <c r="AN128" s="46">
        <f t="shared" si="249"/>
        <v>3</v>
      </c>
      <c r="AO128" s="46">
        <f t="shared" si="249"/>
        <v>3</v>
      </c>
      <c r="AP128" s="37"/>
      <c r="AQ128" s="43">
        <f t="shared" si="3"/>
        <v>3</v>
      </c>
      <c r="AR128" s="41"/>
      <c r="AS128" s="41"/>
      <c r="AT128" s="53"/>
      <c r="AU128" s="54"/>
      <c r="AV128" s="54"/>
      <c r="AW128" s="4"/>
      <c r="AX128" s="4"/>
    </row>
    <row r="129" spans="1:50" ht="49.2" x14ac:dyDescent="0.4">
      <c r="A129" s="35">
        <f t="shared" si="4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/>
      <c r="O129" s="43">
        <f>'EQUIPO ABRIL 2025  1'!AQ129</f>
        <v>6</v>
      </c>
      <c r="P129" s="45">
        <f t="shared" si="0"/>
        <v>6</v>
      </c>
      <c r="Q129" s="46">
        <f t="shared" ref="Q129:T129" si="250">AK129</f>
        <v>6</v>
      </c>
      <c r="R129" s="46">
        <f t="shared" si="250"/>
        <v>6</v>
      </c>
      <c r="S129" s="46">
        <f t="shared" si="250"/>
        <v>6</v>
      </c>
      <c r="T129" s="47">
        <f t="shared" si="250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1">P129-Z129+AE129+U129</f>
        <v>6</v>
      </c>
      <c r="AL129" s="46">
        <f t="shared" si="251"/>
        <v>6</v>
      </c>
      <c r="AM129" s="46">
        <f t="shared" si="251"/>
        <v>6</v>
      </c>
      <c r="AN129" s="46">
        <f t="shared" si="251"/>
        <v>6</v>
      </c>
      <c r="AO129" s="46">
        <f t="shared" si="251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  <c r="AW129" s="4"/>
      <c r="AX129" s="4"/>
    </row>
    <row r="130" spans="1:50" ht="49.2" x14ac:dyDescent="0.4">
      <c r="A130" s="35">
        <f t="shared" si="4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ABRIL 2025  1'!AQ130</f>
        <v>5</v>
      </c>
      <c r="P130" s="45">
        <f t="shared" si="0"/>
        <v>5</v>
      </c>
      <c r="Q130" s="46">
        <f t="shared" ref="Q130:T130" si="252">AK130</f>
        <v>5</v>
      </c>
      <c r="R130" s="46">
        <f t="shared" si="252"/>
        <v>5</v>
      </c>
      <c r="S130" s="46">
        <f t="shared" si="252"/>
        <v>5</v>
      </c>
      <c r="T130" s="47">
        <f t="shared" si="252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3">P130-Z130+AE130+U130</f>
        <v>5</v>
      </c>
      <c r="AL130" s="46">
        <f t="shared" si="253"/>
        <v>5</v>
      </c>
      <c r="AM130" s="46">
        <f t="shared" si="253"/>
        <v>5</v>
      </c>
      <c r="AN130" s="46">
        <f t="shared" si="253"/>
        <v>5</v>
      </c>
      <c r="AO130" s="46">
        <f t="shared" si="253"/>
        <v>5</v>
      </c>
      <c r="AP130" s="37"/>
      <c r="AQ130" s="43">
        <f t="shared" si="3"/>
        <v>5</v>
      </c>
      <c r="AR130" s="41"/>
      <c r="AS130" s="41"/>
      <c r="AT130" s="53"/>
      <c r="AU130" s="54"/>
      <c r="AV130" s="54"/>
      <c r="AW130" s="4"/>
      <c r="AX130" s="4"/>
    </row>
    <row r="131" spans="1:50" ht="24.6" x14ac:dyDescent="0.4">
      <c r="A131" s="35">
        <f t="shared" si="4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f>'EQUIPO ABRIL 2025  1'!AQ131</f>
        <v>12</v>
      </c>
      <c r="P131" s="45">
        <f t="shared" si="0"/>
        <v>12</v>
      </c>
      <c r="Q131" s="46">
        <f t="shared" ref="Q131:T131" si="254">AK131</f>
        <v>12</v>
      </c>
      <c r="R131" s="46">
        <f t="shared" si="254"/>
        <v>12</v>
      </c>
      <c r="S131" s="46">
        <f t="shared" si="254"/>
        <v>12</v>
      </c>
      <c r="T131" s="47">
        <f t="shared" si="254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5">P131-Z131+AE131+U131</f>
        <v>12</v>
      </c>
      <c r="AL131" s="46">
        <f t="shared" si="255"/>
        <v>12</v>
      </c>
      <c r="AM131" s="46">
        <f t="shared" si="255"/>
        <v>12</v>
      </c>
      <c r="AN131" s="46">
        <f t="shared" si="255"/>
        <v>12</v>
      </c>
      <c r="AO131" s="46">
        <f t="shared" si="255"/>
        <v>12</v>
      </c>
      <c r="AP131" s="37"/>
      <c r="AQ131" s="43">
        <f t="shared" si="3"/>
        <v>12</v>
      </c>
      <c r="AR131" s="41"/>
      <c r="AS131" s="41"/>
      <c r="AT131" s="53"/>
      <c r="AU131" s="54"/>
      <c r="AV131" s="54"/>
      <c r="AW131" s="4"/>
      <c r="AX131" s="4"/>
    </row>
    <row r="132" spans="1:50" ht="24.6" x14ac:dyDescent="0.4">
      <c r="A132" s="35">
        <f t="shared" si="4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f>'EQUIPO ABRIL 2025  1'!AQ132</f>
        <v>2</v>
      </c>
      <c r="P132" s="45">
        <f t="shared" si="0"/>
        <v>2</v>
      </c>
      <c r="Q132" s="46">
        <f t="shared" ref="Q132:T132" si="256">AK132</f>
        <v>2</v>
      </c>
      <c r="R132" s="46">
        <f t="shared" si="256"/>
        <v>2</v>
      </c>
      <c r="S132" s="46">
        <f t="shared" si="256"/>
        <v>2</v>
      </c>
      <c r="T132" s="47">
        <f t="shared" si="256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7">P132-Z132+AE132+U132</f>
        <v>2</v>
      </c>
      <c r="AL132" s="46">
        <f t="shared" si="257"/>
        <v>2</v>
      </c>
      <c r="AM132" s="46">
        <f t="shared" si="257"/>
        <v>2</v>
      </c>
      <c r="AN132" s="46">
        <f t="shared" si="257"/>
        <v>2</v>
      </c>
      <c r="AO132" s="46">
        <f t="shared" si="257"/>
        <v>2</v>
      </c>
      <c r="AP132" s="37"/>
      <c r="AQ132" s="43">
        <f t="shared" si="3"/>
        <v>2</v>
      </c>
      <c r="AR132" s="41"/>
      <c r="AS132" s="41"/>
      <c r="AT132" s="53"/>
      <c r="AU132" s="54"/>
      <c r="AV132" s="54"/>
      <c r="AW132" s="4"/>
      <c r="AX132" s="4"/>
    </row>
    <row r="133" spans="1:50" ht="49.2" x14ac:dyDescent="0.4">
      <c r="A133" s="35">
        <f t="shared" si="4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ABRIL 2025  1'!AQ133</f>
        <v>5</v>
      </c>
      <c r="P133" s="45">
        <f t="shared" si="0"/>
        <v>5</v>
      </c>
      <c r="Q133" s="46">
        <f t="shared" ref="Q133:T133" si="258">AK133</f>
        <v>5</v>
      </c>
      <c r="R133" s="46">
        <f t="shared" si="258"/>
        <v>5</v>
      </c>
      <c r="S133" s="46">
        <f t="shared" si="258"/>
        <v>5</v>
      </c>
      <c r="T133" s="47">
        <f t="shared" si="258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9">P133-Z133+AE133+U133</f>
        <v>5</v>
      </c>
      <c r="AL133" s="46">
        <f t="shared" si="259"/>
        <v>5</v>
      </c>
      <c r="AM133" s="46">
        <f t="shared" si="259"/>
        <v>5</v>
      </c>
      <c r="AN133" s="46">
        <f t="shared" si="259"/>
        <v>5</v>
      </c>
      <c r="AO133" s="46">
        <f t="shared" si="259"/>
        <v>5</v>
      </c>
      <c r="AP133" s="37"/>
      <c r="AQ133" s="43">
        <f t="shared" si="3"/>
        <v>5</v>
      </c>
      <c r="AR133" s="41"/>
      <c r="AS133" s="41"/>
      <c r="AT133" s="53"/>
      <c r="AU133" s="54"/>
      <c r="AV133" s="54"/>
      <c r="AW133" s="4"/>
      <c r="AX133" s="4"/>
    </row>
    <row r="134" spans="1:50" ht="49.2" x14ac:dyDescent="0.4">
      <c r="A134" s="35">
        <f t="shared" si="4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ABRIL 2025  1'!AQ134</f>
        <v>3</v>
      </c>
      <c r="P134" s="45">
        <f t="shared" si="0"/>
        <v>3</v>
      </c>
      <c r="Q134" s="46">
        <f t="shared" ref="Q134:T134" si="260">AK134</f>
        <v>3</v>
      </c>
      <c r="R134" s="46">
        <f t="shared" si="260"/>
        <v>3</v>
      </c>
      <c r="S134" s="46">
        <f t="shared" si="260"/>
        <v>3</v>
      </c>
      <c r="T134" s="47">
        <f t="shared" si="260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1">P134-Z134+AE134+U134</f>
        <v>3</v>
      </c>
      <c r="AL134" s="46">
        <f t="shared" si="261"/>
        <v>3</v>
      </c>
      <c r="AM134" s="46">
        <f t="shared" si="261"/>
        <v>3</v>
      </c>
      <c r="AN134" s="46">
        <f t="shared" si="261"/>
        <v>3</v>
      </c>
      <c r="AO134" s="46">
        <f t="shared" si="261"/>
        <v>3</v>
      </c>
      <c r="AP134" s="37"/>
      <c r="AQ134" s="43">
        <f t="shared" si="3"/>
        <v>3</v>
      </c>
      <c r="AR134" s="41"/>
      <c r="AS134" s="41"/>
      <c r="AT134" s="53"/>
      <c r="AU134" s="54"/>
      <c r="AV134" s="54"/>
      <c r="AW134" s="4"/>
      <c r="AX134" s="4"/>
    </row>
    <row r="135" spans="1:50" ht="49.2" x14ac:dyDescent="0.4">
      <c r="A135" s="35">
        <f t="shared" si="4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ABRIL 2025  1'!AQ135</f>
        <v>5</v>
      </c>
      <c r="P135" s="45">
        <f t="shared" si="0"/>
        <v>5</v>
      </c>
      <c r="Q135" s="46">
        <f t="shared" ref="Q135:T135" si="262">AK135</f>
        <v>5</v>
      </c>
      <c r="R135" s="46">
        <f t="shared" si="262"/>
        <v>5</v>
      </c>
      <c r="S135" s="46">
        <f t="shared" si="262"/>
        <v>5</v>
      </c>
      <c r="T135" s="47">
        <f t="shared" si="262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2025'!AP135</f>
        <v>6</v>
      </c>
      <c r="AK135" s="52">
        <f t="shared" ref="AK135:AO135" si="263">P135-Z135+AE135+U135</f>
        <v>5</v>
      </c>
      <c r="AL135" s="46">
        <f t="shared" si="263"/>
        <v>5</v>
      </c>
      <c r="AM135" s="46">
        <f t="shared" si="263"/>
        <v>5</v>
      </c>
      <c r="AN135" s="46">
        <f t="shared" si="263"/>
        <v>5</v>
      </c>
      <c r="AO135" s="46">
        <f t="shared" si="263"/>
        <v>5</v>
      </c>
      <c r="AP135" s="37"/>
      <c r="AQ135" s="43">
        <f t="shared" si="3"/>
        <v>5</v>
      </c>
      <c r="AR135" s="41"/>
      <c r="AS135" s="41"/>
      <c r="AT135" s="53"/>
      <c r="AU135" s="54"/>
      <c r="AV135" s="54"/>
      <c r="AW135" s="4"/>
      <c r="AX135" s="4"/>
    </row>
    <row r="136" spans="1:50" ht="49.2" x14ac:dyDescent="0.4">
      <c r="A136" s="35">
        <f t="shared" si="4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ABRIL 2025  1'!AQ136</f>
        <v>4</v>
      </c>
      <c r="P136" s="45">
        <f t="shared" si="0"/>
        <v>4</v>
      </c>
      <c r="Q136" s="46">
        <f t="shared" ref="Q136:T136" si="264">AK136</f>
        <v>4</v>
      </c>
      <c r="R136" s="46">
        <f t="shared" si="264"/>
        <v>4</v>
      </c>
      <c r="S136" s="46">
        <f t="shared" si="264"/>
        <v>4</v>
      </c>
      <c r="T136" s="47">
        <f t="shared" si="264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5">P136-Z136+AE136+U136</f>
        <v>4</v>
      </c>
      <c r="AL136" s="46">
        <f t="shared" si="265"/>
        <v>4</v>
      </c>
      <c r="AM136" s="46">
        <f t="shared" si="265"/>
        <v>4</v>
      </c>
      <c r="AN136" s="46">
        <f t="shared" si="265"/>
        <v>4</v>
      </c>
      <c r="AO136" s="46">
        <f t="shared" si="265"/>
        <v>4</v>
      </c>
      <c r="AP136" s="37"/>
      <c r="AQ136" s="43">
        <f t="shared" si="3"/>
        <v>4</v>
      </c>
      <c r="AR136" s="41"/>
      <c r="AS136" s="41"/>
      <c r="AT136" s="53"/>
      <c r="AU136" s="54"/>
      <c r="AV136" s="54"/>
      <c r="AW136" s="4"/>
      <c r="AX136" s="4"/>
    </row>
    <row r="137" spans="1:50" ht="49.2" x14ac:dyDescent="0.4">
      <c r="A137" s="35">
        <f t="shared" si="4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ABRIL 2025  1'!AQ137</f>
        <v>0</v>
      </c>
      <c r="P137" s="45">
        <f t="shared" si="0"/>
        <v>0</v>
      </c>
      <c r="Q137" s="46">
        <f t="shared" ref="Q137:T137" si="266">AK137</f>
        <v>0</v>
      </c>
      <c r="R137" s="46">
        <f t="shared" si="266"/>
        <v>0</v>
      </c>
      <c r="S137" s="46">
        <f t="shared" si="266"/>
        <v>0</v>
      </c>
      <c r="T137" s="47">
        <f t="shared" si="266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7">P137-Z137+AE137+U137</f>
        <v>0</v>
      </c>
      <c r="AL137" s="46">
        <f t="shared" si="267"/>
        <v>0</v>
      </c>
      <c r="AM137" s="46">
        <f t="shared" si="267"/>
        <v>0</v>
      </c>
      <c r="AN137" s="46">
        <f t="shared" si="267"/>
        <v>0</v>
      </c>
      <c r="AO137" s="46">
        <f t="shared" si="267"/>
        <v>0</v>
      </c>
      <c r="AP137" s="37"/>
      <c r="AQ137" s="43">
        <f t="shared" si="3"/>
        <v>0</v>
      </c>
      <c r="AR137" s="41"/>
      <c r="AS137" s="41"/>
      <c r="AT137" s="53"/>
      <c r="AU137" s="54"/>
      <c r="AV137" s="54"/>
      <c r="AW137" s="4"/>
      <c r="AX137" s="4"/>
    </row>
    <row r="138" spans="1:50" ht="49.2" x14ac:dyDescent="0.4">
      <c r="A138" s="35">
        <f t="shared" si="4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ABRIL 2025  1'!AQ138</f>
        <v>9</v>
      </c>
      <c r="P138" s="45">
        <f t="shared" si="0"/>
        <v>9</v>
      </c>
      <c r="Q138" s="46">
        <f t="shared" ref="Q138:T138" si="268">AK138</f>
        <v>9</v>
      </c>
      <c r="R138" s="46">
        <f t="shared" si="268"/>
        <v>9</v>
      </c>
      <c r="S138" s="46">
        <f t="shared" si="268"/>
        <v>9</v>
      </c>
      <c r="T138" s="47">
        <f t="shared" si="268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9">P138-Z138+AE138+U138</f>
        <v>9</v>
      </c>
      <c r="AL138" s="46">
        <f t="shared" si="269"/>
        <v>9</v>
      </c>
      <c r="AM138" s="46">
        <f t="shared" si="269"/>
        <v>9</v>
      </c>
      <c r="AN138" s="46">
        <f t="shared" si="269"/>
        <v>9</v>
      </c>
      <c r="AO138" s="46">
        <f t="shared" si="269"/>
        <v>9</v>
      </c>
      <c r="AP138" s="37"/>
      <c r="AQ138" s="43">
        <f t="shared" si="3"/>
        <v>9</v>
      </c>
      <c r="AR138" s="41"/>
      <c r="AS138" s="41"/>
      <c r="AT138" s="53"/>
      <c r="AU138" s="54"/>
      <c r="AV138" s="54"/>
      <c r="AW138" s="4"/>
      <c r="AX138" s="4"/>
    </row>
    <row r="139" spans="1:50" ht="49.2" x14ac:dyDescent="0.4">
      <c r="A139" s="35">
        <f t="shared" si="4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ABRIL 2025  1'!AQ139</f>
        <v>18</v>
      </c>
      <c r="P139" s="45">
        <f t="shared" si="0"/>
        <v>18</v>
      </c>
      <c r="Q139" s="46">
        <f t="shared" ref="Q139:T139" si="270">AK139</f>
        <v>18</v>
      </c>
      <c r="R139" s="46">
        <f t="shared" si="270"/>
        <v>18</v>
      </c>
      <c r="S139" s="46">
        <f t="shared" si="270"/>
        <v>18</v>
      </c>
      <c r="T139" s="47">
        <f t="shared" si="270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1">P139-Z139+AE139+U139</f>
        <v>18</v>
      </c>
      <c r="AL139" s="46">
        <f t="shared" si="271"/>
        <v>18</v>
      </c>
      <c r="AM139" s="46">
        <f t="shared" si="271"/>
        <v>18</v>
      </c>
      <c r="AN139" s="46">
        <f t="shared" si="271"/>
        <v>18</v>
      </c>
      <c r="AO139" s="46">
        <f t="shared" si="271"/>
        <v>18</v>
      </c>
      <c r="AP139" s="37"/>
      <c r="AQ139" s="43">
        <f t="shared" si="3"/>
        <v>18</v>
      </c>
      <c r="AR139" s="41"/>
      <c r="AS139" s="41"/>
      <c r="AT139" s="53"/>
      <c r="AU139" s="54"/>
      <c r="AV139" s="54"/>
      <c r="AW139" s="4"/>
      <c r="AX139" s="4"/>
    </row>
    <row r="140" spans="1:50" ht="73.8" x14ac:dyDescent="0.4">
      <c r="A140" s="35">
        <f t="shared" si="4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ABRIL 2025  1'!AQ140</f>
        <v>8</v>
      </c>
      <c r="P140" s="45">
        <f t="shared" si="0"/>
        <v>8</v>
      </c>
      <c r="Q140" s="46">
        <f t="shared" ref="Q140:T140" si="272">AK140</f>
        <v>8</v>
      </c>
      <c r="R140" s="46">
        <f t="shared" si="272"/>
        <v>8</v>
      </c>
      <c r="S140" s="46">
        <f t="shared" si="272"/>
        <v>8</v>
      </c>
      <c r="T140" s="47">
        <f t="shared" si="272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3">P140-Z140+AE140+U140</f>
        <v>8</v>
      </c>
      <c r="AL140" s="46">
        <f t="shared" si="273"/>
        <v>8</v>
      </c>
      <c r="AM140" s="46">
        <f t="shared" si="273"/>
        <v>8</v>
      </c>
      <c r="AN140" s="46">
        <f t="shared" si="273"/>
        <v>8</v>
      </c>
      <c r="AO140" s="46">
        <f t="shared" si="273"/>
        <v>8</v>
      </c>
      <c r="AP140" s="37"/>
      <c r="AQ140" s="43">
        <f t="shared" si="3"/>
        <v>8</v>
      </c>
      <c r="AR140" s="41"/>
      <c r="AS140" s="41"/>
      <c r="AT140" s="53"/>
      <c r="AU140" s="54"/>
      <c r="AV140" s="54"/>
      <c r="AW140" s="4"/>
      <c r="AX140" s="4"/>
    </row>
    <row r="141" spans="1:50" ht="49.2" x14ac:dyDescent="0.4">
      <c r="A141" s="35">
        <f t="shared" si="4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ABRIL 2025  1'!AQ141</f>
        <v>4</v>
      </c>
      <c r="P141" s="45">
        <f t="shared" si="0"/>
        <v>4</v>
      </c>
      <c r="Q141" s="46">
        <f t="shared" ref="Q141:T141" si="274">AK141</f>
        <v>4</v>
      </c>
      <c r="R141" s="46">
        <f t="shared" si="274"/>
        <v>4</v>
      </c>
      <c r="S141" s="46">
        <f t="shared" si="274"/>
        <v>4</v>
      </c>
      <c r="T141" s="47">
        <f t="shared" si="274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5">P141-Z141+AE141+U141</f>
        <v>4</v>
      </c>
      <c r="AL141" s="46">
        <f t="shared" si="275"/>
        <v>4</v>
      </c>
      <c r="AM141" s="46">
        <f t="shared" si="275"/>
        <v>4</v>
      </c>
      <c r="AN141" s="46">
        <f t="shared" si="275"/>
        <v>4</v>
      </c>
      <c r="AO141" s="46">
        <f t="shared" si="275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  <c r="AW141" s="4"/>
      <c r="AX141" s="4"/>
    </row>
    <row r="142" spans="1:50" ht="49.2" x14ac:dyDescent="0.4">
      <c r="A142" s="35">
        <f t="shared" si="4"/>
        <v>137</v>
      </c>
      <c r="B142" s="13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ABRIL 2025  1'!AQ142</f>
        <v>15</v>
      </c>
      <c r="P142" s="45">
        <f t="shared" si="0"/>
        <v>15</v>
      </c>
      <c r="Q142" s="46">
        <f t="shared" ref="Q142:T142" si="276">AK142</f>
        <v>15</v>
      </c>
      <c r="R142" s="46">
        <f t="shared" si="276"/>
        <v>15</v>
      </c>
      <c r="S142" s="46">
        <f t="shared" si="276"/>
        <v>15</v>
      </c>
      <c r="T142" s="47">
        <f t="shared" si="276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7">P142-Z142+AE142+U142</f>
        <v>15</v>
      </c>
      <c r="AL142" s="46">
        <f t="shared" si="277"/>
        <v>15</v>
      </c>
      <c r="AM142" s="46">
        <f t="shared" si="277"/>
        <v>15</v>
      </c>
      <c r="AN142" s="46">
        <f t="shared" si="277"/>
        <v>15</v>
      </c>
      <c r="AO142" s="46">
        <f t="shared" si="277"/>
        <v>15</v>
      </c>
      <c r="AP142" s="37"/>
      <c r="AQ142" s="43">
        <f t="shared" si="3"/>
        <v>15</v>
      </c>
      <c r="AR142" s="41"/>
      <c r="AS142" s="41"/>
      <c r="AT142" s="53"/>
      <c r="AU142" s="54"/>
      <c r="AV142" s="54"/>
      <c r="AW142" s="4"/>
      <c r="AX142" s="4"/>
    </row>
    <row r="143" spans="1:50" ht="49.2" x14ac:dyDescent="0.4">
      <c r="A143" s="35">
        <f t="shared" si="4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ABRIL 2025  1'!AQ143</f>
        <v>0</v>
      </c>
      <c r="P143" s="45">
        <f t="shared" si="0"/>
        <v>0</v>
      </c>
      <c r="Q143" s="46">
        <f t="shared" ref="Q143:T143" si="278">AK143</f>
        <v>0</v>
      </c>
      <c r="R143" s="46">
        <f t="shared" si="278"/>
        <v>0</v>
      </c>
      <c r="S143" s="46">
        <f t="shared" si="278"/>
        <v>0</v>
      </c>
      <c r="T143" s="47">
        <f t="shared" si="278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9">P143-Z143+AE143+U143</f>
        <v>0</v>
      </c>
      <c r="AL143" s="46">
        <f t="shared" si="279"/>
        <v>0</v>
      </c>
      <c r="AM143" s="46">
        <f t="shared" si="279"/>
        <v>0</v>
      </c>
      <c r="AN143" s="46">
        <f t="shared" si="279"/>
        <v>0</v>
      </c>
      <c r="AO143" s="46">
        <f t="shared" si="279"/>
        <v>0</v>
      </c>
      <c r="AP143" s="37"/>
      <c r="AQ143" s="43">
        <f t="shared" si="3"/>
        <v>0</v>
      </c>
      <c r="AR143" s="41"/>
      <c r="AS143" s="41"/>
      <c r="AT143" s="53"/>
      <c r="AU143" s="54"/>
      <c r="AV143" s="54"/>
      <c r="AW143" s="4"/>
      <c r="AX143" s="4"/>
    </row>
    <row r="144" spans="1:50" ht="49.2" x14ac:dyDescent="0.4">
      <c r="A144" s="35">
        <f t="shared" si="4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ABRIL 2025  1'!AQ144</f>
        <v>10</v>
      </c>
      <c r="P144" s="45">
        <f t="shared" si="0"/>
        <v>10</v>
      </c>
      <c r="Q144" s="46">
        <f t="shared" ref="Q144:T144" si="280">AK144</f>
        <v>10</v>
      </c>
      <c r="R144" s="46">
        <f t="shared" si="280"/>
        <v>10</v>
      </c>
      <c r="S144" s="46">
        <f t="shared" si="280"/>
        <v>10</v>
      </c>
      <c r="T144" s="47">
        <f t="shared" si="280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1">P144-Z144+AE144+U144</f>
        <v>10</v>
      </c>
      <c r="AL144" s="46">
        <f t="shared" si="281"/>
        <v>10</v>
      </c>
      <c r="AM144" s="46">
        <f t="shared" si="281"/>
        <v>10</v>
      </c>
      <c r="AN144" s="46">
        <f t="shared" si="281"/>
        <v>10</v>
      </c>
      <c r="AO144" s="46">
        <f t="shared" si="281"/>
        <v>10</v>
      </c>
      <c r="AP144" s="37"/>
      <c r="AQ144" s="43">
        <f t="shared" si="3"/>
        <v>10</v>
      </c>
      <c r="AR144" s="41"/>
      <c r="AS144" s="41"/>
      <c r="AT144" s="53"/>
      <c r="AU144" s="54"/>
      <c r="AV144" s="54"/>
      <c r="AW144" s="4"/>
      <c r="AX144" s="4"/>
    </row>
    <row r="145" spans="1:50" ht="24.6" x14ac:dyDescent="0.4">
      <c r="A145" s="35">
        <f t="shared" si="4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44"/>
      <c r="O145" s="43">
        <f>'EQUIPO ABRIL 2025  1'!AQ145</f>
        <v>156</v>
      </c>
      <c r="P145" s="45">
        <f t="shared" si="0"/>
        <v>156</v>
      </c>
      <c r="Q145" s="46">
        <f t="shared" ref="Q145:T145" si="282">AK145</f>
        <v>156</v>
      </c>
      <c r="R145" s="46">
        <f t="shared" si="282"/>
        <v>156</v>
      </c>
      <c r="S145" s="46">
        <f t="shared" si="282"/>
        <v>156</v>
      </c>
      <c r="T145" s="47">
        <f t="shared" si="282"/>
        <v>156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3">P145-Z145+AE145+U145</f>
        <v>156</v>
      </c>
      <c r="AL145" s="46">
        <f t="shared" si="283"/>
        <v>156</v>
      </c>
      <c r="AM145" s="46">
        <f t="shared" si="283"/>
        <v>156</v>
      </c>
      <c r="AN145" s="46">
        <f t="shared" si="283"/>
        <v>156</v>
      </c>
      <c r="AO145" s="46">
        <f t="shared" si="283"/>
        <v>156</v>
      </c>
      <c r="AP145" s="37"/>
      <c r="AQ145" s="43">
        <f t="shared" si="3"/>
        <v>156</v>
      </c>
      <c r="AR145" s="41"/>
      <c r="AS145" s="41"/>
      <c r="AT145" s="53"/>
      <c r="AU145" s="54"/>
      <c r="AV145" s="54"/>
      <c r="AW145" s="4"/>
      <c r="AX145" s="4"/>
    </row>
    <row r="146" spans="1:50" ht="24.6" x14ac:dyDescent="0.4">
      <c r="A146" s="35">
        <f t="shared" si="4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44"/>
      <c r="O146" s="43">
        <f>'EQUIPO ABRIL 2025  1'!AQ146</f>
        <v>156</v>
      </c>
      <c r="P146" s="45">
        <f t="shared" si="0"/>
        <v>156</v>
      </c>
      <c r="Q146" s="46">
        <f t="shared" ref="Q146:T146" si="284">AK146</f>
        <v>156</v>
      </c>
      <c r="R146" s="46">
        <f t="shared" si="284"/>
        <v>156</v>
      </c>
      <c r="S146" s="46">
        <f t="shared" si="284"/>
        <v>156</v>
      </c>
      <c r="T146" s="47">
        <f t="shared" si="284"/>
        <v>156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5">P146-Z146+AE146+U146</f>
        <v>156</v>
      </c>
      <c r="AL146" s="46">
        <f t="shared" si="285"/>
        <v>156</v>
      </c>
      <c r="AM146" s="46">
        <f t="shared" si="285"/>
        <v>156</v>
      </c>
      <c r="AN146" s="46">
        <f t="shared" si="285"/>
        <v>156</v>
      </c>
      <c r="AO146" s="46">
        <f t="shared" si="285"/>
        <v>156</v>
      </c>
      <c r="AP146" s="37"/>
      <c r="AQ146" s="43">
        <f t="shared" si="3"/>
        <v>156</v>
      </c>
      <c r="AR146" s="41"/>
      <c r="AS146" s="41"/>
      <c r="AT146" s="53"/>
      <c r="AU146" s="54"/>
      <c r="AV146" s="54"/>
      <c r="AW146" s="4"/>
      <c r="AX146" s="4"/>
    </row>
    <row r="147" spans="1:50" ht="24.6" x14ac:dyDescent="0.4">
      <c r="A147" s="35">
        <f t="shared" si="4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 t="s">
        <v>1132</v>
      </c>
      <c r="O147" s="43">
        <f>'EQUIPO ABRIL 2025  1'!AQ147</f>
        <v>132</v>
      </c>
      <c r="P147" s="45">
        <f t="shared" si="0"/>
        <v>132</v>
      </c>
      <c r="Q147" s="46">
        <f t="shared" ref="Q147:T147" si="286">AK147</f>
        <v>132</v>
      </c>
      <c r="R147" s="46">
        <f t="shared" si="286"/>
        <v>127</v>
      </c>
      <c r="S147" s="46">
        <f t="shared" si="286"/>
        <v>127</v>
      </c>
      <c r="T147" s="47">
        <f t="shared" si="286"/>
        <v>127</v>
      </c>
      <c r="U147" s="48"/>
      <c r="V147" s="37"/>
      <c r="W147" s="37"/>
      <c r="X147" s="37"/>
      <c r="Y147" s="49"/>
      <c r="Z147" s="138"/>
      <c r="AA147" s="139">
        <v>5</v>
      </c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7">P147-Z147+AE147+U147</f>
        <v>132</v>
      </c>
      <c r="AL147" s="46">
        <f t="shared" si="287"/>
        <v>127</v>
      </c>
      <c r="AM147" s="46">
        <f t="shared" si="287"/>
        <v>127</v>
      </c>
      <c r="AN147" s="46">
        <f t="shared" si="287"/>
        <v>127</v>
      </c>
      <c r="AO147" s="46">
        <f t="shared" si="287"/>
        <v>127</v>
      </c>
      <c r="AP147" s="37"/>
      <c r="AQ147" s="43">
        <f t="shared" si="3"/>
        <v>127</v>
      </c>
      <c r="AR147" s="41"/>
      <c r="AS147" s="41">
        <v>415</v>
      </c>
      <c r="AT147" s="53"/>
      <c r="AU147" s="54"/>
      <c r="AV147" s="54"/>
      <c r="AW147" s="4"/>
      <c r="AX147" s="4"/>
    </row>
    <row r="148" spans="1:50" ht="24.6" x14ac:dyDescent="0.4">
      <c r="A148" s="35">
        <f t="shared" si="4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 t="s">
        <v>1132</v>
      </c>
      <c r="O148" s="43">
        <f>'EQUIPO ABRIL 2025  1'!AQ148</f>
        <v>132</v>
      </c>
      <c r="P148" s="45">
        <f t="shared" si="0"/>
        <v>132</v>
      </c>
      <c r="Q148" s="46">
        <f t="shared" ref="Q148:T148" si="288">AK148</f>
        <v>132</v>
      </c>
      <c r="R148" s="46">
        <f t="shared" si="288"/>
        <v>127</v>
      </c>
      <c r="S148" s="46">
        <f t="shared" si="288"/>
        <v>127</v>
      </c>
      <c r="T148" s="47">
        <f t="shared" si="288"/>
        <v>127</v>
      </c>
      <c r="U148" s="48"/>
      <c r="V148" s="37"/>
      <c r="W148" s="37"/>
      <c r="X148" s="37"/>
      <c r="Y148" s="49"/>
      <c r="Z148" s="138"/>
      <c r="AA148" s="139">
        <v>5</v>
      </c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9">P148-Z148+AE148+U148</f>
        <v>132</v>
      </c>
      <c r="AL148" s="46">
        <f t="shared" si="289"/>
        <v>127</v>
      </c>
      <c r="AM148" s="46">
        <f t="shared" si="289"/>
        <v>127</v>
      </c>
      <c r="AN148" s="46">
        <f t="shared" si="289"/>
        <v>127</v>
      </c>
      <c r="AO148" s="46">
        <f t="shared" si="289"/>
        <v>127</v>
      </c>
      <c r="AP148" s="37"/>
      <c r="AQ148" s="43">
        <f t="shared" si="3"/>
        <v>127</v>
      </c>
      <c r="AR148" s="41"/>
      <c r="AS148" s="44">
        <v>415</v>
      </c>
      <c r="AT148" s="53"/>
      <c r="AU148" s="54"/>
      <c r="AV148" s="54"/>
      <c r="AW148" s="4"/>
      <c r="AX148" s="4"/>
    </row>
    <row r="149" spans="1:50" ht="49.2" x14ac:dyDescent="0.4">
      <c r="A149" s="35">
        <f t="shared" si="4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/>
      <c r="O149" s="43">
        <f>'EQUIPO ABRIL 2025  1'!AQ149</f>
        <v>42</v>
      </c>
      <c r="P149" s="45">
        <f t="shared" si="0"/>
        <v>42</v>
      </c>
      <c r="Q149" s="46">
        <f t="shared" ref="Q149:T149" si="290">AK149</f>
        <v>42</v>
      </c>
      <c r="R149" s="46">
        <f t="shared" si="290"/>
        <v>42</v>
      </c>
      <c r="S149" s="46">
        <f t="shared" si="290"/>
        <v>42</v>
      </c>
      <c r="T149" s="47">
        <f t="shared" si="290"/>
        <v>42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1">P149-Z149+AE149+U149</f>
        <v>42</v>
      </c>
      <c r="AL149" s="46">
        <f t="shared" si="291"/>
        <v>42</v>
      </c>
      <c r="AM149" s="46">
        <f t="shared" si="291"/>
        <v>42</v>
      </c>
      <c r="AN149" s="46">
        <f t="shared" si="291"/>
        <v>42</v>
      </c>
      <c r="AO149" s="46">
        <f t="shared" si="291"/>
        <v>42</v>
      </c>
      <c r="AP149" s="37"/>
      <c r="AQ149" s="43">
        <f t="shared" si="3"/>
        <v>42</v>
      </c>
      <c r="AR149" s="41"/>
      <c r="AS149" s="41"/>
      <c r="AT149" s="53"/>
      <c r="AU149" s="54"/>
      <c r="AV149" s="54"/>
      <c r="AW149" s="4"/>
      <c r="AX149" s="4"/>
    </row>
    <row r="150" spans="1:50" ht="50.4" x14ac:dyDescent="0.5">
      <c r="A150" s="35">
        <f t="shared" si="4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/>
      <c r="O150" s="43">
        <f>'EQUIPO ABRIL 2025  1'!AQ150</f>
        <v>32</v>
      </c>
      <c r="P150" s="45">
        <f t="shared" si="0"/>
        <v>32</v>
      </c>
      <c r="Q150" s="46">
        <f t="shared" ref="Q150:T150" si="292">AK150</f>
        <v>32</v>
      </c>
      <c r="R150" s="46">
        <f t="shared" si="292"/>
        <v>32</v>
      </c>
      <c r="S150" s="46">
        <f t="shared" si="292"/>
        <v>32</v>
      </c>
      <c r="T150" s="47">
        <f t="shared" si="292"/>
        <v>32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3">P150-Z150+AE150+U150</f>
        <v>32</v>
      </c>
      <c r="AL150" s="46">
        <f t="shared" si="293"/>
        <v>32</v>
      </c>
      <c r="AM150" s="46">
        <f t="shared" si="293"/>
        <v>32</v>
      </c>
      <c r="AN150" s="46">
        <f t="shared" si="293"/>
        <v>32</v>
      </c>
      <c r="AO150" s="46">
        <f t="shared" si="293"/>
        <v>32</v>
      </c>
      <c r="AP150" s="37"/>
      <c r="AQ150" s="43">
        <f t="shared" si="3"/>
        <v>32</v>
      </c>
      <c r="AR150" s="41"/>
      <c r="AS150" s="41"/>
      <c r="AT150" s="53"/>
      <c r="AU150" s="54"/>
      <c r="AV150" s="54"/>
      <c r="AW150" s="4"/>
      <c r="AX150" s="4"/>
    </row>
    <row r="151" spans="1:50" ht="49.2" x14ac:dyDescent="0.4">
      <c r="A151" s="35">
        <f t="shared" si="4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ABRIL 2025  1'!AQ151</f>
        <v>2</v>
      </c>
      <c r="P151" s="45">
        <f t="shared" si="0"/>
        <v>2</v>
      </c>
      <c r="Q151" s="46">
        <f t="shared" ref="Q151:T151" si="294">AK151</f>
        <v>2</v>
      </c>
      <c r="R151" s="46">
        <f t="shared" si="294"/>
        <v>2</v>
      </c>
      <c r="S151" s="46">
        <f t="shared" si="294"/>
        <v>2</v>
      </c>
      <c r="T151" s="47">
        <f t="shared" si="294"/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5">P151-Z151+AE151+U151</f>
        <v>2</v>
      </c>
      <c r="AL151" s="46">
        <f t="shared" si="295"/>
        <v>2</v>
      </c>
      <c r="AM151" s="46">
        <f t="shared" si="295"/>
        <v>2</v>
      </c>
      <c r="AN151" s="46">
        <f t="shared" si="295"/>
        <v>2</v>
      </c>
      <c r="AO151" s="46">
        <f t="shared" si="295"/>
        <v>2</v>
      </c>
      <c r="AP151" s="37"/>
      <c r="AQ151" s="43">
        <f t="shared" si="3"/>
        <v>2</v>
      </c>
      <c r="AR151" s="41"/>
      <c r="AS151" s="41"/>
      <c r="AT151" s="53"/>
      <c r="AU151" s="54"/>
      <c r="AV151" s="54"/>
      <c r="AW151" s="4"/>
      <c r="AX151" s="4"/>
    </row>
    <row r="152" spans="1:50" ht="24.6" x14ac:dyDescent="0.4">
      <c r="A152" s="35">
        <f t="shared" si="4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ABRIL 2025  1'!AQ152</f>
        <v>14</v>
      </c>
      <c r="P152" s="45">
        <f t="shared" si="0"/>
        <v>14</v>
      </c>
      <c r="Q152" s="46">
        <f t="shared" ref="Q152:T152" si="296">AK152</f>
        <v>14</v>
      </c>
      <c r="R152" s="46">
        <f t="shared" si="296"/>
        <v>14</v>
      </c>
      <c r="S152" s="46">
        <f t="shared" si="296"/>
        <v>14</v>
      </c>
      <c r="T152" s="47">
        <f t="shared" si="296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7">P152-Z152+AE152+U152</f>
        <v>14</v>
      </c>
      <c r="AL152" s="46">
        <f t="shared" si="297"/>
        <v>14</v>
      </c>
      <c r="AM152" s="46">
        <f t="shared" si="297"/>
        <v>14</v>
      </c>
      <c r="AN152" s="46">
        <f t="shared" si="297"/>
        <v>14</v>
      </c>
      <c r="AO152" s="46">
        <f t="shared" si="297"/>
        <v>14</v>
      </c>
      <c r="AP152" s="37"/>
      <c r="AQ152" s="43">
        <f t="shared" si="3"/>
        <v>14</v>
      </c>
      <c r="AR152" s="41"/>
      <c r="AS152" s="41"/>
      <c r="AT152" s="53"/>
      <c r="AU152" s="54"/>
      <c r="AV152" s="54"/>
      <c r="AW152" s="4"/>
      <c r="AX152" s="4"/>
    </row>
    <row r="153" spans="1:50" ht="49.2" x14ac:dyDescent="0.4">
      <c r="A153" s="35">
        <f t="shared" si="4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ABRIL 2025  1'!AQ153</f>
        <v>1</v>
      </c>
      <c r="P153" s="45">
        <f t="shared" si="0"/>
        <v>1</v>
      </c>
      <c r="Q153" s="46">
        <f t="shared" ref="Q153:T153" si="298">AK153</f>
        <v>1</v>
      </c>
      <c r="R153" s="46">
        <f t="shared" si="298"/>
        <v>1</v>
      </c>
      <c r="S153" s="46">
        <f t="shared" si="298"/>
        <v>1</v>
      </c>
      <c r="T153" s="47">
        <f t="shared" si="298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9">P153-Z153+AE153+U153</f>
        <v>1</v>
      </c>
      <c r="AL153" s="46">
        <f t="shared" si="299"/>
        <v>1</v>
      </c>
      <c r="AM153" s="46">
        <f t="shared" si="299"/>
        <v>1</v>
      </c>
      <c r="AN153" s="46">
        <f t="shared" si="299"/>
        <v>1</v>
      </c>
      <c r="AO153" s="46">
        <f t="shared" si="299"/>
        <v>1</v>
      </c>
      <c r="AP153" s="37"/>
      <c r="AQ153" s="43">
        <f t="shared" si="3"/>
        <v>1</v>
      </c>
      <c r="AR153" s="41"/>
      <c r="AS153" s="41"/>
      <c r="AT153" s="53"/>
      <c r="AU153" s="54"/>
      <c r="AV153" s="54"/>
      <c r="AW153" s="4"/>
      <c r="AX153" s="4"/>
    </row>
    <row r="154" spans="1:50" ht="24.6" x14ac:dyDescent="0.4">
      <c r="A154" s="35">
        <f t="shared" si="4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ABRIL 2025  1'!AQ154</f>
        <v>0</v>
      </c>
      <c r="P154" s="45">
        <f t="shared" si="0"/>
        <v>0</v>
      </c>
      <c r="Q154" s="46">
        <f t="shared" ref="Q154:T154" si="300">AK154</f>
        <v>0</v>
      </c>
      <c r="R154" s="46">
        <f t="shared" si="300"/>
        <v>0</v>
      </c>
      <c r="S154" s="46">
        <f t="shared" si="300"/>
        <v>0</v>
      </c>
      <c r="T154" s="47">
        <f t="shared" si="300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1">P154-Z154+AE154+U154</f>
        <v>0</v>
      </c>
      <c r="AL154" s="46">
        <f t="shared" si="301"/>
        <v>0</v>
      </c>
      <c r="AM154" s="46">
        <f t="shared" si="301"/>
        <v>0</v>
      </c>
      <c r="AN154" s="46">
        <f t="shared" si="301"/>
        <v>0</v>
      </c>
      <c r="AO154" s="46">
        <f t="shared" si="301"/>
        <v>0</v>
      </c>
      <c r="AP154" s="37"/>
      <c r="AQ154" s="43">
        <f t="shared" si="3"/>
        <v>0</v>
      </c>
      <c r="AR154" s="41"/>
      <c r="AS154" s="41"/>
      <c r="AT154" s="53"/>
      <c r="AU154" s="54"/>
      <c r="AV154" s="54"/>
      <c r="AW154" s="4"/>
      <c r="AX154" s="4"/>
    </row>
    <row r="155" spans="1:50" ht="49.2" x14ac:dyDescent="0.4">
      <c r="A155" s="35">
        <f t="shared" si="4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ABRIL 2025  1'!AQ155</f>
        <v>1</v>
      </c>
      <c r="P155" s="45">
        <f t="shared" si="0"/>
        <v>1</v>
      </c>
      <c r="Q155" s="46">
        <f t="shared" ref="Q155:T155" si="302">AK155</f>
        <v>1</v>
      </c>
      <c r="R155" s="46">
        <f t="shared" si="302"/>
        <v>1</v>
      </c>
      <c r="S155" s="46">
        <f t="shared" si="302"/>
        <v>1</v>
      </c>
      <c r="T155" s="47">
        <f t="shared" si="302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3">P155-Z155+AE155+U155</f>
        <v>1</v>
      </c>
      <c r="AL155" s="46">
        <f t="shared" si="303"/>
        <v>1</v>
      </c>
      <c r="AM155" s="46">
        <f t="shared" si="303"/>
        <v>1</v>
      </c>
      <c r="AN155" s="46">
        <f t="shared" si="303"/>
        <v>1</v>
      </c>
      <c r="AO155" s="46">
        <f t="shared" si="303"/>
        <v>1</v>
      </c>
      <c r="AP155" s="37"/>
      <c r="AQ155" s="43">
        <f t="shared" si="3"/>
        <v>1</v>
      </c>
      <c r="AR155" s="41"/>
      <c r="AS155" s="41"/>
      <c r="AT155" s="53"/>
      <c r="AU155" s="54"/>
      <c r="AV155" s="54"/>
      <c r="AW155" s="4"/>
      <c r="AX155" s="4"/>
    </row>
    <row r="156" spans="1:50" ht="49.2" x14ac:dyDescent="0.4">
      <c r="A156" s="35">
        <f t="shared" si="4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ABRIL 2025  1'!AQ156</f>
        <v>1</v>
      </c>
      <c r="P156" s="45">
        <f t="shared" si="0"/>
        <v>1</v>
      </c>
      <c r="Q156" s="46">
        <f t="shared" ref="Q156:T156" si="304">AK156</f>
        <v>1</v>
      </c>
      <c r="R156" s="46">
        <f t="shared" si="304"/>
        <v>1</v>
      </c>
      <c r="S156" s="46">
        <f t="shared" si="304"/>
        <v>1</v>
      </c>
      <c r="T156" s="47">
        <f t="shared" si="304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5">P156-Z156+AE156+U156</f>
        <v>1</v>
      </c>
      <c r="AL156" s="46">
        <f t="shared" si="305"/>
        <v>1</v>
      </c>
      <c r="AM156" s="46">
        <f t="shared" si="305"/>
        <v>1</v>
      </c>
      <c r="AN156" s="46">
        <f t="shared" si="305"/>
        <v>1</v>
      </c>
      <c r="AO156" s="46">
        <f t="shared" si="305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49.2" x14ac:dyDescent="0.4">
      <c r="A157" s="35">
        <f t="shared" si="4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ABRIL 2025  1'!AQ157</f>
        <v>49</v>
      </c>
      <c r="P157" s="45">
        <f t="shared" si="0"/>
        <v>49</v>
      </c>
      <c r="Q157" s="46">
        <f t="shared" ref="Q157:T157" si="306">AK157</f>
        <v>49</v>
      </c>
      <c r="R157" s="46">
        <f t="shared" si="306"/>
        <v>49</v>
      </c>
      <c r="S157" s="46">
        <f t="shared" si="306"/>
        <v>49</v>
      </c>
      <c r="T157" s="47">
        <f t="shared" si="306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7">P157-Z157+AE157+U157</f>
        <v>49</v>
      </c>
      <c r="AL157" s="46">
        <f t="shared" si="307"/>
        <v>49</v>
      </c>
      <c r="AM157" s="46">
        <f t="shared" si="307"/>
        <v>49</v>
      </c>
      <c r="AN157" s="46">
        <f t="shared" si="307"/>
        <v>49</v>
      </c>
      <c r="AO157" s="46">
        <f t="shared" si="307"/>
        <v>49</v>
      </c>
      <c r="AP157" s="37"/>
      <c r="AQ157" s="43">
        <f t="shared" si="3"/>
        <v>49</v>
      </c>
      <c r="AR157" s="41"/>
      <c r="AS157" s="41"/>
      <c r="AT157" s="53"/>
      <c r="AU157" s="54"/>
      <c r="AV157" s="54"/>
      <c r="AW157" s="4"/>
      <c r="AX157" s="4"/>
    </row>
    <row r="158" spans="1:50" ht="49.2" x14ac:dyDescent="0.4">
      <c r="A158" s="35">
        <f t="shared" si="4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ABRIL 2025  1'!AQ158</f>
        <v>4</v>
      </c>
      <c r="P158" s="45">
        <f t="shared" si="0"/>
        <v>4</v>
      </c>
      <c r="Q158" s="46">
        <f t="shared" ref="Q158:T158" si="308">AK158</f>
        <v>4</v>
      </c>
      <c r="R158" s="46">
        <f t="shared" si="308"/>
        <v>4</v>
      </c>
      <c r="S158" s="46">
        <f t="shared" si="308"/>
        <v>4</v>
      </c>
      <c r="T158" s="47">
        <f t="shared" si="308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9">P158-Z158+AE158+U158</f>
        <v>4</v>
      </c>
      <c r="AL158" s="46">
        <f t="shared" si="309"/>
        <v>4</v>
      </c>
      <c r="AM158" s="46">
        <f t="shared" si="309"/>
        <v>4</v>
      </c>
      <c r="AN158" s="46">
        <f t="shared" si="309"/>
        <v>4</v>
      </c>
      <c r="AO158" s="46">
        <f t="shared" si="309"/>
        <v>4</v>
      </c>
      <c r="AP158" s="37"/>
      <c r="AQ158" s="43">
        <f t="shared" si="3"/>
        <v>4</v>
      </c>
      <c r="AR158" s="41"/>
      <c r="AS158" s="41"/>
      <c r="AT158" s="53"/>
      <c r="AU158" s="54"/>
      <c r="AV158" s="54"/>
      <c r="AW158" s="4"/>
      <c r="AX158" s="4"/>
    </row>
    <row r="159" spans="1:50" ht="49.2" x14ac:dyDescent="0.4">
      <c r="A159" s="35">
        <f t="shared" si="4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ABRIL 2025  1'!AQ159</f>
        <v>0</v>
      </c>
      <c r="P159" s="45">
        <f t="shared" si="0"/>
        <v>0</v>
      </c>
      <c r="Q159" s="46">
        <f t="shared" ref="Q159:T159" si="310">AK159</f>
        <v>0</v>
      </c>
      <c r="R159" s="46">
        <f t="shared" si="310"/>
        <v>0</v>
      </c>
      <c r="S159" s="46">
        <f t="shared" si="310"/>
        <v>0</v>
      </c>
      <c r="T159" s="47">
        <f t="shared" si="310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1">P159-Z159+AE159+U159</f>
        <v>0</v>
      </c>
      <c r="AL159" s="46">
        <f t="shared" si="311"/>
        <v>0</v>
      </c>
      <c r="AM159" s="46">
        <f t="shared" si="311"/>
        <v>0</v>
      </c>
      <c r="AN159" s="46">
        <f t="shared" si="311"/>
        <v>0</v>
      </c>
      <c r="AO159" s="46">
        <f t="shared" si="311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  <c r="AW159" s="4"/>
      <c r="AX159" s="4"/>
    </row>
    <row r="160" spans="1:50" ht="49.2" x14ac:dyDescent="0.4">
      <c r="A160" s="35">
        <f t="shared" si="4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ABRIL 2025  1'!AQ160</f>
        <v>0</v>
      </c>
      <c r="P160" s="45">
        <f t="shared" si="0"/>
        <v>0</v>
      </c>
      <c r="Q160" s="46">
        <f t="shared" ref="Q160:T160" si="312">AK160</f>
        <v>0</v>
      </c>
      <c r="R160" s="46">
        <f t="shared" si="312"/>
        <v>0</v>
      </c>
      <c r="S160" s="46">
        <f t="shared" si="312"/>
        <v>0</v>
      </c>
      <c r="T160" s="47">
        <f t="shared" si="312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3">P160-Z160+AE160+U160</f>
        <v>0</v>
      </c>
      <c r="AL160" s="46">
        <f t="shared" si="313"/>
        <v>0</v>
      </c>
      <c r="AM160" s="46">
        <f t="shared" si="313"/>
        <v>0</v>
      </c>
      <c r="AN160" s="46">
        <f t="shared" si="313"/>
        <v>0</v>
      </c>
      <c r="AO160" s="46">
        <f t="shared" si="313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24.6" x14ac:dyDescent="0.4">
      <c r="A161" s="35">
        <f t="shared" si="4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f>'EQUIPO ABRIL 2025  1'!AQ161</f>
        <v>0</v>
      </c>
      <c r="P161" s="45">
        <f t="shared" si="0"/>
        <v>0</v>
      </c>
      <c r="Q161" s="46">
        <f t="shared" ref="Q161:T161" si="314">AK161</f>
        <v>0</v>
      </c>
      <c r="R161" s="46">
        <f t="shared" si="314"/>
        <v>0</v>
      </c>
      <c r="S161" s="46">
        <f t="shared" si="314"/>
        <v>0</v>
      </c>
      <c r="T161" s="47">
        <f t="shared" si="314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5">P161-Z161+AE161+U161</f>
        <v>0</v>
      </c>
      <c r="AL161" s="46">
        <f t="shared" si="315"/>
        <v>0</v>
      </c>
      <c r="AM161" s="46">
        <f t="shared" si="315"/>
        <v>0</v>
      </c>
      <c r="AN161" s="46">
        <f t="shared" si="315"/>
        <v>0</v>
      </c>
      <c r="AO161" s="46">
        <f t="shared" si="315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  <c r="AW161" s="4"/>
      <c r="AX161" s="4"/>
    </row>
    <row r="162" spans="1:50" ht="49.2" x14ac:dyDescent="0.4">
      <c r="A162" s="35">
        <f t="shared" si="4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ABRIL 2025  1'!AQ162</f>
        <v>3</v>
      </c>
      <c r="P162" s="45">
        <f t="shared" si="0"/>
        <v>3</v>
      </c>
      <c r="Q162" s="46">
        <f t="shared" ref="Q162:T162" si="316">AK162</f>
        <v>3</v>
      </c>
      <c r="R162" s="46">
        <f t="shared" si="316"/>
        <v>3</v>
      </c>
      <c r="S162" s="46">
        <f t="shared" si="316"/>
        <v>3</v>
      </c>
      <c r="T162" s="47">
        <f t="shared" si="316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7">P162-Z162+AE162+U162</f>
        <v>3</v>
      </c>
      <c r="AL162" s="46">
        <f t="shared" si="317"/>
        <v>3</v>
      </c>
      <c r="AM162" s="46">
        <f t="shared" si="317"/>
        <v>3</v>
      </c>
      <c r="AN162" s="46">
        <f t="shared" si="317"/>
        <v>3</v>
      </c>
      <c r="AO162" s="46">
        <f t="shared" si="317"/>
        <v>3</v>
      </c>
      <c r="AP162" s="37"/>
      <c r="AQ162" s="43">
        <f t="shared" si="3"/>
        <v>3</v>
      </c>
      <c r="AR162" s="41"/>
      <c r="AS162" s="41"/>
      <c r="AT162" s="53"/>
      <c r="AU162" s="54"/>
      <c r="AV162" s="54"/>
      <c r="AW162" s="4"/>
      <c r="AX162" s="4"/>
    </row>
    <row r="163" spans="1:50" ht="24.6" x14ac:dyDescent="0.4">
      <c r="A163" s="35">
        <f t="shared" si="4"/>
        <v>158</v>
      </c>
      <c r="B163" s="7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1136</v>
      </c>
      <c r="O163" s="43">
        <f>'EQUIPO ABRIL 2025  1'!AQ163</f>
        <v>11</v>
      </c>
      <c r="P163" s="45">
        <f t="shared" si="0"/>
        <v>11</v>
      </c>
      <c r="Q163" s="46">
        <f t="shared" ref="Q163:T163" si="318">AK163</f>
        <v>11</v>
      </c>
      <c r="R163" s="46">
        <f t="shared" si="318"/>
        <v>10</v>
      </c>
      <c r="S163" s="46">
        <f t="shared" si="318"/>
        <v>9</v>
      </c>
      <c r="T163" s="47">
        <f t="shared" si="318"/>
        <v>9</v>
      </c>
      <c r="U163" s="48"/>
      <c r="V163" s="37"/>
      <c r="W163" s="37"/>
      <c r="X163" s="37"/>
      <c r="Y163" s="49"/>
      <c r="Z163" s="138"/>
      <c r="AA163" s="139">
        <v>1</v>
      </c>
      <c r="AB163" s="37">
        <v>1</v>
      </c>
      <c r="AC163" s="37"/>
      <c r="AD163" s="49"/>
      <c r="AE163" s="50"/>
      <c r="AF163" s="37"/>
      <c r="AG163" s="37"/>
      <c r="AH163" s="37"/>
      <c r="AI163" s="49"/>
      <c r="AJ163" s="51">
        <f>'EQUIPO ENERO 2025'!AP163</f>
        <v>14</v>
      </c>
      <c r="AK163" s="52">
        <f t="shared" ref="AK163:AO163" si="319">P163-Z163+AE163+U163</f>
        <v>11</v>
      </c>
      <c r="AL163" s="46">
        <f t="shared" si="319"/>
        <v>10</v>
      </c>
      <c r="AM163" s="46">
        <f t="shared" si="319"/>
        <v>9</v>
      </c>
      <c r="AN163" s="46">
        <f t="shared" si="319"/>
        <v>9</v>
      </c>
      <c r="AO163" s="46">
        <f t="shared" si="319"/>
        <v>9</v>
      </c>
      <c r="AP163" s="38"/>
      <c r="AQ163" s="43">
        <f t="shared" si="3"/>
        <v>9</v>
      </c>
      <c r="AR163" s="53" t="s">
        <v>1137</v>
      </c>
      <c r="AS163" s="53" t="s">
        <v>1138</v>
      </c>
      <c r="AT163" s="53"/>
      <c r="AU163" s="54"/>
      <c r="AV163" s="54"/>
      <c r="AW163" s="53"/>
      <c r="AX163" s="4"/>
    </row>
    <row r="164" spans="1:50" ht="49.2" x14ac:dyDescent="0.4">
      <c r="A164" s="35">
        <f t="shared" si="4"/>
        <v>159</v>
      </c>
      <c r="B164" s="7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/>
      <c r="O164" s="43">
        <f>'EQUIPO ABRIL 2025  1'!AQ164</f>
        <v>6</v>
      </c>
      <c r="P164" s="45">
        <f t="shared" si="0"/>
        <v>6</v>
      </c>
      <c r="Q164" s="46">
        <f t="shared" ref="Q164:T164" si="320">AK164</f>
        <v>6</v>
      </c>
      <c r="R164" s="46">
        <f t="shared" si="320"/>
        <v>6</v>
      </c>
      <c r="S164" s="46">
        <f t="shared" si="320"/>
        <v>6</v>
      </c>
      <c r="T164" s="47">
        <f t="shared" si="320"/>
        <v>6</v>
      </c>
      <c r="U164" s="48"/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1">P164-Z164+AE164+U164</f>
        <v>6</v>
      </c>
      <c r="AL164" s="46">
        <f t="shared" si="321"/>
        <v>6</v>
      </c>
      <c r="AM164" s="46">
        <f t="shared" si="321"/>
        <v>6</v>
      </c>
      <c r="AN164" s="46">
        <f t="shared" si="321"/>
        <v>6</v>
      </c>
      <c r="AO164" s="46">
        <f t="shared" si="321"/>
        <v>6</v>
      </c>
      <c r="AP164" s="37"/>
      <c r="AQ164" s="43">
        <f t="shared" si="3"/>
        <v>6</v>
      </c>
      <c r="AR164" s="41"/>
      <c r="AS164" s="53"/>
      <c r="AT164" s="53"/>
      <c r="AU164" s="54"/>
      <c r="AV164" s="54"/>
      <c r="AW164" s="4"/>
      <c r="AX164" s="4"/>
    </row>
    <row r="165" spans="1:50" ht="73.8" x14ac:dyDescent="0.4">
      <c r="A165" s="35">
        <f t="shared" si="4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ABRIL 2025  1'!AQ165</f>
        <v>5</v>
      </c>
      <c r="P165" s="45">
        <f t="shared" si="0"/>
        <v>5</v>
      </c>
      <c r="Q165" s="46">
        <f t="shared" ref="Q165:T165" si="322">AK165</f>
        <v>5</v>
      </c>
      <c r="R165" s="46">
        <f t="shared" si="322"/>
        <v>5</v>
      </c>
      <c r="S165" s="46">
        <f t="shared" si="322"/>
        <v>5</v>
      </c>
      <c r="T165" s="47">
        <f t="shared" si="322"/>
        <v>5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3">P165-Z165+AE165+U165</f>
        <v>5</v>
      </c>
      <c r="AL165" s="46">
        <f t="shared" si="323"/>
        <v>5</v>
      </c>
      <c r="AM165" s="46">
        <f t="shared" si="323"/>
        <v>5</v>
      </c>
      <c r="AN165" s="46">
        <f t="shared" si="323"/>
        <v>5</v>
      </c>
      <c r="AO165" s="46">
        <f t="shared" si="323"/>
        <v>5</v>
      </c>
      <c r="AP165" s="37"/>
      <c r="AQ165" s="43">
        <f t="shared" si="3"/>
        <v>5</v>
      </c>
      <c r="AR165" s="41"/>
      <c r="AS165" s="41"/>
      <c r="AT165" s="53"/>
      <c r="AU165" s="54"/>
      <c r="AV165" s="54"/>
      <c r="AW165" s="4"/>
      <c r="AX165" s="4"/>
    </row>
    <row r="166" spans="1:50" ht="24.6" x14ac:dyDescent="0.4">
      <c r="A166" s="35">
        <f t="shared" si="4"/>
        <v>161</v>
      </c>
      <c r="B166" s="7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f>'EQUIPO ABRIL 2025  1'!AQ166</f>
        <v>7</v>
      </c>
      <c r="P166" s="45">
        <f t="shared" si="0"/>
        <v>7</v>
      </c>
      <c r="Q166" s="46">
        <f t="shared" ref="Q166:T166" si="324">AK166</f>
        <v>7</v>
      </c>
      <c r="R166" s="46">
        <f t="shared" si="324"/>
        <v>7</v>
      </c>
      <c r="S166" s="46">
        <f t="shared" si="324"/>
        <v>7</v>
      </c>
      <c r="T166" s="47">
        <f t="shared" si="324"/>
        <v>7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5">P166-Z166+AE166+U166</f>
        <v>7</v>
      </c>
      <c r="AL166" s="46">
        <f t="shared" si="325"/>
        <v>7</v>
      </c>
      <c r="AM166" s="46">
        <f t="shared" si="325"/>
        <v>7</v>
      </c>
      <c r="AN166" s="46">
        <f t="shared" si="325"/>
        <v>7</v>
      </c>
      <c r="AO166" s="46">
        <f t="shared" si="325"/>
        <v>7</v>
      </c>
      <c r="AP166" s="37"/>
      <c r="AQ166" s="43">
        <f t="shared" si="3"/>
        <v>7</v>
      </c>
      <c r="AR166" s="41"/>
      <c r="AS166" s="41"/>
      <c r="AT166" s="53"/>
      <c r="AU166" s="54"/>
      <c r="AV166" s="54"/>
      <c r="AW166" s="4"/>
      <c r="AX166" s="4"/>
    </row>
    <row r="167" spans="1:50" ht="49.2" x14ac:dyDescent="0.4">
      <c r="A167" s="35">
        <f t="shared" si="4"/>
        <v>162</v>
      </c>
      <c r="B167" s="77" t="s">
        <v>925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f>'EQUIPO ABRIL 2025  1'!AQ167</f>
        <v>4</v>
      </c>
      <c r="P167" s="45">
        <f t="shared" si="0"/>
        <v>4</v>
      </c>
      <c r="Q167" s="46">
        <f t="shared" ref="Q167:T167" si="326">AK167</f>
        <v>4</v>
      </c>
      <c r="R167" s="46">
        <f t="shared" si="326"/>
        <v>4</v>
      </c>
      <c r="S167" s="46">
        <f t="shared" si="326"/>
        <v>4</v>
      </c>
      <c r="T167" s="47">
        <f t="shared" si="326"/>
        <v>4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1">
        <f>'EQUIPO ENERO 2025'!AP167</f>
        <v>5</v>
      </c>
      <c r="AK167" s="52">
        <f t="shared" ref="AK167:AO167" si="327">P167-Z167+AE167+U167</f>
        <v>4</v>
      </c>
      <c r="AL167" s="46">
        <f t="shared" si="327"/>
        <v>4</v>
      </c>
      <c r="AM167" s="46">
        <f t="shared" si="327"/>
        <v>4</v>
      </c>
      <c r="AN167" s="46">
        <f t="shared" si="327"/>
        <v>4</v>
      </c>
      <c r="AO167" s="46">
        <f t="shared" si="327"/>
        <v>4</v>
      </c>
      <c r="AP167" s="37"/>
      <c r="AQ167" s="43">
        <f t="shared" si="3"/>
        <v>4</v>
      </c>
      <c r="AR167" s="53"/>
      <c r="AS167" s="53"/>
      <c r="AT167" s="53"/>
      <c r="AU167" s="54"/>
      <c r="AV167" s="54"/>
      <c r="AW167" s="4"/>
      <c r="AX167" s="4"/>
    </row>
    <row r="168" spans="1:50" ht="49.2" x14ac:dyDescent="0.4">
      <c r="A168" s="35">
        <f t="shared" si="4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ABRIL 2025  1'!AQ168</f>
        <v>3</v>
      </c>
      <c r="P168" s="45">
        <f t="shared" si="0"/>
        <v>3</v>
      </c>
      <c r="Q168" s="46">
        <f t="shared" ref="Q168:T168" si="328">AK168</f>
        <v>3</v>
      </c>
      <c r="R168" s="46">
        <f t="shared" si="328"/>
        <v>3</v>
      </c>
      <c r="S168" s="46">
        <f t="shared" si="328"/>
        <v>3</v>
      </c>
      <c r="T168" s="47">
        <f t="shared" si="328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9">P168-Z168+AE168+U168</f>
        <v>3</v>
      </c>
      <c r="AL168" s="46">
        <f t="shared" si="329"/>
        <v>3</v>
      </c>
      <c r="AM168" s="46">
        <f t="shared" si="329"/>
        <v>3</v>
      </c>
      <c r="AN168" s="46">
        <f t="shared" si="329"/>
        <v>3</v>
      </c>
      <c r="AO168" s="46">
        <f t="shared" si="329"/>
        <v>3</v>
      </c>
      <c r="AP168" s="37"/>
      <c r="AQ168" s="43">
        <f t="shared" si="3"/>
        <v>3</v>
      </c>
      <c r="AR168" s="41"/>
      <c r="AS168" s="41"/>
      <c r="AT168" s="53"/>
      <c r="AU168" s="54"/>
      <c r="AV168" s="54"/>
      <c r="AW168" s="4"/>
      <c r="AX168" s="4"/>
    </row>
    <row r="169" spans="1:50" ht="49.2" x14ac:dyDescent="0.4">
      <c r="A169" s="35">
        <f t="shared" si="4"/>
        <v>164</v>
      </c>
      <c r="B169" s="77" t="s">
        <v>933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 t="s">
        <v>1142</v>
      </c>
      <c r="O169" s="43">
        <f>'EQUIPO ABRIL 2025  1'!AQ169</f>
        <v>8</v>
      </c>
      <c r="P169" s="45">
        <f t="shared" si="0"/>
        <v>8</v>
      </c>
      <c r="Q169" s="46">
        <f t="shared" ref="Q169:T169" si="330">AK169</f>
        <v>8</v>
      </c>
      <c r="R169" s="46">
        <f t="shared" si="330"/>
        <v>8</v>
      </c>
      <c r="S169" s="46">
        <f t="shared" si="330"/>
        <v>8</v>
      </c>
      <c r="T169" s="47">
        <f t="shared" si="330"/>
        <v>8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1">P169-Z169+AE169+U169</f>
        <v>8</v>
      </c>
      <c r="AL169" s="46">
        <f t="shared" si="331"/>
        <v>8</v>
      </c>
      <c r="AM169" s="46">
        <f t="shared" si="331"/>
        <v>8</v>
      </c>
      <c r="AN169" s="46">
        <f t="shared" si="331"/>
        <v>8</v>
      </c>
      <c r="AO169" s="46">
        <f t="shared" si="331"/>
        <v>8</v>
      </c>
      <c r="AP169" s="37">
        <v>1</v>
      </c>
      <c r="AQ169" s="43">
        <f t="shared" si="3"/>
        <v>8</v>
      </c>
      <c r="AR169" s="41"/>
      <c r="AS169" s="41"/>
      <c r="AT169" s="53"/>
      <c r="AU169" s="54"/>
      <c r="AV169" s="54"/>
      <c r="AW169" s="4"/>
      <c r="AX169" s="4"/>
    </row>
    <row r="170" spans="1:50" ht="49.2" x14ac:dyDescent="0.4">
      <c r="A170" s="35">
        <f t="shared" si="4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ABRIL 2025  1'!AQ170</f>
        <v>1</v>
      </c>
      <c r="P170" s="45">
        <f t="shared" si="0"/>
        <v>1</v>
      </c>
      <c r="Q170" s="46">
        <f t="shared" ref="Q170:T170" si="332">AK170</f>
        <v>1</v>
      </c>
      <c r="R170" s="46">
        <f t="shared" si="332"/>
        <v>1</v>
      </c>
      <c r="S170" s="46">
        <f t="shared" si="332"/>
        <v>1</v>
      </c>
      <c r="T170" s="47">
        <f t="shared" si="332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3">P170-Z170+AE170+U170</f>
        <v>1</v>
      </c>
      <c r="AL170" s="46">
        <f t="shared" si="333"/>
        <v>1</v>
      </c>
      <c r="AM170" s="46">
        <f t="shared" si="333"/>
        <v>1</v>
      </c>
      <c r="AN170" s="46">
        <f t="shared" si="333"/>
        <v>1</v>
      </c>
      <c r="AO170" s="46">
        <f t="shared" si="333"/>
        <v>1</v>
      </c>
      <c r="AP170" s="37"/>
      <c r="AQ170" s="43">
        <f t="shared" si="3"/>
        <v>1</v>
      </c>
      <c r="AR170" s="41"/>
      <c r="AS170" s="41"/>
      <c r="AT170" s="53"/>
      <c r="AU170" s="54"/>
      <c r="AV170" s="54"/>
      <c r="AW170" s="4"/>
      <c r="AX170" s="4"/>
    </row>
    <row r="171" spans="1:50" ht="49.2" x14ac:dyDescent="0.4">
      <c r="A171" s="35">
        <f t="shared" si="4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ABRIL 2025  1'!AQ171</f>
        <v>1</v>
      </c>
      <c r="P171" s="45">
        <f t="shared" si="0"/>
        <v>1</v>
      </c>
      <c r="Q171" s="46">
        <f t="shared" ref="Q171:T171" si="334">AK171</f>
        <v>1</v>
      </c>
      <c r="R171" s="46">
        <f t="shared" si="334"/>
        <v>1</v>
      </c>
      <c r="S171" s="46">
        <f t="shared" si="334"/>
        <v>1</v>
      </c>
      <c r="T171" s="47">
        <f t="shared" si="334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5">P171-Z171+AE171+U171</f>
        <v>1</v>
      </c>
      <c r="AL171" s="46">
        <f t="shared" si="335"/>
        <v>1</v>
      </c>
      <c r="AM171" s="46">
        <f t="shared" si="335"/>
        <v>1</v>
      </c>
      <c r="AN171" s="46">
        <f t="shared" si="335"/>
        <v>1</v>
      </c>
      <c r="AO171" s="46">
        <f t="shared" si="335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49.2" x14ac:dyDescent="0.4">
      <c r="A172" s="35">
        <f t="shared" si="4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ABRIL 2025  1'!AQ172</f>
        <v>0</v>
      </c>
      <c r="P172" s="45">
        <f t="shared" si="0"/>
        <v>0</v>
      </c>
      <c r="Q172" s="46">
        <f t="shared" ref="Q172:T172" si="336">AK172</f>
        <v>0</v>
      </c>
      <c r="R172" s="46">
        <f t="shared" si="336"/>
        <v>0</v>
      </c>
      <c r="S172" s="46">
        <f t="shared" si="336"/>
        <v>0</v>
      </c>
      <c r="T172" s="47">
        <f t="shared" si="336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7">P172-Z172+AE172+U172</f>
        <v>0</v>
      </c>
      <c r="AL172" s="46">
        <f t="shared" si="337"/>
        <v>0</v>
      </c>
      <c r="AM172" s="46">
        <f t="shared" si="337"/>
        <v>0</v>
      </c>
      <c r="AN172" s="46">
        <f t="shared" si="337"/>
        <v>0</v>
      </c>
      <c r="AO172" s="46">
        <f t="shared" si="337"/>
        <v>0</v>
      </c>
      <c r="AP172" s="37"/>
      <c r="AQ172" s="43">
        <f t="shared" si="3"/>
        <v>0</v>
      </c>
      <c r="AR172" s="41"/>
      <c r="AS172" s="41"/>
      <c r="AT172" s="53"/>
      <c r="AU172" s="54"/>
      <c r="AV172" s="54"/>
      <c r="AW172" s="4"/>
      <c r="AX172" s="4"/>
    </row>
    <row r="173" spans="1:50" ht="49.2" x14ac:dyDescent="0.4">
      <c r="A173" s="35">
        <f t="shared" si="4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ABRIL 2025  1'!AQ173</f>
        <v>0</v>
      </c>
      <c r="P173" s="45">
        <f t="shared" si="0"/>
        <v>0</v>
      </c>
      <c r="Q173" s="46">
        <f t="shared" ref="Q173:T173" si="338">AK173</f>
        <v>0</v>
      </c>
      <c r="R173" s="46">
        <f t="shared" si="338"/>
        <v>0</v>
      </c>
      <c r="S173" s="46">
        <f t="shared" si="338"/>
        <v>0</v>
      </c>
      <c r="T173" s="47">
        <f t="shared" si="338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9">P173-Z173+AE173+U173</f>
        <v>0</v>
      </c>
      <c r="AL173" s="46">
        <f t="shared" si="339"/>
        <v>0</v>
      </c>
      <c r="AM173" s="46">
        <f t="shared" si="339"/>
        <v>0</v>
      </c>
      <c r="AN173" s="46">
        <f t="shared" si="339"/>
        <v>0</v>
      </c>
      <c r="AO173" s="46">
        <f t="shared" si="339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49.2" x14ac:dyDescent="0.4">
      <c r="A174" s="35">
        <f t="shared" si="4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ABRIL 2025  1'!AQ174</f>
        <v>5</v>
      </c>
      <c r="P174" s="45">
        <f t="shared" si="0"/>
        <v>5</v>
      </c>
      <c r="Q174" s="46">
        <f t="shared" ref="Q174:T174" si="340">AK174</f>
        <v>5</v>
      </c>
      <c r="R174" s="46">
        <f t="shared" si="340"/>
        <v>5</v>
      </c>
      <c r="S174" s="46">
        <f t="shared" si="340"/>
        <v>5</v>
      </c>
      <c r="T174" s="47">
        <f t="shared" si="340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1">P174-Z174+AE174+U174</f>
        <v>5</v>
      </c>
      <c r="AL174" s="46">
        <f t="shared" si="341"/>
        <v>5</v>
      </c>
      <c r="AM174" s="46">
        <f t="shared" si="341"/>
        <v>5</v>
      </c>
      <c r="AN174" s="46">
        <f t="shared" si="341"/>
        <v>5</v>
      </c>
      <c r="AO174" s="46">
        <f t="shared" si="341"/>
        <v>5</v>
      </c>
      <c r="AP174" s="37"/>
      <c r="AQ174" s="43">
        <f t="shared" si="3"/>
        <v>5</v>
      </c>
      <c r="AR174" s="41"/>
      <c r="AS174" s="41"/>
      <c r="AT174" s="53"/>
      <c r="AU174" s="54"/>
      <c r="AV174" s="54"/>
      <c r="AW174" s="4"/>
      <c r="AX174" s="4"/>
    </row>
    <row r="175" spans="1:50" ht="24.6" x14ac:dyDescent="0.4">
      <c r="A175" s="35">
        <f t="shared" si="4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ABRIL 2025  1'!AQ175</f>
        <v>3</v>
      </c>
      <c r="P175" s="45">
        <f t="shared" si="0"/>
        <v>3</v>
      </c>
      <c r="Q175" s="46">
        <f t="shared" ref="Q175:T175" si="342">AK175</f>
        <v>3</v>
      </c>
      <c r="R175" s="46">
        <f t="shared" si="342"/>
        <v>3</v>
      </c>
      <c r="S175" s="46">
        <f t="shared" si="342"/>
        <v>3</v>
      </c>
      <c r="T175" s="47">
        <f t="shared" si="342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3">P175-Z175+AE175+U175</f>
        <v>3</v>
      </c>
      <c r="AL175" s="46">
        <f t="shared" si="343"/>
        <v>3</v>
      </c>
      <c r="AM175" s="46">
        <f t="shared" si="343"/>
        <v>3</v>
      </c>
      <c r="AN175" s="46">
        <f t="shared" si="343"/>
        <v>3</v>
      </c>
      <c r="AO175" s="46">
        <f t="shared" si="343"/>
        <v>3</v>
      </c>
      <c r="AP175" s="37"/>
      <c r="AQ175" s="43">
        <f t="shared" si="3"/>
        <v>3</v>
      </c>
      <c r="AR175" s="41"/>
      <c r="AS175" s="41"/>
      <c r="AT175" s="53"/>
      <c r="AU175" s="54"/>
      <c r="AV175" s="54"/>
      <c r="AW175" s="4"/>
      <c r="AX175" s="4"/>
    </row>
    <row r="176" spans="1:50" ht="73.8" x14ac:dyDescent="0.4">
      <c r="A176" s="35">
        <f t="shared" si="4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 t="s">
        <v>1147</v>
      </c>
      <c r="O176" s="43">
        <f>'EQUIPO ABRIL 2025  1'!AQ176</f>
        <v>7</v>
      </c>
      <c r="P176" s="45">
        <f t="shared" si="0"/>
        <v>7</v>
      </c>
      <c r="Q176" s="46">
        <f t="shared" ref="Q176:T176" si="344">AK176</f>
        <v>7</v>
      </c>
      <c r="R176" s="46">
        <f t="shared" si="344"/>
        <v>7</v>
      </c>
      <c r="S176" s="46">
        <f t="shared" si="344"/>
        <v>7</v>
      </c>
      <c r="T176" s="47">
        <f t="shared" si="344"/>
        <v>7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>
        <v>1</v>
      </c>
      <c r="AE176" s="50"/>
      <c r="AF176" s="37"/>
      <c r="AG176" s="37"/>
      <c r="AH176" s="37"/>
      <c r="AI176" s="49"/>
      <c r="AJ176" s="51">
        <f>'EQUIPO ENERO 2025'!AP176</f>
        <v>8</v>
      </c>
      <c r="AK176" s="52">
        <f t="shared" ref="AK176:AO176" si="345">P176-Z176+AE176+U176</f>
        <v>7</v>
      </c>
      <c r="AL176" s="46">
        <f t="shared" si="345"/>
        <v>7</v>
      </c>
      <c r="AM176" s="46">
        <f t="shared" si="345"/>
        <v>7</v>
      </c>
      <c r="AN176" s="46">
        <f t="shared" si="345"/>
        <v>7</v>
      </c>
      <c r="AO176" s="46">
        <f t="shared" si="345"/>
        <v>6</v>
      </c>
      <c r="AP176" s="38" t="s">
        <v>755</v>
      </c>
      <c r="AQ176" s="43">
        <f t="shared" si="3"/>
        <v>6</v>
      </c>
      <c r="AR176" s="41">
        <v>32144298909</v>
      </c>
      <c r="AS176" s="41">
        <v>449</v>
      </c>
      <c r="AT176" s="53"/>
      <c r="AU176" s="54"/>
      <c r="AV176" s="54"/>
      <c r="AW176" s="25"/>
      <c r="AX176" s="4"/>
    </row>
    <row r="177" spans="1:50" ht="49.2" x14ac:dyDescent="0.4">
      <c r="A177" s="35">
        <f t="shared" si="4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ABRIL 2025  1'!AQ177</f>
        <v>0</v>
      </c>
      <c r="P177" s="45">
        <f t="shared" si="0"/>
        <v>0</v>
      </c>
      <c r="Q177" s="46">
        <f t="shared" ref="Q177:T177" si="346">AK177</f>
        <v>0</v>
      </c>
      <c r="R177" s="46">
        <f t="shared" si="346"/>
        <v>0</v>
      </c>
      <c r="S177" s="46">
        <f t="shared" si="346"/>
        <v>0</v>
      </c>
      <c r="T177" s="47">
        <f t="shared" si="346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7">P177-Z177+AE177+U177</f>
        <v>0</v>
      </c>
      <c r="AL177" s="46">
        <f t="shared" si="347"/>
        <v>0</v>
      </c>
      <c r="AM177" s="46">
        <f t="shared" si="347"/>
        <v>0</v>
      </c>
      <c r="AN177" s="46">
        <f t="shared" si="347"/>
        <v>0</v>
      </c>
      <c r="AO177" s="46">
        <f t="shared" si="347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  <c r="AW177" s="4"/>
      <c r="AX177" s="4"/>
    </row>
    <row r="178" spans="1:50" ht="49.2" x14ac:dyDescent="0.4">
      <c r="A178" s="35">
        <f t="shared" si="4"/>
        <v>173</v>
      </c>
      <c r="B178" s="67" t="s">
        <v>1148</v>
      </c>
      <c r="C178" s="41" t="s">
        <v>91</v>
      </c>
      <c r="D178" s="63" t="s">
        <v>58</v>
      </c>
      <c r="E178" s="41" t="s">
        <v>1149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 t="s">
        <v>1150</v>
      </c>
      <c r="N178" s="180" t="s">
        <v>1151</v>
      </c>
      <c r="O178" s="43">
        <f>'EQUIPO ABRIL 2025  1'!AQ178</f>
        <v>6</v>
      </c>
      <c r="P178" s="45">
        <f t="shared" si="0"/>
        <v>6</v>
      </c>
      <c r="Q178" s="46">
        <f t="shared" ref="Q178:T178" si="348">AK178</f>
        <v>6</v>
      </c>
      <c r="R178" s="46">
        <f t="shared" si="348"/>
        <v>5</v>
      </c>
      <c r="S178" s="46">
        <f t="shared" si="348"/>
        <v>6</v>
      </c>
      <c r="T178" s="47">
        <f t="shared" si="348"/>
        <v>6</v>
      </c>
      <c r="U178" s="48"/>
      <c r="V178" s="37"/>
      <c r="W178" s="37">
        <v>1</v>
      </c>
      <c r="X178" s="37"/>
      <c r="Y178" s="49"/>
      <c r="Z178" s="138"/>
      <c r="AA178" s="139">
        <v>1</v>
      </c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2025'!AP178</f>
        <v>7</v>
      </c>
      <c r="AK178" s="52">
        <f t="shared" ref="AK178:AO178" si="349">P178-Z178+AE178+U178</f>
        <v>6</v>
      </c>
      <c r="AL178" s="46">
        <f t="shared" si="349"/>
        <v>5</v>
      </c>
      <c r="AM178" s="46">
        <f t="shared" si="349"/>
        <v>6</v>
      </c>
      <c r="AN178" s="46">
        <f t="shared" si="349"/>
        <v>6</v>
      </c>
      <c r="AO178" s="46">
        <f t="shared" si="349"/>
        <v>6</v>
      </c>
      <c r="AP178" s="37"/>
      <c r="AQ178" s="43">
        <f t="shared" si="3"/>
        <v>6</v>
      </c>
      <c r="AR178" s="53">
        <v>3499117857</v>
      </c>
      <c r="AS178" s="53">
        <v>417</v>
      </c>
      <c r="AT178" s="53"/>
      <c r="AU178" s="54"/>
      <c r="AV178" s="54"/>
      <c r="AW178" s="4"/>
      <c r="AX178" s="4"/>
    </row>
    <row r="179" spans="1:50" ht="49.2" x14ac:dyDescent="0.4">
      <c r="A179" s="35">
        <f t="shared" si="4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ABRIL 2025  1'!AQ179</f>
        <v>0</v>
      </c>
      <c r="P179" s="45">
        <f t="shared" si="0"/>
        <v>0</v>
      </c>
      <c r="Q179" s="46">
        <f t="shared" ref="Q179:T179" si="350">AK179</f>
        <v>0</v>
      </c>
      <c r="R179" s="46">
        <f t="shared" si="350"/>
        <v>0</v>
      </c>
      <c r="S179" s="46">
        <f t="shared" si="350"/>
        <v>0</v>
      </c>
      <c r="T179" s="47">
        <f t="shared" si="350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1">P179-Z179+AE179+U179</f>
        <v>0</v>
      </c>
      <c r="AL179" s="46">
        <f t="shared" si="351"/>
        <v>0</v>
      </c>
      <c r="AM179" s="46">
        <f t="shared" si="351"/>
        <v>0</v>
      </c>
      <c r="AN179" s="46">
        <f t="shared" si="351"/>
        <v>0</v>
      </c>
      <c r="AO179" s="46">
        <f t="shared" si="351"/>
        <v>0</v>
      </c>
      <c r="AP179" s="37"/>
      <c r="AQ179" s="43">
        <f t="shared" si="3"/>
        <v>0</v>
      </c>
      <c r="AR179" s="41"/>
      <c r="AS179" s="41"/>
      <c r="AT179" s="53"/>
      <c r="AU179" s="54"/>
      <c r="AV179" s="54"/>
      <c r="AW179" s="4"/>
      <c r="AX179" s="4"/>
    </row>
    <row r="180" spans="1:50" ht="24.6" x14ac:dyDescent="0.4">
      <c r="A180" s="35">
        <f t="shared" si="4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ABRIL 2025  1'!AQ180</f>
        <v>3</v>
      </c>
      <c r="P180" s="45">
        <f t="shared" si="0"/>
        <v>3</v>
      </c>
      <c r="Q180" s="46">
        <f t="shared" ref="Q180:T180" si="352">AK180</f>
        <v>3</v>
      </c>
      <c r="R180" s="46">
        <f t="shared" si="352"/>
        <v>3</v>
      </c>
      <c r="S180" s="46">
        <f t="shared" si="352"/>
        <v>3</v>
      </c>
      <c r="T180" s="47">
        <f t="shared" si="352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3">P180-Z180+AE180+U180</f>
        <v>3</v>
      </c>
      <c r="AL180" s="46">
        <f t="shared" si="353"/>
        <v>3</v>
      </c>
      <c r="AM180" s="46">
        <f t="shared" si="353"/>
        <v>3</v>
      </c>
      <c r="AN180" s="46">
        <f t="shared" si="353"/>
        <v>3</v>
      </c>
      <c r="AO180" s="46">
        <f t="shared" si="353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  <c r="AW180" s="4"/>
      <c r="AX180" s="4"/>
    </row>
    <row r="181" spans="1:50" ht="49.2" x14ac:dyDescent="0.4">
      <c r="A181" s="35">
        <f t="shared" si="4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f>'EQUIPO ABRIL 2025  1'!AQ181</f>
        <v>4</v>
      </c>
      <c r="P181" s="45">
        <f t="shared" si="0"/>
        <v>4</v>
      </c>
      <c r="Q181" s="46">
        <f t="shared" ref="Q181:T181" si="354">AK181</f>
        <v>4</v>
      </c>
      <c r="R181" s="46">
        <f t="shared" si="354"/>
        <v>4</v>
      </c>
      <c r="S181" s="46">
        <f t="shared" si="354"/>
        <v>4</v>
      </c>
      <c r="T181" s="47">
        <f t="shared" si="354"/>
        <v>4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5">P181-Z181+AE181+U181</f>
        <v>4</v>
      </c>
      <c r="AL181" s="46">
        <f t="shared" si="355"/>
        <v>4</v>
      </c>
      <c r="AM181" s="46">
        <f t="shared" si="355"/>
        <v>4</v>
      </c>
      <c r="AN181" s="46">
        <f t="shared" si="355"/>
        <v>4</v>
      </c>
      <c r="AO181" s="46">
        <f t="shared" si="355"/>
        <v>4</v>
      </c>
      <c r="AP181" s="37"/>
      <c r="AQ181" s="43">
        <f t="shared" si="3"/>
        <v>4</v>
      </c>
      <c r="AR181" s="41"/>
      <c r="AS181" s="41"/>
      <c r="AT181" s="53"/>
      <c r="AU181" s="54"/>
      <c r="AV181" s="54"/>
      <c r="AW181" s="4"/>
      <c r="AX181" s="4"/>
    </row>
    <row r="182" spans="1:50" ht="49.2" x14ac:dyDescent="0.4">
      <c r="A182" s="35">
        <f t="shared" si="4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ABRIL 2025  1'!AQ182</f>
        <v>5</v>
      </c>
      <c r="P182" s="45">
        <f t="shared" si="0"/>
        <v>5</v>
      </c>
      <c r="Q182" s="46">
        <f t="shared" ref="Q182:T182" si="356">AK182</f>
        <v>5</v>
      </c>
      <c r="R182" s="46">
        <f t="shared" si="356"/>
        <v>5</v>
      </c>
      <c r="S182" s="46">
        <f t="shared" si="356"/>
        <v>5</v>
      </c>
      <c r="T182" s="47">
        <f t="shared" si="356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7">P182-Z182+AE182+U182</f>
        <v>5</v>
      </c>
      <c r="AL182" s="46">
        <f t="shared" si="357"/>
        <v>5</v>
      </c>
      <c r="AM182" s="46">
        <f t="shared" si="357"/>
        <v>5</v>
      </c>
      <c r="AN182" s="46">
        <f t="shared" si="357"/>
        <v>5</v>
      </c>
      <c r="AO182" s="46">
        <f t="shared" si="357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  <c r="AW182" s="4"/>
      <c r="AX182" s="4"/>
    </row>
    <row r="183" spans="1:50" ht="49.2" x14ac:dyDescent="0.4">
      <c r="A183" s="35">
        <f t="shared" si="4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ABRIL 2025  1'!AQ183</f>
        <v>0</v>
      </c>
      <c r="P183" s="45">
        <f t="shared" si="0"/>
        <v>0</v>
      </c>
      <c r="Q183" s="46">
        <f t="shared" ref="Q183:T183" si="358">AK183</f>
        <v>0</v>
      </c>
      <c r="R183" s="46">
        <f t="shared" si="358"/>
        <v>0</v>
      </c>
      <c r="S183" s="46">
        <f t="shared" si="358"/>
        <v>0</v>
      </c>
      <c r="T183" s="47">
        <f t="shared" si="358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9">P183-Z183+AE183+U183</f>
        <v>0</v>
      </c>
      <c r="AL183" s="46">
        <f t="shared" si="359"/>
        <v>0</v>
      </c>
      <c r="AM183" s="46">
        <f t="shared" si="359"/>
        <v>0</v>
      </c>
      <c r="AN183" s="46">
        <f t="shared" si="359"/>
        <v>0</v>
      </c>
      <c r="AO183" s="46">
        <f t="shared" si="359"/>
        <v>0</v>
      </c>
      <c r="AP183" s="37"/>
      <c r="AQ183" s="43">
        <f t="shared" si="3"/>
        <v>0</v>
      </c>
      <c r="AR183" s="41"/>
      <c r="AS183" s="41"/>
      <c r="AT183" s="53"/>
      <c r="AU183" s="54"/>
      <c r="AV183" s="54"/>
      <c r="AW183" s="4"/>
      <c r="AX183" s="4"/>
    </row>
    <row r="184" spans="1:50" ht="24.6" x14ac:dyDescent="0.4">
      <c r="A184" s="35">
        <f t="shared" si="4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81"/>
      <c r="O184" s="43">
        <f>'EQUIPO ABRIL 2025  1'!AQ184</f>
        <v>13</v>
      </c>
      <c r="P184" s="45">
        <f t="shared" si="0"/>
        <v>13</v>
      </c>
      <c r="Q184" s="46">
        <f t="shared" ref="Q184:T184" si="360">AK184</f>
        <v>13</v>
      </c>
      <c r="R184" s="46">
        <f t="shared" si="360"/>
        <v>13</v>
      </c>
      <c r="S184" s="46">
        <f t="shared" si="360"/>
        <v>13</v>
      </c>
      <c r="T184" s="47">
        <f t="shared" si="360"/>
        <v>13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2025'!AP184</f>
        <v>14</v>
      </c>
      <c r="AK184" s="52">
        <f t="shared" ref="AK184:AO184" si="361">P184-Z184+AE184+U184</f>
        <v>13</v>
      </c>
      <c r="AL184" s="46">
        <f t="shared" si="361"/>
        <v>13</v>
      </c>
      <c r="AM184" s="46">
        <f t="shared" si="361"/>
        <v>13</v>
      </c>
      <c r="AN184" s="46">
        <f t="shared" si="361"/>
        <v>13</v>
      </c>
      <c r="AO184" s="46">
        <f t="shared" si="361"/>
        <v>13</v>
      </c>
      <c r="AP184" s="37"/>
      <c r="AQ184" s="43">
        <f t="shared" si="3"/>
        <v>13</v>
      </c>
      <c r="AR184" s="41"/>
      <c r="AS184" s="41"/>
      <c r="AT184" s="53"/>
      <c r="AU184" s="54"/>
      <c r="AV184" s="54"/>
      <c r="AW184" s="158"/>
      <c r="AX184" s="158"/>
    </row>
    <row r="185" spans="1:50" ht="49.2" x14ac:dyDescent="0.4">
      <c r="A185" s="35">
        <f t="shared" si="4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ABRIL 2025  1'!AQ185</f>
        <v>1</v>
      </c>
      <c r="P185" s="45">
        <f t="shared" si="0"/>
        <v>1</v>
      </c>
      <c r="Q185" s="46">
        <f t="shared" ref="Q185:T185" si="362">AK185</f>
        <v>1</v>
      </c>
      <c r="R185" s="46">
        <f t="shared" si="362"/>
        <v>1</v>
      </c>
      <c r="S185" s="46">
        <f t="shared" si="362"/>
        <v>1</v>
      </c>
      <c r="T185" s="47">
        <f t="shared" si="362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3">P185-Z185+AE185+U185</f>
        <v>1</v>
      </c>
      <c r="AL185" s="46">
        <f t="shared" si="363"/>
        <v>1</v>
      </c>
      <c r="AM185" s="46">
        <f t="shared" si="363"/>
        <v>1</v>
      </c>
      <c r="AN185" s="46">
        <f t="shared" si="363"/>
        <v>1</v>
      </c>
      <c r="AO185" s="46">
        <f t="shared" si="363"/>
        <v>1</v>
      </c>
      <c r="AP185" s="37"/>
      <c r="AQ185" s="43">
        <f t="shared" si="3"/>
        <v>1</v>
      </c>
      <c r="AR185" s="41"/>
      <c r="AS185" s="41"/>
      <c r="AT185" s="53"/>
      <c r="AU185" s="54"/>
      <c r="AV185" s="54"/>
      <c r="AW185" s="4"/>
      <c r="AX185" s="4"/>
    </row>
    <row r="186" spans="1:50" ht="49.2" x14ac:dyDescent="0.4">
      <c r="A186" s="35">
        <f t="shared" si="4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ABRIL 2025  1'!AQ186</f>
        <v>1</v>
      </c>
      <c r="P186" s="45">
        <f t="shared" si="0"/>
        <v>1</v>
      </c>
      <c r="Q186" s="46">
        <f t="shared" ref="Q186:T186" si="364">AK186</f>
        <v>1</v>
      </c>
      <c r="R186" s="46">
        <f t="shared" si="364"/>
        <v>1</v>
      </c>
      <c r="S186" s="46">
        <f t="shared" si="364"/>
        <v>1</v>
      </c>
      <c r="T186" s="47">
        <f t="shared" si="364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5">P186-Z186+AE186+U186</f>
        <v>1</v>
      </c>
      <c r="AL186" s="46">
        <f t="shared" si="365"/>
        <v>1</v>
      </c>
      <c r="AM186" s="46">
        <f t="shared" si="365"/>
        <v>1</v>
      </c>
      <c r="AN186" s="46">
        <f t="shared" si="365"/>
        <v>1</v>
      </c>
      <c r="AO186" s="46">
        <f t="shared" si="365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49.2" x14ac:dyDescent="0.4">
      <c r="A187" s="35">
        <f t="shared" si="4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ABRIL 2025  1'!AQ187</f>
        <v>1</v>
      </c>
      <c r="P187" s="45">
        <f t="shared" si="0"/>
        <v>1</v>
      </c>
      <c r="Q187" s="46">
        <f t="shared" ref="Q187:T187" si="366">AK187</f>
        <v>1</v>
      </c>
      <c r="R187" s="46">
        <f t="shared" si="366"/>
        <v>1</v>
      </c>
      <c r="S187" s="46">
        <f t="shared" si="366"/>
        <v>1</v>
      </c>
      <c r="T187" s="47">
        <f t="shared" si="366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7">P187-Z187+AE187+U187</f>
        <v>1</v>
      </c>
      <c r="AL187" s="46">
        <f t="shared" si="367"/>
        <v>1</v>
      </c>
      <c r="AM187" s="46">
        <f t="shared" si="367"/>
        <v>1</v>
      </c>
      <c r="AN187" s="46">
        <f t="shared" si="367"/>
        <v>1</v>
      </c>
      <c r="AO187" s="46">
        <f t="shared" si="367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49.2" x14ac:dyDescent="0.4">
      <c r="A188" s="35">
        <f t="shared" si="4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ABRIL 2025  1'!AQ188</f>
        <v>5</v>
      </c>
      <c r="P188" s="45">
        <f t="shared" si="0"/>
        <v>5</v>
      </c>
      <c r="Q188" s="46">
        <f t="shared" ref="Q188:T188" si="368">AK188</f>
        <v>5</v>
      </c>
      <c r="R188" s="46">
        <f t="shared" si="368"/>
        <v>5</v>
      </c>
      <c r="S188" s="46">
        <f t="shared" si="368"/>
        <v>5</v>
      </c>
      <c r="T188" s="47">
        <f t="shared" si="368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9">P188-Z188+AE188+U188</f>
        <v>5</v>
      </c>
      <c r="AL188" s="46">
        <f t="shared" si="369"/>
        <v>5</v>
      </c>
      <c r="AM188" s="46">
        <f t="shared" si="369"/>
        <v>5</v>
      </c>
      <c r="AN188" s="46">
        <f t="shared" si="369"/>
        <v>5</v>
      </c>
      <c r="AO188" s="46">
        <f t="shared" si="369"/>
        <v>5</v>
      </c>
      <c r="AP188" s="37"/>
      <c r="AQ188" s="43">
        <f t="shared" si="3"/>
        <v>5</v>
      </c>
      <c r="AR188" s="41"/>
      <c r="AS188" s="41"/>
      <c r="AT188" s="53"/>
      <c r="AU188" s="54"/>
      <c r="AV188" s="54"/>
      <c r="AW188" s="4"/>
      <c r="AX188" s="4"/>
    </row>
    <row r="189" spans="1:50" ht="49.2" x14ac:dyDescent="0.4">
      <c r="A189" s="35">
        <f t="shared" si="4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f>'EQUIPO ABRIL 2025  1'!AQ189</f>
        <v>2</v>
      </c>
      <c r="P189" s="45">
        <f t="shared" si="0"/>
        <v>2</v>
      </c>
      <c r="Q189" s="46">
        <f t="shared" ref="Q189:T189" si="370">AK189</f>
        <v>2</v>
      </c>
      <c r="R189" s="46">
        <f t="shared" si="370"/>
        <v>2</v>
      </c>
      <c r="S189" s="46">
        <f t="shared" si="370"/>
        <v>2</v>
      </c>
      <c r="T189" s="47">
        <f t="shared" si="370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1">P189-Z189+AE189+U189</f>
        <v>2</v>
      </c>
      <c r="AL189" s="46">
        <f t="shared" si="371"/>
        <v>2</v>
      </c>
      <c r="AM189" s="46">
        <f t="shared" si="371"/>
        <v>2</v>
      </c>
      <c r="AN189" s="46">
        <f t="shared" si="371"/>
        <v>2</v>
      </c>
      <c r="AO189" s="46">
        <f t="shared" si="371"/>
        <v>2</v>
      </c>
      <c r="AP189" s="37"/>
      <c r="AQ189" s="43">
        <f t="shared" si="3"/>
        <v>2</v>
      </c>
      <c r="AR189" s="41"/>
      <c r="AS189" s="41"/>
      <c r="AT189" s="53"/>
      <c r="AU189" s="54"/>
      <c r="AV189" s="54"/>
      <c r="AW189" s="4"/>
      <c r="AX189" s="4"/>
    </row>
    <row r="190" spans="1:50" ht="73.8" x14ac:dyDescent="0.4">
      <c r="A190" s="35">
        <f t="shared" si="4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ABRIL 2025  1'!AQ190</f>
        <v>2</v>
      </c>
      <c r="P190" s="45">
        <f t="shared" si="0"/>
        <v>2</v>
      </c>
      <c r="Q190" s="46">
        <f t="shared" ref="Q190:T190" si="372">AK190</f>
        <v>2</v>
      </c>
      <c r="R190" s="46">
        <f t="shared" si="372"/>
        <v>2</v>
      </c>
      <c r="S190" s="46">
        <f t="shared" si="372"/>
        <v>2</v>
      </c>
      <c r="T190" s="47">
        <f t="shared" si="372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3">P190-Z190+AE190+U190</f>
        <v>2</v>
      </c>
      <c r="AL190" s="46">
        <f t="shared" si="373"/>
        <v>2</v>
      </c>
      <c r="AM190" s="46">
        <f t="shared" si="373"/>
        <v>2</v>
      </c>
      <c r="AN190" s="46">
        <f t="shared" si="373"/>
        <v>2</v>
      </c>
      <c r="AO190" s="46">
        <f t="shared" si="373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49.2" x14ac:dyDescent="0.4">
      <c r="A191" s="35">
        <f t="shared" si="4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ABRIL 2025  1'!AQ191</f>
        <v>4</v>
      </c>
      <c r="P191" s="45">
        <f t="shared" si="0"/>
        <v>4</v>
      </c>
      <c r="Q191" s="46">
        <f t="shared" ref="Q191:T191" si="374">AK191</f>
        <v>4</v>
      </c>
      <c r="R191" s="46">
        <f t="shared" si="374"/>
        <v>4</v>
      </c>
      <c r="S191" s="46">
        <f t="shared" si="374"/>
        <v>4</v>
      </c>
      <c r="T191" s="47">
        <f t="shared" si="374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5">P191-Z191+AE191+U191</f>
        <v>4</v>
      </c>
      <c r="AL191" s="46">
        <f t="shared" si="375"/>
        <v>4</v>
      </c>
      <c r="AM191" s="46">
        <f t="shared" si="375"/>
        <v>4</v>
      </c>
      <c r="AN191" s="46">
        <f t="shared" si="375"/>
        <v>4</v>
      </c>
      <c r="AO191" s="46">
        <f t="shared" si="375"/>
        <v>4</v>
      </c>
      <c r="AP191" s="37"/>
      <c r="AQ191" s="43">
        <f t="shared" si="3"/>
        <v>4</v>
      </c>
      <c r="AR191" s="41"/>
      <c r="AS191" s="41"/>
      <c r="AT191" s="53"/>
      <c r="AU191" s="54"/>
      <c r="AV191" s="54"/>
      <c r="AW191" s="4"/>
      <c r="AX191" s="4"/>
    </row>
    <row r="192" spans="1:50" ht="49.2" x14ac:dyDescent="0.4">
      <c r="A192" s="35">
        <f t="shared" si="4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ABRIL 2025  1'!AQ192</f>
        <v>0</v>
      </c>
      <c r="P192" s="45">
        <f t="shared" si="0"/>
        <v>0</v>
      </c>
      <c r="Q192" s="46">
        <f t="shared" ref="Q192:T192" si="376">AK192</f>
        <v>0</v>
      </c>
      <c r="R192" s="46">
        <f t="shared" si="376"/>
        <v>0</v>
      </c>
      <c r="S192" s="46">
        <f t="shared" si="376"/>
        <v>0</v>
      </c>
      <c r="T192" s="47">
        <f t="shared" si="376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7">P192-Z192+AE192+U192</f>
        <v>0</v>
      </c>
      <c r="AL192" s="46">
        <f t="shared" si="377"/>
        <v>0</v>
      </c>
      <c r="AM192" s="46">
        <f t="shared" si="377"/>
        <v>0</v>
      </c>
      <c r="AN192" s="46">
        <f t="shared" si="377"/>
        <v>0</v>
      </c>
      <c r="AO192" s="46">
        <f t="shared" si="377"/>
        <v>0</v>
      </c>
      <c r="AP192" s="37"/>
      <c r="AQ192" s="43">
        <f t="shared" si="3"/>
        <v>0</v>
      </c>
      <c r="AR192" s="41"/>
      <c r="AS192" s="41"/>
      <c r="AT192" s="53"/>
      <c r="AU192" s="54"/>
      <c r="AV192" s="54"/>
      <c r="AW192" s="4"/>
      <c r="AX192" s="4"/>
    </row>
    <row r="193" spans="1:50" ht="49.2" x14ac:dyDescent="0.4">
      <c r="A193" s="35">
        <f t="shared" si="4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ABRIL 2025  1'!AQ193</f>
        <v>5</v>
      </c>
      <c r="P193" s="45">
        <f t="shared" si="0"/>
        <v>5</v>
      </c>
      <c r="Q193" s="46">
        <f t="shared" ref="Q193:T193" si="378">AK193</f>
        <v>5</v>
      </c>
      <c r="R193" s="46">
        <f t="shared" si="378"/>
        <v>5</v>
      </c>
      <c r="S193" s="46">
        <f t="shared" si="378"/>
        <v>5</v>
      </c>
      <c r="T193" s="47">
        <f t="shared" si="378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9">P193-Z193+AE193+U193</f>
        <v>5</v>
      </c>
      <c r="AL193" s="46">
        <f t="shared" si="379"/>
        <v>5</v>
      </c>
      <c r="AM193" s="46">
        <f t="shared" si="379"/>
        <v>5</v>
      </c>
      <c r="AN193" s="46">
        <f t="shared" si="379"/>
        <v>5</v>
      </c>
      <c r="AO193" s="46">
        <f t="shared" si="379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  <c r="AW193" s="4"/>
      <c r="AX193" s="4"/>
    </row>
    <row r="194" spans="1:50" ht="49.2" x14ac:dyDescent="0.4">
      <c r="A194" s="35">
        <f t="shared" si="4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ABRIL 2025  1'!AQ194</f>
        <v>0</v>
      </c>
      <c r="P194" s="45">
        <f t="shared" si="0"/>
        <v>0</v>
      </c>
      <c r="Q194" s="46">
        <f t="shared" ref="Q194:T194" si="380">AK194</f>
        <v>0</v>
      </c>
      <c r="R194" s="46">
        <f t="shared" si="380"/>
        <v>0</v>
      </c>
      <c r="S194" s="46">
        <f t="shared" si="380"/>
        <v>0</v>
      </c>
      <c r="T194" s="47">
        <f t="shared" si="380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1">P194-Z194+AE194+U194</f>
        <v>0</v>
      </c>
      <c r="AL194" s="46">
        <f t="shared" si="381"/>
        <v>0</v>
      </c>
      <c r="AM194" s="46">
        <f t="shared" si="381"/>
        <v>0</v>
      </c>
      <c r="AN194" s="46">
        <f t="shared" si="381"/>
        <v>0</v>
      </c>
      <c r="AO194" s="46">
        <f t="shared" si="381"/>
        <v>0</v>
      </c>
      <c r="AP194" s="37"/>
      <c r="AQ194" s="43">
        <f t="shared" si="3"/>
        <v>0</v>
      </c>
      <c r="AR194" s="41"/>
      <c r="AS194" s="41"/>
      <c r="AT194" s="53"/>
      <c r="AU194" s="54"/>
      <c r="AV194" s="54"/>
      <c r="AW194" s="4"/>
      <c r="AX194" s="4"/>
    </row>
    <row r="195" spans="1:50" ht="49.2" x14ac:dyDescent="0.4">
      <c r="A195" s="35">
        <f t="shared" si="4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ABRIL 2025  1'!AQ195</f>
        <v>4</v>
      </c>
      <c r="P195" s="45">
        <f t="shared" si="0"/>
        <v>4</v>
      </c>
      <c r="Q195" s="46">
        <f t="shared" ref="Q195:T195" si="382">AK195</f>
        <v>4</v>
      </c>
      <c r="R195" s="46">
        <f t="shared" si="382"/>
        <v>4</v>
      </c>
      <c r="S195" s="46">
        <f t="shared" si="382"/>
        <v>4</v>
      </c>
      <c r="T195" s="47">
        <f t="shared" si="382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3">P195-Z195+AE195+U195</f>
        <v>4</v>
      </c>
      <c r="AL195" s="46">
        <f t="shared" si="383"/>
        <v>4</v>
      </c>
      <c r="AM195" s="46">
        <f t="shared" si="383"/>
        <v>4</v>
      </c>
      <c r="AN195" s="46">
        <f t="shared" si="383"/>
        <v>4</v>
      </c>
      <c r="AO195" s="46">
        <f t="shared" si="383"/>
        <v>4</v>
      </c>
      <c r="AP195" s="37"/>
      <c r="AQ195" s="43">
        <f t="shared" si="3"/>
        <v>4</v>
      </c>
      <c r="AR195" s="41"/>
      <c r="AS195" s="41"/>
      <c r="AT195" s="53"/>
      <c r="AU195" s="54"/>
      <c r="AV195" s="54"/>
      <c r="AW195" s="4"/>
      <c r="AX195" s="4"/>
    </row>
    <row r="196" spans="1:50" ht="49.2" x14ac:dyDescent="0.4">
      <c r="A196" s="35">
        <f t="shared" si="4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/>
      <c r="O196" s="43">
        <f>'EQUIPO ABRIL 2025  1'!AQ196</f>
        <v>4</v>
      </c>
      <c r="P196" s="45">
        <f t="shared" si="0"/>
        <v>4</v>
      </c>
      <c r="Q196" s="46">
        <f t="shared" ref="Q196:T196" si="384">AK196</f>
        <v>4</v>
      </c>
      <c r="R196" s="46">
        <f t="shared" si="384"/>
        <v>4</v>
      </c>
      <c r="S196" s="46">
        <f t="shared" si="384"/>
        <v>4</v>
      </c>
      <c r="T196" s="47">
        <f t="shared" si="384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5">P196-Z196+AE196+U196</f>
        <v>4</v>
      </c>
      <c r="AL196" s="46">
        <f t="shared" si="385"/>
        <v>4</v>
      </c>
      <c r="AM196" s="46">
        <f t="shared" si="385"/>
        <v>4</v>
      </c>
      <c r="AN196" s="46">
        <f t="shared" si="385"/>
        <v>4</v>
      </c>
      <c r="AO196" s="46">
        <f t="shared" si="385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  <c r="AW196" s="4"/>
      <c r="AX196" s="4"/>
    </row>
    <row r="197" spans="1:50" ht="49.2" x14ac:dyDescent="0.4">
      <c r="A197" s="35">
        <f t="shared" si="4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ABRIL 2025  1'!AQ197</f>
        <v>8</v>
      </c>
      <c r="P197" s="45">
        <f t="shared" si="0"/>
        <v>8</v>
      </c>
      <c r="Q197" s="46">
        <f t="shared" ref="Q197:T197" si="386">AK197</f>
        <v>8</v>
      </c>
      <c r="R197" s="46">
        <f t="shared" si="386"/>
        <v>8</v>
      </c>
      <c r="S197" s="46">
        <f t="shared" si="386"/>
        <v>8</v>
      </c>
      <c r="T197" s="47">
        <f t="shared" si="386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7">P197-Z197+AE197+U197</f>
        <v>8</v>
      </c>
      <c r="AL197" s="46">
        <f t="shared" si="387"/>
        <v>8</v>
      </c>
      <c r="AM197" s="46">
        <f t="shared" si="387"/>
        <v>8</v>
      </c>
      <c r="AN197" s="46">
        <f t="shared" si="387"/>
        <v>8</v>
      </c>
      <c r="AO197" s="46">
        <f t="shared" si="387"/>
        <v>8</v>
      </c>
      <c r="AP197" s="37"/>
      <c r="AQ197" s="43">
        <f t="shared" si="3"/>
        <v>8</v>
      </c>
      <c r="AR197" s="41"/>
      <c r="AS197" s="41"/>
      <c r="AT197" s="53"/>
      <c r="AU197" s="54"/>
      <c r="AV197" s="54"/>
      <c r="AW197" s="4"/>
      <c r="AX197" s="4"/>
    </row>
    <row r="198" spans="1:50" ht="49.2" x14ac:dyDescent="0.4">
      <c r="A198" s="35">
        <f t="shared" si="4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ABRIL 2025  1'!AQ198</f>
        <v>0</v>
      </c>
      <c r="P198" s="45">
        <f t="shared" si="0"/>
        <v>0</v>
      </c>
      <c r="Q198" s="46">
        <f t="shared" ref="Q198:T198" si="388">AK198</f>
        <v>0</v>
      </c>
      <c r="R198" s="46">
        <f t="shared" si="388"/>
        <v>0</v>
      </c>
      <c r="S198" s="46">
        <f t="shared" si="388"/>
        <v>0</v>
      </c>
      <c r="T198" s="47">
        <f t="shared" si="388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9">P198-Z198+AE198+U198</f>
        <v>0</v>
      </c>
      <c r="AL198" s="46">
        <f t="shared" si="389"/>
        <v>0</v>
      </c>
      <c r="AM198" s="46">
        <f t="shared" si="389"/>
        <v>0</v>
      </c>
      <c r="AN198" s="46">
        <f t="shared" si="389"/>
        <v>0</v>
      </c>
      <c r="AO198" s="46">
        <f t="shared" si="389"/>
        <v>0</v>
      </c>
      <c r="AP198" s="37"/>
      <c r="AQ198" s="43">
        <f t="shared" si="3"/>
        <v>0</v>
      </c>
      <c r="AR198" s="41"/>
      <c r="AS198" s="41"/>
      <c r="AT198" s="53"/>
      <c r="AU198" s="54"/>
      <c r="AV198" s="54"/>
      <c r="AW198" s="4"/>
      <c r="AX198" s="4"/>
    </row>
    <row r="199" spans="1:50" ht="49.2" x14ac:dyDescent="0.4">
      <c r="A199" s="35">
        <f t="shared" si="4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ABRIL 2025  1'!AQ199</f>
        <v>0</v>
      </c>
      <c r="P199" s="45">
        <f t="shared" si="0"/>
        <v>0</v>
      </c>
      <c r="Q199" s="46">
        <f t="shared" ref="Q199:T199" si="390">AK199</f>
        <v>0</v>
      </c>
      <c r="R199" s="46">
        <f t="shared" si="390"/>
        <v>0</v>
      </c>
      <c r="S199" s="46">
        <f t="shared" si="390"/>
        <v>0</v>
      </c>
      <c r="T199" s="47">
        <f t="shared" si="390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1">P199-Z199+AE199+U199</f>
        <v>0</v>
      </c>
      <c r="AL199" s="46">
        <f t="shared" si="391"/>
        <v>0</v>
      </c>
      <c r="AM199" s="46">
        <f t="shared" si="391"/>
        <v>0</v>
      </c>
      <c r="AN199" s="46">
        <f t="shared" si="391"/>
        <v>0</v>
      </c>
      <c r="AO199" s="46">
        <f t="shared" si="391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49.2" x14ac:dyDescent="0.4">
      <c r="A200" s="35">
        <f t="shared" si="4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ABRIL 2025  1'!AQ200</f>
        <v>0</v>
      </c>
      <c r="P200" s="45">
        <f t="shared" si="0"/>
        <v>0</v>
      </c>
      <c r="Q200" s="46">
        <f t="shared" ref="Q200:T200" si="392">AK200</f>
        <v>0</v>
      </c>
      <c r="R200" s="46">
        <f t="shared" si="392"/>
        <v>0</v>
      </c>
      <c r="S200" s="46">
        <f t="shared" si="392"/>
        <v>0</v>
      </c>
      <c r="T200" s="47">
        <f t="shared" si="392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3">P200-Z200+AE200+U200</f>
        <v>0</v>
      </c>
      <c r="AL200" s="46">
        <f t="shared" si="393"/>
        <v>0</v>
      </c>
      <c r="AM200" s="46">
        <f t="shared" si="393"/>
        <v>0</v>
      </c>
      <c r="AN200" s="46">
        <f t="shared" si="393"/>
        <v>0</v>
      </c>
      <c r="AO200" s="46">
        <f t="shared" si="393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49.2" x14ac:dyDescent="0.4">
      <c r="A201" s="35">
        <f t="shared" si="4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ABRIL 2025  1'!AQ201</f>
        <v>1</v>
      </c>
      <c r="P201" s="45">
        <f t="shared" si="0"/>
        <v>1</v>
      </c>
      <c r="Q201" s="46">
        <f t="shared" ref="Q201:T201" si="394">AK201</f>
        <v>1</v>
      </c>
      <c r="R201" s="46">
        <f t="shared" si="394"/>
        <v>1</v>
      </c>
      <c r="S201" s="46">
        <f t="shared" si="394"/>
        <v>1</v>
      </c>
      <c r="T201" s="47">
        <f t="shared" si="394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5">P201-Z201+AE201+U201</f>
        <v>1</v>
      </c>
      <c r="AL201" s="46">
        <f t="shared" si="395"/>
        <v>1</v>
      </c>
      <c r="AM201" s="46">
        <f t="shared" si="395"/>
        <v>1</v>
      </c>
      <c r="AN201" s="46">
        <f t="shared" si="395"/>
        <v>1</v>
      </c>
      <c r="AO201" s="46">
        <f t="shared" si="395"/>
        <v>1</v>
      </c>
      <c r="AP201" s="37"/>
      <c r="AQ201" s="43">
        <f t="shared" si="3"/>
        <v>1</v>
      </c>
      <c r="AR201" s="41"/>
      <c r="AS201" s="41"/>
      <c r="AT201" s="53"/>
      <c r="AU201" s="54"/>
      <c r="AV201" s="54"/>
      <c r="AW201" s="4"/>
      <c r="AX201" s="4"/>
    </row>
    <row r="202" spans="1:50" ht="49.2" x14ac:dyDescent="0.4">
      <c r="A202" s="35">
        <f t="shared" si="4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ABRIL 2025  1'!AQ202</f>
        <v>0</v>
      </c>
      <c r="P202" s="45">
        <f t="shared" si="0"/>
        <v>0</v>
      </c>
      <c r="Q202" s="46">
        <f t="shared" ref="Q202:T202" si="396">AK202</f>
        <v>0</v>
      </c>
      <c r="R202" s="46">
        <f t="shared" si="396"/>
        <v>0</v>
      </c>
      <c r="S202" s="46">
        <f t="shared" si="396"/>
        <v>0</v>
      </c>
      <c r="T202" s="47">
        <f t="shared" si="396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7">P202-Z202+AE202+U202</f>
        <v>0</v>
      </c>
      <c r="AL202" s="46">
        <f t="shared" si="397"/>
        <v>0</v>
      </c>
      <c r="AM202" s="46">
        <f t="shared" si="397"/>
        <v>0</v>
      </c>
      <c r="AN202" s="46">
        <f t="shared" si="397"/>
        <v>0</v>
      </c>
      <c r="AO202" s="46">
        <f t="shared" si="397"/>
        <v>0</v>
      </c>
      <c r="AP202" s="37"/>
      <c r="AQ202" s="43">
        <f t="shared" si="3"/>
        <v>0</v>
      </c>
      <c r="AR202" s="41"/>
      <c r="AS202" s="41"/>
      <c r="AT202" s="53"/>
      <c r="AU202" s="54"/>
      <c r="AV202" s="54"/>
      <c r="AW202" s="4"/>
      <c r="AX202" s="4"/>
    </row>
    <row r="203" spans="1:50" ht="49.2" x14ac:dyDescent="0.4">
      <c r="A203" s="35">
        <f t="shared" si="4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ABRIL 2025  1'!AQ203</f>
        <v>0</v>
      </c>
      <c r="P203" s="45">
        <f t="shared" si="0"/>
        <v>0</v>
      </c>
      <c r="Q203" s="46">
        <f t="shared" ref="Q203:T203" si="398">AK203</f>
        <v>0</v>
      </c>
      <c r="R203" s="46">
        <f t="shared" si="398"/>
        <v>0</v>
      </c>
      <c r="S203" s="46">
        <f t="shared" si="398"/>
        <v>0</v>
      </c>
      <c r="T203" s="47">
        <f t="shared" si="398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9">P203-Z203+AE203+U203</f>
        <v>0</v>
      </c>
      <c r="AL203" s="46">
        <f t="shared" si="399"/>
        <v>0</v>
      </c>
      <c r="AM203" s="46">
        <f t="shared" si="399"/>
        <v>0</v>
      </c>
      <c r="AN203" s="46">
        <f t="shared" si="399"/>
        <v>0</v>
      </c>
      <c r="AO203" s="46">
        <f t="shared" si="399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49.2" x14ac:dyDescent="0.4">
      <c r="A204" s="35">
        <f t="shared" si="4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ABRIL 2025  1'!AQ204</f>
        <v>0</v>
      </c>
      <c r="P204" s="45">
        <f t="shared" si="0"/>
        <v>0</v>
      </c>
      <c r="Q204" s="46">
        <f t="shared" ref="Q204:T204" si="400">AK204</f>
        <v>0</v>
      </c>
      <c r="R204" s="46">
        <f t="shared" si="400"/>
        <v>0</v>
      </c>
      <c r="S204" s="46">
        <f t="shared" si="400"/>
        <v>0</v>
      </c>
      <c r="T204" s="47">
        <f t="shared" si="400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1">P204-Z204+AE204+U204</f>
        <v>0</v>
      </c>
      <c r="AL204" s="46">
        <f t="shared" si="401"/>
        <v>0</v>
      </c>
      <c r="AM204" s="46">
        <f t="shared" si="401"/>
        <v>0</v>
      </c>
      <c r="AN204" s="46">
        <f t="shared" si="401"/>
        <v>0</v>
      </c>
      <c r="AO204" s="46">
        <f t="shared" si="401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49.2" x14ac:dyDescent="0.4">
      <c r="A205" s="35">
        <f t="shared" si="4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ABRIL 2025  1'!AQ205</f>
        <v>1</v>
      </c>
      <c r="P205" s="45">
        <f t="shared" si="0"/>
        <v>1</v>
      </c>
      <c r="Q205" s="46">
        <f t="shared" ref="Q205:T205" si="402">AK205</f>
        <v>1</v>
      </c>
      <c r="R205" s="46">
        <f t="shared" si="402"/>
        <v>1</v>
      </c>
      <c r="S205" s="46">
        <f t="shared" si="402"/>
        <v>1</v>
      </c>
      <c r="T205" s="47">
        <f t="shared" si="402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3">P205-Z205+AE205+U205</f>
        <v>1</v>
      </c>
      <c r="AL205" s="46">
        <f t="shared" si="403"/>
        <v>1</v>
      </c>
      <c r="AM205" s="46">
        <f t="shared" si="403"/>
        <v>1</v>
      </c>
      <c r="AN205" s="46">
        <f t="shared" si="403"/>
        <v>1</v>
      </c>
      <c r="AO205" s="46">
        <f t="shared" si="403"/>
        <v>1</v>
      </c>
      <c r="AP205" s="37"/>
      <c r="AQ205" s="43">
        <f t="shared" si="3"/>
        <v>1</v>
      </c>
      <c r="AR205" s="41"/>
      <c r="AS205" s="41"/>
      <c r="AT205" s="53"/>
      <c r="AU205" s="54"/>
      <c r="AV205" s="54"/>
      <c r="AW205" s="4"/>
      <c r="AX205" s="4"/>
    </row>
    <row r="206" spans="1:50" ht="49.2" x14ac:dyDescent="0.4">
      <c r="A206" s="35">
        <f t="shared" si="4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ABRIL 2025  1'!AQ206</f>
        <v>7</v>
      </c>
      <c r="P206" s="45">
        <f t="shared" si="0"/>
        <v>7</v>
      </c>
      <c r="Q206" s="46">
        <f t="shared" ref="Q206:T206" si="404">AK206</f>
        <v>7</v>
      </c>
      <c r="R206" s="46">
        <f t="shared" si="404"/>
        <v>7</v>
      </c>
      <c r="S206" s="46">
        <f t="shared" si="404"/>
        <v>7</v>
      </c>
      <c r="T206" s="47">
        <f t="shared" si="404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5">P206-Z206+AE206+U206</f>
        <v>7</v>
      </c>
      <c r="AL206" s="46">
        <f t="shared" si="405"/>
        <v>7</v>
      </c>
      <c r="AM206" s="46">
        <f t="shared" si="405"/>
        <v>7</v>
      </c>
      <c r="AN206" s="46">
        <f t="shared" si="405"/>
        <v>7</v>
      </c>
      <c r="AO206" s="46">
        <f t="shared" si="405"/>
        <v>7</v>
      </c>
      <c r="AP206" s="37"/>
      <c r="AQ206" s="43">
        <f t="shared" si="3"/>
        <v>7</v>
      </c>
      <c r="AR206" s="41"/>
      <c r="AS206" s="41"/>
      <c r="AT206" s="53"/>
      <c r="AU206" s="54"/>
      <c r="AV206" s="54"/>
      <c r="AW206" s="4"/>
      <c r="AX206" s="4"/>
    </row>
    <row r="207" spans="1:50" ht="49.2" x14ac:dyDescent="0.4">
      <c r="A207" s="35">
        <f t="shared" si="4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ABRIL 2025  1'!AQ207</f>
        <v>0</v>
      </c>
      <c r="P207" s="45">
        <f t="shared" si="0"/>
        <v>0</v>
      </c>
      <c r="Q207" s="46">
        <f t="shared" ref="Q207:T207" si="406">AK207</f>
        <v>0</v>
      </c>
      <c r="R207" s="46">
        <f t="shared" si="406"/>
        <v>0</v>
      </c>
      <c r="S207" s="46">
        <f t="shared" si="406"/>
        <v>0</v>
      </c>
      <c r="T207" s="47">
        <f t="shared" si="406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7">P207-Z207+AE207+U207</f>
        <v>0</v>
      </c>
      <c r="AL207" s="46">
        <f t="shared" si="407"/>
        <v>0</v>
      </c>
      <c r="AM207" s="46">
        <f t="shared" si="407"/>
        <v>0</v>
      </c>
      <c r="AN207" s="46">
        <f t="shared" si="407"/>
        <v>0</v>
      </c>
      <c r="AO207" s="46">
        <f t="shared" si="407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  <c r="AW207" s="4"/>
      <c r="AX207" s="4"/>
    </row>
    <row r="208" spans="1:50" ht="49.2" x14ac:dyDescent="0.4">
      <c r="A208" s="35">
        <f t="shared" si="4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ABRIL 2025  1'!AQ208</f>
        <v>22</v>
      </c>
      <c r="P208" s="45">
        <f t="shared" si="0"/>
        <v>22</v>
      </c>
      <c r="Q208" s="46">
        <f t="shared" ref="Q208:T208" si="408">AK208</f>
        <v>22</v>
      </c>
      <c r="R208" s="46">
        <f t="shared" si="408"/>
        <v>22</v>
      </c>
      <c r="S208" s="46">
        <f t="shared" si="408"/>
        <v>22</v>
      </c>
      <c r="T208" s="47">
        <f t="shared" si="408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9">P208-Z208+AE208+U208</f>
        <v>22</v>
      </c>
      <c r="AL208" s="46">
        <f t="shared" si="409"/>
        <v>22</v>
      </c>
      <c r="AM208" s="46">
        <f t="shared" si="409"/>
        <v>22</v>
      </c>
      <c r="AN208" s="46">
        <f t="shared" si="409"/>
        <v>22</v>
      </c>
      <c r="AO208" s="46">
        <f t="shared" si="409"/>
        <v>22</v>
      </c>
      <c r="AP208" s="37"/>
      <c r="AQ208" s="43">
        <f t="shared" si="3"/>
        <v>22</v>
      </c>
      <c r="AR208" s="41"/>
      <c r="AS208" s="41"/>
      <c r="AT208" s="53"/>
      <c r="AU208" s="54"/>
      <c r="AV208" s="54"/>
      <c r="AW208" s="4"/>
      <c r="AX208" s="4"/>
    </row>
    <row r="209" spans="1:50" ht="49.2" x14ac:dyDescent="0.4">
      <c r="A209" s="35">
        <f t="shared" si="4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ABRIL 2025  1'!AQ209</f>
        <v>15</v>
      </c>
      <c r="P209" s="45">
        <f t="shared" si="0"/>
        <v>15</v>
      </c>
      <c r="Q209" s="46">
        <f t="shared" ref="Q209:T209" si="410">AK209</f>
        <v>15</v>
      </c>
      <c r="R209" s="46">
        <f t="shared" si="410"/>
        <v>15</v>
      </c>
      <c r="S209" s="46">
        <f t="shared" si="410"/>
        <v>15</v>
      </c>
      <c r="T209" s="47">
        <f t="shared" si="410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1">P209-Z209+AE209+U209</f>
        <v>15</v>
      </c>
      <c r="AL209" s="46">
        <f t="shared" si="411"/>
        <v>15</v>
      </c>
      <c r="AM209" s="46">
        <f t="shared" si="411"/>
        <v>15</v>
      </c>
      <c r="AN209" s="46">
        <f t="shared" si="411"/>
        <v>15</v>
      </c>
      <c r="AO209" s="46">
        <f t="shared" si="411"/>
        <v>15</v>
      </c>
      <c r="AP209" s="37"/>
      <c r="AQ209" s="43">
        <f t="shared" si="3"/>
        <v>15</v>
      </c>
      <c r="AR209" s="41"/>
      <c r="AS209" s="41"/>
      <c r="AT209" s="53"/>
      <c r="AU209" s="54"/>
      <c r="AV209" s="54"/>
      <c r="AW209" s="4"/>
      <c r="AX209" s="4"/>
    </row>
    <row r="210" spans="1:50" ht="49.2" x14ac:dyDescent="0.4">
      <c r="A210" s="35">
        <f t="shared" si="4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f>'EQUIPO ABRIL 2025  1'!AQ210</f>
        <v>3</v>
      </c>
      <c r="P210" s="45">
        <f t="shared" si="0"/>
        <v>3</v>
      </c>
      <c r="Q210" s="46">
        <f t="shared" ref="Q210:T210" si="412">AK210</f>
        <v>3</v>
      </c>
      <c r="R210" s="46">
        <f t="shared" si="412"/>
        <v>3</v>
      </c>
      <c r="S210" s="46">
        <f t="shared" si="412"/>
        <v>3</v>
      </c>
      <c r="T210" s="47">
        <f t="shared" si="412"/>
        <v>3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3">P210-Z210+AE210+U210</f>
        <v>3</v>
      </c>
      <c r="AL210" s="46">
        <f t="shared" si="413"/>
        <v>3</v>
      </c>
      <c r="AM210" s="46">
        <f t="shared" si="413"/>
        <v>3</v>
      </c>
      <c r="AN210" s="46">
        <f t="shared" si="413"/>
        <v>3</v>
      </c>
      <c r="AO210" s="46">
        <f t="shared" si="413"/>
        <v>3</v>
      </c>
      <c r="AP210" s="37"/>
      <c r="AQ210" s="43">
        <f t="shared" si="3"/>
        <v>3</v>
      </c>
      <c r="AR210" s="41"/>
      <c r="AS210" s="41"/>
      <c r="AT210" s="53"/>
      <c r="AU210" s="54"/>
      <c r="AV210" s="54"/>
      <c r="AW210" s="4"/>
      <c r="AX210" s="4"/>
    </row>
    <row r="211" spans="1:50" ht="49.2" x14ac:dyDescent="0.4">
      <c r="A211" s="35">
        <f t="shared" si="4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ABRIL 2025  1'!AQ211</f>
        <v>1</v>
      </c>
      <c r="P211" s="45">
        <f t="shared" si="0"/>
        <v>1</v>
      </c>
      <c r="Q211" s="46">
        <f t="shared" ref="Q211:T211" si="414">AK211</f>
        <v>1</v>
      </c>
      <c r="R211" s="46">
        <f t="shared" si="414"/>
        <v>1</v>
      </c>
      <c r="S211" s="46">
        <f t="shared" si="414"/>
        <v>1</v>
      </c>
      <c r="T211" s="47">
        <f t="shared" si="414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5">P211-Z211+AE211+U211</f>
        <v>1</v>
      </c>
      <c r="AL211" s="46">
        <f t="shared" si="415"/>
        <v>1</v>
      </c>
      <c r="AM211" s="46">
        <f t="shared" si="415"/>
        <v>1</v>
      </c>
      <c r="AN211" s="46">
        <f t="shared" si="415"/>
        <v>1</v>
      </c>
      <c r="AO211" s="46">
        <f t="shared" si="415"/>
        <v>1</v>
      </c>
      <c r="AP211" s="37"/>
      <c r="AQ211" s="43">
        <f t="shared" si="3"/>
        <v>1</v>
      </c>
      <c r="AR211" s="41"/>
      <c r="AS211" s="41"/>
      <c r="AT211" s="53"/>
      <c r="AU211" s="54"/>
      <c r="AV211" s="54"/>
      <c r="AW211" s="4"/>
      <c r="AX211" s="4"/>
    </row>
    <row r="212" spans="1:50" ht="49.2" x14ac:dyDescent="0.4">
      <c r="A212" s="35">
        <f t="shared" si="4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ABRIL 2025  1'!AQ212</f>
        <v>6</v>
      </c>
      <c r="P212" s="45">
        <f t="shared" si="0"/>
        <v>6</v>
      </c>
      <c r="Q212" s="46">
        <f t="shared" ref="Q212:T212" si="416">AK212</f>
        <v>6</v>
      </c>
      <c r="R212" s="46">
        <f t="shared" si="416"/>
        <v>6</v>
      </c>
      <c r="S212" s="46">
        <f t="shared" si="416"/>
        <v>6</v>
      </c>
      <c r="T212" s="47">
        <f t="shared" si="416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7">P212-Z212+AE212+U212</f>
        <v>6</v>
      </c>
      <c r="AL212" s="46">
        <f t="shared" si="417"/>
        <v>6</v>
      </c>
      <c r="AM212" s="46">
        <f t="shared" si="417"/>
        <v>6</v>
      </c>
      <c r="AN212" s="46">
        <f t="shared" si="417"/>
        <v>6</v>
      </c>
      <c r="AO212" s="46">
        <f t="shared" si="417"/>
        <v>6</v>
      </c>
      <c r="AP212" s="37"/>
      <c r="AQ212" s="43">
        <f t="shared" si="3"/>
        <v>6</v>
      </c>
      <c r="AR212" s="41"/>
      <c r="AS212" s="41"/>
      <c r="AT212" s="53"/>
      <c r="AU212" s="54"/>
      <c r="AV212" s="54"/>
      <c r="AW212" s="4"/>
      <c r="AX212" s="4"/>
    </row>
    <row r="213" spans="1:50" ht="98.4" x14ac:dyDescent="0.4">
      <c r="A213" s="35">
        <f t="shared" si="4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ABRIL 2025  1'!AQ213</f>
        <v>0</v>
      </c>
      <c r="P213" s="45">
        <f t="shared" si="0"/>
        <v>0</v>
      </c>
      <c r="Q213" s="46">
        <f t="shared" ref="Q213:T213" si="418">AK213</f>
        <v>0</v>
      </c>
      <c r="R213" s="46">
        <f t="shared" si="418"/>
        <v>0</v>
      </c>
      <c r="S213" s="46">
        <f t="shared" si="418"/>
        <v>0</v>
      </c>
      <c r="T213" s="47">
        <f t="shared" si="418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9">P213-Z213+AE213+U213</f>
        <v>0</v>
      </c>
      <c r="AL213" s="46">
        <f t="shared" si="419"/>
        <v>0</v>
      </c>
      <c r="AM213" s="46">
        <f t="shared" si="419"/>
        <v>0</v>
      </c>
      <c r="AN213" s="46">
        <f t="shared" si="419"/>
        <v>0</v>
      </c>
      <c r="AO213" s="46">
        <f t="shared" si="419"/>
        <v>0</v>
      </c>
      <c r="AP213" s="37"/>
      <c r="AQ213" s="43">
        <f t="shared" si="3"/>
        <v>0</v>
      </c>
      <c r="AR213" s="41"/>
      <c r="AS213" s="41"/>
      <c r="AT213" s="53"/>
      <c r="AU213" s="54"/>
      <c r="AV213" s="54"/>
      <c r="AW213" s="4"/>
      <c r="AX213" s="4"/>
    </row>
    <row r="214" spans="1:50" ht="49.2" x14ac:dyDescent="0.4">
      <c r="A214" s="35">
        <f t="shared" si="4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f>'EQUIPO ABRIL 2025  1'!AQ214</f>
        <v>0</v>
      </c>
      <c r="P214" s="45">
        <f t="shared" si="0"/>
        <v>0</v>
      </c>
      <c r="Q214" s="46">
        <f t="shared" ref="Q214:T214" si="420">AK214</f>
        <v>0</v>
      </c>
      <c r="R214" s="46">
        <f t="shared" si="420"/>
        <v>0</v>
      </c>
      <c r="S214" s="46">
        <f t="shared" si="420"/>
        <v>0</v>
      </c>
      <c r="T214" s="47">
        <f t="shared" si="420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1">P214-Z214+AE214+U214</f>
        <v>0</v>
      </c>
      <c r="AL214" s="46">
        <f t="shared" si="421"/>
        <v>0</v>
      </c>
      <c r="AM214" s="46">
        <f t="shared" si="421"/>
        <v>0</v>
      </c>
      <c r="AN214" s="46">
        <f t="shared" si="421"/>
        <v>0</v>
      </c>
      <c r="AO214" s="46">
        <f t="shared" si="421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73.8" x14ac:dyDescent="0.4">
      <c r="A215" s="35">
        <f t="shared" si="4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ABRIL 2025  1'!AQ215</f>
        <v>1</v>
      </c>
      <c r="P215" s="45">
        <f t="shared" si="0"/>
        <v>1</v>
      </c>
      <c r="Q215" s="46">
        <f t="shared" ref="Q215:T215" si="422">AK215</f>
        <v>1</v>
      </c>
      <c r="R215" s="46">
        <f t="shared" si="422"/>
        <v>1</v>
      </c>
      <c r="S215" s="46">
        <f t="shared" si="422"/>
        <v>1</v>
      </c>
      <c r="T215" s="47">
        <f t="shared" si="422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3">P215-Z215+AE215+U215</f>
        <v>1</v>
      </c>
      <c r="AL215" s="46">
        <f t="shared" si="423"/>
        <v>1</v>
      </c>
      <c r="AM215" s="46">
        <f t="shared" si="423"/>
        <v>1</v>
      </c>
      <c r="AN215" s="46">
        <f t="shared" si="423"/>
        <v>1</v>
      </c>
      <c r="AO215" s="46">
        <f t="shared" si="423"/>
        <v>1</v>
      </c>
      <c r="AP215" s="37"/>
      <c r="AQ215" s="43">
        <f t="shared" si="3"/>
        <v>1</v>
      </c>
      <c r="AR215" s="41"/>
      <c r="AS215" s="41"/>
      <c r="AT215" s="53"/>
      <c r="AU215" s="54"/>
      <c r="AV215" s="54"/>
      <c r="AW215" s="4"/>
      <c r="AX215" s="4"/>
    </row>
    <row r="216" spans="1:50" ht="49.2" x14ac:dyDescent="0.4">
      <c r="A216" s="35">
        <f t="shared" si="4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ABRIL 2025  1'!AQ216</f>
        <v>1</v>
      </c>
      <c r="P216" s="45">
        <f t="shared" si="0"/>
        <v>1</v>
      </c>
      <c r="Q216" s="46">
        <f t="shared" ref="Q216:T216" si="424">AK216</f>
        <v>1</v>
      </c>
      <c r="R216" s="46">
        <f t="shared" si="424"/>
        <v>1</v>
      </c>
      <c r="S216" s="46">
        <f t="shared" si="424"/>
        <v>1</v>
      </c>
      <c r="T216" s="47">
        <f t="shared" si="424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5">P216-Z216+AE216+U216</f>
        <v>1</v>
      </c>
      <c r="AL216" s="46">
        <f t="shared" si="425"/>
        <v>1</v>
      </c>
      <c r="AM216" s="46">
        <f t="shared" si="425"/>
        <v>1</v>
      </c>
      <c r="AN216" s="46">
        <f t="shared" si="425"/>
        <v>1</v>
      </c>
      <c r="AO216" s="46">
        <f t="shared" si="425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24.6" x14ac:dyDescent="0.4">
      <c r="A217" s="35">
        <f t="shared" si="4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ABRIL 2025  1'!AQ217</f>
        <v>0</v>
      </c>
      <c r="P217" s="45">
        <f t="shared" si="0"/>
        <v>0</v>
      </c>
      <c r="Q217" s="46">
        <f t="shared" ref="Q217:T217" si="426">AK217</f>
        <v>0</v>
      </c>
      <c r="R217" s="46">
        <f t="shared" si="426"/>
        <v>0</v>
      </c>
      <c r="S217" s="46">
        <f t="shared" si="426"/>
        <v>0</v>
      </c>
      <c r="T217" s="47">
        <f t="shared" si="426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176">
        <f t="shared" ref="AK217:AO217" si="427">P217-Z217+AE217+U217</f>
        <v>0</v>
      </c>
      <c r="AL217" s="168">
        <f t="shared" si="427"/>
        <v>0</v>
      </c>
      <c r="AM217" s="168">
        <f t="shared" si="427"/>
        <v>0</v>
      </c>
      <c r="AN217" s="168">
        <f t="shared" si="427"/>
        <v>0</v>
      </c>
      <c r="AO217" s="168">
        <f t="shared" si="427"/>
        <v>0</v>
      </c>
      <c r="AP217" s="171"/>
      <c r="AQ217" s="43">
        <f t="shared" si="3"/>
        <v>0</v>
      </c>
      <c r="AR217" s="162"/>
      <c r="AS217" s="162"/>
      <c r="AT217" s="177"/>
      <c r="AU217" s="178"/>
      <c r="AV217" s="178"/>
      <c r="AW217" s="179"/>
      <c r="AX217" s="179"/>
    </row>
    <row r="218" spans="1:50" ht="73.8" x14ac:dyDescent="0.4">
      <c r="A218" s="35">
        <f t="shared" si="4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ABRIL 2025  1'!AQ218</f>
        <v>8</v>
      </c>
      <c r="P218" s="45">
        <f t="shared" si="0"/>
        <v>8</v>
      </c>
      <c r="Q218" s="46">
        <f t="shared" ref="Q218:T218" si="428">AK218</f>
        <v>8</v>
      </c>
      <c r="R218" s="46">
        <f t="shared" si="428"/>
        <v>8</v>
      </c>
      <c r="S218" s="46">
        <f t="shared" si="428"/>
        <v>8</v>
      </c>
      <c r="T218" s="47">
        <f t="shared" si="428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9">P218-Z218+AE218+U218</f>
        <v>8</v>
      </c>
      <c r="AL218" s="46">
        <f t="shared" si="429"/>
        <v>8</v>
      </c>
      <c r="AM218" s="46">
        <f t="shared" si="429"/>
        <v>8</v>
      </c>
      <c r="AN218" s="46">
        <f t="shared" si="429"/>
        <v>8</v>
      </c>
      <c r="AO218" s="46">
        <f t="shared" si="429"/>
        <v>8</v>
      </c>
      <c r="AP218" s="37"/>
      <c r="AQ218" s="43">
        <f t="shared" si="3"/>
        <v>8</v>
      </c>
      <c r="AR218" s="41"/>
      <c r="AS218" s="41"/>
      <c r="AT218" s="53"/>
      <c r="AU218" s="54"/>
      <c r="AV218" s="54"/>
      <c r="AW218" s="4"/>
      <c r="AX218" s="4"/>
    </row>
    <row r="219" spans="1:50" ht="49.2" x14ac:dyDescent="0.4">
      <c r="A219" s="35">
        <f t="shared" si="4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ABRIL 2025  1'!AQ219</f>
        <v>12</v>
      </c>
      <c r="P219" s="45">
        <f t="shared" si="0"/>
        <v>12</v>
      </c>
      <c r="Q219" s="46">
        <f t="shared" ref="Q219:T219" si="430">AK219</f>
        <v>12</v>
      </c>
      <c r="R219" s="46">
        <f t="shared" si="430"/>
        <v>12</v>
      </c>
      <c r="S219" s="46">
        <f t="shared" si="430"/>
        <v>12</v>
      </c>
      <c r="T219" s="47">
        <f t="shared" si="430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1">P219-Z219+AE219+U219</f>
        <v>12</v>
      </c>
      <c r="AL219" s="46">
        <f t="shared" si="431"/>
        <v>12</v>
      </c>
      <c r="AM219" s="46">
        <f t="shared" si="431"/>
        <v>12</v>
      </c>
      <c r="AN219" s="46">
        <f t="shared" si="431"/>
        <v>12</v>
      </c>
      <c r="AO219" s="46">
        <f t="shared" si="431"/>
        <v>12</v>
      </c>
      <c r="AP219" s="38" t="s">
        <v>755</v>
      </c>
      <c r="AQ219" s="43">
        <f t="shared" si="3"/>
        <v>12</v>
      </c>
      <c r="AR219" s="41"/>
      <c r="AS219" s="41"/>
      <c r="AT219" s="53"/>
      <c r="AU219" s="54"/>
      <c r="AV219" s="54"/>
      <c r="AW219" s="4"/>
      <c r="AX219" s="4"/>
    </row>
    <row r="220" spans="1:50" ht="73.8" x14ac:dyDescent="0.4">
      <c r="A220" s="35">
        <f t="shared" si="4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ABRIL 2025  1'!AQ220</f>
        <v>0</v>
      </c>
      <c r="P220" s="45">
        <f t="shared" si="0"/>
        <v>0</v>
      </c>
      <c r="Q220" s="46">
        <f t="shared" ref="Q220:T220" si="432">AK220</f>
        <v>0</v>
      </c>
      <c r="R220" s="46">
        <f t="shared" si="432"/>
        <v>0</v>
      </c>
      <c r="S220" s="46">
        <f t="shared" si="432"/>
        <v>0</v>
      </c>
      <c r="T220" s="47">
        <f t="shared" si="432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52">
        <f t="shared" ref="AK220:AO220" si="433">P220-Z220+AE220+U220</f>
        <v>0</v>
      </c>
      <c r="AL220" s="46">
        <f t="shared" si="433"/>
        <v>0</v>
      </c>
      <c r="AM220" s="46">
        <f t="shared" si="433"/>
        <v>0</v>
      </c>
      <c r="AN220" s="46">
        <f t="shared" si="433"/>
        <v>0</v>
      </c>
      <c r="AO220" s="46">
        <f t="shared" si="433"/>
        <v>0</v>
      </c>
      <c r="AP220" s="38"/>
      <c r="AQ220" s="43">
        <f t="shared" si="3"/>
        <v>0</v>
      </c>
      <c r="AR220" s="41"/>
      <c r="AS220" s="41"/>
      <c r="AT220" s="53"/>
      <c r="AU220" s="54"/>
      <c r="AV220" s="54"/>
      <c r="AW220" s="4"/>
      <c r="AX220" s="4"/>
    </row>
    <row r="221" spans="1:50" ht="73.8" x14ac:dyDescent="0.4">
      <c r="A221" s="35">
        <f t="shared" si="4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ABRIL 2025  1'!AQ221</f>
        <v>4</v>
      </c>
      <c r="P221" s="45">
        <f t="shared" si="0"/>
        <v>4</v>
      </c>
      <c r="Q221" s="46">
        <f t="shared" ref="Q221:T221" si="434">AK221</f>
        <v>4</v>
      </c>
      <c r="R221" s="46">
        <f t="shared" si="434"/>
        <v>4</v>
      </c>
      <c r="S221" s="46">
        <f t="shared" si="434"/>
        <v>4</v>
      </c>
      <c r="T221" s="47">
        <f t="shared" si="434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5">P221-Z221+AE221+U221</f>
        <v>4</v>
      </c>
      <c r="AL221" s="46">
        <f t="shared" si="435"/>
        <v>4</v>
      </c>
      <c r="AM221" s="46">
        <f t="shared" si="435"/>
        <v>4</v>
      </c>
      <c r="AN221" s="46">
        <f t="shared" si="435"/>
        <v>4</v>
      </c>
      <c r="AO221" s="46">
        <f t="shared" si="435"/>
        <v>4</v>
      </c>
      <c r="AP221" s="38"/>
      <c r="AQ221" s="43">
        <f t="shared" si="3"/>
        <v>4</v>
      </c>
      <c r="AR221" s="41"/>
      <c r="AS221" s="41"/>
      <c r="AT221" s="53"/>
      <c r="AU221" s="54"/>
      <c r="AV221" s="54"/>
      <c r="AW221" s="4"/>
      <c r="AX221" s="4"/>
    </row>
    <row r="222" spans="1:50" ht="24.6" x14ac:dyDescent="0.4">
      <c r="A222" s="35">
        <f t="shared" si="4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ABRIL 2025  1'!AQ222</f>
        <v>0</v>
      </c>
      <c r="P222" s="45">
        <f t="shared" si="0"/>
        <v>0</v>
      </c>
      <c r="Q222" s="46">
        <f t="shared" ref="Q222:T222" si="436">AK222</f>
        <v>0</v>
      </c>
      <c r="R222" s="46">
        <f t="shared" si="436"/>
        <v>0</v>
      </c>
      <c r="S222" s="46">
        <f t="shared" si="436"/>
        <v>0</v>
      </c>
      <c r="T222" s="47">
        <f t="shared" si="436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7">P222-Z222+AE222+U222</f>
        <v>0</v>
      </c>
      <c r="AL222" s="46">
        <f t="shared" si="437"/>
        <v>0</v>
      </c>
      <c r="AM222" s="46">
        <f t="shared" si="437"/>
        <v>0</v>
      </c>
      <c r="AN222" s="46">
        <f t="shared" si="437"/>
        <v>0</v>
      </c>
      <c r="AO222" s="46">
        <f t="shared" si="437"/>
        <v>0</v>
      </c>
      <c r="AP222" s="37"/>
      <c r="AQ222" s="43">
        <f t="shared" si="3"/>
        <v>0</v>
      </c>
      <c r="AR222" s="41"/>
      <c r="AS222" s="41"/>
      <c r="AT222" s="53"/>
      <c r="AU222" s="54"/>
      <c r="AV222" s="54"/>
      <c r="AW222" s="4"/>
      <c r="AX222" s="4"/>
    </row>
    <row r="223" spans="1:50" ht="49.2" x14ac:dyDescent="0.4">
      <c r="A223" s="35">
        <f t="shared" si="4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ABRIL 2025  1'!AQ223</f>
        <v>1</v>
      </c>
      <c r="P223" s="45">
        <f t="shared" si="0"/>
        <v>1</v>
      </c>
      <c r="Q223" s="46">
        <f t="shared" ref="Q223:T223" si="438">AK223</f>
        <v>1</v>
      </c>
      <c r="R223" s="46">
        <f t="shared" si="438"/>
        <v>1</v>
      </c>
      <c r="S223" s="46">
        <f t="shared" si="438"/>
        <v>1</v>
      </c>
      <c r="T223" s="47">
        <f t="shared" si="438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39">P223-Z223+AE223+U223</f>
        <v>1</v>
      </c>
      <c r="AL223" s="46">
        <f t="shared" si="439"/>
        <v>1</v>
      </c>
      <c r="AM223" s="46">
        <f t="shared" si="439"/>
        <v>1</v>
      </c>
      <c r="AN223" s="46">
        <f t="shared" si="439"/>
        <v>1</v>
      </c>
      <c r="AO223" s="46">
        <f t="shared" si="439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  <c r="AW223" s="4"/>
      <c r="AX223" s="4"/>
    </row>
    <row r="224" spans="1:50" ht="49.2" x14ac:dyDescent="0.4">
      <c r="A224" s="35">
        <f t="shared" si="4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 t="s">
        <v>1172</v>
      </c>
      <c r="O224" s="43">
        <f>'EQUIPO ABRIL 2025  1'!AQ224</f>
        <v>4</v>
      </c>
      <c r="P224" s="45">
        <f t="shared" si="0"/>
        <v>4</v>
      </c>
      <c r="Q224" s="46">
        <f t="shared" ref="Q224:T224" si="440">AK224</f>
        <v>4</v>
      </c>
      <c r="R224" s="46">
        <f t="shared" si="440"/>
        <v>4</v>
      </c>
      <c r="S224" s="46">
        <f t="shared" si="440"/>
        <v>4</v>
      </c>
      <c r="T224" s="47">
        <f t="shared" si="440"/>
        <v>4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>
        <v>1</v>
      </c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1">P224-Z224+AE224+U224</f>
        <v>4</v>
      </c>
      <c r="AL224" s="46">
        <f t="shared" si="441"/>
        <v>4</v>
      </c>
      <c r="AM224" s="46">
        <f t="shared" si="441"/>
        <v>4</v>
      </c>
      <c r="AN224" s="46">
        <f t="shared" si="441"/>
        <v>4</v>
      </c>
      <c r="AO224" s="46">
        <f t="shared" si="441"/>
        <v>3</v>
      </c>
      <c r="AP224" s="37"/>
      <c r="AQ224" s="43">
        <f t="shared" si="3"/>
        <v>3</v>
      </c>
      <c r="AR224" s="41"/>
      <c r="AS224" s="41">
        <v>449</v>
      </c>
      <c r="AT224" s="53"/>
      <c r="AU224" s="54"/>
      <c r="AV224" s="54"/>
      <c r="AW224" s="4"/>
      <c r="AX224" s="4"/>
    </row>
    <row r="225" spans="1:50" ht="49.2" x14ac:dyDescent="0.4">
      <c r="A225" s="35">
        <f t="shared" si="4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ABRIL 2025  1'!AQ225</f>
        <v>12</v>
      </c>
      <c r="P225" s="45">
        <f t="shared" si="0"/>
        <v>12</v>
      </c>
      <c r="Q225" s="46">
        <f t="shared" ref="Q225:T225" si="442">AK225</f>
        <v>12</v>
      </c>
      <c r="R225" s="46">
        <f t="shared" si="442"/>
        <v>12</v>
      </c>
      <c r="S225" s="46">
        <f t="shared" si="442"/>
        <v>12</v>
      </c>
      <c r="T225" s="47">
        <f t="shared" si="442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3">P225-Z225+AE225+U225</f>
        <v>12</v>
      </c>
      <c r="AL225" s="46">
        <f t="shared" si="443"/>
        <v>12</v>
      </c>
      <c r="AM225" s="46">
        <f t="shared" si="443"/>
        <v>12</v>
      </c>
      <c r="AN225" s="46">
        <f t="shared" si="443"/>
        <v>12</v>
      </c>
      <c r="AO225" s="46">
        <f t="shared" si="443"/>
        <v>12</v>
      </c>
      <c r="AP225" s="37"/>
      <c r="AQ225" s="43">
        <f t="shared" si="3"/>
        <v>12</v>
      </c>
      <c r="AR225" s="41"/>
      <c r="AS225" s="41"/>
      <c r="AT225" s="53"/>
      <c r="AU225" s="54"/>
      <c r="AV225" s="54"/>
      <c r="AW225" s="4"/>
      <c r="AX225" s="4"/>
    </row>
    <row r="226" spans="1:50" ht="49.2" x14ac:dyDescent="0.4">
      <c r="A226" s="35">
        <f t="shared" si="4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/>
      <c r="O226" s="43">
        <f>'EQUIPO ABRIL 2025  1'!AQ226</f>
        <v>0</v>
      </c>
      <c r="P226" s="45">
        <f t="shared" si="0"/>
        <v>0</v>
      </c>
      <c r="Q226" s="46">
        <f t="shared" ref="Q226:T226" si="444">AK226</f>
        <v>0</v>
      </c>
      <c r="R226" s="46">
        <f t="shared" si="444"/>
        <v>0</v>
      </c>
      <c r="S226" s="46">
        <f t="shared" si="444"/>
        <v>0</v>
      </c>
      <c r="T226" s="47">
        <f t="shared" si="444"/>
        <v>0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/>
      <c r="AK226" s="52">
        <f t="shared" ref="AK226:AO226" si="445">P226-Z226+AE226+U226</f>
        <v>0</v>
      </c>
      <c r="AL226" s="46">
        <f t="shared" si="445"/>
        <v>0</v>
      </c>
      <c r="AM226" s="46">
        <f t="shared" si="445"/>
        <v>0</v>
      </c>
      <c r="AN226" s="46">
        <f t="shared" si="445"/>
        <v>0</v>
      </c>
      <c r="AO226" s="46">
        <f t="shared" si="445"/>
        <v>0</v>
      </c>
      <c r="AP226" s="37"/>
      <c r="AQ226" s="43">
        <f t="shared" si="3"/>
        <v>0</v>
      </c>
      <c r="AR226" s="41"/>
      <c r="AS226" s="41"/>
      <c r="AT226" s="53"/>
      <c r="AU226" s="54"/>
      <c r="AV226" s="54"/>
      <c r="AW226" s="4"/>
      <c r="AX226" s="4"/>
    </row>
    <row r="227" spans="1:50" ht="24.6" x14ac:dyDescent="0.4">
      <c r="A227" s="35">
        <f t="shared" si="4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/>
      <c r="O227" s="43">
        <f>'EQUIPO ABRIL 2025  1'!AQ227</f>
        <v>48</v>
      </c>
      <c r="P227" s="45">
        <f t="shared" si="0"/>
        <v>48</v>
      </c>
      <c r="Q227" s="46">
        <f t="shared" ref="Q227:T227" si="446">AK227</f>
        <v>48</v>
      </c>
      <c r="R227" s="46">
        <f t="shared" si="446"/>
        <v>48</v>
      </c>
      <c r="S227" s="46">
        <f t="shared" si="446"/>
        <v>48</v>
      </c>
      <c r="T227" s="47">
        <f t="shared" si="446"/>
        <v>48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>
        <f>'EQUIPO ENERO 2025'!AP227</f>
        <v>48</v>
      </c>
      <c r="AK227" s="52">
        <f t="shared" ref="AK227:AO227" si="447">P227-Z227+AE227+U227</f>
        <v>48</v>
      </c>
      <c r="AL227" s="46">
        <f t="shared" si="447"/>
        <v>48</v>
      </c>
      <c r="AM227" s="46">
        <f t="shared" si="447"/>
        <v>48</v>
      </c>
      <c r="AN227" s="46">
        <f t="shared" si="447"/>
        <v>48</v>
      </c>
      <c r="AO227" s="46">
        <f t="shared" si="447"/>
        <v>48</v>
      </c>
      <c r="AP227" s="37"/>
      <c r="AQ227" s="43">
        <f t="shared" si="3"/>
        <v>48</v>
      </c>
      <c r="AR227" s="41"/>
      <c r="AS227" s="53"/>
      <c r="AT227" s="53"/>
      <c r="AU227" s="54"/>
      <c r="AV227" s="54"/>
      <c r="AW227" s="4"/>
      <c r="AX227" s="4"/>
    </row>
    <row r="228" spans="1:50" ht="49.2" x14ac:dyDescent="0.4">
      <c r="A228" s="35">
        <f t="shared" si="4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/>
      <c r="O228" s="43">
        <f>'EQUIPO ABRIL 2025  1'!AQ228</f>
        <v>-2</v>
      </c>
      <c r="P228" s="45">
        <f t="shared" si="0"/>
        <v>-2</v>
      </c>
      <c r="Q228" s="46">
        <f t="shared" ref="Q228:T228" si="448">AK228</f>
        <v>-2</v>
      </c>
      <c r="R228" s="46">
        <f t="shared" si="448"/>
        <v>-2</v>
      </c>
      <c r="S228" s="46">
        <f t="shared" si="448"/>
        <v>-2</v>
      </c>
      <c r="T228" s="47">
        <f t="shared" si="448"/>
        <v>-2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49">P228-Z228+AE228+U228</f>
        <v>-2</v>
      </c>
      <c r="AL228" s="46">
        <f t="shared" si="449"/>
        <v>-2</v>
      </c>
      <c r="AM228" s="46">
        <f t="shared" si="449"/>
        <v>-2</v>
      </c>
      <c r="AN228" s="46">
        <f t="shared" si="449"/>
        <v>-2</v>
      </c>
      <c r="AO228" s="46">
        <f t="shared" si="449"/>
        <v>-2</v>
      </c>
      <c r="AP228" s="37"/>
      <c r="AQ228" s="43">
        <f t="shared" si="3"/>
        <v>-2</v>
      </c>
      <c r="AR228" s="41"/>
      <c r="AS228" s="41"/>
      <c r="AT228" s="53"/>
      <c r="AU228" s="54"/>
      <c r="AV228" s="54"/>
      <c r="AW228" s="4"/>
      <c r="AX228" s="4"/>
    </row>
    <row r="229" spans="1:50" ht="49.2" x14ac:dyDescent="0.4">
      <c r="A229" s="35">
        <f t="shared" si="4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/>
      <c r="O229" s="43">
        <f>'EQUIPO ABRIL 2025  1'!AQ229</f>
        <v>47</v>
      </c>
      <c r="P229" s="45">
        <f t="shared" si="0"/>
        <v>47</v>
      </c>
      <c r="Q229" s="46">
        <f t="shared" ref="Q229:T229" si="450">AK229</f>
        <v>47</v>
      </c>
      <c r="R229" s="46">
        <f t="shared" si="450"/>
        <v>47</v>
      </c>
      <c r="S229" s="46">
        <f t="shared" si="450"/>
        <v>47</v>
      </c>
      <c r="T229" s="47">
        <f t="shared" si="450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2025'!AP229</f>
        <v>47</v>
      </c>
      <c r="AK229" s="52">
        <f t="shared" ref="AK229:AO229" si="451">P229-Z229+AE229+U229</f>
        <v>47</v>
      </c>
      <c r="AL229" s="46">
        <f t="shared" si="451"/>
        <v>47</v>
      </c>
      <c r="AM229" s="46">
        <f t="shared" si="451"/>
        <v>47</v>
      </c>
      <c r="AN229" s="46">
        <f t="shared" si="451"/>
        <v>47</v>
      </c>
      <c r="AO229" s="46">
        <f t="shared" si="451"/>
        <v>47</v>
      </c>
      <c r="AP229" s="37"/>
      <c r="AQ229" s="43">
        <f t="shared" si="3"/>
        <v>47</v>
      </c>
      <c r="AR229" s="41"/>
      <c r="AS229" s="41"/>
      <c r="AT229" s="53"/>
      <c r="AU229" s="54"/>
      <c r="AV229" s="54"/>
      <c r="AW229" s="4"/>
      <c r="AX229" s="4"/>
    </row>
    <row r="230" spans="1:50" ht="49.2" x14ac:dyDescent="0.4">
      <c r="A230" s="35">
        <f t="shared" si="4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ABRIL 2025  1'!AQ230</f>
        <v>1</v>
      </c>
      <c r="P230" s="45">
        <f t="shared" si="0"/>
        <v>1</v>
      </c>
      <c r="Q230" s="46">
        <f t="shared" ref="Q230:T230" si="452">AK230</f>
        <v>1</v>
      </c>
      <c r="R230" s="46">
        <f t="shared" si="452"/>
        <v>1</v>
      </c>
      <c r="S230" s="46">
        <f t="shared" si="452"/>
        <v>1</v>
      </c>
      <c r="T230" s="47">
        <f t="shared" si="452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3">P230-Z230+AE230+U230</f>
        <v>1</v>
      </c>
      <c r="AL230" s="46">
        <f t="shared" si="453"/>
        <v>1</v>
      </c>
      <c r="AM230" s="46">
        <f t="shared" si="453"/>
        <v>1</v>
      </c>
      <c r="AN230" s="46">
        <f t="shared" si="453"/>
        <v>1</v>
      </c>
      <c r="AO230" s="46">
        <f t="shared" si="453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  <c r="AW230" s="4"/>
      <c r="AX230" s="4"/>
    </row>
    <row r="231" spans="1:50" ht="49.2" x14ac:dyDescent="0.4">
      <c r="A231" s="35">
        <f t="shared" si="4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ABRIL 2025  1'!AQ231</f>
        <v>1</v>
      </c>
      <c r="P231" s="45">
        <f t="shared" si="0"/>
        <v>1</v>
      </c>
      <c r="Q231" s="46">
        <f t="shared" ref="Q231:T231" si="454">AK231</f>
        <v>1</v>
      </c>
      <c r="R231" s="46">
        <f t="shared" si="454"/>
        <v>1</v>
      </c>
      <c r="S231" s="46">
        <f t="shared" si="454"/>
        <v>1</v>
      </c>
      <c r="T231" s="47">
        <f t="shared" si="454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5">P231-Z231+AE231+U231</f>
        <v>1</v>
      </c>
      <c r="AL231" s="46">
        <f t="shared" si="455"/>
        <v>1</v>
      </c>
      <c r="AM231" s="46">
        <f t="shared" si="455"/>
        <v>1</v>
      </c>
      <c r="AN231" s="46">
        <f t="shared" si="455"/>
        <v>1</v>
      </c>
      <c r="AO231" s="46">
        <f t="shared" si="455"/>
        <v>1</v>
      </c>
      <c r="AP231" s="38" t="s">
        <v>939</v>
      </c>
      <c r="AQ231" s="43">
        <f t="shared" si="3"/>
        <v>1</v>
      </c>
      <c r="AR231" s="53"/>
      <c r="AS231" s="53"/>
      <c r="AT231" s="53"/>
      <c r="AU231" s="54"/>
      <c r="AV231" s="54"/>
      <c r="AW231" s="4"/>
      <c r="AX231" s="4"/>
    </row>
    <row r="232" spans="1:50" ht="24.6" x14ac:dyDescent="0.4">
      <c r="A232" s="35">
        <f t="shared" si="4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ABRIL 2025  1'!AQ232</f>
        <v>1</v>
      </c>
      <c r="P232" s="45">
        <f t="shared" si="0"/>
        <v>1</v>
      </c>
      <c r="Q232" s="46">
        <f t="shared" ref="Q232:T232" si="456">AK232</f>
        <v>1</v>
      </c>
      <c r="R232" s="46">
        <f t="shared" si="456"/>
        <v>1</v>
      </c>
      <c r="S232" s="46">
        <f t="shared" si="456"/>
        <v>1</v>
      </c>
      <c r="T232" s="47">
        <f t="shared" si="456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7">P232-Z232+AE232+U232</f>
        <v>1</v>
      </c>
      <c r="AL232" s="46">
        <f t="shared" si="457"/>
        <v>1</v>
      </c>
      <c r="AM232" s="46">
        <f t="shared" si="457"/>
        <v>1</v>
      </c>
      <c r="AN232" s="46">
        <f t="shared" si="457"/>
        <v>1</v>
      </c>
      <c r="AO232" s="46">
        <f t="shared" si="457"/>
        <v>1</v>
      </c>
      <c r="AP232" s="37">
        <v>1</v>
      </c>
      <c r="AQ232" s="43">
        <f t="shared" si="3"/>
        <v>1</v>
      </c>
      <c r="AR232" s="41"/>
      <c r="AS232" s="41"/>
      <c r="AT232" s="53"/>
      <c r="AU232" s="54"/>
      <c r="AV232" s="54"/>
      <c r="AW232" s="4"/>
      <c r="AX232" s="4"/>
    </row>
    <row r="233" spans="1:50" ht="73.8" x14ac:dyDescent="0.4">
      <c r="A233" s="35">
        <f t="shared" si="4"/>
        <v>228</v>
      </c>
      <c r="B233" s="7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/>
      <c r="O233" s="43">
        <f>'EQUIPO ABRIL 2025  1'!AQ233</f>
        <v>2</v>
      </c>
      <c r="P233" s="45">
        <f t="shared" si="0"/>
        <v>2</v>
      </c>
      <c r="Q233" s="46">
        <f t="shared" ref="Q233:T233" si="458">AK233</f>
        <v>2</v>
      </c>
      <c r="R233" s="46">
        <f t="shared" si="458"/>
        <v>2</v>
      </c>
      <c r="S233" s="46">
        <f t="shared" si="458"/>
        <v>2</v>
      </c>
      <c r="T233" s="47">
        <f t="shared" si="458"/>
        <v>2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2025'!AP233</f>
        <v>2</v>
      </c>
      <c r="AK233" s="52">
        <f t="shared" ref="AK233:AO233" si="459">P233-Z233+AE233+U233</f>
        <v>2</v>
      </c>
      <c r="AL233" s="46">
        <f t="shared" si="459"/>
        <v>2</v>
      </c>
      <c r="AM233" s="46">
        <f t="shared" si="459"/>
        <v>2</v>
      </c>
      <c r="AN233" s="46">
        <f t="shared" si="459"/>
        <v>2</v>
      </c>
      <c r="AO233" s="46">
        <f t="shared" si="459"/>
        <v>2</v>
      </c>
      <c r="AP233" s="37"/>
      <c r="AQ233" s="43">
        <f t="shared" si="3"/>
        <v>2</v>
      </c>
      <c r="AR233" s="41"/>
      <c r="AS233" s="41"/>
      <c r="AT233" s="53"/>
      <c r="AU233" s="54"/>
      <c r="AV233" s="54"/>
      <c r="AW233" s="4"/>
      <c r="AX233" s="4"/>
    </row>
    <row r="234" spans="1:50" ht="73.8" x14ac:dyDescent="0.4">
      <c r="A234" s="35">
        <f t="shared" si="4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ABRIL 2025  1'!AQ234</f>
        <v>0</v>
      </c>
      <c r="P234" s="45">
        <f t="shared" si="0"/>
        <v>0</v>
      </c>
      <c r="Q234" s="46">
        <f t="shared" ref="Q234:T234" si="460">AK234</f>
        <v>0</v>
      </c>
      <c r="R234" s="46">
        <f t="shared" si="460"/>
        <v>0</v>
      </c>
      <c r="S234" s="46">
        <f t="shared" si="460"/>
        <v>0</v>
      </c>
      <c r="T234" s="47">
        <f t="shared" si="460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1">P234-Z234+AE234+U234</f>
        <v>0</v>
      </c>
      <c r="AL234" s="46">
        <f t="shared" si="461"/>
        <v>0</v>
      </c>
      <c r="AM234" s="46">
        <f t="shared" si="461"/>
        <v>0</v>
      </c>
      <c r="AN234" s="46">
        <f t="shared" si="461"/>
        <v>0</v>
      </c>
      <c r="AO234" s="46">
        <f t="shared" si="461"/>
        <v>0</v>
      </c>
      <c r="AP234" s="37"/>
      <c r="AQ234" s="43">
        <f t="shared" si="3"/>
        <v>0</v>
      </c>
      <c r="AR234" s="41"/>
      <c r="AS234" s="41"/>
      <c r="AT234" s="53"/>
      <c r="AU234" s="54"/>
      <c r="AV234" s="54"/>
      <c r="AW234" s="4"/>
      <c r="AX234" s="4"/>
    </row>
    <row r="235" spans="1:50" ht="49.2" x14ac:dyDescent="0.4">
      <c r="A235" s="35">
        <f t="shared" si="4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ABRIL 2025  1'!AQ235</f>
        <v>0</v>
      </c>
      <c r="P235" s="45">
        <f t="shared" si="0"/>
        <v>0</v>
      </c>
      <c r="Q235" s="46">
        <f t="shared" ref="Q235:T235" si="462">AK235</f>
        <v>0</v>
      </c>
      <c r="R235" s="46">
        <f t="shared" si="462"/>
        <v>0</v>
      </c>
      <c r="S235" s="46">
        <f t="shared" si="462"/>
        <v>0</v>
      </c>
      <c r="T235" s="47">
        <f t="shared" si="462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3">P235-Z235+AE235+U235</f>
        <v>0</v>
      </c>
      <c r="AL235" s="46">
        <f t="shared" si="463"/>
        <v>0</v>
      </c>
      <c r="AM235" s="46">
        <f t="shared" si="463"/>
        <v>0</v>
      </c>
      <c r="AN235" s="46">
        <f t="shared" si="463"/>
        <v>0</v>
      </c>
      <c r="AO235" s="46">
        <f t="shared" si="463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49.2" x14ac:dyDescent="0.4">
      <c r="A236" s="35">
        <f t="shared" si="4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ABRIL 2025  1'!AQ236</f>
        <v>0</v>
      </c>
      <c r="P236" s="45">
        <f t="shared" si="0"/>
        <v>0</v>
      </c>
      <c r="Q236" s="46">
        <f t="shared" ref="Q236:T236" si="464">AK236</f>
        <v>0</v>
      </c>
      <c r="R236" s="46">
        <f t="shared" si="464"/>
        <v>0</v>
      </c>
      <c r="S236" s="46">
        <f t="shared" si="464"/>
        <v>0</v>
      </c>
      <c r="T236" s="47">
        <f t="shared" si="464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5">P236-Z236+AE236+U236</f>
        <v>0</v>
      </c>
      <c r="AL236" s="46">
        <f t="shared" si="465"/>
        <v>0</v>
      </c>
      <c r="AM236" s="46">
        <f t="shared" si="465"/>
        <v>0</v>
      </c>
      <c r="AN236" s="46">
        <f t="shared" si="465"/>
        <v>0</v>
      </c>
      <c r="AO236" s="46">
        <f t="shared" si="465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49.2" x14ac:dyDescent="0.4">
      <c r="A237" s="35">
        <f t="shared" si="4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ABRIL 2025  1'!AQ237</f>
        <v>0</v>
      </c>
      <c r="P237" s="45">
        <f t="shared" si="0"/>
        <v>0</v>
      </c>
      <c r="Q237" s="46">
        <f t="shared" ref="Q237:T237" si="466">AK237</f>
        <v>0</v>
      </c>
      <c r="R237" s="46">
        <f t="shared" si="466"/>
        <v>0</v>
      </c>
      <c r="S237" s="46">
        <f t="shared" si="466"/>
        <v>0</v>
      </c>
      <c r="T237" s="47">
        <f t="shared" si="466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7">P237-Z237+AE237+U237</f>
        <v>0</v>
      </c>
      <c r="AL237" s="46">
        <f t="shared" si="467"/>
        <v>0</v>
      </c>
      <c r="AM237" s="46">
        <f t="shared" si="467"/>
        <v>0</v>
      </c>
      <c r="AN237" s="46">
        <f t="shared" si="467"/>
        <v>0</v>
      </c>
      <c r="AO237" s="46">
        <f t="shared" si="467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49.2" x14ac:dyDescent="0.4">
      <c r="A238" s="35">
        <f t="shared" si="4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f>'EQUIPO ABRIL 2025  1'!AQ238</f>
        <v>5</v>
      </c>
      <c r="P238" s="45">
        <f t="shared" si="0"/>
        <v>5</v>
      </c>
      <c r="Q238" s="46">
        <f t="shared" ref="Q238:T238" si="468">AK238</f>
        <v>5</v>
      </c>
      <c r="R238" s="46">
        <f t="shared" si="468"/>
        <v>5</v>
      </c>
      <c r="S238" s="46">
        <f t="shared" si="468"/>
        <v>5</v>
      </c>
      <c r="T238" s="47">
        <f t="shared" si="468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69">P238-Z238+AE238+U238</f>
        <v>5</v>
      </c>
      <c r="AL238" s="46">
        <f t="shared" si="469"/>
        <v>5</v>
      </c>
      <c r="AM238" s="46">
        <f t="shared" si="469"/>
        <v>5</v>
      </c>
      <c r="AN238" s="46">
        <f t="shared" si="469"/>
        <v>5</v>
      </c>
      <c r="AO238" s="46">
        <f t="shared" si="469"/>
        <v>5</v>
      </c>
      <c r="AP238" s="37"/>
      <c r="AQ238" s="43">
        <f t="shared" si="3"/>
        <v>5</v>
      </c>
      <c r="AR238" s="41"/>
      <c r="AS238" s="41"/>
      <c r="AT238" s="53"/>
      <c r="AU238" s="54"/>
      <c r="AV238" s="54"/>
      <c r="AW238" s="4"/>
      <c r="AX238" s="4"/>
    </row>
    <row r="239" spans="1:50" ht="73.8" x14ac:dyDescent="0.4">
      <c r="A239" s="35">
        <f t="shared" si="4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ABRIL 2025  1'!AQ239</f>
        <v>2</v>
      </c>
      <c r="P239" s="45">
        <f t="shared" si="0"/>
        <v>2</v>
      </c>
      <c r="Q239" s="46">
        <f t="shared" ref="Q239:T239" si="470">AK239</f>
        <v>2</v>
      </c>
      <c r="R239" s="46">
        <f t="shared" si="470"/>
        <v>2</v>
      </c>
      <c r="S239" s="46">
        <f t="shared" si="470"/>
        <v>2</v>
      </c>
      <c r="T239" s="47">
        <f t="shared" si="470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1">P239-Z239+AE239+U239</f>
        <v>2</v>
      </c>
      <c r="AL239" s="46">
        <f t="shared" si="471"/>
        <v>2</v>
      </c>
      <c r="AM239" s="46">
        <f t="shared" si="471"/>
        <v>2</v>
      </c>
      <c r="AN239" s="46">
        <f t="shared" si="471"/>
        <v>2</v>
      </c>
      <c r="AO239" s="46">
        <f t="shared" si="471"/>
        <v>2</v>
      </c>
      <c r="AP239" s="37"/>
      <c r="AQ239" s="43">
        <f t="shared" si="3"/>
        <v>2</v>
      </c>
      <c r="AR239" s="41"/>
      <c r="AS239" s="41"/>
      <c r="AT239" s="53"/>
      <c r="AU239" s="54"/>
      <c r="AV239" s="54"/>
      <c r="AW239" s="4"/>
      <c r="AX239" s="4"/>
    </row>
    <row r="240" spans="1:50" ht="49.2" x14ac:dyDescent="0.4">
      <c r="A240" s="35">
        <f t="shared" si="4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ABRIL 2025  1'!AQ240</f>
        <v>0</v>
      </c>
      <c r="P240" s="45">
        <f t="shared" si="0"/>
        <v>0</v>
      </c>
      <c r="Q240" s="46">
        <f t="shared" ref="Q240:T240" si="472">AK240</f>
        <v>0</v>
      </c>
      <c r="R240" s="46">
        <f t="shared" si="472"/>
        <v>0</v>
      </c>
      <c r="S240" s="46">
        <f t="shared" si="472"/>
        <v>0</v>
      </c>
      <c r="T240" s="47">
        <f t="shared" si="472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3">P240-Z240+AE240+U240</f>
        <v>0</v>
      </c>
      <c r="AL240" s="46">
        <f t="shared" si="473"/>
        <v>0</v>
      </c>
      <c r="AM240" s="46">
        <f t="shared" si="473"/>
        <v>0</v>
      </c>
      <c r="AN240" s="46">
        <f t="shared" si="473"/>
        <v>0</v>
      </c>
      <c r="AO240" s="46">
        <f t="shared" si="473"/>
        <v>0</v>
      </c>
      <c r="AP240" s="37"/>
      <c r="AQ240" s="43">
        <f t="shared" si="3"/>
        <v>0</v>
      </c>
      <c r="AR240" s="41"/>
      <c r="AS240" s="41"/>
      <c r="AT240" s="53"/>
      <c r="AU240" s="54"/>
      <c r="AV240" s="54"/>
      <c r="AW240" s="4"/>
      <c r="AX240" s="4"/>
    </row>
    <row r="241" spans="1:50" ht="49.2" x14ac:dyDescent="0.4">
      <c r="A241" s="35">
        <f t="shared" si="4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 t="s">
        <v>1176</v>
      </c>
      <c r="O241" s="43">
        <f>'EQUIPO ABRIL 2025  1'!AQ241</f>
        <v>4</v>
      </c>
      <c r="P241" s="45">
        <f t="shared" si="0"/>
        <v>4</v>
      </c>
      <c r="Q241" s="46">
        <f t="shared" ref="Q241:T241" si="474">AK241</f>
        <v>4</v>
      </c>
      <c r="R241" s="46">
        <f t="shared" si="474"/>
        <v>4</v>
      </c>
      <c r="S241" s="46">
        <f t="shared" si="474"/>
        <v>0</v>
      </c>
      <c r="T241" s="47">
        <f t="shared" si="474"/>
        <v>0</v>
      </c>
      <c r="U241" s="48"/>
      <c r="V241" s="37"/>
      <c r="W241" s="37"/>
      <c r="X241" s="37"/>
      <c r="Y241" s="49"/>
      <c r="Z241" s="138"/>
      <c r="AA241" s="139"/>
      <c r="AB241" s="37">
        <v>4</v>
      </c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5">P241-Z241+AE241+U241</f>
        <v>4</v>
      </c>
      <c r="AL241" s="46">
        <f t="shared" si="475"/>
        <v>4</v>
      </c>
      <c r="AM241" s="46">
        <f t="shared" si="475"/>
        <v>0</v>
      </c>
      <c r="AN241" s="46">
        <f t="shared" si="475"/>
        <v>0</v>
      </c>
      <c r="AO241" s="46">
        <f t="shared" si="475"/>
        <v>0</v>
      </c>
      <c r="AP241" s="37"/>
      <c r="AQ241" s="43">
        <f t="shared" si="3"/>
        <v>0</v>
      </c>
      <c r="AR241" s="41" t="s">
        <v>1177</v>
      </c>
      <c r="AS241" s="41">
        <v>423</v>
      </c>
      <c r="AT241" s="53"/>
      <c r="AU241" s="54"/>
      <c r="AV241" s="54"/>
      <c r="AW241" s="4"/>
      <c r="AX241" s="4"/>
    </row>
    <row r="242" spans="1:50" ht="24.6" x14ac:dyDescent="0.4">
      <c r="A242" s="35">
        <f t="shared" si="4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ABRIL 2025  1'!AQ242</f>
        <v>4</v>
      </c>
      <c r="P242" s="45">
        <f t="shared" si="0"/>
        <v>4</v>
      </c>
      <c r="Q242" s="46">
        <f t="shared" ref="Q242:T242" si="476">AK242</f>
        <v>4</v>
      </c>
      <c r="R242" s="46">
        <f t="shared" si="476"/>
        <v>4</v>
      </c>
      <c r="S242" s="46">
        <f t="shared" si="476"/>
        <v>4</v>
      </c>
      <c r="T242" s="47">
        <f t="shared" si="476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7">P242-Z242+AE242+U242</f>
        <v>4</v>
      </c>
      <c r="AL242" s="46">
        <f t="shared" si="477"/>
        <v>4</v>
      </c>
      <c r="AM242" s="46">
        <f t="shared" si="477"/>
        <v>4</v>
      </c>
      <c r="AN242" s="46">
        <f t="shared" si="477"/>
        <v>4</v>
      </c>
      <c r="AO242" s="46">
        <f t="shared" si="477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24.6" x14ac:dyDescent="0.4">
      <c r="A243" s="35">
        <f t="shared" si="4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ABRIL 2025  1'!AQ243</f>
        <v>-30</v>
      </c>
      <c r="P243" s="45">
        <f t="shared" si="0"/>
        <v>-30</v>
      </c>
      <c r="Q243" s="46">
        <f t="shared" ref="Q243:T243" si="478">AK243</f>
        <v>-30</v>
      </c>
      <c r="R243" s="46">
        <f t="shared" si="478"/>
        <v>-30</v>
      </c>
      <c r="S243" s="46">
        <f t="shared" si="478"/>
        <v>-30</v>
      </c>
      <c r="T243" s="47">
        <f t="shared" si="478"/>
        <v>-30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79">P243-Z243+AE243+U243</f>
        <v>-30</v>
      </c>
      <c r="AL243" s="46">
        <f t="shared" si="479"/>
        <v>-30</v>
      </c>
      <c r="AM243" s="46">
        <f t="shared" si="479"/>
        <v>-30</v>
      </c>
      <c r="AN243" s="46">
        <f t="shared" si="479"/>
        <v>-30</v>
      </c>
      <c r="AO243" s="46">
        <f t="shared" si="479"/>
        <v>-30</v>
      </c>
      <c r="AP243" s="37"/>
      <c r="AQ243" s="43">
        <f t="shared" si="3"/>
        <v>-30</v>
      </c>
      <c r="AR243" s="41"/>
      <c r="AS243" s="41"/>
      <c r="AT243" s="53"/>
      <c r="AU243" s="54"/>
      <c r="AV243" s="54"/>
      <c r="AW243" s="4"/>
      <c r="AX243" s="4"/>
    </row>
    <row r="244" spans="1:50" ht="49.2" x14ac:dyDescent="0.4">
      <c r="A244" s="35">
        <f t="shared" si="4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ABRIL 2025  1'!AQ244</f>
        <v>10</v>
      </c>
      <c r="P244" s="45">
        <f t="shared" si="0"/>
        <v>10</v>
      </c>
      <c r="Q244" s="46">
        <f t="shared" ref="Q244:T244" si="480">AK244</f>
        <v>10</v>
      </c>
      <c r="R244" s="46">
        <f t="shared" si="480"/>
        <v>10</v>
      </c>
      <c r="S244" s="46">
        <f t="shared" si="480"/>
        <v>10</v>
      </c>
      <c r="T244" s="47">
        <f t="shared" si="480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1">P244-Z244+AE244+U244</f>
        <v>10</v>
      </c>
      <c r="AL244" s="46">
        <f t="shared" si="481"/>
        <v>10</v>
      </c>
      <c r="AM244" s="46">
        <f t="shared" si="481"/>
        <v>10</v>
      </c>
      <c r="AN244" s="46">
        <f t="shared" si="481"/>
        <v>10</v>
      </c>
      <c r="AO244" s="46">
        <f t="shared" si="481"/>
        <v>10</v>
      </c>
      <c r="AP244" s="37"/>
      <c r="AQ244" s="43">
        <f t="shared" si="3"/>
        <v>10</v>
      </c>
      <c r="AR244" s="41"/>
      <c r="AS244" s="41"/>
      <c r="AT244" s="53"/>
      <c r="AU244" s="54"/>
      <c r="AV244" s="54"/>
      <c r="AW244" s="4"/>
      <c r="AX244" s="4"/>
    </row>
    <row r="245" spans="1:50" ht="49.2" x14ac:dyDescent="0.4">
      <c r="A245" s="35">
        <f t="shared" si="4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/>
      <c r="O245" s="43">
        <f>'EQUIPO ABRIL 2025  1'!AQ245</f>
        <v>-61</v>
      </c>
      <c r="P245" s="45">
        <f t="shared" si="0"/>
        <v>-61</v>
      </c>
      <c r="Q245" s="46">
        <f t="shared" ref="Q245:T245" si="482">AK245</f>
        <v>-61</v>
      </c>
      <c r="R245" s="46">
        <f t="shared" si="482"/>
        <v>-61</v>
      </c>
      <c r="S245" s="46">
        <f t="shared" si="482"/>
        <v>-61</v>
      </c>
      <c r="T245" s="47">
        <f t="shared" si="482"/>
        <v>-61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2025'!AP245</f>
        <v>142</v>
      </c>
      <c r="AK245" s="52">
        <f t="shared" ref="AK245:AO245" si="483">P245-Z245+AE245+U245</f>
        <v>-61</v>
      </c>
      <c r="AL245" s="46">
        <f t="shared" si="483"/>
        <v>-61</v>
      </c>
      <c r="AM245" s="46">
        <f t="shared" si="483"/>
        <v>-61</v>
      </c>
      <c r="AN245" s="46">
        <f t="shared" si="483"/>
        <v>-61</v>
      </c>
      <c r="AO245" s="46">
        <f t="shared" si="483"/>
        <v>-61</v>
      </c>
      <c r="AP245" s="37"/>
      <c r="AQ245" s="43">
        <f t="shared" si="3"/>
        <v>-61</v>
      </c>
      <c r="AR245" s="41"/>
      <c r="AS245" s="41"/>
      <c r="AT245" s="53"/>
      <c r="AU245" s="54"/>
      <c r="AV245" s="54"/>
      <c r="AW245" s="4"/>
      <c r="AX245" s="4"/>
    </row>
    <row r="246" spans="1:50" ht="49.2" x14ac:dyDescent="0.4">
      <c r="A246" s="35">
        <f t="shared" si="4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ABRIL 2025  1'!AQ246</f>
        <v>410</v>
      </c>
      <c r="P246" s="45">
        <f t="shared" si="0"/>
        <v>410</v>
      </c>
      <c r="Q246" s="46">
        <f t="shared" ref="Q246:T246" si="484">AK246</f>
        <v>410</v>
      </c>
      <c r="R246" s="46">
        <f t="shared" si="484"/>
        <v>410</v>
      </c>
      <c r="S246" s="46">
        <f t="shared" si="484"/>
        <v>410</v>
      </c>
      <c r="T246" s="47">
        <f t="shared" si="484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5">P246-Z246+AE246+U246</f>
        <v>410</v>
      </c>
      <c r="AL246" s="46">
        <f t="shared" si="485"/>
        <v>410</v>
      </c>
      <c r="AM246" s="46">
        <f t="shared" si="485"/>
        <v>410</v>
      </c>
      <c r="AN246" s="46">
        <f t="shared" si="485"/>
        <v>410</v>
      </c>
      <c r="AO246" s="46">
        <f t="shared" si="485"/>
        <v>410</v>
      </c>
      <c r="AP246" s="37"/>
      <c r="AQ246" s="43">
        <f t="shared" si="3"/>
        <v>410</v>
      </c>
      <c r="AR246" s="41"/>
      <c r="AS246" s="41"/>
      <c r="AT246" s="53"/>
      <c r="AU246" s="54"/>
      <c r="AV246" s="54"/>
      <c r="AW246" s="4"/>
      <c r="AX246" s="4"/>
    </row>
    <row r="247" spans="1:50" ht="49.2" x14ac:dyDescent="0.4">
      <c r="A247" s="35">
        <f t="shared" si="4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/>
      <c r="O247" s="43">
        <f>'EQUIPO ABRIL 2025  1'!AQ247</f>
        <v>755</v>
      </c>
      <c r="P247" s="45">
        <f t="shared" si="0"/>
        <v>755</v>
      </c>
      <c r="Q247" s="46">
        <f t="shared" ref="Q247:T247" si="486">AK247</f>
        <v>755</v>
      </c>
      <c r="R247" s="46">
        <f t="shared" si="486"/>
        <v>755</v>
      </c>
      <c r="S247" s="46">
        <f t="shared" si="486"/>
        <v>755</v>
      </c>
      <c r="T247" s="47">
        <f t="shared" si="486"/>
        <v>755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7">P247-Z247+AE247+U247</f>
        <v>755</v>
      </c>
      <c r="AL247" s="46">
        <f t="shared" si="487"/>
        <v>755</v>
      </c>
      <c r="AM247" s="46">
        <f t="shared" si="487"/>
        <v>755</v>
      </c>
      <c r="AN247" s="46">
        <f t="shared" si="487"/>
        <v>755</v>
      </c>
      <c r="AO247" s="46">
        <f t="shared" si="487"/>
        <v>755</v>
      </c>
      <c r="AP247" s="37"/>
      <c r="AQ247" s="43">
        <f t="shared" si="3"/>
        <v>755</v>
      </c>
      <c r="AR247" s="41"/>
      <c r="AS247" s="41"/>
      <c r="AT247" s="53"/>
      <c r="AU247" s="54"/>
      <c r="AV247" s="54"/>
      <c r="AW247" s="4"/>
      <c r="AX247" s="4"/>
    </row>
    <row r="248" spans="1:50" ht="24.6" x14ac:dyDescent="0.4">
      <c r="A248" s="35">
        <f t="shared" si="4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/>
      <c r="O248" s="43">
        <f>'EQUIPO ABRIL 2025  1'!AQ248</f>
        <v>200</v>
      </c>
      <c r="P248" s="45">
        <f t="shared" si="0"/>
        <v>200</v>
      </c>
      <c r="Q248" s="46">
        <f t="shared" ref="Q248:T248" si="488">AK248</f>
        <v>200</v>
      </c>
      <c r="R248" s="46">
        <f t="shared" si="488"/>
        <v>200</v>
      </c>
      <c r="S248" s="46">
        <f t="shared" si="488"/>
        <v>200</v>
      </c>
      <c r="T248" s="47">
        <f t="shared" si="488"/>
        <v>200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89">P248-Z248+AE248+U248</f>
        <v>200</v>
      </c>
      <c r="AL248" s="46">
        <f t="shared" si="489"/>
        <v>200</v>
      </c>
      <c r="AM248" s="46">
        <f t="shared" si="489"/>
        <v>200</v>
      </c>
      <c r="AN248" s="46">
        <f t="shared" si="489"/>
        <v>200</v>
      </c>
      <c r="AO248" s="46">
        <f t="shared" si="489"/>
        <v>200</v>
      </c>
      <c r="AP248" s="37"/>
      <c r="AQ248" s="43">
        <f t="shared" si="3"/>
        <v>200</v>
      </c>
      <c r="AR248" s="53"/>
      <c r="AS248" s="53"/>
      <c r="AT248" s="53"/>
      <c r="AU248" s="54"/>
      <c r="AV248" s="54"/>
      <c r="AW248" s="4"/>
      <c r="AX248" s="4"/>
    </row>
    <row r="249" spans="1:50" ht="24.6" x14ac:dyDescent="0.4">
      <c r="A249" s="35">
        <f t="shared" si="4"/>
        <v>244</v>
      </c>
      <c r="B249" s="182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 t="s">
        <v>1179</v>
      </c>
      <c r="O249" s="43">
        <f>'EQUIPO ABRIL 2025  1'!AQ249</f>
        <v>398</v>
      </c>
      <c r="P249" s="45">
        <f t="shared" si="0"/>
        <v>398</v>
      </c>
      <c r="Q249" s="46">
        <f t="shared" ref="Q249:T249" si="490">AK249</f>
        <v>398</v>
      </c>
      <c r="R249" s="46">
        <f t="shared" si="490"/>
        <v>378</v>
      </c>
      <c r="S249" s="46">
        <f t="shared" si="490"/>
        <v>378</v>
      </c>
      <c r="T249" s="47">
        <f t="shared" si="490"/>
        <v>378</v>
      </c>
      <c r="U249" s="48"/>
      <c r="V249" s="37"/>
      <c r="W249" s="37"/>
      <c r="X249" s="37"/>
      <c r="Y249" s="49"/>
      <c r="Z249" s="138"/>
      <c r="AA249" s="139">
        <v>20</v>
      </c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1">P249-Z249+AE249+U249</f>
        <v>398</v>
      </c>
      <c r="AL249" s="46">
        <f t="shared" si="491"/>
        <v>378</v>
      </c>
      <c r="AM249" s="46">
        <f t="shared" si="491"/>
        <v>378</v>
      </c>
      <c r="AN249" s="46">
        <f t="shared" si="491"/>
        <v>378</v>
      </c>
      <c r="AO249" s="46">
        <f t="shared" si="491"/>
        <v>378</v>
      </c>
      <c r="AP249" s="37"/>
      <c r="AQ249" s="43">
        <f t="shared" si="3"/>
        <v>378</v>
      </c>
      <c r="AR249" s="53">
        <v>2840874719</v>
      </c>
      <c r="AS249" s="53">
        <v>422</v>
      </c>
      <c r="AT249" s="53"/>
      <c r="AU249" s="54"/>
      <c r="AV249" s="54"/>
      <c r="AW249" s="4"/>
      <c r="AX249" s="4"/>
    </row>
    <row r="250" spans="1:50" ht="24.6" x14ac:dyDescent="0.4">
      <c r="A250" s="35">
        <f t="shared" si="4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 t="s">
        <v>1180</v>
      </c>
      <c r="O250" s="43">
        <f>'EQUIPO ABRIL 2025  1'!AQ250</f>
        <v>458</v>
      </c>
      <c r="P250" s="45">
        <f t="shared" si="0"/>
        <v>458</v>
      </c>
      <c r="Q250" s="46">
        <f t="shared" ref="Q250:T250" si="492">AK250</f>
        <v>458</v>
      </c>
      <c r="R250" s="46">
        <f t="shared" si="492"/>
        <v>330</v>
      </c>
      <c r="S250" s="46">
        <f t="shared" si="492"/>
        <v>330</v>
      </c>
      <c r="T250" s="47">
        <f t="shared" si="492"/>
        <v>330</v>
      </c>
      <c r="U250" s="48"/>
      <c r="V250" s="37"/>
      <c r="W250" s="37"/>
      <c r="X250" s="37"/>
      <c r="Y250" s="49"/>
      <c r="Z250" s="138"/>
      <c r="AA250" s="139">
        <v>128</v>
      </c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3">P250-Z250+AE250+U250</f>
        <v>458</v>
      </c>
      <c r="AL250" s="46">
        <f t="shared" si="493"/>
        <v>330</v>
      </c>
      <c r="AM250" s="46">
        <f t="shared" si="493"/>
        <v>330</v>
      </c>
      <c r="AN250" s="46">
        <f t="shared" si="493"/>
        <v>330</v>
      </c>
      <c r="AO250" s="46">
        <f t="shared" si="493"/>
        <v>330</v>
      </c>
      <c r="AP250" s="37"/>
      <c r="AQ250" s="43">
        <f t="shared" si="3"/>
        <v>330</v>
      </c>
      <c r="AR250" s="53"/>
      <c r="AS250" s="53">
        <v>420</v>
      </c>
      <c r="AT250" s="53"/>
      <c r="AU250" s="54"/>
      <c r="AV250" s="54"/>
      <c r="AW250" s="4"/>
      <c r="AX250" s="4"/>
    </row>
    <row r="251" spans="1:50" ht="73.8" x14ac:dyDescent="0.4">
      <c r="A251" s="35">
        <f t="shared" si="4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ABRIL 2025  1'!AQ251</f>
        <v>100</v>
      </c>
      <c r="P251" s="45">
        <f t="shared" si="0"/>
        <v>100</v>
      </c>
      <c r="Q251" s="46">
        <f t="shared" ref="Q251:T251" si="494">AK251</f>
        <v>100</v>
      </c>
      <c r="R251" s="46">
        <f t="shared" si="494"/>
        <v>100</v>
      </c>
      <c r="S251" s="46">
        <f t="shared" si="494"/>
        <v>100</v>
      </c>
      <c r="T251" s="47">
        <f t="shared" si="494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5">P251-Z251+AE251+U251</f>
        <v>100</v>
      </c>
      <c r="AL251" s="46">
        <f t="shared" si="495"/>
        <v>100</v>
      </c>
      <c r="AM251" s="46">
        <f t="shared" si="495"/>
        <v>100</v>
      </c>
      <c r="AN251" s="46">
        <f t="shared" si="495"/>
        <v>100</v>
      </c>
      <c r="AO251" s="46">
        <f t="shared" si="495"/>
        <v>100</v>
      </c>
      <c r="AP251" s="37"/>
      <c r="AQ251" s="43">
        <f t="shared" si="3"/>
        <v>100</v>
      </c>
      <c r="AR251" s="41"/>
      <c r="AS251" s="41"/>
      <c r="AT251" s="53"/>
      <c r="AU251" s="54"/>
      <c r="AV251" s="54"/>
      <c r="AW251" s="4"/>
      <c r="AX251" s="4"/>
    </row>
    <row r="252" spans="1:50" ht="73.8" x14ac:dyDescent="0.4">
      <c r="A252" s="35">
        <f t="shared" si="4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ABRIL 2025  1'!AQ252</f>
        <v>2</v>
      </c>
      <c r="P252" s="45">
        <f t="shared" si="0"/>
        <v>2</v>
      </c>
      <c r="Q252" s="46">
        <f t="shared" ref="Q252:T252" si="496">AK252</f>
        <v>2</v>
      </c>
      <c r="R252" s="46">
        <f t="shared" si="496"/>
        <v>2</v>
      </c>
      <c r="S252" s="46">
        <f t="shared" si="496"/>
        <v>2</v>
      </c>
      <c r="T252" s="47">
        <f t="shared" si="496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7">P252-Z252+AE252+U252</f>
        <v>2</v>
      </c>
      <c r="AL252" s="46">
        <f t="shared" si="497"/>
        <v>2</v>
      </c>
      <c r="AM252" s="46">
        <f t="shared" si="497"/>
        <v>2</v>
      </c>
      <c r="AN252" s="46">
        <f t="shared" si="497"/>
        <v>2</v>
      </c>
      <c r="AO252" s="46">
        <f t="shared" si="497"/>
        <v>2</v>
      </c>
      <c r="AP252" s="37"/>
      <c r="AQ252" s="43">
        <f t="shared" si="3"/>
        <v>2</v>
      </c>
      <c r="AR252" s="41"/>
      <c r="AS252" s="41"/>
      <c r="AT252" s="53"/>
      <c r="AU252" s="54"/>
      <c r="AV252" s="54"/>
      <c r="AW252" s="4"/>
      <c r="AX252" s="4"/>
    </row>
    <row r="253" spans="1:50" ht="73.8" x14ac:dyDescent="0.4">
      <c r="A253" s="35">
        <f t="shared" si="4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 t="s">
        <v>1181</v>
      </c>
      <c r="N253" s="44" t="s">
        <v>1182</v>
      </c>
      <c r="O253" s="43">
        <f>'EQUIPO ABRIL 2025  1'!AQ253</f>
        <v>1</v>
      </c>
      <c r="P253" s="45">
        <f t="shared" si="0"/>
        <v>1</v>
      </c>
      <c r="Q253" s="46">
        <f t="shared" ref="Q253:T253" si="498">AK253</f>
        <v>1</v>
      </c>
      <c r="R253" s="46">
        <f t="shared" si="498"/>
        <v>2</v>
      </c>
      <c r="S253" s="46">
        <f t="shared" si="498"/>
        <v>2</v>
      </c>
      <c r="T253" s="47">
        <f t="shared" si="498"/>
        <v>1</v>
      </c>
      <c r="U253" s="48"/>
      <c r="V253" s="37">
        <v>1</v>
      </c>
      <c r="W253" s="37"/>
      <c r="X253" s="37"/>
      <c r="Y253" s="49"/>
      <c r="Z253" s="138"/>
      <c r="AA253" s="139"/>
      <c r="AB253" s="37"/>
      <c r="AC253" s="37">
        <v>1</v>
      </c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499">P253-Z253+AE253+U253</f>
        <v>1</v>
      </c>
      <c r="AL253" s="46">
        <f t="shared" si="499"/>
        <v>2</v>
      </c>
      <c r="AM253" s="46">
        <f t="shared" si="499"/>
        <v>2</v>
      </c>
      <c r="AN253" s="46">
        <f t="shared" si="499"/>
        <v>1</v>
      </c>
      <c r="AO253" s="46">
        <f t="shared" si="499"/>
        <v>1</v>
      </c>
      <c r="AP253" s="37"/>
      <c r="AQ253" s="43">
        <f t="shared" si="3"/>
        <v>1</v>
      </c>
      <c r="AR253" s="41">
        <v>2219003727</v>
      </c>
      <c r="AS253" s="41">
        <v>433</v>
      </c>
      <c r="AT253" s="53"/>
      <c r="AU253" s="54"/>
      <c r="AV253" s="54"/>
      <c r="AW253" s="4"/>
      <c r="AX253" s="4"/>
    </row>
    <row r="254" spans="1:50" ht="49.2" x14ac:dyDescent="0.4">
      <c r="A254" s="35">
        <f t="shared" si="4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ABRIL 2025  1'!AQ254</f>
        <v>1</v>
      </c>
      <c r="P254" s="45">
        <f t="shared" si="0"/>
        <v>1</v>
      </c>
      <c r="Q254" s="46">
        <f t="shared" ref="Q254:T254" si="500">AK254</f>
        <v>1</v>
      </c>
      <c r="R254" s="46">
        <f t="shared" si="500"/>
        <v>1</v>
      </c>
      <c r="S254" s="46">
        <f t="shared" si="500"/>
        <v>1</v>
      </c>
      <c r="T254" s="47">
        <f t="shared" si="500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1">P254-Z254+AE254+U254</f>
        <v>1</v>
      </c>
      <c r="AL254" s="46">
        <f t="shared" si="501"/>
        <v>1</v>
      </c>
      <c r="AM254" s="46">
        <f t="shared" si="501"/>
        <v>1</v>
      </c>
      <c r="AN254" s="46">
        <f t="shared" si="501"/>
        <v>1</v>
      </c>
      <c r="AO254" s="46">
        <f t="shared" si="501"/>
        <v>1</v>
      </c>
      <c r="AP254" s="37"/>
      <c r="AQ254" s="43">
        <f t="shared" si="3"/>
        <v>1</v>
      </c>
      <c r="AR254" s="41"/>
      <c r="AS254" s="41"/>
      <c r="AT254" s="53"/>
      <c r="AU254" s="54"/>
      <c r="AV254" s="54"/>
      <c r="AW254" s="4"/>
      <c r="AX254" s="4"/>
    </row>
    <row r="255" spans="1:50" ht="73.8" x14ac:dyDescent="0.4">
      <c r="A255" s="35">
        <f t="shared" si="4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ABRIL 2025  1'!AQ255</f>
        <v>0</v>
      </c>
      <c r="P255" s="45">
        <f t="shared" si="0"/>
        <v>0</v>
      </c>
      <c r="Q255" s="46">
        <f t="shared" ref="Q255:T255" si="502">AK255</f>
        <v>0</v>
      </c>
      <c r="R255" s="46">
        <f t="shared" si="502"/>
        <v>0</v>
      </c>
      <c r="S255" s="46">
        <f t="shared" si="502"/>
        <v>0</v>
      </c>
      <c r="T255" s="47">
        <f t="shared" si="502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3">P255-Z255+AE255+U255</f>
        <v>0</v>
      </c>
      <c r="AL255" s="46">
        <f t="shared" si="503"/>
        <v>0</v>
      </c>
      <c r="AM255" s="46">
        <f t="shared" si="503"/>
        <v>0</v>
      </c>
      <c r="AN255" s="46">
        <f t="shared" si="503"/>
        <v>0</v>
      </c>
      <c r="AO255" s="46">
        <f t="shared" si="503"/>
        <v>0</v>
      </c>
      <c r="AP255" s="37"/>
      <c r="AQ255" s="43">
        <f t="shared" si="3"/>
        <v>0</v>
      </c>
      <c r="AR255" s="41"/>
      <c r="AS255" s="41"/>
      <c r="AT255" s="53"/>
      <c r="AU255" s="54"/>
      <c r="AV255" s="54"/>
      <c r="AW255" s="4"/>
      <c r="AX255" s="4"/>
    </row>
    <row r="256" spans="1:50" ht="49.2" x14ac:dyDescent="0.4">
      <c r="A256" s="35">
        <f t="shared" si="4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ABRIL 2025  1'!AQ256</f>
        <v>1</v>
      </c>
      <c r="P256" s="45">
        <f t="shared" si="0"/>
        <v>1</v>
      </c>
      <c r="Q256" s="46">
        <f t="shared" ref="Q256:T256" si="504">AK256</f>
        <v>1</v>
      </c>
      <c r="R256" s="46">
        <f t="shared" si="504"/>
        <v>1</v>
      </c>
      <c r="S256" s="46">
        <f t="shared" si="504"/>
        <v>1</v>
      </c>
      <c r="T256" s="47">
        <f t="shared" si="504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5">P256-Z256+AE256+U256</f>
        <v>1</v>
      </c>
      <c r="AL256" s="46">
        <f t="shared" si="505"/>
        <v>1</v>
      </c>
      <c r="AM256" s="46">
        <f t="shared" si="505"/>
        <v>1</v>
      </c>
      <c r="AN256" s="46">
        <f t="shared" si="505"/>
        <v>1</v>
      </c>
      <c r="AO256" s="46">
        <f t="shared" si="505"/>
        <v>1</v>
      </c>
      <c r="AP256" s="37"/>
      <c r="AQ256" s="43">
        <f t="shared" si="3"/>
        <v>1</v>
      </c>
      <c r="AR256" s="41"/>
      <c r="AS256" s="41"/>
      <c r="AT256" s="53"/>
      <c r="AU256" s="54"/>
      <c r="AV256" s="54"/>
      <c r="AW256" s="4"/>
      <c r="AX256" s="4"/>
    </row>
    <row r="257" spans="1:50" ht="24.6" x14ac:dyDescent="0.4">
      <c r="A257" s="35">
        <f t="shared" si="4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ABRIL 2025  1'!AQ257</f>
        <v>2</v>
      </c>
      <c r="P257" s="45">
        <f t="shared" si="0"/>
        <v>2</v>
      </c>
      <c r="Q257" s="46">
        <f t="shared" ref="Q257:T257" si="506">AK257</f>
        <v>2</v>
      </c>
      <c r="R257" s="46">
        <f t="shared" si="506"/>
        <v>2</v>
      </c>
      <c r="S257" s="46">
        <f t="shared" si="506"/>
        <v>2</v>
      </c>
      <c r="T257" s="47">
        <f t="shared" si="506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7">P257-Z257+AE257+U257</f>
        <v>2</v>
      </c>
      <c r="AL257" s="46">
        <f t="shared" si="507"/>
        <v>2</v>
      </c>
      <c r="AM257" s="46">
        <f t="shared" si="507"/>
        <v>2</v>
      </c>
      <c r="AN257" s="46">
        <f t="shared" si="507"/>
        <v>2</v>
      </c>
      <c r="AO257" s="46">
        <f t="shared" si="507"/>
        <v>2</v>
      </c>
      <c r="AP257" s="37"/>
      <c r="AQ257" s="43">
        <f t="shared" si="3"/>
        <v>2</v>
      </c>
      <c r="AR257" s="41"/>
      <c r="AS257" s="41"/>
      <c r="AT257" s="53"/>
      <c r="AU257" s="54"/>
      <c r="AV257" s="54"/>
      <c r="AW257" s="4"/>
      <c r="AX257" s="4"/>
    </row>
    <row r="258" spans="1:50" ht="49.2" x14ac:dyDescent="0.4">
      <c r="A258" s="35">
        <f t="shared" si="4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ABRIL 2025  1'!AQ258</f>
        <v>1</v>
      </c>
      <c r="P258" s="45">
        <f t="shared" si="0"/>
        <v>1</v>
      </c>
      <c r="Q258" s="46">
        <f t="shared" ref="Q258:T258" si="508">AK258</f>
        <v>1</v>
      </c>
      <c r="R258" s="46">
        <f t="shared" si="508"/>
        <v>1</v>
      </c>
      <c r="S258" s="46">
        <f t="shared" si="508"/>
        <v>1</v>
      </c>
      <c r="T258" s="47">
        <f t="shared" si="508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09">P258-Z258+AE258+U258</f>
        <v>1</v>
      </c>
      <c r="AL258" s="46">
        <f t="shared" si="509"/>
        <v>1</v>
      </c>
      <c r="AM258" s="46">
        <f t="shared" si="509"/>
        <v>1</v>
      </c>
      <c r="AN258" s="46">
        <f t="shared" si="509"/>
        <v>1</v>
      </c>
      <c r="AO258" s="46">
        <f t="shared" si="509"/>
        <v>1</v>
      </c>
      <c r="AP258" s="37"/>
      <c r="AQ258" s="43">
        <f t="shared" si="3"/>
        <v>1</v>
      </c>
      <c r="AR258" s="41"/>
      <c r="AS258" s="41"/>
      <c r="AT258" s="53"/>
      <c r="AU258" s="54"/>
      <c r="AV258" s="54"/>
      <c r="AW258" s="4"/>
      <c r="AX258" s="4"/>
    </row>
    <row r="259" spans="1:50" ht="49.2" x14ac:dyDescent="0.4">
      <c r="A259" s="35">
        <f t="shared" si="4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ABRIL 2025  1'!AQ259</f>
        <v>1</v>
      </c>
      <c r="P259" s="45">
        <f t="shared" si="0"/>
        <v>1</v>
      </c>
      <c r="Q259" s="46">
        <f t="shared" ref="Q259:T259" si="510">AK259</f>
        <v>1</v>
      </c>
      <c r="R259" s="46">
        <f t="shared" si="510"/>
        <v>1</v>
      </c>
      <c r="S259" s="46">
        <f t="shared" si="510"/>
        <v>1</v>
      </c>
      <c r="T259" s="47">
        <f t="shared" si="510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1">P259-Z259+AE259+U259</f>
        <v>1</v>
      </c>
      <c r="AL259" s="46">
        <f t="shared" si="511"/>
        <v>1</v>
      </c>
      <c r="AM259" s="46">
        <f t="shared" si="511"/>
        <v>1</v>
      </c>
      <c r="AN259" s="46">
        <f t="shared" si="511"/>
        <v>1</v>
      </c>
      <c r="AO259" s="46">
        <f t="shared" si="511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49.2" x14ac:dyDescent="0.4">
      <c r="A260" s="35">
        <f t="shared" si="4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ABRIL 2025  1'!AQ260</f>
        <v>0</v>
      </c>
      <c r="P260" s="45">
        <f t="shared" si="0"/>
        <v>0</v>
      </c>
      <c r="Q260" s="46">
        <f t="shared" ref="Q260:T260" si="512">AK260</f>
        <v>0</v>
      </c>
      <c r="R260" s="46">
        <f t="shared" si="512"/>
        <v>0</v>
      </c>
      <c r="S260" s="46">
        <f t="shared" si="512"/>
        <v>0</v>
      </c>
      <c r="T260" s="47">
        <f t="shared" si="512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3">P260-Z260+AE260+U260</f>
        <v>0</v>
      </c>
      <c r="AL260" s="46">
        <f t="shared" si="513"/>
        <v>0</v>
      </c>
      <c r="AM260" s="46">
        <f t="shared" si="513"/>
        <v>0</v>
      </c>
      <c r="AN260" s="46">
        <f t="shared" si="513"/>
        <v>0</v>
      </c>
      <c r="AO260" s="46">
        <f t="shared" si="513"/>
        <v>0</v>
      </c>
      <c r="AP260" s="37"/>
      <c r="AQ260" s="43">
        <f t="shared" si="3"/>
        <v>0</v>
      </c>
      <c r="AR260" s="41"/>
      <c r="AS260" s="41"/>
      <c r="AT260" s="53"/>
      <c r="AU260" s="54"/>
      <c r="AV260" s="54"/>
      <c r="AW260" s="4"/>
      <c r="AX260" s="4"/>
    </row>
    <row r="261" spans="1:50" ht="49.2" x14ac:dyDescent="0.4">
      <c r="A261" s="35">
        <f t="shared" si="4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ABRIL 2025  1'!AQ261</f>
        <v>2</v>
      </c>
      <c r="P261" s="45">
        <f t="shared" ref="P261:P282" si="514">O261</f>
        <v>2</v>
      </c>
      <c r="Q261" s="46">
        <f t="shared" ref="Q261:T261" si="515">AK261</f>
        <v>2</v>
      </c>
      <c r="R261" s="46">
        <f t="shared" si="515"/>
        <v>2</v>
      </c>
      <c r="S261" s="46">
        <f t="shared" si="515"/>
        <v>2</v>
      </c>
      <c r="T261" s="47">
        <f t="shared" si="515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6">P261-Z261+AE261+U261</f>
        <v>2</v>
      </c>
      <c r="AL261" s="46">
        <f t="shared" si="516"/>
        <v>2</v>
      </c>
      <c r="AM261" s="46">
        <f t="shared" si="516"/>
        <v>2</v>
      </c>
      <c r="AN261" s="46">
        <f t="shared" si="516"/>
        <v>2</v>
      </c>
      <c r="AO261" s="46">
        <f t="shared" si="516"/>
        <v>2</v>
      </c>
      <c r="AP261" s="38"/>
      <c r="AQ261" s="43">
        <f t="shared" ref="AQ261:AQ282" si="517">AO261</f>
        <v>2</v>
      </c>
      <c r="AR261" s="41"/>
      <c r="AS261" s="41"/>
      <c r="AT261" s="53"/>
      <c r="AU261" s="54"/>
      <c r="AV261" s="54"/>
      <c r="AW261" s="4"/>
      <c r="AX261" s="4"/>
    </row>
    <row r="262" spans="1:50" ht="49.2" x14ac:dyDescent="0.4">
      <c r="A262" s="35">
        <f t="shared" ref="A262:A276" si="518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ABRIL 2025  1'!AQ262</f>
        <v>0</v>
      </c>
      <c r="P262" s="45">
        <f t="shared" si="514"/>
        <v>0</v>
      </c>
      <c r="Q262" s="46">
        <f t="shared" ref="Q262:T262" si="519">AK262</f>
        <v>0</v>
      </c>
      <c r="R262" s="46">
        <f t="shared" si="519"/>
        <v>0</v>
      </c>
      <c r="S262" s="46">
        <f t="shared" si="519"/>
        <v>0</v>
      </c>
      <c r="T262" s="47">
        <f t="shared" si="519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20">P262-Z262+AE262+U262</f>
        <v>0</v>
      </c>
      <c r="AL262" s="46">
        <f t="shared" si="520"/>
        <v>0</v>
      </c>
      <c r="AM262" s="46">
        <f t="shared" si="520"/>
        <v>0</v>
      </c>
      <c r="AN262" s="46">
        <f t="shared" si="520"/>
        <v>0</v>
      </c>
      <c r="AO262" s="46">
        <f t="shared" si="520"/>
        <v>0</v>
      </c>
      <c r="AP262" s="37"/>
      <c r="AQ262" s="43">
        <f t="shared" si="517"/>
        <v>0</v>
      </c>
      <c r="AR262" s="41"/>
      <c r="AS262" s="41"/>
      <c r="AT262" s="53"/>
      <c r="AU262" s="54"/>
      <c r="AV262" s="54"/>
      <c r="AW262" s="4"/>
      <c r="AX262" s="4"/>
    </row>
    <row r="263" spans="1:50" ht="49.2" x14ac:dyDescent="0.4">
      <c r="A263" s="35">
        <f t="shared" si="518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ABRIL 2025  1'!AQ263</f>
        <v>0</v>
      </c>
      <c r="P263" s="45">
        <f t="shared" si="514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7"/>
        <v>0</v>
      </c>
      <c r="AR263" s="41"/>
      <c r="AS263" s="41"/>
      <c r="AT263" s="53"/>
      <c r="AU263" s="54"/>
      <c r="AV263" s="54"/>
      <c r="AW263" s="4"/>
      <c r="AX263" s="4"/>
    </row>
    <row r="264" spans="1:50" ht="49.2" x14ac:dyDescent="0.4">
      <c r="A264" s="35">
        <f t="shared" si="518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ABRIL 2025  1'!AQ264</f>
        <v>1</v>
      </c>
      <c r="P264" s="45">
        <f t="shared" si="514"/>
        <v>1</v>
      </c>
      <c r="Q264" s="46">
        <f t="shared" ref="Q264:T264" si="523">AK264</f>
        <v>1</v>
      </c>
      <c r="R264" s="46">
        <f t="shared" si="523"/>
        <v>1</v>
      </c>
      <c r="S264" s="46">
        <f t="shared" si="523"/>
        <v>1</v>
      </c>
      <c r="T264" s="47">
        <f t="shared" si="523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4">P264-Z264+AE264+U264</f>
        <v>1</v>
      </c>
      <c r="AL264" s="46">
        <f t="shared" si="524"/>
        <v>1</v>
      </c>
      <c r="AM264" s="46">
        <f t="shared" si="524"/>
        <v>1</v>
      </c>
      <c r="AN264" s="46">
        <f t="shared" si="524"/>
        <v>1</v>
      </c>
      <c r="AO264" s="46">
        <f t="shared" si="524"/>
        <v>1</v>
      </c>
      <c r="AP264" s="37"/>
      <c r="AQ264" s="43">
        <f t="shared" si="517"/>
        <v>1</v>
      </c>
      <c r="AR264" s="41"/>
      <c r="AS264" s="41"/>
      <c r="AT264" s="53"/>
      <c r="AU264" s="54"/>
      <c r="AV264" s="54"/>
      <c r="AW264" s="4"/>
      <c r="AX264" s="4"/>
    </row>
    <row r="265" spans="1:50" ht="49.2" x14ac:dyDescent="0.4">
      <c r="A265" s="35">
        <f t="shared" si="518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ABRIL 2025  1'!AQ265</f>
        <v>4</v>
      </c>
      <c r="P265" s="45">
        <f t="shared" si="514"/>
        <v>4</v>
      </c>
      <c r="Q265" s="46">
        <f t="shared" ref="Q265:T265" si="525">AK265</f>
        <v>4</v>
      </c>
      <c r="R265" s="46">
        <f t="shared" si="525"/>
        <v>4</v>
      </c>
      <c r="S265" s="46">
        <f t="shared" si="525"/>
        <v>4</v>
      </c>
      <c r="T265" s="47">
        <f t="shared" si="525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6">P265-Z265+AE265+U265</f>
        <v>4</v>
      </c>
      <c r="AL265" s="46">
        <f t="shared" si="526"/>
        <v>4</v>
      </c>
      <c r="AM265" s="46">
        <f t="shared" si="526"/>
        <v>4</v>
      </c>
      <c r="AN265" s="46">
        <f t="shared" si="526"/>
        <v>4</v>
      </c>
      <c r="AO265" s="46">
        <f t="shared" si="526"/>
        <v>4</v>
      </c>
      <c r="AP265" s="37"/>
      <c r="AQ265" s="43">
        <f t="shared" si="517"/>
        <v>4</v>
      </c>
      <c r="AR265" s="41"/>
      <c r="AS265" s="41"/>
      <c r="AT265" s="53"/>
      <c r="AU265" s="54"/>
      <c r="AV265" s="54"/>
      <c r="AW265" s="4"/>
      <c r="AX265" s="4"/>
    </row>
    <row r="266" spans="1:50" ht="49.2" x14ac:dyDescent="0.4">
      <c r="A266" s="35">
        <f t="shared" si="518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ABRIL 2025  1'!AQ266</f>
        <v>1</v>
      </c>
      <c r="P266" s="45">
        <f t="shared" si="514"/>
        <v>1</v>
      </c>
      <c r="Q266" s="46">
        <f t="shared" ref="Q266:T266" si="527">AK266</f>
        <v>1</v>
      </c>
      <c r="R266" s="46">
        <f t="shared" si="527"/>
        <v>1</v>
      </c>
      <c r="S266" s="46">
        <f t="shared" si="527"/>
        <v>1</v>
      </c>
      <c r="T266" s="47">
        <f t="shared" si="527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8">P266-Z266+AE266+U266</f>
        <v>1</v>
      </c>
      <c r="AL266" s="46">
        <f t="shared" si="528"/>
        <v>1</v>
      </c>
      <c r="AM266" s="46">
        <f t="shared" si="528"/>
        <v>1</v>
      </c>
      <c r="AN266" s="46">
        <f t="shared" si="528"/>
        <v>1</v>
      </c>
      <c r="AO266" s="46">
        <f t="shared" si="528"/>
        <v>1</v>
      </c>
      <c r="AP266" s="37"/>
      <c r="AQ266" s="43">
        <f t="shared" si="517"/>
        <v>1</v>
      </c>
      <c r="AR266" s="41"/>
      <c r="AS266" s="41"/>
      <c r="AT266" s="53"/>
      <c r="AU266" s="54"/>
      <c r="AV266" s="54"/>
      <c r="AW266" s="4"/>
      <c r="AX266" s="4"/>
    </row>
    <row r="267" spans="1:50" ht="73.8" x14ac:dyDescent="0.4">
      <c r="A267" s="35">
        <f t="shared" si="518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ABRIL 2025  1'!AQ267</f>
        <v>2</v>
      </c>
      <c r="P267" s="45">
        <f t="shared" si="514"/>
        <v>2</v>
      </c>
      <c r="Q267" s="46">
        <f t="shared" ref="Q267:T267" si="529">AK267</f>
        <v>2</v>
      </c>
      <c r="R267" s="46">
        <f t="shared" si="529"/>
        <v>2</v>
      </c>
      <c r="S267" s="46">
        <f t="shared" si="529"/>
        <v>2</v>
      </c>
      <c r="T267" s="47">
        <f t="shared" si="529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30">P267-Z267+AE267+U267</f>
        <v>2</v>
      </c>
      <c r="AL267" s="46">
        <f t="shared" si="530"/>
        <v>2</v>
      </c>
      <c r="AM267" s="46">
        <f t="shared" si="530"/>
        <v>2</v>
      </c>
      <c r="AN267" s="46">
        <f t="shared" si="530"/>
        <v>2</v>
      </c>
      <c r="AO267" s="46">
        <f t="shared" si="530"/>
        <v>2</v>
      </c>
      <c r="AP267" s="37"/>
      <c r="AQ267" s="43">
        <f t="shared" si="517"/>
        <v>2</v>
      </c>
      <c r="AR267" s="41"/>
      <c r="AS267" s="41"/>
      <c r="AT267" s="53"/>
      <c r="AU267" s="54"/>
      <c r="AV267" s="54"/>
      <c r="AW267" s="4"/>
      <c r="AX267" s="4"/>
    </row>
    <row r="268" spans="1:50" ht="73.8" x14ac:dyDescent="0.4">
      <c r="A268" s="35">
        <f t="shared" si="518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ABRIL 2025  1'!AQ268</f>
        <v>8</v>
      </c>
      <c r="P268" s="45">
        <f t="shared" si="514"/>
        <v>8</v>
      </c>
      <c r="Q268" s="46">
        <f t="shared" ref="Q268:T268" si="531">AK268</f>
        <v>8</v>
      </c>
      <c r="R268" s="46">
        <f t="shared" si="531"/>
        <v>8</v>
      </c>
      <c r="S268" s="46">
        <f t="shared" si="531"/>
        <v>8</v>
      </c>
      <c r="T268" s="47">
        <f t="shared" si="531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2">P268-Z268+AE268+U268</f>
        <v>8</v>
      </c>
      <c r="AL268" s="46">
        <f t="shared" si="532"/>
        <v>8</v>
      </c>
      <c r="AM268" s="46">
        <f t="shared" si="532"/>
        <v>8</v>
      </c>
      <c r="AN268" s="46">
        <f t="shared" si="532"/>
        <v>8</v>
      </c>
      <c r="AO268" s="46">
        <f t="shared" si="532"/>
        <v>8</v>
      </c>
      <c r="AP268" s="37"/>
      <c r="AQ268" s="43">
        <f t="shared" si="517"/>
        <v>8</v>
      </c>
      <c r="AR268" s="41"/>
      <c r="AS268" s="41"/>
      <c r="AT268" s="53"/>
      <c r="AU268" s="54"/>
      <c r="AV268" s="54"/>
      <c r="AW268" s="4"/>
      <c r="AX268" s="4"/>
    </row>
    <row r="269" spans="1:50" ht="73.8" x14ac:dyDescent="0.4">
      <c r="A269" s="35">
        <f t="shared" si="518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ABRIL 2025  1'!AQ269</f>
        <v>1</v>
      </c>
      <c r="P269" s="45">
        <f t="shared" si="514"/>
        <v>1</v>
      </c>
      <c r="Q269" s="46">
        <f t="shared" ref="Q269:T269" si="533">AK269</f>
        <v>1</v>
      </c>
      <c r="R269" s="46">
        <f t="shared" si="533"/>
        <v>1</v>
      </c>
      <c r="S269" s="46">
        <f t="shared" si="533"/>
        <v>1</v>
      </c>
      <c r="T269" s="47">
        <f t="shared" si="533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4">P269-Z269+AE269+U269</f>
        <v>1</v>
      </c>
      <c r="AL269" s="46">
        <f t="shared" si="534"/>
        <v>1</v>
      </c>
      <c r="AM269" s="46">
        <f t="shared" si="534"/>
        <v>1</v>
      </c>
      <c r="AN269" s="46">
        <f t="shared" si="534"/>
        <v>1</v>
      </c>
      <c r="AO269" s="46">
        <f t="shared" si="534"/>
        <v>1</v>
      </c>
      <c r="AP269" s="37"/>
      <c r="AQ269" s="43">
        <f t="shared" si="517"/>
        <v>1</v>
      </c>
      <c r="AR269" s="41"/>
      <c r="AS269" s="41"/>
      <c r="AT269" s="53"/>
      <c r="AU269" s="54"/>
      <c r="AV269" s="54"/>
      <c r="AW269" s="4"/>
      <c r="AX269" s="4"/>
    </row>
    <row r="270" spans="1:50" ht="49.2" x14ac:dyDescent="0.4">
      <c r="A270" s="35">
        <f t="shared" si="518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ABRIL 2025  1'!AQ270</f>
        <v>4</v>
      </c>
      <c r="P270" s="45">
        <f t="shared" si="514"/>
        <v>4</v>
      </c>
      <c r="Q270" s="46">
        <f t="shared" ref="Q270:T270" si="535">AK270</f>
        <v>4</v>
      </c>
      <c r="R270" s="46">
        <f t="shared" si="535"/>
        <v>4</v>
      </c>
      <c r="S270" s="46">
        <f t="shared" si="535"/>
        <v>4</v>
      </c>
      <c r="T270" s="47">
        <f t="shared" si="535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6">P270-Z270+AE270+U270</f>
        <v>4</v>
      </c>
      <c r="AL270" s="46">
        <f t="shared" si="536"/>
        <v>4</v>
      </c>
      <c r="AM270" s="46">
        <f t="shared" si="536"/>
        <v>4</v>
      </c>
      <c r="AN270" s="46">
        <f t="shared" si="536"/>
        <v>4</v>
      </c>
      <c r="AO270" s="46">
        <f t="shared" si="536"/>
        <v>4</v>
      </c>
      <c r="AP270" s="38" t="s">
        <v>1053</v>
      </c>
      <c r="AQ270" s="43">
        <f t="shared" si="517"/>
        <v>4</v>
      </c>
      <c r="AR270" s="41"/>
      <c r="AS270" s="41"/>
      <c r="AT270" s="53"/>
      <c r="AU270" s="54"/>
      <c r="AV270" s="54"/>
      <c r="AW270" s="4"/>
      <c r="AX270" s="4"/>
    </row>
    <row r="271" spans="1:50" ht="49.2" x14ac:dyDescent="0.4">
      <c r="A271" s="35">
        <f t="shared" si="518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ABRIL 2025  1'!AQ271</f>
        <v>0</v>
      </c>
      <c r="P271" s="45">
        <f t="shared" si="514"/>
        <v>0</v>
      </c>
      <c r="Q271" s="46">
        <f t="shared" ref="Q271:T271" si="537">AK271</f>
        <v>0</v>
      </c>
      <c r="R271" s="46">
        <f t="shared" si="537"/>
        <v>0</v>
      </c>
      <c r="S271" s="46">
        <f t="shared" si="537"/>
        <v>0</v>
      </c>
      <c r="T271" s="47">
        <f t="shared" si="537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8">P271-Z271+AE271+U271</f>
        <v>0</v>
      </c>
      <c r="AL271" s="46">
        <f t="shared" si="538"/>
        <v>0</v>
      </c>
      <c r="AM271" s="46">
        <f t="shared" si="538"/>
        <v>0</v>
      </c>
      <c r="AN271" s="46">
        <f t="shared" si="538"/>
        <v>0</v>
      </c>
      <c r="AO271" s="46">
        <f t="shared" si="538"/>
        <v>0</v>
      </c>
      <c r="AP271" s="37"/>
      <c r="AQ271" s="43">
        <f t="shared" si="517"/>
        <v>0</v>
      </c>
      <c r="AR271" s="37"/>
      <c r="AS271" s="37"/>
      <c r="AT271" s="38"/>
      <c r="AU271" s="185"/>
      <c r="AV271" s="185"/>
      <c r="AW271" s="4"/>
      <c r="AX271" s="4"/>
    </row>
    <row r="272" spans="1:50" ht="50.4" x14ac:dyDescent="0.5">
      <c r="A272" s="35">
        <f t="shared" si="518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ABRIL 2025  1'!AQ272</f>
        <v>2</v>
      </c>
      <c r="P272" s="45">
        <f t="shared" si="514"/>
        <v>2</v>
      </c>
      <c r="Q272" s="46">
        <f t="shared" ref="Q272:T272" si="539">AK272</f>
        <v>2</v>
      </c>
      <c r="R272" s="46">
        <f t="shared" si="539"/>
        <v>2</v>
      </c>
      <c r="S272" s="46">
        <f t="shared" si="539"/>
        <v>2</v>
      </c>
      <c r="T272" s="47">
        <f t="shared" si="539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40">P272-Z272+AE272+U272</f>
        <v>2</v>
      </c>
      <c r="AL272" s="46">
        <f t="shared" si="540"/>
        <v>2</v>
      </c>
      <c r="AM272" s="46">
        <f t="shared" si="540"/>
        <v>2</v>
      </c>
      <c r="AN272" s="46">
        <f t="shared" si="540"/>
        <v>2</v>
      </c>
      <c r="AO272" s="46">
        <f t="shared" si="540"/>
        <v>2</v>
      </c>
      <c r="AP272" s="38" t="s">
        <v>1059</v>
      </c>
      <c r="AQ272" s="43">
        <f t="shared" si="517"/>
        <v>2</v>
      </c>
      <c r="AR272" s="41"/>
      <c r="AS272" s="41"/>
      <c r="AT272" s="53"/>
      <c r="AU272" s="54"/>
      <c r="AV272" s="54"/>
      <c r="AW272" s="4"/>
      <c r="AX272" s="4"/>
    </row>
    <row r="273" spans="1:50" ht="49.2" x14ac:dyDescent="0.4">
      <c r="A273" s="35">
        <f t="shared" si="518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ABRIL 2025  1'!AQ273</f>
        <v>1</v>
      </c>
      <c r="P273" s="45">
        <f t="shared" si="514"/>
        <v>1</v>
      </c>
      <c r="Q273" s="46">
        <f t="shared" ref="Q273:T273" si="541">AK273</f>
        <v>1</v>
      </c>
      <c r="R273" s="46">
        <f t="shared" si="541"/>
        <v>1</v>
      </c>
      <c r="S273" s="46">
        <f t="shared" si="541"/>
        <v>1</v>
      </c>
      <c r="T273" s="47">
        <f t="shared" si="541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2">P273-Z273+AE273+U273</f>
        <v>1</v>
      </c>
      <c r="AL273" s="46">
        <f t="shared" si="542"/>
        <v>1</v>
      </c>
      <c r="AM273" s="46">
        <f t="shared" si="542"/>
        <v>1</v>
      </c>
      <c r="AN273" s="46">
        <f t="shared" si="542"/>
        <v>1</v>
      </c>
      <c r="AO273" s="46">
        <f t="shared" si="542"/>
        <v>1</v>
      </c>
      <c r="AP273" s="37"/>
      <c r="AQ273" s="43">
        <f t="shared" si="517"/>
        <v>1</v>
      </c>
      <c r="AR273" s="41"/>
      <c r="AS273" s="41"/>
      <c r="AT273" s="53"/>
      <c r="AU273" s="54"/>
      <c r="AV273" s="54"/>
      <c r="AW273" s="4"/>
      <c r="AX273" s="4"/>
    </row>
    <row r="274" spans="1:50" ht="49.2" x14ac:dyDescent="0.4">
      <c r="A274" s="35">
        <f t="shared" si="518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ABRIL 2025  1'!AQ274</f>
        <v>1</v>
      </c>
      <c r="P274" s="45">
        <f t="shared" si="514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90" t="s">
        <v>1063</v>
      </c>
      <c r="AQ274" s="43">
        <f t="shared" si="517"/>
        <v>1</v>
      </c>
      <c r="AR274" s="41"/>
      <c r="AS274" s="41"/>
      <c r="AT274" s="53"/>
      <c r="AU274" s="54"/>
      <c r="AV274" s="54"/>
      <c r="AW274" s="4"/>
      <c r="AX274" s="4"/>
    </row>
    <row r="275" spans="1:50" ht="51.6" x14ac:dyDescent="0.5">
      <c r="A275" s="35">
        <f t="shared" si="518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ABRIL 2025  1'!AQ275</f>
        <v>1</v>
      </c>
      <c r="P275" s="45">
        <f t="shared" si="514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7"/>
        <v>1</v>
      </c>
      <c r="AR275" s="43"/>
      <c r="AS275" s="43"/>
      <c r="AT275" s="134"/>
      <c r="AU275" s="191"/>
      <c r="AV275" s="191"/>
      <c r="AW275" s="191"/>
      <c r="AX275" s="191"/>
    </row>
    <row r="276" spans="1:50" ht="51.6" x14ac:dyDescent="0.5">
      <c r="A276" s="35">
        <f t="shared" si="518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ABRIL 2025  1'!AQ276</f>
        <v>1</v>
      </c>
      <c r="P276" s="45">
        <f t="shared" si="514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7"/>
        <v>1</v>
      </c>
      <c r="AR276" s="43"/>
      <c r="AS276" s="43"/>
      <c r="AT276" s="134"/>
      <c r="AU276" s="191"/>
      <c r="AV276" s="191"/>
      <c r="AW276" s="191"/>
      <c r="AX276" s="191"/>
    </row>
    <row r="277" spans="1:50" ht="49.2" x14ac:dyDescent="0.4">
      <c r="A277" s="214">
        <v>1</v>
      </c>
      <c r="B277" s="76" t="s">
        <v>1069</v>
      </c>
      <c r="C277" s="68"/>
      <c r="D277" s="41" t="s">
        <v>98</v>
      </c>
      <c r="E277" s="41" t="s">
        <v>1070</v>
      </c>
      <c r="F277" s="41" t="s">
        <v>1071</v>
      </c>
      <c r="G277" s="53"/>
      <c r="H277" s="74"/>
      <c r="I277" s="41"/>
      <c r="J277" s="37"/>
      <c r="K277" s="42"/>
      <c r="L277" s="43"/>
      <c r="M277" s="43">
        <v>187</v>
      </c>
      <c r="N277" s="53"/>
      <c r="O277" s="43">
        <f>'EQUIPO ABRIL 2025  1'!AQ277</f>
        <v>0</v>
      </c>
      <c r="P277" s="45">
        <f t="shared" si="514"/>
        <v>0</v>
      </c>
      <c r="Q277" s="46">
        <f t="shared" ref="Q277:T277" si="549">AK277</f>
        <v>0</v>
      </c>
      <c r="R277" s="46">
        <f t="shared" si="549"/>
        <v>0</v>
      </c>
      <c r="S277" s="46">
        <f t="shared" si="549"/>
        <v>0</v>
      </c>
      <c r="T277" s="47">
        <f t="shared" si="549"/>
        <v>0</v>
      </c>
      <c r="U277" s="48"/>
      <c r="V277" s="37"/>
      <c r="W277" s="37"/>
      <c r="X277" s="37"/>
      <c r="Y277" s="49"/>
      <c r="Z277" s="50"/>
      <c r="AA277" s="37"/>
      <c r="AB277" s="37"/>
      <c r="AC277" s="37"/>
      <c r="AD277" s="49"/>
      <c r="AE277" s="50"/>
      <c r="AF277" s="37"/>
      <c r="AG277" s="37"/>
      <c r="AH277" s="37"/>
      <c r="AI277" s="49"/>
      <c r="AJ277" s="51"/>
      <c r="AK277" s="52">
        <f t="shared" ref="AK277:AO277" si="550">P277-Z277+AE277+U277</f>
        <v>0</v>
      </c>
      <c r="AL277" s="46">
        <f t="shared" si="550"/>
        <v>0</v>
      </c>
      <c r="AM277" s="46">
        <f t="shared" si="550"/>
        <v>0</v>
      </c>
      <c r="AN277" s="46">
        <f t="shared" si="550"/>
        <v>0</v>
      </c>
      <c r="AO277" s="46">
        <f t="shared" si="550"/>
        <v>0</v>
      </c>
      <c r="AP277" s="37"/>
      <c r="AQ277" s="43">
        <f t="shared" si="517"/>
        <v>0</v>
      </c>
      <c r="AR277" s="41"/>
      <c r="AS277" s="41"/>
      <c r="AT277" s="53"/>
      <c r="AU277" s="54"/>
      <c r="AV277" s="54"/>
      <c r="AW277" s="4"/>
      <c r="AX277" s="4"/>
    </row>
    <row r="278" spans="1:50" ht="24.6" x14ac:dyDescent="0.4">
      <c r="A278" s="214">
        <v>2</v>
      </c>
      <c r="B278" s="67" t="s">
        <v>1188</v>
      </c>
      <c r="C278" s="41" t="s">
        <v>155</v>
      </c>
      <c r="D278" s="105" t="s">
        <v>1189</v>
      </c>
      <c r="E278" s="41" t="s">
        <v>1190</v>
      </c>
      <c r="F278" s="41" t="s">
        <v>1190</v>
      </c>
      <c r="G278" s="53"/>
      <c r="H278" s="41"/>
      <c r="I278" s="41"/>
      <c r="J278" s="39"/>
      <c r="K278" s="42"/>
      <c r="L278" s="43"/>
      <c r="M278" s="43">
        <v>193</v>
      </c>
      <c r="N278" s="44" t="s">
        <v>1192</v>
      </c>
      <c r="O278" s="43">
        <f>'EQUIPO ABRIL 2025  1'!AQ278</f>
        <v>0</v>
      </c>
      <c r="P278" s="45">
        <f t="shared" si="514"/>
        <v>0</v>
      </c>
      <c r="Q278" s="46">
        <f t="shared" ref="Q278:T278" si="551">AK278</f>
        <v>0</v>
      </c>
      <c r="R278" s="46">
        <f t="shared" si="551"/>
        <v>0</v>
      </c>
      <c r="S278" s="46">
        <f t="shared" si="551"/>
        <v>0</v>
      </c>
      <c r="T278" s="47">
        <f t="shared" si="551"/>
        <v>0</v>
      </c>
      <c r="U278" s="139">
        <v>1</v>
      </c>
      <c r="V278" s="37"/>
      <c r="W278" s="37"/>
      <c r="X278" s="37"/>
      <c r="Y278" s="49"/>
      <c r="Z278" s="50">
        <v>1</v>
      </c>
      <c r="AA278" s="37"/>
      <c r="AB278" s="37"/>
      <c r="AC278" s="37"/>
      <c r="AD278" s="49"/>
      <c r="AE278" s="50"/>
      <c r="AF278" s="37"/>
      <c r="AG278" s="37"/>
      <c r="AH278" s="37"/>
      <c r="AI278" s="49"/>
      <c r="AJ278" s="51"/>
      <c r="AK278" s="52">
        <f t="shared" ref="AK278:AO278" si="552">P278-Z278+AE278+U278</f>
        <v>0</v>
      </c>
      <c r="AL278" s="46">
        <f t="shared" si="552"/>
        <v>0</v>
      </c>
      <c r="AM278" s="46">
        <f t="shared" si="552"/>
        <v>0</v>
      </c>
      <c r="AN278" s="46">
        <f t="shared" si="552"/>
        <v>0</v>
      </c>
      <c r="AO278" s="46">
        <f t="shared" si="552"/>
        <v>0</v>
      </c>
      <c r="AP278" s="37"/>
      <c r="AQ278" s="43">
        <f t="shared" si="517"/>
        <v>0</v>
      </c>
      <c r="AR278" s="41"/>
      <c r="AS278" s="41">
        <v>424</v>
      </c>
      <c r="AT278" s="53"/>
      <c r="AU278" s="54"/>
      <c r="AV278" s="54"/>
      <c r="AW278" s="4"/>
      <c r="AX278" s="4"/>
    </row>
    <row r="279" spans="1:50" ht="49.2" x14ac:dyDescent="0.4">
      <c r="A279" s="214">
        <v>3</v>
      </c>
      <c r="B279" s="67" t="s">
        <v>1193</v>
      </c>
      <c r="C279" s="41" t="s">
        <v>74</v>
      </c>
      <c r="D279" s="41" t="s">
        <v>72</v>
      </c>
      <c r="E279" s="53" t="s">
        <v>170</v>
      </c>
      <c r="F279" s="41" t="s">
        <v>87</v>
      </c>
      <c r="G279" s="53" t="s">
        <v>42</v>
      </c>
      <c r="H279" s="53"/>
      <c r="I279" s="41" t="s">
        <v>866</v>
      </c>
      <c r="J279" s="41" t="s">
        <v>44</v>
      </c>
      <c r="K279" s="72">
        <v>45667</v>
      </c>
      <c r="L279" s="43" t="s">
        <v>1194</v>
      </c>
      <c r="M279" s="43">
        <v>204</v>
      </c>
      <c r="N279" s="44" t="s">
        <v>1195</v>
      </c>
      <c r="O279" s="43">
        <f>'EQUIPO ABRIL 2025  1'!AQ279</f>
        <v>0</v>
      </c>
      <c r="P279" s="45">
        <f t="shared" si="514"/>
        <v>0</v>
      </c>
      <c r="Q279" s="46">
        <f t="shared" ref="Q279:T279" si="553">AK279</f>
        <v>0</v>
      </c>
      <c r="R279" s="46">
        <f t="shared" si="553"/>
        <v>0</v>
      </c>
      <c r="S279" s="46">
        <f t="shared" si="553"/>
        <v>0</v>
      </c>
      <c r="T279" s="47">
        <f t="shared" si="553"/>
        <v>0</v>
      </c>
      <c r="U279" s="48"/>
      <c r="V279" s="37"/>
      <c r="W279" s="37"/>
      <c r="X279" s="37"/>
      <c r="Y279" s="49">
        <v>2</v>
      </c>
      <c r="Z279" s="138"/>
      <c r="AA279" s="139"/>
      <c r="AB279" s="37"/>
      <c r="AC279" s="37"/>
      <c r="AD279" s="49">
        <v>2</v>
      </c>
      <c r="AE279" s="50"/>
      <c r="AF279" s="37"/>
      <c r="AG279" s="37"/>
      <c r="AH279" s="37"/>
      <c r="AI279" s="49"/>
      <c r="AJ279" s="51">
        <f>'EQUIPO ENERO 2025'!AP213</f>
        <v>0</v>
      </c>
      <c r="AK279" s="52">
        <f t="shared" ref="AK279:AO279" si="554">P279-Z279+AE279+U279</f>
        <v>0</v>
      </c>
      <c r="AL279" s="46">
        <f t="shared" si="554"/>
        <v>0</v>
      </c>
      <c r="AM279" s="46">
        <f t="shared" si="554"/>
        <v>0</v>
      </c>
      <c r="AN279" s="46">
        <f t="shared" si="554"/>
        <v>0</v>
      </c>
      <c r="AO279" s="46">
        <f t="shared" si="554"/>
        <v>0</v>
      </c>
      <c r="AP279" s="37"/>
      <c r="AQ279" s="43">
        <f t="shared" si="517"/>
        <v>0</v>
      </c>
      <c r="AR279" s="41">
        <v>3139519067</v>
      </c>
      <c r="AS279" s="41"/>
      <c r="AT279" s="53"/>
      <c r="AU279" s="54"/>
      <c r="AV279" s="54"/>
      <c r="AW279" s="4"/>
      <c r="AX279" s="4"/>
    </row>
    <row r="280" spans="1:50" ht="49.2" x14ac:dyDescent="0.4">
      <c r="A280" s="214">
        <v>4</v>
      </c>
      <c r="B280" s="73" t="s">
        <v>1196</v>
      </c>
      <c r="C280" s="64" t="s">
        <v>52</v>
      </c>
      <c r="D280" s="63" t="s">
        <v>72</v>
      </c>
      <c r="E280" s="105" t="s">
        <v>1197</v>
      </c>
      <c r="F280" s="41" t="s">
        <v>1198</v>
      </c>
      <c r="G280" s="44"/>
      <c r="H280" s="41"/>
      <c r="I280" s="41"/>
      <c r="J280" s="74"/>
      <c r="K280" s="66"/>
      <c r="L280" s="43"/>
      <c r="M280" s="43" t="s">
        <v>1199</v>
      </c>
      <c r="N280" s="53" t="s">
        <v>1200</v>
      </c>
      <c r="O280" s="43">
        <f>'EQUIPO ABRIL 2025  1'!AQ280</f>
        <v>0</v>
      </c>
      <c r="P280" s="45">
        <f t="shared" si="514"/>
        <v>0</v>
      </c>
      <c r="Q280" s="46">
        <f t="shared" ref="Q280:T280" si="555">AK280</f>
        <v>0</v>
      </c>
      <c r="R280" s="46">
        <f t="shared" si="555"/>
        <v>0</v>
      </c>
      <c r="S280" s="46">
        <f t="shared" si="555"/>
        <v>0</v>
      </c>
      <c r="T280" s="47">
        <f t="shared" si="555"/>
        <v>0</v>
      </c>
      <c r="U280" s="48"/>
      <c r="V280" s="37"/>
      <c r="W280" s="37"/>
      <c r="X280" s="37"/>
      <c r="Y280" s="49"/>
      <c r="Z280" s="138"/>
      <c r="AA280" s="139"/>
      <c r="AB280" s="37"/>
      <c r="AC280" s="37"/>
      <c r="AD280" s="49">
        <v>4</v>
      </c>
      <c r="AE280" s="50"/>
      <c r="AF280" s="37"/>
      <c r="AG280" s="37"/>
      <c r="AH280" s="37"/>
      <c r="AI280" s="49"/>
      <c r="AJ280" s="51">
        <f>'EQUIPO ENERO 2025'!AP222</f>
        <v>0</v>
      </c>
      <c r="AK280" s="52">
        <f t="shared" ref="AK280:AO280" si="556">P280-Z280+AE280+U280</f>
        <v>0</v>
      </c>
      <c r="AL280" s="46">
        <f t="shared" si="556"/>
        <v>0</v>
      </c>
      <c r="AM280" s="46">
        <f t="shared" si="556"/>
        <v>0</v>
      </c>
      <c r="AN280" s="46">
        <f t="shared" si="556"/>
        <v>0</v>
      </c>
      <c r="AO280" s="46">
        <f t="shared" si="556"/>
        <v>-4</v>
      </c>
      <c r="AP280" s="38"/>
      <c r="AQ280" s="43">
        <f t="shared" si="517"/>
        <v>-4</v>
      </c>
      <c r="AR280" s="41">
        <v>3214429890</v>
      </c>
      <c r="AS280" s="41">
        <v>449</v>
      </c>
      <c r="AT280" s="53"/>
      <c r="AU280" s="54"/>
      <c r="AV280" s="54"/>
      <c r="AW280" s="4"/>
      <c r="AX280" s="4"/>
    </row>
    <row r="281" spans="1:50" ht="49.2" x14ac:dyDescent="0.4">
      <c r="A281" s="214">
        <v>5</v>
      </c>
      <c r="B281" s="67" t="s">
        <v>1201</v>
      </c>
      <c r="C281" s="64" t="s">
        <v>52</v>
      </c>
      <c r="D281" s="41" t="s">
        <v>1202</v>
      </c>
      <c r="E281" s="41" t="s">
        <v>1203</v>
      </c>
      <c r="F281" s="41"/>
      <c r="G281" s="53"/>
      <c r="H281" s="41"/>
      <c r="I281" s="41"/>
      <c r="J281" s="41"/>
      <c r="K281" s="72"/>
      <c r="L281" s="43"/>
      <c r="M281" s="43"/>
      <c r="N281" s="44"/>
      <c r="O281" s="43">
        <f>'EQUIPO ABRIL 2025  1'!AQ281</f>
        <v>0</v>
      </c>
      <c r="P281" s="45">
        <f t="shared" si="514"/>
        <v>0</v>
      </c>
      <c r="Q281" s="46">
        <f t="shared" ref="Q281:T281" si="557">AK281</f>
        <v>0</v>
      </c>
      <c r="R281" s="46">
        <f t="shared" si="557"/>
        <v>0</v>
      </c>
      <c r="S281" s="46">
        <f t="shared" si="557"/>
        <v>0</v>
      </c>
      <c r="T281" s="47">
        <f t="shared" si="557"/>
        <v>0</v>
      </c>
      <c r="U281" s="48"/>
      <c r="V281" s="37"/>
      <c r="W281" s="37"/>
      <c r="X281" s="37"/>
      <c r="Y281" s="49"/>
      <c r="Z281" s="138"/>
      <c r="AA281" s="139"/>
      <c r="AB281" s="37"/>
      <c r="AC281" s="37"/>
      <c r="AD281" s="49"/>
      <c r="AE281" s="50"/>
      <c r="AF281" s="37"/>
      <c r="AG281" s="37"/>
      <c r="AH281" s="37"/>
      <c r="AI281" s="49"/>
      <c r="AJ281" s="51">
        <f>'EQUIPO ENERO 2025'!AP229</f>
        <v>47</v>
      </c>
      <c r="AK281" s="52">
        <f t="shared" ref="AK281:AO281" si="558">P281-Z281+AE281+U281</f>
        <v>0</v>
      </c>
      <c r="AL281" s="46">
        <f t="shared" si="558"/>
        <v>0</v>
      </c>
      <c r="AM281" s="46">
        <f t="shared" si="558"/>
        <v>0</v>
      </c>
      <c r="AN281" s="46">
        <f t="shared" si="558"/>
        <v>0</v>
      </c>
      <c r="AO281" s="46">
        <f t="shared" si="558"/>
        <v>0</v>
      </c>
      <c r="AP281" s="37"/>
      <c r="AQ281" s="43">
        <f t="shared" si="517"/>
        <v>0</v>
      </c>
      <c r="AR281" s="41"/>
      <c r="AS281" s="41">
        <v>419</v>
      </c>
      <c r="AT281" s="53"/>
      <c r="AU281" s="54"/>
      <c r="AV281" s="54"/>
      <c r="AW281" s="4"/>
      <c r="AX281" s="4"/>
    </row>
    <row r="282" spans="1:50" ht="25.8" x14ac:dyDescent="0.5">
      <c r="A282" s="214">
        <v>6</v>
      </c>
      <c r="B282" s="67" t="s">
        <v>1204</v>
      </c>
      <c r="C282" s="41" t="s">
        <v>52</v>
      </c>
      <c r="D282" s="190" t="s">
        <v>1205</v>
      </c>
      <c r="E282" s="186" t="s">
        <v>1206</v>
      </c>
      <c r="F282" s="41" t="s">
        <v>1207</v>
      </c>
      <c r="G282" s="53"/>
      <c r="H282" s="41"/>
      <c r="I282" s="41"/>
      <c r="J282" s="187"/>
      <c r="K282" s="188"/>
      <c r="L282" s="189"/>
      <c r="M282" s="189">
        <v>196</v>
      </c>
      <c r="N282" s="187" t="s">
        <v>1208</v>
      </c>
      <c r="O282" s="43">
        <f>'EQUIPO ABRIL 2025  1'!AQ282</f>
        <v>0</v>
      </c>
      <c r="P282" s="45">
        <f t="shared" si="514"/>
        <v>0</v>
      </c>
      <c r="Q282" s="46">
        <f t="shared" ref="Q282:T282" si="559">AK282</f>
        <v>0</v>
      </c>
      <c r="R282" s="46">
        <f t="shared" si="559"/>
        <v>0</v>
      </c>
      <c r="S282" s="46">
        <f t="shared" si="559"/>
        <v>0</v>
      </c>
      <c r="T282" s="47">
        <f t="shared" si="559"/>
        <v>0</v>
      </c>
      <c r="U282" s="48"/>
      <c r="V282" s="37">
        <v>2</v>
      </c>
      <c r="W282" s="37"/>
      <c r="X282" s="37"/>
      <c r="Y282" s="49"/>
      <c r="Z282" s="138"/>
      <c r="AA282" s="139">
        <v>2</v>
      </c>
      <c r="AB282" s="37"/>
      <c r="AC282" s="37"/>
      <c r="AD282" s="49"/>
      <c r="AE282" s="50"/>
      <c r="AF282" s="37"/>
      <c r="AG282" s="37"/>
      <c r="AH282" s="37"/>
      <c r="AI282" s="49"/>
      <c r="AJ282" s="51">
        <f>'EQUIPO ENERO 2025'!AP276</f>
        <v>1</v>
      </c>
      <c r="AK282" s="52">
        <f t="shared" ref="AK282:AO282" si="560">P282-Z282+AE282+U282</f>
        <v>0</v>
      </c>
      <c r="AL282" s="46">
        <f t="shared" si="560"/>
        <v>0</v>
      </c>
      <c r="AM282" s="46">
        <f t="shared" si="560"/>
        <v>0</v>
      </c>
      <c r="AN282" s="46">
        <f t="shared" si="560"/>
        <v>0</v>
      </c>
      <c r="AO282" s="46">
        <f t="shared" si="560"/>
        <v>0</v>
      </c>
      <c r="AP282" s="90"/>
      <c r="AQ282" s="43">
        <f t="shared" si="517"/>
        <v>0</v>
      </c>
      <c r="AR282" s="43">
        <v>2219003727</v>
      </c>
      <c r="AS282" s="43">
        <v>433</v>
      </c>
      <c r="AT282" s="134"/>
      <c r="AU282" s="191"/>
      <c r="AV282" s="191"/>
      <c r="AW282" s="191"/>
      <c r="AX282" s="191"/>
    </row>
    <row r="283" spans="1:50" ht="18" x14ac:dyDescent="0.35">
      <c r="A283" s="192"/>
      <c r="B283" s="192"/>
      <c r="C283" s="4"/>
      <c r="D283" s="158"/>
      <c r="E283" s="158"/>
      <c r="F283" s="193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8" x14ac:dyDescent="0.35">
      <c r="A284" s="192"/>
      <c r="B284" s="192"/>
      <c r="C284" s="4"/>
      <c r="D284" s="158"/>
      <c r="E284" s="158"/>
      <c r="F284" s="193"/>
      <c r="G284" s="4"/>
      <c r="H284" s="158"/>
      <c r="I284" s="4"/>
      <c r="J284" s="4"/>
      <c r="K284" s="158"/>
      <c r="L284" s="196"/>
      <c r="M284" s="196"/>
      <c r="N284" s="4"/>
      <c r="O284" s="19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ht="18" x14ac:dyDescent="0.35">
      <c r="A285" s="192"/>
      <c r="B285" s="192"/>
      <c r="C285" s="4"/>
      <c r="D285" s="158"/>
      <c r="E285" s="158"/>
      <c r="F285" s="193"/>
      <c r="G285" s="4"/>
      <c r="H285" s="158"/>
      <c r="I285" s="4"/>
      <c r="J285" s="4"/>
      <c r="K285" s="158"/>
      <c r="L285" s="196"/>
      <c r="M285" s="196"/>
      <c r="N285" s="4"/>
      <c r="O285" s="19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8" x14ac:dyDescent="0.35">
      <c r="A286" s="192"/>
      <c r="B286" s="192"/>
      <c r="C286" s="4"/>
      <c r="D286" s="158"/>
      <c r="E286" s="158"/>
      <c r="F286" s="193"/>
      <c r="G286" s="4"/>
      <c r="H286" s="158"/>
      <c r="I286" s="4"/>
      <c r="J286" s="4"/>
      <c r="K286" s="158"/>
      <c r="L286" s="196"/>
      <c r="M286" s="196"/>
      <c r="N286" s="4"/>
      <c r="O286" s="19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194"/>
      <c r="AR286" s="4"/>
      <c r="AS286" s="4"/>
      <c r="AT286" s="4"/>
      <c r="AU286" s="4"/>
      <c r="AV286" s="4"/>
      <c r="AW286" s="4"/>
      <c r="AX286" s="4"/>
    </row>
    <row r="287" spans="1:50" ht="18" x14ac:dyDescent="0.35">
      <c r="A287" s="192"/>
      <c r="B287" s="192"/>
      <c r="C287" s="4"/>
      <c r="D287" s="158"/>
      <c r="E287" s="158"/>
      <c r="F287" s="193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8" x14ac:dyDescent="0.35">
      <c r="A288" s="192"/>
      <c r="B288" s="192"/>
      <c r="C288" s="4"/>
      <c r="D288" s="158"/>
      <c r="E288" s="158"/>
      <c r="F288" s="193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8" x14ac:dyDescent="0.35">
      <c r="A289" s="192"/>
      <c r="B289" s="192"/>
      <c r="C289" s="4"/>
      <c r="D289" s="158"/>
      <c r="E289" s="158"/>
      <c r="F289" s="193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8" x14ac:dyDescent="0.35">
      <c r="A290" s="192"/>
      <c r="B290" s="192"/>
      <c r="C290" s="4"/>
      <c r="D290" s="158"/>
      <c r="E290" s="158"/>
      <c r="F290" s="193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8" x14ac:dyDescent="0.35">
      <c r="A291" s="192"/>
      <c r="B291" s="192"/>
      <c r="C291" s="4"/>
      <c r="D291" s="158"/>
      <c r="E291" s="158"/>
      <c r="F291" s="193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8" x14ac:dyDescent="0.35">
      <c r="A292" s="192"/>
      <c r="B292" s="192"/>
      <c r="C292" s="4"/>
      <c r="D292" s="158"/>
      <c r="E292" s="158"/>
      <c r="F292" s="193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8" x14ac:dyDescent="0.35">
      <c r="A293" s="192"/>
      <c r="B293" s="192"/>
      <c r="C293" s="4"/>
      <c r="D293" s="158"/>
      <c r="E293" s="158"/>
      <c r="F293" s="193"/>
      <c r="G293" s="4"/>
      <c r="H293" s="158"/>
      <c r="I293" s="4"/>
      <c r="J293" s="4"/>
      <c r="K293" s="158"/>
      <c r="L293" s="196"/>
      <c r="M293" s="196"/>
      <c r="N293" s="4"/>
      <c r="O293" s="19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8" x14ac:dyDescent="0.35">
      <c r="A294" s="192"/>
      <c r="B294" s="192"/>
      <c r="C294" s="4"/>
      <c r="D294" s="158"/>
      <c r="E294" s="158"/>
      <c r="F294" s="193"/>
      <c r="G294" s="4"/>
      <c r="H294" s="158"/>
      <c r="I294" s="4"/>
      <c r="J294" s="4"/>
      <c r="K294" s="158"/>
      <c r="L294" s="196"/>
      <c r="M294" s="196"/>
      <c r="N294" s="4"/>
      <c r="O294" s="19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8" x14ac:dyDescent="0.35">
      <c r="A295" s="4"/>
      <c r="B295" s="192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8" x14ac:dyDescent="0.35">
      <c r="A296" s="4"/>
      <c r="B296" s="192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8" x14ac:dyDescent="0.35">
      <c r="A297" s="4"/>
      <c r="B297" s="192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194"/>
      <c r="AR297" s="4"/>
      <c r="AS297" s="4"/>
      <c r="AT297" s="4"/>
      <c r="AU297" s="4"/>
      <c r="AV297" s="4"/>
      <c r="AW297" s="4"/>
      <c r="AX297" s="4"/>
    </row>
    <row r="298" spans="1:50" ht="18" x14ac:dyDescent="0.35">
      <c r="A298" s="4"/>
      <c r="B298" s="192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8" x14ac:dyDescent="0.35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8" x14ac:dyDescent="0.35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8" x14ac:dyDescent="0.35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8" x14ac:dyDescent="0.35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8" x14ac:dyDescent="0.35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8" x14ac:dyDescent="0.35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8" x14ac:dyDescent="0.35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8" x14ac:dyDescent="0.35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8" x14ac:dyDescent="0.35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8" x14ac:dyDescent="0.35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8" x14ac:dyDescent="0.35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8" x14ac:dyDescent="0.35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8" x14ac:dyDescent="0.35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8" x14ac:dyDescent="0.35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8" x14ac:dyDescent="0.35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8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8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8" x14ac:dyDescent="0.35">
      <c r="A316" s="4"/>
      <c r="B316" s="192"/>
      <c r="C316" s="4"/>
      <c r="D316" s="158"/>
      <c r="E316" s="158"/>
      <c r="F316" s="193"/>
      <c r="G316" s="4"/>
      <c r="H316" s="4"/>
      <c r="I316" s="4"/>
      <c r="J316" s="4"/>
      <c r="K316" s="158"/>
      <c r="L316" s="196"/>
      <c r="M316" s="196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8" x14ac:dyDescent="0.35">
      <c r="A317" s="4"/>
      <c r="B317" s="192"/>
      <c r="C317" s="4"/>
      <c r="D317" s="158"/>
      <c r="E317" s="158"/>
      <c r="F317" s="193"/>
      <c r="G317" s="4"/>
      <c r="H317" s="4"/>
      <c r="I317" s="4"/>
      <c r="J317" s="4"/>
      <c r="K317" s="158"/>
      <c r="L317" s="196"/>
      <c r="M317" s="196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8" x14ac:dyDescent="0.35">
      <c r="A318" s="4"/>
      <c r="B318" s="192"/>
      <c r="C318" s="4"/>
      <c r="D318" s="158"/>
      <c r="E318" s="158"/>
      <c r="F318" s="193"/>
      <c r="G318" s="4"/>
      <c r="H318" s="4"/>
      <c r="I318" s="4"/>
      <c r="J318" s="4"/>
      <c r="K318" s="158"/>
      <c r="L318" s="196"/>
      <c r="M318" s="196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8" x14ac:dyDescent="0.35">
      <c r="A319" s="4"/>
      <c r="B319" s="192"/>
      <c r="C319" s="4"/>
      <c r="D319" s="158"/>
      <c r="E319" s="158"/>
      <c r="F319" s="193"/>
      <c r="G319" s="4"/>
      <c r="H319" s="4"/>
      <c r="I319" s="4"/>
      <c r="J319" s="4"/>
      <c r="K319" s="158"/>
      <c r="L319" s="196"/>
      <c r="M319" s="196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8" x14ac:dyDescent="0.35">
      <c r="A320" s="4"/>
      <c r="B320" s="192"/>
      <c r="C320" s="4"/>
      <c r="D320" s="158"/>
      <c r="E320" s="158"/>
      <c r="F320" s="193"/>
      <c r="G320" s="4"/>
      <c r="H320" s="4"/>
      <c r="I320" s="4"/>
      <c r="J320" s="4"/>
      <c r="K320" s="158"/>
      <c r="L320" s="196"/>
      <c r="M320" s="196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8" x14ac:dyDescent="0.35">
      <c r="A321" s="4"/>
      <c r="B321" s="192"/>
      <c r="C321" s="4"/>
      <c r="D321" s="158"/>
      <c r="E321" s="158"/>
      <c r="F321" s="193"/>
      <c r="G321" s="4"/>
      <c r="H321" s="4"/>
      <c r="I321" s="4"/>
      <c r="J321" s="4"/>
      <c r="K321" s="158"/>
      <c r="L321" s="196"/>
      <c r="M321" s="19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8" x14ac:dyDescent="0.35">
      <c r="A322" s="4"/>
      <c r="B322" s="192"/>
      <c r="C322" s="4"/>
      <c r="D322" s="158"/>
      <c r="E322" s="158"/>
      <c r="F322" s="193"/>
      <c r="G322" s="4"/>
      <c r="H322" s="4"/>
      <c r="I322" s="4"/>
      <c r="J322" s="4"/>
      <c r="K322" s="158"/>
      <c r="L322" s="196"/>
      <c r="M322" s="19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8" x14ac:dyDescent="0.35">
      <c r="A323" s="4"/>
      <c r="B323" s="192"/>
      <c r="C323" s="4"/>
      <c r="D323" s="158"/>
      <c r="E323" s="158"/>
      <c r="F323" s="193"/>
      <c r="G323" s="4"/>
      <c r="H323" s="4"/>
      <c r="I323" s="4"/>
      <c r="J323" s="4"/>
      <c r="K323" s="158"/>
      <c r="L323" s="196"/>
      <c r="M323" s="19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8" x14ac:dyDescent="0.35">
      <c r="A324" s="4"/>
      <c r="B324" s="192"/>
      <c r="C324" s="4"/>
      <c r="D324" s="158"/>
      <c r="E324" s="158"/>
      <c r="F324" s="193"/>
      <c r="G324" s="4"/>
      <c r="H324" s="4"/>
      <c r="I324" s="4"/>
      <c r="J324" s="4"/>
      <c r="K324" s="158"/>
      <c r="L324" s="196"/>
      <c r="M324" s="19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8" x14ac:dyDescent="0.35">
      <c r="A325" s="4"/>
      <c r="B325" s="192"/>
      <c r="C325" s="4"/>
      <c r="D325" s="158"/>
      <c r="E325" s="158"/>
      <c r="F325" s="193"/>
      <c r="G325" s="4"/>
      <c r="H325" s="4"/>
      <c r="I325" s="4"/>
      <c r="J325" s="4"/>
      <c r="K325" s="158"/>
      <c r="L325" s="196"/>
      <c r="M325" s="19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8" x14ac:dyDescent="0.35">
      <c r="A326" s="4"/>
      <c r="B326" s="192"/>
      <c r="C326" s="4"/>
      <c r="D326" s="158"/>
      <c r="E326" s="158"/>
      <c r="F326" s="193"/>
      <c r="G326" s="4"/>
      <c r="H326" s="4"/>
      <c r="I326" s="4"/>
      <c r="J326" s="4"/>
      <c r="K326" s="158"/>
      <c r="L326" s="196"/>
      <c r="M326" s="19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8" x14ac:dyDescent="0.35">
      <c r="A327" s="4"/>
      <c r="B327" s="192"/>
      <c r="C327" s="4"/>
      <c r="D327" s="158"/>
      <c r="E327" s="158"/>
      <c r="F327" s="193"/>
      <c r="G327" s="4"/>
      <c r="H327" s="4"/>
      <c r="I327" s="4"/>
      <c r="J327" s="4"/>
      <c r="K327" s="158"/>
      <c r="L327" s="196"/>
      <c r="M327" s="19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8" x14ac:dyDescent="0.35">
      <c r="A328" s="4"/>
      <c r="B328" s="192"/>
      <c r="C328" s="4"/>
      <c r="D328" s="158"/>
      <c r="E328" s="158"/>
      <c r="F328" s="193"/>
      <c r="G328" s="4"/>
      <c r="H328" s="4"/>
      <c r="I328" s="4"/>
      <c r="J328" s="4"/>
      <c r="K328" s="158"/>
      <c r="L328" s="196"/>
      <c r="M328" s="19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8" x14ac:dyDescent="0.35">
      <c r="A329" s="4"/>
      <c r="B329" s="192"/>
      <c r="C329" s="4"/>
      <c r="D329" s="158"/>
      <c r="E329" s="158"/>
      <c r="F329" s="193"/>
      <c r="G329" s="4"/>
      <c r="H329" s="4"/>
      <c r="I329" s="4"/>
      <c r="J329" s="4"/>
      <c r="K329" s="158"/>
      <c r="L329" s="196"/>
      <c r="M329" s="19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8" x14ac:dyDescent="0.35">
      <c r="A330" s="4"/>
      <c r="B330" s="192"/>
      <c r="C330" s="4"/>
      <c r="D330" s="158"/>
      <c r="E330" s="158"/>
      <c r="F330" s="193"/>
      <c r="G330" s="4"/>
      <c r="H330" s="4"/>
      <c r="I330" s="4"/>
      <c r="J330" s="4"/>
      <c r="K330" s="158"/>
      <c r="L330" s="196"/>
      <c r="M330" s="19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8" x14ac:dyDescent="0.35">
      <c r="A331" s="4"/>
      <c r="B331" s="192"/>
      <c r="C331" s="4"/>
      <c r="D331" s="158"/>
      <c r="E331" s="158"/>
      <c r="F331" s="193"/>
      <c r="G331" s="4"/>
      <c r="H331" s="4"/>
      <c r="I331" s="4"/>
      <c r="J331" s="4"/>
      <c r="K331" s="158"/>
      <c r="L331" s="196"/>
      <c r="M331" s="19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8" x14ac:dyDescent="0.35">
      <c r="A332" s="4"/>
      <c r="B332" s="192"/>
      <c r="C332" s="4"/>
      <c r="D332" s="158"/>
      <c r="E332" s="158"/>
      <c r="F332" s="193"/>
      <c r="G332" s="4"/>
      <c r="H332" s="4"/>
      <c r="I332" s="4"/>
      <c r="J332" s="4"/>
      <c r="K332" s="158"/>
      <c r="L332" s="196"/>
      <c r="M332" s="19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8" x14ac:dyDescent="0.35">
      <c r="A333" s="4"/>
      <c r="B333" s="192"/>
      <c r="C333" s="4"/>
      <c r="D333" s="158"/>
      <c r="E333" s="158"/>
      <c r="F333" s="193"/>
      <c r="G333" s="4"/>
      <c r="H333" s="4"/>
      <c r="I333" s="4"/>
      <c r="J333" s="4"/>
      <c r="K333" s="158"/>
      <c r="L333" s="196"/>
      <c r="M333" s="19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8" x14ac:dyDescent="0.35">
      <c r="A334" s="4"/>
      <c r="B334" s="192"/>
      <c r="C334" s="4"/>
      <c r="D334" s="158"/>
      <c r="E334" s="158"/>
      <c r="F334" s="193"/>
      <c r="G334" s="4"/>
      <c r="H334" s="4"/>
      <c r="I334" s="4"/>
      <c r="J334" s="4"/>
      <c r="K334" s="158"/>
      <c r="L334" s="196"/>
      <c r="M334" s="19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8" x14ac:dyDescent="0.35">
      <c r="A335" s="4"/>
      <c r="B335" s="192"/>
      <c r="C335" s="4"/>
      <c r="D335" s="158"/>
      <c r="E335" s="158"/>
      <c r="F335" s="193"/>
      <c r="G335" s="4"/>
      <c r="H335" s="4"/>
      <c r="I335" s="4"/>
      <c r="J335" s="4"/>
      <c r="K335" s="158"/>
      <c r="L335" s="196"/>
      <c r="M335" s="19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8" x14ac:dyDescent="0.35">
      <c r="A336" s="4"/>
      <c r="B336" s="192"/>
      <c r="C336" s="4"/>
      <c r="D336" s="158"/>
      <c r="E336" s="158"/>
      <c r="F336" s="193"/>
      <c r="G336" s="4"/>
      <c r="H336" s="4"/>
      <c r="I336" s="4"/>
      <c r="J336" s="4"/>
      <c r="K336" s="158"/>
      <c r="L336" s="196"/>
      <c r="M336" s="19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8" x14ac:dyDescent="0.35">
      <c r="A337" s="4"/>
      <c r="B337" s="192"/>
      <c r="C337" s="4"/>
      <c r="D337" s="158"/>
      <c r="E337" s="158"/>
      <c r="F337" s="193"/>
      <c r="G337" s="4"/>
      <c r="H337" s="4"/>
      <c r="I337" s="4"/>
      <c r="J337" s="4"/>
      <c r="K337" s="158"/>
      <c r="L337" s="196"/>
      <c r="M337" s="19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8" x14ac:dyDescent="0.35">
      <c r="A338" s="4"/>
      <c r="B338" s="192"/>
      <c r="C338" s="4"/>
      <c r="D338" s="158"/>
      <c r="E338" s="158"/>
      <c r="F338" s="193"/>
      <c r="G338" s="4"/>
      <c r="H338" s="4"/>
      <c r="I338" s="4"/>
      <c r="J338" s="4"/>
      <c r="K338" s="158"/>
      <c r="L338" s="196"/>
      <c r="M338" s="19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8" x14ac:dyDescent="0.35">
      <c r="A339" s="4"/>
      <c r="B339" s="192"/>
      <c r="C339" s="4"/>
      <c r="D339" s="158"/>
      <c r="E339" s="158"/>
      <c r="F339" s="193"/>
      <c r="G339" s="4"/>
      <c r="H339" s="4"/>
      <c r="I339" s="4"/>
      <c r="J339" s="4"/>
      <c r="K339" s="158"/>
      <c r="L339" s="196"/>
      <c r="M339" s="19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8" x14ac:dyDescent="0.35">
      <c r="A340" s="4"/>
      <c r="B340" s="192"/>
      <c r="C340" s="4"/>
      <c r="D340" s="158"/>
      <c r="E340" s="158"/>
      <c r="F340" s="193"/>
      <c r="G340" s="4"/>
      <c r="H340" s="4"/>
      <c r="I340" s="4"/>
      <c r="J340" s="4"/>
      <c r="K340" s="158"/>
      <c r="L340" s="196"/>
      <c r="M340" s="19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8" x14ac:dyDescent="0.35">
      <c r="A341" s="4"/>
      <c r="B341" s="192"/>
      <c r="C341" s="4"/>
      <c r="D341" s="158"/>
      <c r="E341" s="158"/>
      <c r="F341" s="193"/>
      <c r="G341" s="4"/>
      <c r="H341" s="4"/>
      <c r="I341" s="4"/>
      <c r="J341" s="4"/>
      <c r="K341" s="158"/>
      <c r="L341" s="196"/>
      <c r="M341" s="19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8" x14ac:dyDescent="0.35">
      <c r="A342" s="4"/>
      <c r="B342" s="192"/>
      <c r="C342" s="4"/>
      <c r="D342" s="158"/>
      <c r="E342" s="158"/>
      <c r="F342" s="193"/>
      <c r="G342" s="4"/>
      <c r="H342" s="4"/>
      <c r="I342" s="4"/>
      <c r="J342" s="4"/>
      <c r="K342" s="158"/>
      <c r="L342" s="196"/>
      <c r="M342" s="19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8" x14ac:dyDescent="0.35">
      <c r="A343" s="4"/>
      <c r="B343" s="192"/>
      <c r="C343" s="4"/>
      <c r="D343" s="158"/>
      <c r="E343" s="158"/>
      <c r="F343" s="193"/>
      <c r="G343" s="4"/>
      <c r="H343" s="4"/>
      <c r="I343" s="4"/>
      <c r="J343" s="4"/>
      <c r="K343" s="158"/>
      <c r="L343" s="196"/>
      <c r="M343" s="19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8" x14ac:dyDescent="0.35">
      <c r="A344" s="4"/>
      <c r="B344" s="192"/>
      <c r="C344" s="4"/>
      <c r="D344" s="158"/>
      <c r="E344" s="158"/>
      <c r="F344" s="193"/>
      <c r="G344" s="4"/>
      <c r="H344" s="4"/>
      <c r="I344" s="4"/>
      <c r="J344" s="4"/>
      <c r="K344" s="158"/>
      <c r="L344" s="196"/>
      <c r="M344" s="19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8" x14ac:dyDescent="0.35">
      <c r="A345" s="4"/>
      <c r="B345" s="192"/>
      <c r="C345" s="4"/>
      <c r="D345" s="158"/>
      <c r="E345" s="158"/>
      <c r="F345" s="193"/>
      <c r="G345" s="4"/>
      <c r="H345" s="4"/>
      <c r="I345" s="4"/>
      <c r="J345" s="4"/>
      <c r="K345" s="158"/>
      <c r="L345" s="196"/>
      <c r="M345" s="19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8" x14ac:dyDescent="0.35">
      <c r="A346" s="4"/>
      <c r="B346" s="192"/>
      <c r="C346" s="4"/>
      <c r="D346" s="158"/>
      <c r="E346" s="158"/>
      <c r="F346" s="193"/>
      <c r="G346" s="4"/>
      <c r="H346" s="4"/>
      <c r="I346" s="4"/>
      <c r="J346" s="4"/>
      <c r="K346" s="158"/>
      <c r="L346" s="196"/>
      <c r="M346" s="19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8" x14ac:dyDescent="0.35">
      <c r="A347" s="4"/>
      <c r="B347" s="192"/>
      <c r="C347" s="4"/>
      <c r="D347" s="158"/>
      <c r="E347" s="158"/>
      <c r="F347" s="193"/>
      <c r="G347" s="4"/>
      <c r="H347" s="4"/>
      <c r="I347" s="4"/>
      <c r="J347" s="4"/>
      <c r="K347" s="158"/>
      <c r="L347" s="196"/>
      <c r="M347" s="19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8" x14ac:dyDescent="0.35">
      <c r="A348" s="4"/>
      <c r="B348" s="192"/>
      <c r="C348" s="4"/>
      <c r="D348" s="158"/>
      <c r="E348" s="158"/>
      <c r="F348" s="193"/>
      <c r="G348" s="4"/>
      <c r="H348" s="4"/>
      <c r="I348" s="4"/>
      <c r="J348" s="4"/>
      <c r="K348" s="158"/>
      <c r="L348" s="196"/>
      <c r="M348" s="19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8" x14ac:dyDescent="0.35">
      <c r="A349" s="4"/>
      <c r="B349" s="192"/>
      <c r="C349" s="4"/>
      <c r="D349" s="158"/>
      <c r="E349" s="158"/>
      <c r="F349" s="193"/>
      <c r="G349" s="4"/>
      <c r="H349" s="4"/>
      <c r="I349" s="4"/>
      <c r="J349" s="4"/>
      <c r="K349" s="158"/>
      <c r="L349" s="196"/>
      <c r="M349" s="19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8" x14ac:dyDescent="0.35">
      <c r="A350" s="4"/>
      <c r="B350" s="192"/>
      <c r="C350" s="4"/>
      <c r="D350" s="158"/>
      <c r="E350" s="158"/>
      <c r="F350" s="193"/>
      <c r="G350" s="4"/>
      <c r="H350" s="4"/>
      <c r="I350" s="4"/>
      <c r="J350" s="4"/>
      <c r="K350" s="158"/>
      <c r="L350" s="196"/>
      <c r="M350" s="19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8" x14ac:dyDescent="0.35">
      <c r="A351" s="4"/>
      <c r="B351" s="192"/>
      <c r="C351" s="4"/>
      <c r="D351" s="158"/>
      <c r="E351" s="158"/>
      <c r="F351" s="193"/>
      <c r="G351" s="4"/>
      <c r="H351" s="4"/>
      <c r="I351" s="4"/>
      <c r="J351" s="4"/>
      <c r="K351" s="158"/>
      <c r="L351" s="196"/>
      <c r="M351" s="19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8" x14ac:dyDescent="0.35">
      <c r="A352" s="4"/>
      <c r="B352" s="192"/>
      <c r="C352" s="4"/>
      <c r="D352" s="158"/>
      <c r="E352" s="158"/>
      <c r="F352" s="193"/>
      <c r="G352" s="4"/>
      <c r="H352" s="4"/>
      <c r="I352" s="4"/>
      <c r="J352" s="4"/>
      <c r="K352" s="158"/>
      <c r="L352" s="196"/>
      <c r="M352" s="19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8" x14ac:dyDescent="0.35">
      <c r="A353" s="4"/>
      <c r="B353" s="192"/>
      <c r="C353" s="4"/>
      <c r="D353" s="158"/>
      <c r="E353" s="158"/>
      <c r="F353" s="193"/>
      <c r="G353" s="4"/>
      <c r="H353" s="4"/>
      <c r="I353" s="4"/>
      <c r="J353" s="4"/>
      <c r="K353" s="158"/>
      <c r="L353" s="196"/>
      <c r="M353" s="19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8" x14ac:dyDescent="0.35">
      <c r="A354" s="4"/>
      <c r="B354" s="192"/>
      <c r="C354" s="4"/>
      <c r="D354" s="158"/>
      <c r="E354" s="158"/>
      <c r="F354" s="193"/>
      <c r="G354" s="4"/>
      <c r="H354" s="4"/>
      <c r="I354" s="4"/>
      <c r="J354" s="4"/>
      <c r="K354" s="158"/>
      <c r="L354" s="196"/>
      <c r="M354" s="19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8" x14ac:dyDescent="0.35">
      <c r="A355" s="4"/>
      <c r="B355" s="192"/>
      <c r="C355" s="4"/>
      <c r="D355" s="158"/>
      <c r="E355" s="158"/>
      <c r="F355" s="193"/>
      <c r="G355" s="4"/>
      <c r="H355" s="4"/>
      <c r="I355" s="4"/>
      <c r="J355" s="4"/>
      <c r="K355" s="158"/>
      <c r="L355" s="196"/>
      <c r="M355" s="19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8" x14ac:dyDescent="0.35">
      <c r="A356" s="4"/>
      <c r="B356" s="192"/>
      <c r="C356" s="4"/>
      <c r="D356" s="158"/>
      <c r="E356" s="158"/>
      <c r="F356" s="193"/>
      <c r="G356" s="4"/>
      <c r="H356" s="4"/>
      <c r="I356" s="4"/>
      <c r="J356" s="4"/>
      <c r="K356" s="158"/>
      <c r="L356" s="196"/>
      <c r="M356" s="19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8" x14ac:dyDescent="0.35">
      <c r="A357" s="4"/>
      <c r="B357" s="192"/>
      <c r="C357" s="4"/>
      <c r="D357" s="158"/>
      <c r="E357" s="158"/>
      <c r="F357" s="193"/>
      <c r="G357" s="4"/>
      <c r="H357" s="4"/>
      <c r="I357" s="4"/>
      <c r="J357" s="4"/>
      <c r="K357" s="158"/>
      <c r="L357" s="196"/>
      <c r="M357" s="19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8" x14ac:dyDescent="0.35">
      <c r="A358" s="4"/>
      <c r="B358" s="192"/>
      <c r="C358" s="4"/>
      <c r="D358" s="158"/>
      <c r="E358" s="158"/>
      <c r="F358" s="193"/>
      <c r="G358" s="4"/>
      <c r="H358" s="4"/>
      <c r="I358" s="4"/>
      <c r="J358" s="4"/>
      <c r="K358" s="158"/>
      <c r="L358" s="196"/>
      <c r="M358" s="19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8" x14ac:dyDescent="0.35">
      <c r="A359" s="4"/>
      <c r="B359" s="192"/>
      <c r="C359" s="4"/>
      <c r="D359" s="158"/>
      <c r="E359" s="158"/>
      <c r="F359" s="193"/>
      <c r="G359" s="4"/>
      <c r="H359" s="4"/>
      <c r="I359" s="4"/>
      <c r="J359" s="4"/>
      <c r="K359" s="158"/>
      <c r="L359" s="196"/>
      <c r="M359" s="19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8" x14ac:dyDescent="0.35">
      <c r="A360" s="4"/>
      <c r="B360" s="192"/>
      <c r="C360" s="4"/>
      <c r="D360" s="158"/>
      <c r="E360" s="158"/>
      <c r="F360" s="193"/>
      <c r="G360" s="4"/>
      <c r="H360" s="4"/>
      <c r="I360" s="4"/>
      <c r="J360" s="4"/>
      <c r="K360" s="158"/>
      <c r="L360" s="196"/>
      <c r="M360" s="19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8" x14ac:dyDescent="0.35">
      <c r="A361" s="4"/>
      <c r="B361" s="192"/>
      <c r="C361" s="4"/>
      <c r="D361" s="158"/>
      <c r="E361" s="158"/>
      <c r="F361" s="193"/>
      <c r="G361" s="4"/>
      <c r="H361" s="4"/>
      <c r="I361" s="4"/>
      <c r="J361" s="4"/>
      <c r="K361" s="158"/>
      <c r="L361" s="196"/>
      <c r="M361" s="19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8" x14ac:dyDescent="0.35">
      <c r="A362" s="4"/>
      <c r="B362" s="192"/>
      <c r="C362" s="4"/>
      <c r="D362" s="158"/>
      <c r="E362" s="158"/>
      <c r="F362" s="193"/>
      <c r="G362" s="4"/>
      <c r="H362" s="4"/>
      <c r="I362" s="4"/>
      <c r="J362" s="4"/>
      <c r="K362" s="158"/>
      <c r="L362" s="196"/>
      <c r="M362" s="19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8" x14ac:dyDescent="0.35">
      <c r="A363" s="4"/>
      <c r="B363" s="192"/>
      <c r="C363" s="4"/>
      <c r="D363" s="158"/>
      <c r="E363" s="158"/>
      <c r="F363" s="193"/>
      <c r="G363" s="4"/>
      <c r="H363" s="4"/>
      <c r="I363" s="4"/>
      <c r="J363" s="4"/>
      <c r="K363" s="158"/>
      <c r="L363" s="196"/>
      <c r="M363" s="19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8" x14ac:dyDescent="0.35">
      <c r="A364" s="4"/>
      <c r="B364" s="192"/>
      <c r="C364" s="4"/>
      <c r="D364" s="158"/>
      <c r="E364" s="158"/>
      <c r="F364" s="193"/>
      <c r="G364" s="4"/>
      <c r="H364" s="4"/>
      <c r="I364" s="4"/>
      <c r="J364" s="4"/>
      <c r="K364" s="158"/>
      <c r="L364" s="196"/>
      <c r="M364" s="19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8" x14ac:dyDescent="0.35">
      <c r="A365" s="4"/>
      <c r="B365" s="192"/>
      <c r="C365" s="4"/>
      <c r="D365" s="158"/>
      <c r="E365" s="158"/>
      <c r="F365" s="193"/>
      <c r="G365" s="4"/>
      <c r="H365" s="4"/>
      <c r="I365" s="4"/>
      <c r="J365" s="4"/>
      <c r="K365" s="158"/>
      <c r="L365" s="196"/>
      <c r="M365" s="19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8" x14ac:dyDescent="0.35">
      <c r="A366" s="4"/>
      <c r="B366" s="192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8" x14ac:dyDescent="0.35">
      <c r="A367" s="4"/>
      <c r="B367" s="192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8" x14ac:dyDescent="0.35">
      <c r="A368" s="4"/>
      <c r="B368" s="192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8" x14ac:dyDescent="0.35">
      <c r="A369" s="4"/>
      <c r="B369" s="192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8" x14ac:dyDescent="0.35">
      <c r="A370" s="4"/>
      <c r="B370" s="192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8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8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8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8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8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8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8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8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8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8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8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8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8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8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8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8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8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8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8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8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8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8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8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8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8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8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8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8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8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8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8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8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8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8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8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8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8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8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8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8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8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8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8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8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8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8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8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8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8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8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8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8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8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8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8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8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8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8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8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8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8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8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8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8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8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8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8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8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8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8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8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8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8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8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8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8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8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8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8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8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8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8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8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8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8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8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8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8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8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8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8" x14ac:dyDescent="0.35">
      <c r="A461" s="4"/>
      <c r="B461" s="192"/>
      <c r="C461" s="4"/>
      <c r="D461" s="4"/>
      <c r="E461" s="4"/>
      <c r="F461" s="19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8" x14ac:dyDescent="0.35">
      <c r="A462" s="4"/>
      <c r="B462" s="192"/>
      <c r="C462" s="4"/>
      <c r="D462" s="4"/>
      <c r="E462" s="4"/>
      <c r="F462" s="19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8" x14ac:dyDescent="0.35">
      <c r="A463" s="4"/>
      <c r="B463" s="192"/>
      <c r="C463" s="4"/>
      <c r="D463" s="4"/>
      <c r="E463" s="4"/>
      <c r="F463" s="19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8" x14ac:dyDescent="0.35">
      <c r="A464" s="4"/>
      <c r="B464" s="192"/>
      <c r="C464" s="4"/>
      <c r="D464" s="4"/>
      <c r="E464" s="4"/>
      <c r="F464" s="19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8" x14ac:dyDescent="0.35">
      <c r="A465" s="4"/>
      <c r="B465" s="192"/>
      <c r="C465" s="4"/>
      <c r="D465" s="4"/>
      <c r="E465" s="4"/>
      <c r="F465" s="19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8" x14ac:dyDescent="0.35">
      <c r="A466" s="4"/>
      <c r="B466" s="192"/>
      <c r="C466" s="4"/>
      <c r="D466" s="4"/>
      <c r="E466" s="4"/>
      <c r="F466" s="19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8" x14ac:dyDescent="0.35">
      <c r="A467" s="4"/>
      <c r="B467" s="192"/>
      <c r="C467" s="4"/>
      <c r="D467" s="4"/>
      <c r="E467" s="4"/>
      <c r="F467" s="19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8" x14ac:dyDescent="0.35">
      <c r="A468" s="4"/>
      <c r="B468" s="192"/>
      <c r="C468" s="4"/>
      <c r="D468" s="4"/>
      <c r="E468" s="4"/>
      <c r="F468" s="19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8" x14ac:dyDescent="0.35">
      <c r="A469" s="4"/>
      <c r="B469" s="192"/>
      <c r="C469" s="4"/>
      <c r="D469" s="4"/>
      <c r="E469" s="4"/>
      <c r="F469" s="19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8" x14ac:dyDescent="0.35">
      <c r="A470" s="4"/>
      <c r="B470" s="192"/>
      <c r="C470" s="4"/>
      <c r="D470" s="4"/>
      <c r="E470" s="4"/>
      <c r="F470" s="19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8" x14ac:dyDescent="0.35">
      <c r="A471" s="4"/>
      <c r="B471" s="192"/>
      <c r="C471" s="4"/>
      <c r="D471" s="4"/>
      <c r="E471" s="4"/>
      <c r="F471" s="19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8" x14ac:dyDescent="0.35">
      <c r="A472" s="4"/>
      <c r="B472" s="192"/>
      <c r="C472" s="4"/>
      <c r="D472" s="4"/>
      <c r="E472" s="4"/>
      <c r="F472" s="19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8" x14ac:dyDescent="0.35">
      <c r="A473" s="4"/>
      <c r="B473" s="192"/>
      <c r="C473" s="4"/>
      <c r="D473" s="4"/>
      <c r="E473" s="4"/>
      <c r="F473" s="19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8" x14ac:dyDescent="0.35">
      <c r="A474" s="4"/>
      <c r="B474" s="192"/>
      <c r="C474" s="4"/>
      <c r="D474" s="4"/>
      <c r="E474" s="4"/>
      <c r="F474" s="19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8" x14ac:dyDescent="0.35">
      <c r="A475" s="4"/>
      <c r="B475" s="192"/>
      <c r="C475" s="4"/>
      <c r="D475" s="4"/>
      <c r="E475" s="4"/>
      <c r="F475" s="19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8" x14ac:dyDescent="0.35">
      <c r="A476" s="4"/>
      <c r="B476" s="192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8" x14ac:dyDescent="0.35">
      <c r="A477" s="4"/>
      <c r="B477" s="192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8" x14ac:dyDescent="0.35">
      <c r="A478" s="4"/>
      <c r="B478" s="192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8" x14ac:dyDescent="0.35">
      <c r="A479" s="4"/>
      <c r="B479" s="192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8" x14ac:dyDescent="0.35">
      <c r="A480" s="4"/>
      <c r="B480" s="192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8" x14ac:dyDescent="0.35">
      <c r="A481" s="4"/>
      <c r="B481" s="192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8" x14ac:dyDescent="0.35">
      <c r="A482" s="4"/>
      <c r="B482" s="192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8" x14ac:dyDescent="0.35">
      <c r="A483" s="4"/>
      <c r="B483" s="192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8" x14ac:dyDescent="0.35">
      <c r="A484" s="4"/>
      <c r="B484" s="192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8" x14ac:dyDescent="0.35">
      <c r="A485" s="4"/>
      <c r="B485" s="192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8" x14ac:dyDescent="0.35">
      <c r="A486" s="4"/>
      <c r="B486" s="192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8" x14ac:dyDescent="0.35">
      <c r="A487" s="4"/>
      <c r="B487" s="192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8" x14ac:dyDescent="0.35">
      <c r="A488" s="4"/>
      <c r="B488" s="192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8" x14ac:dyDescent="0.35">
      <c r="A489" s="4"/>
      <c r="B489" s="192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8" x14ac:dyDescent="0.35">
      <c r="A490" s="4"/>
      <c r="B490" s="192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8" x14ac:dyDescent="0.35">
      <c r="A491" s="4"/>
      <c r="B491" s="192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8" x14ac:dyDescent="0.35">
      <c r="A492" s="4"/>
      <c r="B492" s="192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8" x14ac:dyDescent="0.35">
      <c r="A493" s="4"/>
      <c r="B493" s="192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8" x14ac:dyDescent="0.35">
      <c r="A494" s="4"/>
      <c r="B494" s="192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8" x14ac:dyDescent="0.35">
      <c r="A495" s="4"/>
      <c r="B495" s="192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8" x14ac:dyDescent="0.35">
      <c r="A496" s="4"/>
      <c r="B496" s="192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8" x14ac:dyDescent="0.35">
      <c r="A497" s="4"/>
      <c r="B497" s="192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8" x14ac:dyDescent="0.35">
      <c r="A498" s="4"/>
      <c r="B498" s="192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8" x14ac:dyDescent="0.35">
      <c r="A499" s="4"/>
      <c r="B499" s="192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8" x14ac:dyDescent="0.35">
      <c r="A500" s="4"/>
      <c r="B500" s="192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8" x14ac:dyDescent="0.35">
      <c r="A501" s="4"/>
      <c r="B501" s="192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8" x14ac:dyDescent="0.35">
      <c r="A502" s="4"/>
      <c r="B502" s="192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8" x14ac:dyDescent="0.35">
      <c r="A503" s="4"/>
      <c r="B503" s="192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8" x14ac:dyDescent="0.35">
      <c r="A504" s="4"/>
      <c r="B504" s="192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8" x14ac:dyDescent="0.35">
      <c r="A505" s="4"/>
      <c r="B505" s="192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8" x14ac:dyDescent="0.35">
      <c r="A506" s="4"/>
      <c r="B506" s="192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8" x14ac:dyDescent="0.35">
      <c r="A507" s="4"/>
      <c r="B507" s="192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8" x14ac:dyDescent="0.35">
      <c r="A508" s="4"/>
      <c r="B508" s="192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8" x14ac:dyDescent="0.35">
      <c r="A509" s="4"/>
      <c r="B509" s="192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8" x14ac:dyDescent="0.35">
      <c r="A510" s="4"/>
      <c r="B510" s="192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8" x14ac:dyDescent="0.35">
      <c r="A511" s="4"/>
      <c r="B511" s="192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8" x14ac:dyDescent="0.35">
      <c r="A512" s="4"/>
      <c r="B512" s="192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8" x14ac:dyDescent="0.35">
      <c r="A513" s="4"/>
      <c r="B513" s="192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8" x14ac:dyDescent="0.35">
      <c r="A514" s="4"/>
      <c r="B514" s="192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8" x14ac:dyDescent="0.35">
      <c r="A515" s="4"/>
      <c r="B515" s="192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8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8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8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8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8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8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8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8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8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8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8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8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8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8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8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8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8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8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8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8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8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8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8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8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8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8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8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8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8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8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8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8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8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8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8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8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8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8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8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8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8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8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8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8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8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8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8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8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8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8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8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8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8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8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8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8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8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8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8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8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8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8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8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8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8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8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8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8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8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8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8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8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8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8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8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8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8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8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8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8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8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8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8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8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8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8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8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8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8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8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8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8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8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8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8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8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8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8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8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8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8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8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8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8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8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8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8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8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8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8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8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8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8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8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8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8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8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8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8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8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8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8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8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8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8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8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8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8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8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8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8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8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8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8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8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8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8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8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8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8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8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8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8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8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8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8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8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8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8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8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8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8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8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8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8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8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8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8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8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8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8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8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8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8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8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8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8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8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8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8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8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8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8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8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8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8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8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8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8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8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8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8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8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8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8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8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8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8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8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8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8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8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8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8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8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8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8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8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8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8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8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8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8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8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8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8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8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8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8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8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8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8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8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8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8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8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8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8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8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8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8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8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8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8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8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8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8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8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8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8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8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8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8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8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8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8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8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8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8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8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8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8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8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8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8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8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8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8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8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8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8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8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8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8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8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8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8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8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8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8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8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8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8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8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8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8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8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8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8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8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8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8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8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8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8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8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8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8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8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8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8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8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8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8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8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8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8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8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8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8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8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8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8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8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8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8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8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8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8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8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8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8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8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8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8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8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8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8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8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8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8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8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8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8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8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8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8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8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8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8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8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8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8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8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8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8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8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8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8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8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8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8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8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8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8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8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8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8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8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8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8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8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8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8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8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8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8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8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8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8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8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8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8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8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8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8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8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8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8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8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8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8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8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8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8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8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8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8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8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8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8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8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8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8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8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8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8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8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8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8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8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8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8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8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8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8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8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8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8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8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8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8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8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8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8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8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8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8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8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8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8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8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8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8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8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8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8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8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8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8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8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8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8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8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8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8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8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8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8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8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8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8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8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8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8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8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8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8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8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8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8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8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8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8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8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14" priority="1" operator="equal">
      <formula>3</formula>
    </cfRule>
  </conditionalFormatting>
  <conditionalFormatting sqref="AK3">
    <cfRule type="cellIs" dxfId="113" priority="2" operator="greaterThan">
      <formula>3</formula>
    </cfRule>
    <cfRule type="cellIs" dxfId="112" priority="3" operator="equal">
      <formula>0</formula>
    </cfRule>
    <cfRule type="cellIs" dxfId="111" priority="4" operator="between">
      <formula>1</formula>
      <formula>2</formula>
    </cfRule>
  </conditionalFormatting>
  <conditionalFormatting sqref="AK6:AP950">
    <cfRule type="cellIs" dxfId="110" priority="5" operator="equal">
      <formula>3</formula>
    </cfRule>
    <cfRule type="cellIs" dxfId="109" priority="6" operator="greaterThan">
      <formula>3</formula>
    </cfRule>
    <cfRule type="cellIs" dxfId="108" priority="7" operator="equal">
      <formula>0</formula>
    </cfRule>
    <cfRule type="cellIs" dxfId="107" priority="8" operator="between">
      <formula>1</formula>
      <formula>2</formula>
    </cfRule>
  </conditionalFormatting>
  <conditionalFormatting sqref="AQ14:AQ85 AQ216 AQ277:AQ278">
    <cfRule type="cellIs" dxfId="106" priority="9" operator="lessThan">
      <formula>2</formula>
    </cfRule>
  </conditionalFormatting>
  <conditionalFormatting sqref="AQ87:AQ90">
    <cfRule type="cellIs" dxfId="105" priority="10" operator="lessThan">
      <formula>2</formula>
    </cfRule>
  </conditionalFormatting>
  <pageMargins left="0.25" right="0.25" top="0.75" bottom="0.75" header="0" footer="0"/>
  <pageSetup paperSize="9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AX95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7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24.6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1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1074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61.2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15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220</v>
      </c>
      <c r="N6" s="44"/>
      <c r="O6" s="43">
        <f>'EQUIPO MAYO 2025  1'!AQ6</f>
        <v>40</v>
      </c>
      <c r="P6" s="45">
        <f t="shared" ref="P6:P219" si="0">O6</f>
        <v>40</v>
      </c>
      <c r="Q6" s="46">
        <f t="shared" ref="Q6:T6" si="1">AK6</f>
        <v>90</v>
      </c>
      <c r="R6" s="46">
        <f t="shared" si="1"/>
        <v>90</v>
      </c>
      <c r="S6" s="46">
        <f t="shared" si="1"/>
        <v>90</v>
      </c>
      <c r="T6" s="47">
        <f t="shared" si="1"/>
        <v>90</v>
      </c>
      <c r="U6" s="48">
        <v>50</v>
      </c>
      <c r="V6" s="37"/>
      <c r="W6" s="37"/>
      <c r="X6" s="37"/>
      <c r="Y6" s="49"/>
      <c r="Z6" s="50"/>
      <c r="AA6" s="37"/>
      <c r="AB6" s="37"/>
      <c r="AC6" s="37"/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90</v>
      </c>
      <c r="AL6" s="46">
        <f t="shared" si="2"/>
        <v>90</v>
      </c>
      <c r="AM6" s="46">
        <f t="shared" si="2"/>
        <v>90</v>
      </c>
      <c r="AN6" s="46">
        <f t="shared" si="2"/>
        <v>90</v>
      </c>
      <c r="AO6" s="46">
        <f t="shared" si="2"/>
        <v>90</v>
      </c>
      <c r="AP6" s="37"/>
      <c r="AQ6" s="43">
        <f t="shared" ref="AQ6:AQ260" si="3">AO6</f>
        <v>90</v>
      </c>
      <c r="AR6" s="53"/>
      <c r="AS6" s="53"/>
      <c r="AT6" s="53"/>
      <c r="AU6" s="54"/>
      <c r="AV6" s="54"/>
      <c r="AW6" s="25"/>
      <c r="AX6" s="4"/>
    </row>
    <row r="7" spans="1:50" ht="15" customHeight="1" x14ac:dyDescent="0.4">
      <c r="A7" s="35">
        <f t="shared" ref="A7:A261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 t="s">
        <v>1076</v>
      </c>
      <c r="O7" s="43">
        <f>'EQUIPO MAYO 2025  1'!AQ7</f>
        <v>8</v>
      </c>
      <c r="P7" s="45">
        <f t="shared" si="0"/>
        <v>8</v>
      </c>
      <c r="Q7" s="46">
        <f t="shared" ref="Q7:T7" si="5">AK7</f>
        <v>8</v>
      </c>
      <c r="R7" s="46">
        <f t="shared" si="5"/>
        <v>8</v>
      </c>
      <c r="S7" s="46">
        <f t="shared" si="5"/>
        <v>7</v>
      </c>
      <c r="T7" s="47">
        <f t="shared" si="5"/>
        <v>7</v>
      </c>
      <c r="U7" s="48"/>
      <c r="V7" s="37"/>
      <c r="W7" s="37"/>
      <c r="X7" s="37"/>
      <c r="Y7" s="49"/>
      <c r="Z7" s="50"/>
      <c r="AA7" s="37"/>
      <c r="AB7" s="37">
        <v>1</v>
      </c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8</v>
      </c>
      <c r="AL7" s="46">
        <f t="shared" si="6"/>
        <v>8</v>
      </c>
      <c r="AM7" s="46">
        <f t="shared" si="6"/>
        <v>7</v>
      </c>
      <c r="AN7" s="46">
        <f t="shared" si="6"/>
        <v>7</v>
      </c>
      <c r="AO7" s="46">
        <f t="shared" si="6"/>
        <v>7</v>
      </c>
      <c r="AP7" s="37"/>
      <c r="AQ7" s="43">
        <f t="shared" si="3"/>
        <v>7</v>
      </c>
      <c r="AR7" s="53"/>
      <c r="AS7" s="53">
        <v>480</v>
      </c>
      <c r="AT7" s="53"/>
      <c r="AU7" s="54"/>
      <c r="AV7" s="54"/>
      <c r="AW7" s="25"/>
      <c r="AX7" s="4"/>
    </row>
    <row r="8" spans="1:50" ht="15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MAYO 2025  1'!AQ8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15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MAYO 2025  1'!AQ9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15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MAYO 2025  1'!AQ10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15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MAYO 2025  1'!AQ11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15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MAYO 2025  1'!AQ12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15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MAYO 2025  1'!AQ13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15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MAYO 2025  1'!AQ14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15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MAYO 2025  1'!AQ15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15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MAYO 2025  1'!AQ16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15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MAYO 2025  1'!AQ17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15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MAYO 2025  1'!AQ18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15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MAYO 2025  1'!AQ19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15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MAYO 2025  1'!AQ20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15" customHeight="1" x14ac:dyDescent="0.4">
      <c r="A21" s="35">
        <f t="shared" si="4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MAYO 2025  1'!AQ21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  <c r="AW21" s="4"/>
      <c r="AX21" s="4"/>
    </row>
    <row r="22" spans="1:50" ht="15" customHeight="1" x14ac:dyDescent="0.4">
      <c r="A22" s="35">
        <f t="shared" si="4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MAYO 2025  1'!AQ22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15" customHeight="1" x14ac:dyDescent="0.4">
      <c r="A23" s="35">
        <f t="shared" si="4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MAYO 2025  1'!AQ23</f>
        <v>0</v>
      </c>
      <c r="P23" s="45">
        <f t="shared" si="0"/>
        <v>0</v>
      </c>
      <c r="Q23" s="46">
        <f t="shared" ref="Q23:T23" si="37">AK23</f>
        <v>0</v>
      </c>
      <c r="R23" s="46">
        <f t="shared" si="37"/>
        <v>0</v>
      </c>
      <c r="S23" s="46">
        <f t="shared" si="37"/>
        <v>0</v>
      </c>
      <c r="T23" s="47">
        <f t="shared" si="37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8">P23-Z23+AE23+U23</f>
        <v>0</v>
      </c>
      <c r="AL23" s="46">
        <f t="shared" si="38"/>
        <v>0</v>
      </c>
      <c r="AM23" s="46">
        <f t="shared" si="38"/>
        <v>0</v>
      </c>
      <c r="AN23" s="46">
        <f t="shared" si="38"/>
        <v>0</v>
      </c>
      <c r="AO23" s="46">
        <f t="shared" si="38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15" customHeight="1" x14ac:dyDescent="0.4">
      <c r="A24" s="35">
        <f t="shared" si="4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MAYO 2025  1'!AQ24</f>
        <v>0</v>
      </c>
      <c r="P24" s="45">
        <f t="shared" si="0"/>
        <v>0</v>
      </c>
      <c r="Q24" s="46">
        <f t="shared" ref="Q24:T24" si="39">AK24</f>
        <v>0</v>
      </c>
      <c r="R24" s="46">
        <f t="shared" si="39"/>
        <v>0</v>
      </c>
      <c r="S24" s="46">
        <f t="shared" si="39"/>
        <v>0</v>
      </c>
      <c r="T24" s="47">
        <f t="shared" si="39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40">P24-Z24+AE24+U24</f>
        <v>0</v>
      </c>
      <c r="AL24" s="46">
        <f t="shared" si="40"/>
        <v>0</v>
      </c>
      <c r="AM24" s="46">
        <f t="shared" si="40"/>
        <v>0</v>
      </c>
      <c r="AN24" s="46">
        <f t="shared" si="40"/>
        <v>0</v>
      </c>
      <c r="AO24" s="46">
        <f t="shared" si="40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15" customHeight="1" x14ac:dyDescent="0.4">
      <c r="A25" s="35">
        <f t="shared" si="4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MAYO 2025  1'!AQ25</f>
        <v>0</v>
      </c>
      <c r="P25" s="45">
        <f t="shared" si="0"/>
        <v>0</v>
      </c>
      <c r="Q25" s="46">
        <f t="shared" ref="Q25:T25" si="41">AK25</f>
        <v>0</v>
      </c>
      <c r="R25" s="46">
        <f t="shared" si="41"/>
        <v>0</v>
      </c>
      <c r="S25" s="46">
        <f t="shared" si="41"/>
        <v>0</v>
      </c>
      <c r="T25" s="47">
        <f t="shared" si="41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2">P25-Z25+AE25+U25</f>
        <v>0</v>
      </c>
      <c r="AL25" s="46">
        <f t="shared" si="42"/>
        <v>0</v>
      </c>
      <c r="AM25" s="46">
        <f t="shared" si="42"/>
        <v>0</v>
      </c>
      <c r="AN25" s="46">
        <f t="shared" si="42"/>
        <v>0</v>
      </c>
      <c r="AO25" s="46">
        <f t="shared" si="42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15" customHeight="1" x14ac:dyDescent="0.4">
      <c r="A26" s="35">
        <f t="shared" si="4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MAYO 2025  1'!AQ26</f>
        <v>8</v>
      </c>
      <c r="P26" s="45">
        <f t="shared" si="0"/>
        <v>8</v>
      </c>
      <c r="Q26" s="46">
        <f t="shared" ref="Q26:T26" si="43">AK26</f>
        <v>8</v>
      </c>
      <c r="R26" s="46">
        <f t="shared" si="43"/>
        <v>8</v>
      </c>
      <c r="S26" s="46">
        <f t="shared" si="43"/>
        <v>8</v>
      </c>
      <c r="T26" s="47">
        <f t="shared" si="43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2025'!AP26</f>
        <v>8</v>
      </c>
      <c r="AK26" s="52">
        <f t="shared" ref="AK26:AO26" si="44">P26-Z26+AE26+U26</f>
        <v>8</v>
      </c>
      <c r="AL26" s="46">
        <f t="shared" si="44"/>
        <v>8</v>
      </c>
      <c r="AM26" s="46">
        <f t="shared" si="44"/>
        <v>8</v>
      </c>
      <c r="AN26" s="46">
        <f t="shared" si="44"/>
        <v>8</v>
      </c>
      <c r="AO26" s="46">
        <f t="shared" si="44"/>
        <v>8</v>
      </c>
      <c r="AP26" s="37"/>
      <c r="AQ26" s="43">
        <f t="shared" si="3"/>
        <v>8</v>
      </c>
      <c r="AR26" s="41"/>
      <c r="AS26" s="41"/>
      <c r="AT26" s="53"/>
      <c r="AU26" s="54"/>
      <c r="AV26" s="54"/>
      <c r="AW26" s="4"/>
      <c r="AX26" s="4"/>
    </row>
    <row r="27" spans="1:50" ht="15" customHeight="1" x14ac:dyDescent="0.4">
      <c r="A27" s="35">
        <f t="shared" si="4"/>
        <v>22</v>
      </c>
      <c r="B27" s="77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/>
      <c r="O27" s="43">
        <f>'EQUIPO MAYO 2025  1'!AQ27</f>
        <v>8</v>
      </c>
      <c r="P27" s="45">
        <f t="shared" si="0"/>
        <v>8</v>
      </c>
      <c r="Q27" s="46">
        <f t="shared" ref="Q27:T27" si="45">AK27</f>
        <v>8</v>
      </c>
      <c r="R27" s="46">
        <f t="shared" si="45"/>
        <v>8</v>
      </c>
      <c r="S27" s="46">
        <f t="shared" si="45"/>
        <v>8</v>
      </c>
      <c r="T27" s="47">
        <f t="shared" si="45"/>
        <v>8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6">P27-Z27+AE27+U27</f>
        <v>8</v>
      </c>
      <c r="AL27" s="46">
        <f t="shared" si="46"/>
        <v>8</v>
      </c>
      <c r="AM27" s="46">
        <f t="shared" si="46"/>
        <v>8</v>
      </c>
      <c r="AN27" s="46">
        <f t="shared" si="46"/>
        <v>8</v>
      </c>
      <c r="AO27" s="46">
        <f t="shared" si="46"/>
        <v>8</v>
      </c>
      <c r="AP27" s="37"/>
      <c r="AQ27" s="43">
        <f t="shared" si="3"/>
        <v>8</v>
      </c>
      <c r="AR27" s="41"/>
      <c r="AS27" s="41"/>
      <c r="AT27" s="53"/>
      <c r="AU27" s="54"/>
      <c r="AV27" s="54"/>
      <c r="AW27" s="4"/>
      <c r="AX27" s="4"/>
    </row>
    <row r="28" spans="1:50" ht="15" customHeight="1" x14ac:dyDescent="0.5">
      <c r="A28" s="35">
        <f t="shared" si="4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MAYO 2025  1'!AQ28</f>
        <v>6</v>
      </c>
      <c r="P28" s="86">
        <f t="shared" si="0"/>
        <v>6</v>
      </c>
      <c r="Q28" s="87">
        <f t="shared" ref="Q28:T28" si="47">AK28</f>
        <v>6</v>
      </c>
      <c r="R28" s="87">
        <f t="shared" si="47"/>
        <v>6</v>
      </c>
      <c r="S28" s="87">
        <f t="shared" si="47"/>
        <v>6</v>
      </c>
      <c r="T28" s="88">
        <f t="shared" si="47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93">
        <f t="shared" ref="AK28:AO28" si="48">P28-Z28+AE28+U28</f>
        <v>6</v>
      </c>
      <c r="AL28" s="94">
        <f t="shared" si="48"/>
        <v>6</v>
      </c>
      <c r="AM28" s="94">
        <f t="shared" si="48"/>
        <v>6</v>
      </c>
      <c r="AN28" s="94">
        <f t="shared" si="48"/>
        <v>6</v>
      </c>
      <c r="AO28" s="94">
        <f t="shared" si="48"/>
        <v>6</v>
      </c>
      <c r="AP28" s="79"/>
      <c r="AQ28" s="84">
        <f t="shared" si="3"/>
        <v>6</v>
      </c>
      <c r="AR28" s="95"/>
      <c r="AS28" s="95"/>
      <c r="AT28" s="96"/>
      <c r="AU28" s="97"/>
      <c r="AV28" s="97"/>
      <c r="AW28" s="98"/>
      <c r="AX28" s="98"/>
    </row>
    <row r="29" spans="1:50" ht="15" customHeight="1" x14ac:dyDescent="0.4">
      <c r="A29" s="35">
        <f t="shared" si="4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MAYO 2025  1'!AQ29</f>
        <v>5</v>
      </c>
      <c r="P29" s="45">
        <f t="shared" si="0"/>
        <v>5</v>
      </c>
      <c r="Q29" s="46">
        <f t="shared" ref="Q29:T29" si="49">AK29</f>
        <v>5</v>
      </c>
      <c r="R29" s="46">
        <f t="shared" si="49"/>
        <v>5</v>
      </c>
      <c r="S29" s="46">
        <f t="shared" si="49"/>
        <v>5</v>
      </c>
      <c r="T29" s="47">
        <f t="shared" si="49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50">P29-Z29+AE29+U29</f>
        <v>5</v>
      </c>
      <c r="AL29" s="46">
        <f t="shared" si="50"/>
        <v>5</v>
      </c>
      <c r="AM29" s="46">
        <f t="shared" si="50"/>
        <v>5</v>
      </c>
      <c r="AN29" s="46">
        <f t="shared" si="50"/>
        <v>5</v>
      </c>
      <c r="AO29" s="46">
        <f t="shared" si="50"/>
        <v>5</v>
      </c>
      <c r="AP29" s="37"/>
      <c r="AQ29" s="43">
        <f t="shared" si="3"/>
        <v>5</v>
      </c>
      <c r="AR29" s="41"/>
      <c r="AS29" s="41"/>
      <c r="AT29" s="53"/>
      <c r="AU29" s="54"/>
      <c r="AV29" s="54"/>
      <c r="AW29" s="4"/>
      <c r="AX29" s="4"/>
    </row>
    <row r="30" spans="1:50" ht="15" customHeight="1" x14ac:dyDescent="0.4">
      <c r="A30" s="35">
        <f t="shared" si="4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MAYO 2025  1'!AQ30</f>
        <v>0</v>
      </c>
      <c r="P30" s="45">
        <f t="shared" si="0"/>
        <v>0</v>
      </c>
      <c r="Q30" s="46">
        <f t="shared" ref="Q30:T30" si="51">AK30</f>
        <v>0</v>
      </c>
      <c r="R30" s="46">
        <f t="shared" si="51"/>
        <v>0</v>
      </c>
      <c r="S30" s="46">
        <f t="shared" si="51"/>
        <v>0</v>
      </c>
      <c r="T30" s="47">
        <f t="shared" si="51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2">P30-Z30+AE30+U30</f>
        <v>0</v>
      </c>
      <c r="AL30" s="46">
        <f t="shared" si="52"/>
        <v>0</v>
      </c>
      <c r="AM30" s="46">
        <f t="shared" si="52"/>
        <v>0</v>
      </c>
      <c r="AN30" s="46">
        <f t="shared" si="52"/>
        <v>0</v>
      </c>
      <c r="AO30" s="46">
        <f t="shared" si="52"/>
        <v>0</v>
      </c>
      <c r="AP30" s="37"/>
      <c r="AQ30" s="43">
        <f t="shared" si="3"/>
        <v>0</v>
      </c>
      <c r="AR30" s="41"/>
      <c r="AS30" s="41"/>
      <c r="AT30" s="53"/>
      <c r="AU30" s="54"/>
      <c r="AV30" s="54"/>
      <c r="AW30" s="4"/>
      <c r="AX30" s="4"/>
    </row>
    <row r="31" spans="1:50" ht="15" customHeight="1" x14ac:dyDescent="0.4">
      <c r="A31" s="35">
        <f t="shared" si="4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MAYO 2025  1'!AQ31</f>
        <v>2</v>
      </c>
      <c r="P31" s="45">
        <f t="shared" si="0"/>
        <v>2</v>
      </c>
      <c r="Q31" s="46">
        <f t="shared" ref="Q31:T31" si="53">AK31</f>
        <v>2</v>
      </c>
      <c r="R31" s="46">
        <f t="shared" si="53"/>
        <v>2</v>
      </c>
      <c r="S31" s="46">
        <f t="shared" si="53"/>
        <v>2</v>
      </c>
      <c r="T31" s="47">
        <f t="shared" si="53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4">P31-Z31+AE31+U31</f>
        <v>2</v>
      </c>
      <c r="AL31" s="46">
        <f t="shared" si="54"/>
        <v>2</v>
      </c>
      <c r="AM31" s="46">
        <f t="shared" si="54"/>
        <v>2</v>
      </c>
      <c r="AN31" s="46">
        <f t="shared" si="54"/>
        <v>2</v>
      </c>
      <c r="AO31" s="46">
        <f t="shared" si="54"/>
        <v>2</v>
      </c>
      <c r="AP31" s="37"/>
      <c r="AQ31" s="43">
        <f t="shared" si="3"/>
        <v>2</v>
      </c>
      <c r="AR31" s="41"/>
      <c r="AS31" s="41"/>
      <c r="AT31" s="53"/>
      <c r="AU31" s="54"/>
      <c r="AV31" s="54"/>
      <c r="AW31" s="4"/>
      <c r="AX31" s="4"/>
    </row>
    <row r="32" spans="1:50" ht="15" customHeight="1" x14ac:dyDescent="0.4">
      <c r="A32" s="35">
        <f t="shared" si="4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/>
      <c r="O32" s="43">
        <f>'EQUIPO MAYO 2025  1'!AQ32</f>
        <v>0</v>
      </c>
      <c r="P32" s="45">
        <f t="shared" si="0"/>
        <v>0</v>
      </c>
      <c r="Q32" s="46">
        <f t="shared" ref="Q32:T32" si="55">AK32</f>
        <v>0</v>
      </c>
      <c r="R32" s="46">
        <f t="shared" si="55"/>
        <v>0</v>
      </c>
      <c r="S32" s="46">
        <f t="shared" si="55"/>
        <v>0</v>
      </c>
      <c r="T32" s="47">
        <f t="shared" si="55"/>
        <v>0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6">P32-Z32+AE32+U32</f>
        <v>0</v>
      </c>
      <c r="AL32" s="46">
        <f t="shared" si="56"/>
        <v>0</v>
      </c>
      <c r="AM32" s="46">
        <f t="shared" si="56"/>
        <v>0</v>
      </c>
      <c r="AN32" s="46">
        <f t="shared" si="56"/>
        <v>0</v>
      </c>
      <c r="AO32" s="46">
        <f t="shared" si="56"/>
        <v>0</v>
      </c>
      <c r="AP32" s="37"/>
      <c r="AQ32" s="43">
        <f t="shared" si="3"/>
        <v>0</v>
      </c>
      <c r="AR32" s="41"/>
      <c r="AS32" s="41"/>
      <c r="AT32" s="53"/>
      <c r="AU32" s="54"/>
      <c r="AV32" s="54"/>
      <c r="AW32" s="4"/>
      <c r="AX32" s="4"/>
    </row>
    <row r="33" spans="1:50" ht="15" customHeight="1" x14ac:dyDescent="0.4">
      <c r="A33" s="35">
        <f t="shared" si="4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MAYO 2025  1'!AQ33</f>
        <v>1</v>
      </c>
      <c r="P33" s="45">
        <f t="shared" si="0"/>
        <v>1</v>
      </c>
      <c r="Q33" s="46">
        <f t="shared" ref="Q33:T33" si="57">AK33</f>
        <v>1</v>
      </c>
      <c r="R33" s="46">
        <f t="shared" si="57"/>
        <v>1</v>
      </c>
      <c r="S33" s="46">
        <f t="shared" si="57"/>
        <v>1</v>
      </c>
      <c r="T33" s="47">
        <f t="shared" si="57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8">P33-Z33+AE33+U33</f>
        <v>1</v>
      </c>
      <c r="AL33" s="46">
        <f t="shared" si="58"/>
        <v>1</v>
      </c>
      <c r="AM33" s="46">
        <f t="shared" si="58"/>
        <v>1</v>
      </c>
      <c r="AN33" s="46">
        <f t="shared" si="58"/>
        <v>1</v>
      </c>
      <c r="AO33" s="46">
        <f t="shared" si="58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15" customHeight="1" x14ac:dyDescent="0.4">
      <c r="A34" s="35">
        <f t="shared" si="4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MAYO 2025  1'!AQ34</f>
        <v>11</v>
      </c>
      <c r="P34" s="45">
        <f t="shared" si="0"/>
        <v>11</v>
      </c>
      <c r="Q34" s="46">
        <f t="shared" ref="Q34:T34" si="59">AK34</f>
        <v>11</v>
      </c>
      <c r="R34" s="46">
        <f t="shared" si="59"/>
        <v>11</v>
      </c>
      <c r="S34" s="46">
        <f t="shared" si="59"/>
        <v>11</v>
      </c>
      <c r="T34" s="47">
        <f t="shared" si="59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60">P34-Z34+AE34+U34</f>
        <v>11</v>
      </c>
      <c r="AL34" s="46">
        <f t="shared" si="60"/>
        <v>11</v>
      </c>
      <c r="AM34" s="46">
        <f t="shared" si="60"/>
        <v>11</v>
      </c>
      <c r="AN34" s="46">
        <f t="shared" si="60"/>
        <v>11</v>
      </c>
      <c r="AO34" s="46">
        <f t="shared" si="60"/>
        <v>11</v>
      </c>
      <c r="AP34" s="37"/>
      <c r="AQ34" s="43">
        <f t="shared" si="3"/>
        <v>11</v>
      </c>
      <c r="AR34" s="41"/>
      <c r="AS34" s="41"/>
      <c r="AT34" s="53"/>
      <c r="AU34" s="54"/>
      <c r="AV34" s="54"/>
      <c r="AW34" s="4"/>
      <c r="AX34" s="4"/>
    </row>
    <row r="35" spans="1:50" ht="15" customHeight="1" x14ac:dyDescent="0.4">
      <c r="A35" s="35">
        <f t="shared" si="4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MAYO 2025  1'!AQ35</f>
        <v>6</v>
      </c>
      <c r="P35" s="45">
        <f t="shared" si="0"/>
        <v>6</v>
      </c>
      <c r="Q35" s="46">
        <f t="shared" ref="Q35:T35" si="61">AK35</f>
        <v>6</v>
      </c>
      <c r="R35" s="46">
        <f t="shared" si="61"/>
        <v>6</v>
      </c>
      <c r="S35" s="46">
        <f t="shared" si="61"/>
        <v>6</v>
      </c>
      <c r="T35" s="47">
        <f t="shared" si="61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2">P35-Z35+AE35+U35</f>
        <v>6</v>
      </c>
      <c r="AL35" s="46">
        <f t="shared" si="62"/>
        <v>6</v>
      </c>
      <c r="AM35" s="46">
        <f t="shared" si="62"/>
        <v>6</v>
      </c>
      <c r="AN35" s="46">
        <f t="shared" si="62"/>
        <v>6</v>
      </c>
      <c r="AO35" s="46">
        <f t="shared" si="62"/>
        <v>6</v>
      </c>
      <c r="AP35" s="37"/>
      <c r="AQ35" s="43">
        <f t="shared" si="3"/>
        <v>6</v>
      </c>
      <c r="AR35" s="41"/>
      <c r="AS35" s="41"/>
      <c r="AT35" s="53"/>
      <c r="AU35" s="54"/>
      <c r="AV35" s="54"/>
      <c r="AW35" s="4"/>
      <c r="AX35" s="4"/>
    </row>
    <row r="36" spans="1:50" ht="15" customHeight="1" x14ac:dyDescent="0.4">
      <c r="A36" s="35">
        <f t="shared" si="4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MAYO 2025  1'!AQ36</f>
        <v>4</v>
      </c>
      <c r="P36" s="45">
        <f t="shared" si="0"/>
        <v>4</v>
      </c>
      <c r="Q36" s="46">
        <f t="shared" ref="Q36:T36" si="63">AK36</f>
        <v>4</v>
      </c>
      <c r="R36" s="46">
        <f t="shared" si="63"/>
        <v>4</v>
      </c>
      <c r="S36" s="46">
        <f t="shared" si="63"/>
        <v>4</v>
      </c>
      <c r="T36" s="47">
        <f t="shared" si="63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4">P36-Z36+AE36+U36</f>
        <v>4</v>
      </c>
      <c r="AL36" s="46">
        <f t="shared" si="64"/>
        <v>4</v>
      </c>
      <c r="AM36" s="46">
        <f t="shared" si="64"/>
        <v>4</v>
      </c>
      <c r="AN36" s="46">
        <f t="shared" si="64"/>
        <v>4</v>
      </c>
      <c r="AO36" s="46">
        <f t="shared" si="64"/>
        <v>4</v>
      </c>
      <c r="AP36" s="37"/>
      <c r="AQ36" s="43">
        <f t="shared" si="3"/>
        <v>4</v>
      </c>
      <c r="AR36" s="41"/>
      <c r="AS36" s="41"/>
      <c r="AT36" s="53"/>
      <c r="AU36" s="54"/>
      <c r="AV36" s="54"/>
      <c r="AW36" s="4"/>
      <c r="AX36" s="4"/>
    </row>
    <row r="37" spans="1:50" ht="15" customHeight="1" x14ac:dyDescent="0.4">
      <c r="A37" s="35">
        <f t="shared" si="4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 t="s">
        <v>1082</v>
      </c>
      <c r="O37" s="43">
        <f>'EQUIPO MAYO 2025  1'!AQ37</f>
        <v>12</v>
      </c>
      <c r="P37" s="45">
        <f t="shared" si="0"/>
        <v>12</v>
      </c>
      <c r="Q37" s="46">
        <f t="shared" ref="Q37:T37" si="65">AK37</f>
        <v>12</v>
      </c>
      <c r="R37" s="46">
        <f t="shared" si="65"/>
        <v>12</v>
      </c>
      <c r="S37" s="46">
        <f t="shared" si="65"/>
        <v>11</v>
      </c>
      <c r="T37" s="47">
        <f t="shared" si="65"/>
        <v>11</v>
      </c>
      <c r="U37" s="48"/>
      <c r="V37" s="37"/>
      <c r="W37" s="37"/>
      <c r="X37" s="37"/>
      <c r="Y37" s="49"/>
      <c r="Z37" s="50"/>
      <c r="AA37" s="37"/>
      <c r="AB37" s="37">
        <v>1</v>
      </c>
      <c r="AC37" s="37"/>
      <c r="AD37" s="49"/>
      <c r="AE37" s="50"/>
      <c r="AF37" s="37"/>
      <c r="AG37" s="37"/>
      <c r="AH37" s="37"/>
      <c r="AI37" s="49"/>
      <c r="AJ37" s="51">
        <f>'EQUIPO ENERO 2025'!AP37</f>
        <v>14</v>
      </c>
      <c r="AK37" s="52">
        <f t="shared" ref="AK37:AO37" si="66">P37-Z37+AE37+U37</f>
        <v>12</v>
      </c>
      <c r="AL37" s="46">
        <f t="shared" si="66"/>
        <v>12</v>
      </c>
      <c r="AM37" s="46">
        <f t="shared" si="66"/>
        <v>11</v>
      </c>
      <c r="AN37" s="46">
        <f t="shared" si="66"/>
        <v>11</v>
      </c>
      <c r="AO37" s="46">
        <f t="shared" si="66"/>
        <v>11</v>
      </c>
      <c r="AP37" s="37"/>
      <c r="AQ37" s="43">
        <f t="shared" si="3"/>
        <v>11</v>
      </c>
      <c r="AR37" s="41"/>
      <c r="AS37" s="41">
        <v>470</v>
      </c>
      <c r="AT37" s="53"/>
      <c r="AU37" s="54"/>
      <c r="AV37" s="54"/>
      <c r="AW37" s="4"/>
      <c r="AX37" s="4"/>
    </row>
    <row r="38" spans="1:50" ht="15" customHeight="1" x14ac:dyDescent="0.4">
      <c r="A38" s="35">
        <f t="shared" si="4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f>'EQUIPO MAYO 2025  1'!AQ38</f>
        <v>5</v>
      </c>
      <c r="P38" s="45">
        <f t="shared" si="0"/>
        <v>5</v>
      </c>
      <c r="Q38" s="46">
        <f t="shared" ref="Q38:T38" si="67">AK38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2025'!AP38</f>
        <v>5</v>
      </c>
      <c r="AK38" s="52">
        <f t="shared" ref="AK38:AO38" si="68">P38-Z38+AE38+U38</f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46">
        <f t="shared" si="68"/>
        <v>5</v>
      </c>
      <c r="AP38" s="37">
        <v>1</v>
      </c>
      <c r="AQ38" s="43">
        <f t="shared" si="3"/>
        <v>5</v>
      </c>
      <c r="AR38" s="41"/>
      <c r="AS38" s="41"/>
      <c r="AT38" s="53"/>
      <c r="AU38" s="54"/>
      <c r="AV38" s="54"/>
      <c r="AW38" s="4"/>
      <c r="AX38" s="4"/>
    </row>
    <row r="39" spans="1:50" ht="49.2" x14ac:dyDescent="0.4">
      <c r="A39" s="35">
        <f t="shared" si="4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MAYO 2025  1'!AQ39</f>
        <v>5</v>
      </c>
      <c r="P39" s="45">
        <f t="shared" si="0"/>
        <v>5</v>
      </c>
      <c r="Q39" s="46">
        <f t="shared" ref="Q39:T39" si="69">AK39</f>
        <v>5</v>
      </c>
      <c r="R39" s="46">
        <f t="shared" si="69"/>
        <v>5</v>
      </c>
      <c r="S39" s="46">
        <f t="shared" si="69"/>
        <v>5</v>
      </c>
      <c r="T39" s="47">
        <f t="shared" si="69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70">P39-Z39+AE39+U39</f>
        <v>5</v>
      </c>
      <c r="AL39" s="46">
        <f t="shared" si="70"/>
        <v>5</v>
      </c>
      <c r="AM39" s="46">
        <f t="shared" si="70"/>
        <v>5</v>
      </c>
      <c r="AN39" s="46">
        <f t="shared" si="70"/>
        <v>5</v>
      </c>
      <c r="AO39" s="46">
        <f t="shared" si="70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49.2" x14ac:dyDescent="0.4">
      <c r="A40" s="35">
        <f t="shared" si="4"/>
        <v>35</v>
      </c>
      <c r="B40" s="7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 t="s">
        <v>1084</v>
      </c>
      <c r="O40" s="43">
        <f>'EQUIPO MAYO 2025  1'!AQ40</f>
        <v>4</v>
      </c>
      <c r="P40" s="45">
        <f t="shared" si="0"/>
        <v>4</v>
      </c>
      <c r="Q40" s="46">
        <f t="shared" ref="Q40:T40" si="71">AK40</f>
        <v>4</v>
      </c>
      <c r="R40" s="46">
        <f t="shared" si="71"/>
        <v>4</v>
      </c>
      <c r="S40" s="46">
        <f t="shared" si="71"/>
        <v>2</v>
      </c>
      <c r="T40" s="47">
        <f t="shared" si="71"/>
        <v>2</v>
      </c>
      <c r="U40" s="48"/>
      <c r="V40" s="37"/>
      <c r="W40" s="37"/>
      <c r="X40" s="37"/>
      <c r="Y40" s="49"/>
      <c r="Z40" s="50"/>
      <c r="AA40" s="37"/>
      <c r="AB40" s="37">
        <v>2</v>
      </c>
      <c r="AC40" s="37"/>
      <c r="AD40" s="49"/>
      <c r="AE40" s="50"/>
      <c r="AF40" s="37"/>
      <c r="AG40" s="37"/>
      <c r="AH40" s="37"/>
      <c r="AI40" s="49"/>
      <c r="AJ40" s="51">
        <f>'EQUIPO ENERO 2025'!AP40</f>
        <v>8</v>
      </c>
      <c r="AK40" s="52">
        <f t="shared" ref="AK40:AO40" si="72">P40-Z40+AE40+U40</f>
        <v>4</v>
      </c>
      <c r="AL40" s="46">
        <f t="shared" si="72"/>
        <v>4</v>
      </c>
      <c r="AM40" s="46">
        <f t="shared" si="72"/>
        <v>2</v>
      </c>
      <c r="AN40" s="46">
        <f t="shared" si="72"/>
        <v>2</v>
      </c>
      <c r="AO40" s="46">
        <f t="shared" si="72"/>
        <v>2</v>
      </c>
      <c r="AP40" s="37">
        <v>1</v>
      </c>
      <c r="AQ40" s="43">
        <f t="shared" si="3"/>
        <v>2</v>
      </c>
      <c r="AR40" s="41"/>
      <c r="AS40" s="41">
        <v>468</v>
      </c>
      <c r="AT40" s="53"/>
      <c r="AU40" s="54"/>
      <c r="AV40" s="54"/>
      <c r="AW40" s="4"/>
      <c r="AX40" s="4"/>
    </row>
    <row r="41" spans="1:50" ht="49.2" x14ac:dyDescent="0.4">
      <c r="A41" s="35">
        <f t="shared" si="4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MAYO 2025  1'!AQ41</f>
        <v>2</v>
      </c>
      <c r="P41" s="45">
        <f t="shared" si="0"/>
        <v>2</v>
      </c>
      <c r="Q41" s="46">
        <f t="shared" ref="Q41:T41" si="73">AK41</f>
        <v>2</v>
      </c>
      <c r="R41" s="46">
        <f t="shared" si="73"/>
        <v>2</v>
      </c>
      <c r="S41" s="46">
        <f t="shared" si="73"/>
        <v>2</v>
      </c>
      <c r="T41" s="47">
        <f t="shared" si="73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4">P41-Z41+AE41+U41</f>
        <v>2</v>
      </c>
      <c r="AL41" s="46">
        <f t="shared" si="74"/>
        <v>2</v>
      </c>
      <c r="AM41" s="46">
        <f t="shared" si="74"/>
        <v>2</v>
      </c>
      <c r="AN41" s="46">
        <f t="shared" si="74"/>
        <v>2</v>
      </c>
      <c r="AO41" s="46">
        <f t="shared" si="74"/>
        <v>2</v>
      </c>
      <c r="AP41" s="37">
        <v>0</v>
      </c>
      <c r="AQ41" s="43">
        <f t="shared" si="3"/>
        <v>2</v>
      </c>
      <c r="AR41" s="53"/>
      <c r="AS41" s="53"/>
      <c r="AT41" s="53"/>
      <c r="AU41" s="54"/>
      <c r="AV41" s="54"/>
      <c r="AW41" s="4"/>
      <c r="AX41" s="4"/>
    </row>
    <row r="42" spans="1:50" ht="49.2" x14ac:dyDescent="0.4">
      <c r="A42" s="35">
        <f t="shared" si="4"/>
        <v>37</v>
      </c>
      <c r="B42" s="77" t="s">
        <v>1085</v>
      </c>
      <c r="C42" s="68" t="s">
        <v>91</v>
      </c>
      <c r="D42" s="37" t="s">
        <v>58</v>
      </c>
      <c r="E42" s="41" t="s">
        <v>203</v>
      </c>
      <c r="F42" s="37" t="s">
        <v>1086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 t="s">
        <v>1087</v>
      </c>
      <c r="O42" s="43">
        <f>'EQUIPO MAYO 2025  1'!AQ42</f>
        <v>7</v>
      </c>
      <c r="P42" s="45">
        <f t="shared" si="0"/>
        <v>7</v>
      </c>
      <c r="Q42" s="46">
        <f t="shared" ref="Q42:T42" si="75">AK42</f>
        <v>6</v>
      </c>
      <c r="R42" s="46">
        <f t="shared" si="75"/>
        <v>6</v>
      </c>
      <c r="S42" s="46">
        <f t="shared" si="75"/>
        <v>6</v>
      </c>
      <c r="T42" s="47">
        <f t="shared" si="75"/>
        <v>6</v>
      </c>
      <c r="U42" s="48"/>
      <c r="V42" s="37"/>
      <c r="W42" s="37"/>
      <c r="X42" s="37"/>
      <c r="Y42" s="49"/>
      <c r="Z42" s="50">
        <v>1</v>
      </c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2025'!AP42</f>
        <v>10</v>
      </c>
      <c r="AK42" s="52">
        <f t="shared" ref="AK42:AO42" si="76">P42-Z42+AE42+U42</f>
        <v>6</v>
      </c>
      <c r="AL42" s="46">
        <f t="shared" si="76"/>
        <v>6</v>
      </c>
      <c r="AM42" s="46">
        <f t="shared" si="76"/>
        <v>6</v>
      </c>
      <c r="AN42" s="46">
        <f t="shared" si="76"/>
        <v>6</v>
      </c>
      <c r="AO42" s="46">
        <f t="shared" si="76"/>
        <v>6</v>
      </c>
      <c r="AP42" s="37">
        <v>1</v>
      </c>
      <c r="AQ42" s="43">
        <f t="shared" si="3"/>
        <v>6</v>
      </c>
      <c r="AR42" s="41">
        <v>3480440828</v>
      </c>
      <c r="AS42" s="41">
        <v>456</v>
      </c>
      <c r="AT42" s="53"/>
      <c r="AU42" s="54"/>
      <c r="AV42" s="54"/>
      <c r="AW42" s="4"/>
      <c r="AX42" s="4"/>
    </row>
    <row r="43" spans="1:50" ht="49.2" x14ac:dyDescent="0.4">
      <c r="A43" s="35">
        <f t="shared" si="4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/>
      <c r="O43" s="43">
        <f>'EQUIPO MAYO 2025  1'!AQ43</f>
        <v>10</v>
      </c>
      <c r="P43" s="45">
        <f t="shared" si="0"/>
        <v>10</v>
      </c>
      <c r="Q43" s="46">
        <f t="shared" ref="Q43:T43" si="77">AK43</f>
        <v>10</v>
      </c>
      <c r="R43" s="46">
        <f t="shared" si="77"/>
        <v>10</v>
      </c>
      <c r="S43" s="46">
        <f t="shared" si="77"/>
        <v>10</v>
      </c>
      <c r="T43" s="47">
        <f t="shared" si="77"/>
        <v>10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2025'!AP43</f>
        <v>10</v>
      </c>
      <c r="AK43" s="52">
        <f t="shared" ref="AK43:AO43" si="78">P43-Z43+AE43+U43</f>
        <v>10</v>
      </c>
      <c r="AL43" s="46">
        <f t="shared" si="78"/>
        <v>10</v>
      </c>
      <c r="AM43" s="46">
        <f t="shared" si="78"/>
        <v>10</v>
      </c>
      <c r="AN43" s="46">
        <f t="shared" si="78"/>
        <v>10</v>
      </c>
      <c r="AO43" s="46">
        <f t="shared" si="78"/>
        <v>10</v>
      </c>
      <c r="AP43" s="37">
        <v>1</v>
      </c>
      <c r="AQ43" s="43">
        <f t="shared" si="3"/>
        <v>10</v>
      </c>
      <c r="AR43" s="41"/>
      <c r="AS43" s="41"/>
      <c r="AT43" s="53"/>
      <c r="AU43" s="54"/>
      <c r="AV43" s="54"/>
      <c r="AW43" s="4"/>
      <c r="AX43" s="4"/>
    </row>
    <row r="44" spans="1:50" ht="24.6" x14ac:dyDescent="0.4">
      <c r="A44" s="35">
        <f t="shared" si="4"/>
        <v>39</v>
      </c>
      <c r="B44" s="67" t="s">
        <v>1090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MAYO 2025  1'!AQ44</f>
        <v>1</v>
      </c>
      <c r="P44" s="45">
        <f t="shared" si="0"/>
        <v>1</v>
      </c>
      <c r="Q44" s="46">
        <f t="shared" ref="Q44:T44" si="79">AK44</f>
        <v>1</v>
      </c>
      <c r="R44" s="46">
        <f t="shared" si="79"/>
        <v>1</v>
      </c>
      <c r="S44" s="46">
        <f t="shared" si="79"/>
        <v>1</v>
      </c>
      <c r="T44" s="47">
        <f t="shared" si="79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80">P44-Z44+AE44+U44</f>
        <v>1</v>
      </c>
      <c r="AL44" s="46">
        <f t="shared" si="80"/>
        <v>1</v>
      </c>
      <c r="AM44" s="46">
        <f t="shared" si="80"/>
        <v>1</v>
      </c>
      <c r="AN44" s="46">
        <f t="shared" si="80"/>
        <v>1</v>
      </c>
      <c r="AO44" s="46">
        <f t="shared" si="80"/>
        <v>1</v>
      </c>
      <c r="AP44" s="37"/>
      <c r="AQ44" s="43">
        <f t="shared" si="3"/>
        <v>1</v>
      </c>
      <c r="AR44" s="41"/>
      <c r="AS44" s="41"/>
      <c r="AT44" s="53"/>
      <c r="AU44" s="54"/>
      <c r="AV44" s="54"/>
      <c r="AW44" s="4"/>
      <c r="AX44" s="4"/>
    </row>
    <row r="45" spans="1:50" ht="49.2" x14ac:dyDescent="0.4">
      <c r="A45" s="35">
        <f t="shared" si="4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MAYO 2025  1'!AQ45</f>
        <v>1</v>
      </c>
      <c r="P45" s="45">
        <f t="shared" si="0"/>
        <v>1</v>
      </c>
      <c r="Q45" s="46">
        <f t="shared" ref="Q45:T45" si="81">AK45</f>
        <v>1</v>
      </c>
      <c r="R45" s="46">
        <f t="shared" si="81"/>
        <v>1</v>
      </c>
      <c r="S45" s="46">
        <f t="shared" si="81"/>
        <v>1</v>
      </c>
      <c r="T45" s="47">
        <f t="shared" si="81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2">P45-Z45+AE45+U45</f>
        <v>1</v>
      </c>
      <c r="AL45" s="46">
        <f t="shared" si="82"/>
        <v>1</v>
      </c>
      <c r="AM45" s="46">
        <f t="shared" si="82"/>
        <v>1</v>
      </c>
      <c r="AN45" s="46">
        <f t="shared" si="82"/>
        <v>1</v>
      </c>
      <c r="AO45" s="46">
        <f t="shared" si="82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49.2" x14ac:dyDescent="0.4">
      <c r="A46" s="35">
        <f t="shared" si="4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MAYO 2025  1'!AQ46</f>
        <v>0</v>
      </c>
      <c r="P46" s="45">
        <f t="shared" si="0"/>
        <v>0</v>
      </c>
      <c r="Q46" s="46">
        <f t="shared" ref="Q46:T46" si="83">AK46</f>
        <v>0</v>
      </c>
      <c r="R46" s="46">
        <f t="shared" si="83"/>
        <v>0</v>
      </c>
      <c r="S46" s="46">
        <f t="shared" si="83"/>
        <v>0</v>
      </c>
      <c r="T46" s="47">
        <f t="shared" si="83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4">P46-Z46+AE46+U46</f>
        <v>0</v>
      </c>
      <c r="AL46" s="46">
        <f t="shared" si="84"/>
        <v>0</v>
      </c>
      <c r="AM46" s="46">
        <f t="shared" si="84"/>
        <v>0</v>
      </c>
      <c r="AN46" s="46">
        <f t="shared" si="84"/>
        <v>0</v>
      </c>
      <c r="AO46" s="46">
        <f t="shared" si="84"/>
        <v>0</v>
      </c>
      <c r="AP46" s="37"/>
      <c r="AQ46" s="43">
        <f t="shared" si="3"/>
        <v>0</v>
      </c>
      <c r="AR46" s="41"/>
      <c r="AS46" s="41"/>
      <c r="AT46" s="53"/>
      <c r="AU46" s="54"/>
      <c r="AV46" s="54"/>
      <c r="AW46" s="4"/>
      <c r="AX46" s="4"/>
    </row>
    <row r="47" spans="1:50" ht="49.2" x14ac:dyDescent="0.4">
      <c r="A47" s="35">
        <f t="shared" si="4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MAYO 2025  1'!AQ47</f>
        <v>1</v>
      </c>
      <c r="P47" s="45">
        <f t="shared" si="0"/>
        <v>1</v>
      </c>
      <c r="Q47" s="46">
        <f t="shared" ref="Q47:T47" si="85">AK47</f>
        <v>1</v>
      </c>
      <c r="R47" s="46">
        <f t="shared" si="85"/>
        <v>1</v>
      </c>
      <c r="S47" s="46">
        <f t="shared" si="85"/>
        <v>1</v>
      </c>
      <c r="T47" s="47">
        <f t="shared" si="85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6">P47-Z47+AE47+U47</f>
        <v>1</v>
      </c>
      <c r="AL47" s="46">
        <f t="shared" si="86"/>
        <v>1</v>
      </c>
      <c r="AM47" s="46">
        <f t="shared" si="86"/>
        <v>1</v>
      </c>
      <c r="AN47" s="46">
        <f t="shared" si="86"/>
        <v>1</v>
      </c>
      <c r="AO47" s="46">
        <f t="shared" si="86"/>
        <v>1</v>
      </c>
      <c r="AP47" s="37"/>
      <c r="AQ47" s="43">
        <f t="shared" si="3"/>
        <v>1</v>
      </c>
      <c r="AR47" s="72"/>
      <c r="AS47" s="72"/>
      <c r="AT47" s="103"/>
      <c r="AU47" s="104"/>
      <c r="AV47" s="104"/>
      <c r="AW47" s="4"/>
      <c r="AX47" s="4"/>
    </row>
    <row r="48" spans="1:50" ht="73.8" x14ac:dyDescent="0.4">
      <c r="A48" s="35">
        <f t="shared" si="4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/>
      <c r="O48" s="43">
        <f>'EQUIPO MAYO 2025  1'!AQ48</f>
        <v>3</v>
      </c>
      <c r="P48" s="45">
        <f t="shared" si="0"/>
        <v>3</v>
      </c>
      <c r="Q48" s="46">
        <f t="shared" ref="Q48:T48" si="87">AK48</f>
        <v>3</v>
      </c>
      <c r="R48" s="46">
        <f t="shared" si="87"/>
        <v>3</v>
      </c>
      <c r="S48" s="46">
        <f t="shared" si="87"/>
        <v>3</v>
      </c>
      <c r="T48" s="47">
        <f t="shared" si="87"/>
        <v>3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8">P48-Z48+AE48+U48</f>
        <v>3</v>
      </c>
      <c r="AL48" s="46">
        <f t="shared" si="88"/>
        <v>3</v>
      </c>
      <c r="AM48" s="46">
        <f t="shared" si="88"/>
        <v>3</v>
      </c>
      <c r="AN48" s="46">
        <f t="shared" si="88"/>
        <v>3</v>
      </c>
      <c r="AO48" s="46">
        <f t="shared" si="88"/>
        <v>3</v>
      </c>
      <c r="AP48" s="37"/>
      <c r="AQ48" s="43">
        <f t="shared" si="3"/>
        <v>3</v>
      </c>
      <c r="AR48" s="41"/>
      <c r="AS48" s="41"/>
      <c r="AT48" s="53"/>
      <c r="AU48" s="54"/>
      <c r="AV48" s="54"/>
      <c r="AW48" s="4"/>
      <c r="AX48" s="4"/>
    </row>
    <row r="49" spans="1:50" ht="24.6" x14ac:dyDescent="0.4">
      <c r="A49" s="35">
        <f t="shared" si="4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MAYO 2025  1'!AQ49</f>
        <v>1</v>
      </c>
      <c r="P49" s="45">
        <f t="shared" si="0"/>
        <v>1</v>
      </c>
      <c r="Q49" s="46">
        <f t="shared" ref="Q49:T49" si="89">AK49</f>
        <v>1</v>
      </c>
      <c r="R49" s="46">
        <f t="shared" si="89"/>
        <v>1</v>
      </c>
      <c r="S49" s="46">
        <f t="shared" si="89"/>
        <v>1</v>
      </c>
      <c r="T49" s="47">
        <f t="shared" si="89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90">P49-Z49+AE49+U49</f>
        <v>1</v>
      </c>
      <c r="AL49" s="46">
        <f t="shared" si="90"/>
        <v>1</v>
      </c>
      <c r="AM49" s="46">
        <f t="shared" si="90"/>
        <v>1</v>
      </c>
      <c r="AN49" s="46">
        <f t="shared" si="90"/>
        <v>1</v>
      </c>
      <c r="AO49" s="46">
        <f t="shared" si="90"/>
        <v>1</v>
      </c>
      <c r="AP49" s="37"/>
      <c r="AQ49" s="43">
        <f t="shared" si="3"/>
        <v>1</v>
      </c>
      <c r="AR49" s="41"/>
      <c r="AS49" s="41"/>
      <c r="AT49" s="53"/>
      <c r="AU49" s="54"/>
      <c r="AV49" s="54"/>
      <c r="AW49" s="4"/>
      <c r="AX49" s="4"/>
    </row>
    <row r="50" spans="1:50" ht="24.6" x14ac:dyDescent="0.4">
      <c r="A50" s="35">
        <f t="shared" si="4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MAYO 2025  1'!AQ50</f>
        <v>1</v>
      </c>
      <c r="P50" s="45">
        <f t="shared" si="0"/>
        <v>1</v>
      </c>
      <c r="Q50" s="46">
        <f t="shared" ref="Q50:T50" si="91">AK50</f>
        <v>1</v>
      </c>
      <c r="R50" s="46">
        <f t="shared" si="91"/>
        <v>1</v>
      </c>
      <c r="S50" s="46">
        <f t="shared" si="91"/>
        <v>1</v>
      </c>
      <c r="T50" s="47">
        <f t="shared" si="91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2">P50-Z50+AE50+U50</f>
        <v>1</v>
      </c>
      <c r="AL50" s="46">
        <f t="shared" si="92"/>
        <v>1</v>
      </c>
      <c r="AM50" s="46">
        <f t="shared" si="92"/>
        <v>1</v>
      </c>
      <c r="AN50" s="46">
        <f t="shared" si="92"/>
        <v>1</v>
      </c>
      <c r="AO50" s="46">
        <f t="shared" si="92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49.2" x14ac:dyDescent="0.4">
      <c r="A51" s="35">
        <f t="shared" si="4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MAYO 2025  1'!AQ51</f>
        <v>0</v>
      </c>
      <c r="P51" s="45">
        <f t="shared" si="0"/>
        <v>0</v>
      </c>
      <c r="Q51" s="46">
        <f t="shared" ref="Q51:T51" si="93">AK51</f>
        <v>0</v>
      </c>
      <c r="R51" s="46">
        <f t="shared" si="93"/>
        <v>0</v>
      </c>
      <c r="S51" s="46">
        <f t="shared" si="93"/>
        <v>0</v>
      </c>
      <c r="T51" s="47">
        <f t="shared" si="93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4">P51-Z51+AE51+U51</f>
        <v>0</v>
      </c>
      <c r="AL51" s="46">
        <f t="shared" si="94"/>
        <v>0</v>
      </c>
      <c r="AM51" s="46">
        <f t="shared" si="94"/>
        <v>0</v>
      </c>
      <c r="AN51" s="46">
        <f t="shared" si="94"/>
        <v>0</v>
      </c>
      <c r="AO51" s="46">
        <f t="shared" si="94"/>
        <v>0</v>
      </c>
      <c r="AP51" s="37"/>
      <c r="AQ51" s="43">
        <f t="shared" si="3"/>
        <v>0</v>
      </c>
      <c r="AR51" s="41"/>
      <c r="AS51" s="41"/>
      <c r="AT51" s="53"/>
      <c r="AU51" s="54"/>
      <c r="AV51" s="54"/>
      <c r="AW51" s="4"/>
      <c r="AX51" s="4"/>
    </row>
    <row r="52" spans="1:50" ht="24.6" x14ac:dyDescent="0.4">
      <c r="A52" s="35">
        <f t="shared" si="4"/>
        <v>47</v>
      </c>
      <c r="B52" s="106" t="s">
        <v>261</v>
      </c>
      <c r="C52" s="41" t="s">
        <v>38</v>
      </c>
      <c r="D52" s="41" t="s">
        <v>262</v>
      </c>
      <c r="E52" s="304" t="s">
        <v>263</v>
      </c>
      <c r="F52" s="304" t="s">
        <v>149</v>
      </c>
      <c r="G52" s="305" t="s">
        <v>42</v>
      </c>
      <c r="H52" s="307">
        <v>4800</v>
      </c>
      <c r="I52" s="304" t="s">
        <v>264</v>
      </c>
      <c r="J52" s="143" t="s">
        <v>72</v>
      </c>
      <c r="K52" s="308">
        <v>45107</v>
      </c>
      <c r="L52" s="309" t="s">
        <v>109</v>
      </c>
      <c r="M52" s="309">
        <v>393</v>
      </c>
      <c r="N52" s="44"/>
      <c r="O52" s="43">
        <f>'EQUIPO MAYO 2025  1'!AQ52</f>
        <v>3</v>
      </c>
      <c r="P52" s="45">
        <f t="shared" si="0"/>
        <v>3</v>
      </c>
      <c r="Q52" s="46">
        <f t="shared" ref="Q52:T52" si="95">AK52</f>
        <v>3</v>
      </c>
      <c r="R52" s="46">
        <f t="shared" si="95"/>
        <v>3</v>
      </c>
      <c r="S52" s="46">
        <f t="shared" si="95"/>
        <v>3</v>
      </c>
      <c r="T52" s="47">
        <f t="shared" si="95"/>
        <v>3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2025'!AP52</f>
        <v>1</v>
      </c>
      <c r="AK52" s="52">
        <f t="shared" ref="AK52:AO52" si="96">P52-Z52+AE52+U52</f>
        <v>3</v>
      </c>
      <c r="AL52" s="46">
        <f t="shared" si="96"/>
        <v>3</v>
      </c>
      <c r="AM52" s="46">
        <f t="shared" si="96"/>
        <v>3</v>
      </c>
      <c r="AN52" s="46">
        <f t="shared" si="96"/>
        <v>3</v>
      </c>
      <c r="AO52" s="46">
        <f t="shared" si="96"/>
        <v>3</v>
      </c>
      <c r="AP52" s="37"/>
      <c r="AQ52" s="43">
        <f t="shared" si="3"/>
        <v>3</v>
      </c>
      <c r="AR52" s="41"/>
      <c r="AS52" s="41"/>
      <c r="AT52" s="53"/>
      <c r="AU52" s="54"/>
      <c r="AV52" s="54"/>
      <c r="AW52" s="4"/>
      <c r="AX52" s="4"/>
    </row>
    <row r="53" spans="1:50" ht="24.6" x14ac:dyDescent="0.4">
      <c r="A53" s="35">
        <f t="shared" si="4"/>
        <v>48</v>
      </c>
      <c r="B53" s="67" t="s">
        <v>266</v>
      </c>
      <c r="C53" s="41" t="s">
        <v>38</v>
      </c>
      <c r="D53" s="137" t="s">
        <v>262</v>
      </c>
      <c r="E53" s="41"/>
      <c r="F53" s="41" t="s">
        <v>267</v>
      </c>
      <c r="G53" s="204" t="s">
        <v>42</v>
      </c>
      <c r="H53" s="310">
        <v>4800</v>
      </c>
      <c r="I53" s="201" t="s">
        <v>268</v>
      </c>
      <c r="J53" s="201" t="s">
        <v>72</v>
      </c>
      <c r="K53" s="311">
        <v>44592</v>
      </c>
      <c r="L53" s="207"/>
      <c r="M53" s="43"/>
      <c r="N53" s="312"/>
      <c r="O53" s="43">
        <f>'EQUIPO MAYO 2025  1'!AQ53</f>
        <v>1</v>
      </c>
      <c r="P53" s="45">
        <f t="shared" si="0"/>
        <v>1</v>
      </c>
      <c r="Q53" s="46">
        <f t="shared" ref="Q53:T53" si="97">AK53</f>
        <v>1</v>
      </c>
      <c r="R53" s="46">
        <f t="shared" si="97"/>
        <v>1</v>
      </c>
      <c r="S53" s="46">
        <f t="shared" si="97"/>
        <v>1</v>
      </c>
      <c r="T53" s="47">
        <f t="shared" si="97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8">P53-Z53+AE53+U53</f>
        <v>1</v>
      </c>
      <c r="AL53" s="46">
        <f t="shared" si="98"/>
        <v>1</v>
      </c>
      <c r="AM53" s="46">
        <f t="shared" si="98"/>
        <v>1</v>
      </c>
      <c r="AN53" s="46">
        <f t="shared" si="98"/>
        <v>1</v>
      </c>
      <c r="AO53" s="46">
        <f t="shared" si="98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  <c r="AW53" s="4"/>
      <c r="AX53" s="4"/>
    </row>
    <row r="54" spans="1:50" ht="75" x14ac:dyDescent="0.5">
      <c r="A54" s="35">
        <f t="shared" si="4"/>
        <v>49</v>
      </c>
      <c r="B54" s="67" t="s">
        <v>269</v>
      </c>
      <c r="C54" s="41" t="s">
        <v>212</v>
      </c>
      <c r="D54" s="53" t="s">
        <v>176</v>
      </c>
      <c r="E54" s="37" t="s">
        <v>270</v>
      </c>
      <c r="F54" s="37" t="s">
        <v>271</v>
      </c>
      <c r="G54" s="38" t="s">
        <v>42</v>
      </c>
      <c r="H54" s="40"/>
      <c r="I54" s="37" t="s">
        <v>272</v>
      </c>
      <c r="J54" s="37" t="s">
        <v>72</v>
      </c>
      <c r="K54" s="42">
        <v>45687</v>
      </c>
      <c r="L54" s="46" t="s">
        <v>89</v>
      </c>
      <c r="M54" s="46">
        <v>144</v>
      </c>
      <c r="N54" s="44"/>
      <c r="O54" s="43">
        <f>'EQUIPO MAYO 2025  1'!AQ54</f>
        <v>4</v>
      </c>
      <c r="P54" s="45">
        <f t="shared" si="0"/>
        <v>4</v>
      </c>
      <c r="Q54" s="46">
        <f t="shared" ref="Q54:T54" si="99">AK54</f>
        <v>4</v>
      </c>
      <c r="R54" s="46">
        <f t="shared" si="99"/>
        <v>4</v>
      </c>
      <c r="S54" s="46">
        <f t="shared" si="99"/>
        <v>4</v>
      </c>
      <c r="T54" s="47">
        <f t="shared" si="99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100">P54-Z54+AE54+U54</f>
        <v>4</v>
      </c>
      <c r="AL54" s="46">
        <f t="shared" si="100"/>
        <v>4</v>
      </c>
      <c r="AM54" s="46">
        <f t="shared" si="100"/>
        <v>4</v>
      </c>
      <c r="AN54" s="46">
        <f t="shared" si="100"/>
        <v>4</v>
      </c>
      <c r="AO54" s="46">
        <f t="shared" si="100"/>
        <v>4</v>
      </c>
      <c r="AP54" s="37">
        <v>4</v>
      </c>
      <c r="AQ54" s="43">
        <f t="shared" si="3"/>
        <v>4</v>
      </c>
      <c r="AR54" s="107"/>
      <c r="AS54" s="107"/>
      <c r="AT54" s="53"/>
      <c r="AU54" s="54"/>
      <c r="AV54" s="54"/>
      <c r="AW54" s="4"/>
      <c r="AX54" s="4"/>
    </row>
    <row r="55" spans="1:50" ht="25.8" x14ac:dyDescent="0.5">
      <c r="A55" s="35">
        <f t="shared" si="4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f>'EQUIPO MAYO 2025  1'!AQ55</f>
        <v>1</v>
      </c>
      <c r="P55" s="45">
        <f t="shared" si="0"/>
        <v>1</v>
      </c>
      <c r="Q55" s="46">
        <f t="shared" ref="Q55:T55" si="101">AK55</f>
        <v>1</v>
      </c>
      <c r="R55" s="46">
        <f t="shared" si="101"/>
        <v>1</v>
      </c>
      <c r="S55" s="46">
        <f t="shared" si="101"/>
        <v>1</v>
      </c>
      <c r="T55" s="47">
        <f t="shared" si="101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2">P55-Z55+AE55+U55</f>
        <v>1</v>
      </c>
      <c r="AL55" s="46">
        <f t="shared" si="102"/>
        <v>1</v>
      </c>
      <c r="AM55" s="46">
        <f t="shared" si="102"/>
        <v>1</v>
      </c>
      <c r="AN55" s="46">
        <f t="shared" si="102"/>
        <v>1</v>
      </c>
      <c r="AO55" s="46">
        <f t="shared" si="102"/>
        <v>1</v>
      </c>
      <c r="AP55" s="37"/>
      <c r="AQ55" s="43">
        <f t="shared" si="3"/>
        <v>1</v>
      </c>
      <c r="AR55" s="41"/>
      <c r="AS55" s="41"/>
      <c r="AT55" s="53"/>
      <c r="AU55" s="54"/>
      <c r="AV55" s="54"/>
      <c r="AW55" s="4"/>
      <c r="AX55" s="4"/>
    </row>
    <row r="56" spans="1:50" ht="49.2" x14ac:dyDescent="0.4">
      <c r="A56" s="35">
        <f t="shared" si="4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 t="s">
        <v>1099</v>
      </c>
      <c r="O56" s="43">
        <f>'EQUIPO MAYO 2025  1'!AQ56</f>
        <v>1</v>
      </c>
      <c r="P56" s="45">
        <f t="shared" si="0"/>
        <v>1</v>
      </c>
      <c r="Q56" s="46">
        <f t="shared" ref="Q56:T56" si="103">AK56</f>
        <v>1</v>
      </c>
      <c r="R56" s="46">
        <f t="shared" si="103"/>
        <v>1</v>
      </c>
      <c r="S56" s="46">
        <f t="shared" si="103"/>
        <v>1</v>
      </c>
      <c r="T56" s="47">
        <f t="shared" si="103"/>
        <v>0</v>
      </c>
      <c r="U56" s="48"/>
      <c r="V56" s="37"/>
      <c r="W56" s="37"/>
      <c r="X56" s="37"/>
      <c r="Y56" s="49"/>
      <c r="Z56" s="50"/>
      <c r="AA56" s="37"/>
      <c r="AB56" s="37"/>
      <c r="AC56" s="37">
        <v>1</v>
      </c>
      <c r="AD56" s="49"/>
      <c r="AE56" s="50"/>
      <c r="AF56" s="37"/>
      <c r="AG56" s="37"/>
      <c r="AH56" s="37"/>
      <c r="AI56" s="49"/>
      <c r="AJ56" s="51">
        <f>'EQUIPO ENERO 2025'!AP56</f>
        <v>2</v>
      </c>
      <c r="AK56" s="52">
        <f t="shared" ref="AK56:AO56" si="104">P56-Z56+AE56+U56</f>
        <v>1</v>
      </c>
      <c r="AL56" s="46">
        <f t="shared" si="104"/>
        <v>1</v>
      </c>
      <c r="AM56" s="46">
        <f t="shared" si="104"/>
        <v>1</v>
      </c>
      <c r="AN56" s="46">
        <f t="shared" si="104"/>
        <v>0</v>
      </c>
      <c r="AO56" s="46">
        <f t="shared" si="104"/>
        <v>0</v>
      </c>
      <c r="AP56" s="37"/>
      <c r="AQ56" s="43">
        <f t="shared" si="3"/>
        <v>0</v>
      </c>
      <c r="AR56" s="41"/>
      <c r="AS56" s="41"/>
      <c r="AT56" s="53"/>
      <c r="AU56" s="54"/>
      <c r="AV56" s="54"/>
      <c r="AW56" s="4"/>
      <c r="AX56" s="4"/>
    </row>
    <row r="57" spans="1:50" ht="49.2" x14ac:dyDescent="0.4">
      <c r="A57" s="35">
        <f t="shared" si="4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MAYO 2025  1'!AQ57</f>
        <v>7</v>
      </c>
      <c r="P57" s="45">
        <f t="shared" si="0"/>
        <v>7</v>
      </c>
      <c r="Q57" s="46">
        <f t="shared" ref="Q57:T57" si="105">AK57</f>
        <v>7</v>
      </c>
      <c r="R57" s="46">
        <f t="shared" si="105"/>
        <v>7</v>
      </c>
      <c r="S57" s="46">
        <f t="shared" si="105"/>
        <v>7</v>
      </c>
      <c r="T57" s="47">
        <f t="shared" si="105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6">P57-Z57+AE57+U57</f>
        <v>7</v>
      </c>
      <c r="AL57" s="46">
        <f t="shared" si="106"/>
        <v>7</v>
      </c>
      <c r="AM57" s="46">
        <f t="shared" si="106"/>
        <v>7</v>
      </c>
      <c r="AN57" s="46">
        <f t="shared" si="106"/>
        <v>7</v>
      </c>
      <c r="AO57" s="46">
        <f t="shared" si="106"/>
        <v>7</v>
      </c>
      <c r="AP57" s="37"/>
      <c r="AQ57" s="43">
        <f t="shared" si="3"/>
        <v>7</v>
      </c>
      <c r="AR57" s="41"/>
      <c r="AS57" s="41"/>
      <c r="AT57" s="53"/>
      <c r="AU57" s="54"/>
      <c r="AV57" s="54"/>
      <c r="AW57" s="4"/>
      <c r="AX57" s="4"/>
    </row>
    <row r="58" spans="1:50" ht="123" x14ac:dyDescent="0.4">
      <c r="A58" s="35">
        <f t="shared" si="4"/>
        <v>53</v>
      </c>
      <c r="B58" s="110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MAYO 2025  1'!AQ58</f>
        <v>1</v>
      </c>
      <c r="P58" s="45">
        <f t="shared" si="0"/>
        <v>1</v>
      </c>
      <c r="Q58" s="46">
        <f t="shared" ref="Q58:T58" si="107">AK58</f>
        <v>1</v>
      </c>
      <c r="R58" s="46">
        <f t="shared" si="107"/>
        <v>1</v>
      </c>
      <c r="S58" s="46">
        <f t="shared" si="107"/>
        <v>1</v>
      </c>
      <c r="T58" s="47">
        <f t="shared" si="107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8">P58-Z58+AE58+U58</f>
        <v>1</v>
      </c>
      <c r="AL58" s="46">
        <f t="shared" si="108"/>
        <v>1</v>
      </c>
      <c r="AM58" s="46">
        <f t="shared" si="108"/>
        <v>1</v>
      </c>
      <c r="AN58" s="46">
        <f t="shared" si="108"/>
        <v>1</v>
      </c>
      <c r="AO58" s="46">
        <f t="shared" si="108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  <c r="AW58" s="4"/>
      <c r="AX58" s="4"/>
    </row>
    <row r="59" spans="1:50" ht="49.2" x14ac:dyDescent="0.4">
      <c r="A59" s="35">
        <f t="shared" si="4"/>
        <v>54</v>
      </c>
      <c r="B59" s="110" t="s">
        <v>291</v>
      </c>
      <c r="C59" s="41"/>
      <c r="D59" s="105" t="s">
        <v>292</v>
      </c>
      <c r="E59" s="41" t="s">
        <v>293</v>
      </c>
      <c r="F59" s="41" t="s">
        <v>294</v>
      </c>
      <c r="G59" s="53"/>
      <c r="H59" s="74"/>
      <c r="I59" s="41"/>
      <c r="J59" s="37"/>
      <c r="K59" s="42">
        <v>45689</v>
      </c>
      <c r="L59" s="43"/>
      <c r="M59" s="43">
        <v>151</v>
      </c>
      <c r="N59" s="109"/>
      <c r="O59" s="43">
        <f>'EQUIPO MAYO 2025  1'!AQ59</f>
        <v>0</v>
      </c>
      <c r="P59" s="45">
        <f t="shared" si="0"/>
        <v>0</v>
      </c>
      <c r="Q59" s="46">
        <f t="shared" ref="Q59:T59" si="109">AK59</f>
        <v>0</v>
      </c>
      <c r="R59" s="46">
        <f t="shared" si="109"/>
        <v>0</v>
      </c>
      <c r="S59" s="46">
        <f t="shared" si="109"/>
        <v>0</v>
      </c>
      <c r="T59" s="47">
        <f t="shared" si="109"/>
        <v>0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2025'!AP60</f>
        <v>34</v>
      </c>
      <c r="AK59" s="52">
        <f t="shared" ref="AK59:AO59" si="110">P59-Z59+AE59+U59</f>
        <v>0</v>
      </c>
      <c r="AL59" s="46">
        <f t="shared" si="110"/>
        <v>0</v>
      </c>
      <c r="AM59" s="46">
        <f t="shared" si="110"/>
        <v>0</v>
      </c>
      <c r="AN59" s="46">
        <f t="shared" si="110"/>
        <v>0</v>
      </c>
      <c r="AO59" s="46">
        <f t="shared" si="110"/>
        <v>0</v>
      </c>
      <c r="AP59" s="37"/>
      <c r="AQ59" s="43">
        <f t="shared" si="3"/>
        <v>0</v>
      </c>
      <c r="AR59" s="41"/>
      <c r="AS59" s="41"/>
      <c r="AT59" s="53"/>
      <c r="AU59" s="54"/>
      <c r="AV59" s="54"/>
      <c r="AW59" s="4"/>
      <c r="AX59" s="4"/>
    </row>
    <row r="60" spans="1:50" ht="24.6" x14ac:dyDescent="0.4">
      <c r="A60" s="35">
        <f t="shared" si="4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/>
      <c r="O60" s="43">
        <f>'EQUIPO MAYO 2025  1'!AQ60</f>
        <v>30</v>
      </c>
      <c r="P60" s="45">
        <f t="shared" si="0"/>
        <v>30</v>
      </c>
      <c r="Q60" s="46">
        <f t="shared" ref="Q60:T60" si="111">AK60</f>
        <v>30</v>
      </c>
      <c r="R60" s="46">
        <f t="shared" si="111"/>
        <v>30</v>
      </c>
      <c r="S60" s="46">
        <f t="shared" si="111"/>
        <v>30</v>
      </c>
      <c r="T60" s="47">
        <f t="shared" si="111"/>
        <v>30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2">P60-Z60+AE60+U60</f>
        <v>30</v>
      </c>
      <c r="AL60" s="46">
        <f t="shared" si="112"/>
        <v>30</v>
      </c>
      <c r="AM60" s="46">
        <f t="shared" si="112"/>
        <v>30</v>
      </c>
      <c r="AN60" s="46">
        <f t="shared" si="112"/>
        <v>30</v>
      </c>
      <c r="AO60" s="46">
        <f t="shared" si="112"/>
        <v>30</v>
      </c>
      <c r="AP60" s="37"/>
      <c r="AQ60" s="43">
        <f t="shared" si="3"/>
        <v>30</v>
      </c>
      <c r="AR60" s="41"/>
      <c r="AS60" s="41"/>
      <c r="AT60" s="53"/>
      <c r="AU60" s="54"/>
      <c r="AV60" s="54"/>
      <c r="AW60" s="4"/>
      <c r="AX60" s="4"/>
    </row>
    <row r="61" spans="1:50" ht="24.6" x14ac:dyDescent="0.4">
      <c r="A61" s="35">
        <f t="shared" si="4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1101</v>
      </c>
      <c r="O61" s="43">
        <f>'EQUIPO MAYO 2025  1'!AQ61</f>
        <v>48</v>
      </c>
      <c r="P61" s="45">
        <f t="shared" si="0"/>
        <v>48</v>
      </c>
      <c r="Q61" s="46">
        <f t="shared" ref="Q61:T61" si="113">AK61</f>
        <v>48</v>
      </c>
      <c r="R61" s="46">
        <f t="shared" si="113"/>
        <v>47</v>
      </c>
      <c r="S61" s="46">
        <f t="shared" si="113"/>
        <v>47</v>
      </c>
      <c r="T61" s="47">
        <f t="shared" si="113"/>
        <v>47</v>
      </c>
      <c r="U61" s="48"/>
      <c r="V61" s="37"/>
      <c r="W61" s="37"/>
      <c r="X61" s="37"/>
      <c r="Y61" s="49"/>
      <c r="Z61" s="50"/>
      <c r="AA61" s="37">
        <v>1</v>
      </c>
      <c r="AB61" s="37"/>
      <c r="AC61" s="37"/>
      <c r="AD61" s="49"/>
      <c r="AE61" s="50"/>
      <c r="AF61" s="37"/>
      <c r="AG61" s="37"/>
      <c r="AH61" s="37"/>
      <c r="AI61" s="49"/>
      <c r="AJ61" s="51">
        <f>'EQUIPO ENERO 2025'!AP61</f>
        <v>58</v>
      </c>
      <c r="AK61" s="52">
        <f t="shared" ref="AK61:AO61" si="114">P61-Z61+AE61+U61</f>
        <v>48</v>
      </c>
      <c r="AL61" s="46">
        <f t="shared" si="114"/>
        <v>47</v>
      </c>
      <c r="AM61" s="46">
        <f t="shared" si="114"/>
        <v>47</v>
      </c>
      <c r="AN61" s="46">
        <f t="shared" si="114"/>
        <v>47</v>
      </c>
      <c r="AO61" s="46">
        <f t="shared" si="114"/>
        <v>47</v>
      </c>
      <c r="AP61" s="37"/>
      <c r="AQ61" s="43">
        <f t="shared" si="3"/>
        <v>47</v>
      </c>
      <c r="AR61" s="41"/>
      <c r="AS61" s="41">
        <v>465</v>
      </c>
      <c r="AT61" s="53"/>
      <c r="AU61" s="54"/>
      <c r="AV61" s="54"/>
      <c r="AW61" s="4"/>
      <c r="AX61" s="4"/>
    </row>
    <row r="62" spans="1:50" ht="24.6" x14ac:dyDescent="0.4">
      <c r="A62" s="35">
        <f t="shared" si="4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MAYO 2025  1'!AQ62</f>
        <v>0</v>
      </c>
      <c r="P62" s="45">
        <f t="shared" si="0"/>
        <v>0</v>
      </c>
      <c r="Q62" s="46">
        <f t="shared" ref="Q62:T62" si="115">AK62</f>
        <v>0</v>
      </c>
      <c r="R62" s="46">
        <f t="shared" si="115"/>
        <v>0</v>
      </c>
      <c r="S62" s="46">
        <f t="shared" si="115"/>
        <v>0</v>
      </c>
      <c r="T62" s="47">
        <f t="shared" si="115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6">P62-Z62+AE62+U62</f>
        <v>0</v>
      </c>
      <c r="AL62" s="46">
        <f t="shared" si="116"/>
        <v>0</v>
      </c>
      <c r="AM62" s="46">
        <f t="shared" si="116"/>
        <v>0</v>
      </c>
      <c r="AN62" s="46">
        <f t="shared" si="116"/>
        <v>0</v>
      </c>
      <c r="AO62" s="46">
        <f t="shared" si="116"/>
        <v>0</v>
      </c>
      <c r="AP62" s="37"/>
      <c r="AQ62" s="43">
        <f t="shared" si="3"/>
        <v>0</v>
      </c>
      <c r="AR62" s="53"/>
      <c r="AS62" s="53"/>
      <c r="AT62" s="53"/>
      <c r="AU62" s="54"/>
      <c r="AV62" s="54"/>
      <c r="AW62" s="4"/>
      <c r="AX62" s="4"/>
    </row>
    <row r="63" spans="1:50" ht="24.6" x14ac:dyDescent="0.4">
      <c r="A63" s="35">
        <f t="shared" si="4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MAYO 2025  1'!AQ63</f>
        <v>24</v>
      </c>
      <c r="P63" s="45">
        <f t="shared" si="0"/>
        <v>24</v>
      </c>
      <c r="Q63" s="46">
        <f t="shared" ref="Q63:T63" si="117">AK63</f>
        <v>24</v>
      </c>
      <c r="R63" s="46">
        <f t="shared" si="117"/>
        <v>24</v>
      </c>
      <c r="S63" s="46">
        <f t="shared" si="117"/>
        <v>24</v>
      </c>
      <c r="T63" s="47">
        <f t="shared" si="117"/>
        <v>24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2025'!AP63</f>
        <v>25</v>
      </c>
      <c r="AK63" s="52">
        <f t="shared" ref="AK63:AO63" si="118">P63-Z63+AE63+U63</f>
        <v>24</v>
      </c>
      <c r="AL63" s="46">
        <f t="shared" si="118"/>
        <v>24</v>
      </c>
      <c r="AM63" s="46">
        <f t="shared" si="118"/>
        <v>24</v>
      </c>
      <c r="AN63" s="46">
        <f t="shared" si="118"/>
        <v>24</v>
      </c>
      <c r="AO63" s="46">
        <f t="shared" si="118"/>
        <v>24</v>
      </c>
      <c r="AP63" s="37"/>
      <c r="AQ63" s="43">
        <f t="shared" si="3"/>
        <v>24</v>
      </c>
      <c r="AR63" s="53"/>
      <c r="AS63" s="53"/>
      <c r="AT63" s="53"/>
      <c r="AU63" s="54"/>
      <c r="AV63" s="54"/>
      <c r="AW63" s="4"/>
      <c r="AX63" s="4"/>
    </row>
    <row r="64" spans="1:50" ht="24.6" x14ac:dyDescent="0.4">
      <c r="A64" s="35">
        <f t="shared" si="4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MAYO 2025  1'!AQ64</f>
        <v>45</v>
      </c>
      <c r="P64" s="45">
        <f t="shared" si="0"/>
        <v>45</v>
      </c>
      <c r="Q64" s="46">
        <f t="shared" ref="Q64:T64" si="119">AK64</f>
        <v>45</v>
      </c>
      <c r="R64" s="46">
        <f t="shared" si="119"/>
        <v>45</v>
      </c>
      <c r="S64" s="46">
        <f t="shared" si="119"/>
        <v>45</v>
      </c>
      <c r="T64" s="47">
        <f t="shared" si="119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20">P64-Z64+AE64+U64</f>
        <v>45</v>
      </c>
      <c r="AL64" s="46">
        <f t="shared" si="120"/>
        <v>45</v>
      </c>
      <c r="AM64" s="46">
        <f t="shared" si="120"/>
        <v>45</v>
      </c>
      <c r="AN64" s="46">
        <f t="shared" si="120"/>
        <v>45</v>
      </c>
      <c r="AO64" s="46">
        <f t="shared" si="120"/>
        <v>45</v>
      </c>
      <c r="AP64" s="37"/>
      <c r="AQ64" s="43">
        <f t="shared" si="3"/>
        <v>45</v>
      </c>
      <c r="AR64" s="53"/>
      <c r="AS64" s="53"/>
      <c r="AT64" s="53"/>
      <c r="AU64" s="54"/>
      <c r="AV64" s="54"/>
      <c r="AW64" s="4"/>
      <c r="AX64" s="4"/>
    </row>
    <row r="65" spans="1:50" ht="24.6" x14ac:dyDescent="0.4">
      <c r="A65" s="35">
        <f t="shared" si="4"/>
        <v>60</v>
      </c>
      <c r="B65" s="106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/>
      <c r="O65" s="43">
        <f>'EQUIPO MAYO 2025  1'!AQ65</f>
        <v>2</v>
      </c>
      <c r="P65" s="45">
        <f t="shared" si="0"/>
        <v>2</v>
      </c>
      <c r="Q65" s="46">
        <f t="shared" ref="Q65:T65" si="121">AK65</f>
        <v>2</v>
      </c>
      <c r="R65" s="46">
        <f t="shared" si="121"/>
        <v>2</v>
      </c>
      <c r="S65" s="46">
        <f t="shared" si="121"/>
        <v>2</v>
      </c>
      <c r="T65" s="47">
        <f t="shared" si="121"/>
        <v>2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2025'!AP65</f>
        <v>4</v>
      </c>
      <c r="AK65" s="52">
        <f t="shared" ref="AK65:AO65" si="122">P65-Z65+AE65+U65</f>
        <v>2</v>
      </c>
      <c r="AL65" s="46">
        <f t="shared" si="122"/>
        <v>2</v>
      </c>
      <c r="AM65" s="46">
        <f t="shared" si="122"/>
        <v>2</v>
      </c>
      <c r="AN65" s="46">
        <f t="shared" si="122"/>
        <v>2</v>
      </c>
      <c r="AO65" s="46">
        <f t="shared" si="122"/>
        <v>2</v>
      </c>
      <c r="AP65" s="37"/>
      <c r="AQ65" s="43">
        <f t="shared" si="3"/>
        <v>2</v>
      </c>
      <c r="AR65" s="53"/>
      <c r="AS65" s="53"/>
      <c r="AT65" s="53"/>
      <c r="AU65" s="54"/>
      <c r="AV65" s="54"/>
      <c r="AW65" s="4"/>
      <c r="AX65" s="4"/>
    </row>
    <row r="66" spans="1:50" ht="49.2" x14ac:dyDescent="0.4">
      <c r="A66" s="35">
        <f t="shared" si="4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MAYO 2025  1'!AQ66</f>
        <v>10</v>
      </c>
      <c r="P66" s="45">
        <f t="shared" si="0"/>
        <v>10</v>
      </c>
      <c r="Q66" s="46">
        <f t="shared" ref="Q66:T66" si="123">AK66</f>
        <v>10</v>
      </c>
      <c r="R66" s="46">
        <f t="shared" si="123"/>
        <v>10</v>
      </c>
      <c r="S66" s="46">
        <f t="shared" si="123"/>
        <v>10</v>
      </c>
      <c r="T66" s="47">
        <f t="shared" si="123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4">P66-Z66+AE66+U66</f>
        <v>10</v>
      </c>
      <c r="AL66" s="46">
        <f t="shared" si="124"/>
        <v>10</v>
      </c>
      <c r="AM66" s="46">
        <f t="shared" si="124"/>
        <v>10</v>
      </c>
      <c r="AN66" s="46">
        <f t="shared" si="124"/>
        <v>10</v>
      </c>
      <c r="AO66" s="46">
        <f t="shared" si="124"/>
        <v>10</v>
      </c>
      <c r="AP66" s="37"/>
      <c r="AQ66" s="43">
        <f t="shared" si="3"/>
        <v>10</v>
      </c>
      <c r="AR66" s="53"/>
      <c r="AS66" s="53"/>
      <c r="AT66" s="53"/>
      <c r="AU66" s="54"/>
      <c r="AV66" s="54"/>
      <c r="AW66" s="4"/>
      <c r="AX66" s="4"/>
    </row>
    <row r="67" spans="1:50" ht="49.2" x14ac:dyDescent="0.4">
      <c r="A67" s="35">
        <f t="shared" si="4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 t="s">
        <v>313</v>
      </c>
      <c r="O67" s="43">
        <f>'EQUIPO MAYO 2025  1'!AQ67</f>
        <v>0</v>
      </c>
      <c r="P67" s="45">
        <f t="shared" si="0"/>
        <v>0</v>
      </c>
      <c r="Q67" s="46">
        <f t="shared" ref="Q67:T67" si="125">AK67</f>
        <v>-1</v>
      </c>
      <c r="R67" s="46">
        <f t="shared" si="125"/>
        <v>-1</v>
      </c>
      <c r="S67" s="46">
        <f t="shared" si="125"/>
        <v>-1</v>
      </c>
      <c r="T67" s="47">
        <f t="shared" si="125"/>
        <v>-1</v>
      </c>
      <c r="U67" s="48"/>
      <c r="V67" s="37"/>
      <c r="W67" s="37"/>
      <c r="X67" s="37"/>
      <c r="Y67" s="49"/>
      <c r="Z67" s="50">
        <v>3</v>
      </c>
      <c r="AA67" s="37"/>
      <c r="AB67" s="37"/>
      <c r="AC67" s="37"/>
      <c r="AD67" s="49"/>
      <c r="AE67" s="50">
        <v>2</v>
      </c>
      <c r="AF67" s="37"/>
      <c r="AG67" s="37"/>
      <c r="AH67" s="37"/>
      <c r="AI67" s="49"/>
      <c r="AJ67" s="51">
        <f>'EQUIPO ENERO 2025'!AP67</f>
        <v>0</v>
      </c>
      <c r="AK67" s="52">
        <f t="shared" ref="AK67:AO67" si="126">P67-Z67+AE67+U67</f>
        <v>-1</v>
      </c>
      <c r="AL67" s="46">
        <f t="shared" si="126"/>
        <v>-1</v>
      </c>
      <c r="AM67" s="46">
        <f t="shared" si="126"/>
        <v>-1</v>
      </c>
      <c r="AN67" s="46">
        <f t="shared" si="126"/>
        <v>-1</v>
      </c>
      <c r="AO67" s="46">
        <f t="shared" si="126"/>
        <v>-1</v>
      </c>
      <c r="AP67" s="37"/>
      <c r="AQ67" s="43">
        <f t="shared" si="3"/>
        <v>-1</v>
      </c>
      <c r="AR67" s="41"/>
      <c r="AS67" s="41">
        <v>450</v>
      </c>
      <c r="AT67" s="53"/>
      <c r="AU67" s="54"/>
      <c r="AV67" s="54"/>
      <c r="AW67" s="4"/>
      <c r="AX67" s="4"/>
    </row>
    <row r="68" spans="1:50" ht="49.2" x14ac:dyDescent="0.4">
      <c r="A68" s="35">
        <f t="shared" si="4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MAYO 2025  1'!AQ68</f>
        <v>0</v>
      </c>
      <c r="P68" s="45">
        <f t="shared" si="0"/>
        <v>0</v>
      </c>
      <c r="Q68" s="46">
        <f t="shared" ref="Q68:T68" si="127">AK68</f>
        <v>0</v>
      </c>
      <c r="R68" s="46">
        <f t="shared" si="127"/>
        <v>0</v>
      </c>
      <c r="S68" s="46">
        <f t="shared" si="127"/>
        <v>0</v>
      </c>
      <c r="T68" s="47">
        <f t="shared" si="127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8">P68-Z68+AE68+U68</f>
        <v>0</v>
      </c>
      <c r="AL68" s="46">
        <f t="shared" si="128"/>
        <v>0</v>
      </c>
      <c r="AM68" s="46">
        <f t="shared" si="128"/>
        <v>0</v>
      </c>
      <c r="AN68" s="46">
        <f t="shared" si="128"/>
        <v>0</v>
      </c>
      <c r="AO68" s="46">
        <f t="shared" si="128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49.2" x14ac:dyDescent="0.4">
      <c r="A69" s="35">
        <f t="shared" si="4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MAYO 2025  1'!AQ69</f>
        <v>12</v>
      </c>
      <c r="P69" s="45">
        <f t="shared" si="0"/>
        <v>12</v>
      </c>
      <c r="Q69" s="46">
        <f t="shared" ref="Q69:T69" si="129">AK69</f>
        <v>12</v>
      </c>
      <c r="R69" s="46">
        <f t="shared" si="129"/>
        <v>12</v>
      </c>
      <c r="S69" s="46">
        <f t="shared" si="129"/>
        <v>12</v>
      </c>
      <c r="T69" s="47">
        <f t="shared" si="129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30">P69-Z69+AE69+U69</f>
        <v>12</v>
      </c>
      <c r="AL69" s="46">
        <f t="shared" si="130"/>
        <v>12</v>
      </c>
      <c r="AM69" s="46">
        <f t="shared" si="130"/>
        <v>12</v>
      </c>
      <c r="AN69" s="46">
        <f t="shared" si="130"/>
        <v>12</v>
      </c>
      <c r="AO69" s="46">
        <f t="shared" si="130"/>
        <v>12</v>
      </c>
      <c r="AP69" s="37"/>
      <c r="AQ69" s="43">
        <f t="shared" si="3"/>
        <v>12</v>
      </c>
      <c r="AR69" s="41"/>
      <c r="AS69" s="41"/>
      <c r="AT69" s="53"/>
      <c r="AU69" s="54"/>
      <c r="AV69" s="54"/>
      <c r="AW69" s="4"/>
      <c r="AX69" s="4"/>
    </row>
    <row r="70" spans="1:50" ht="49.2" x14ac:dyDescent="0.4">
      <c r="A70" s="35">
        <f t="shared" si="4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MAYO 2025  1'!AQ70</f>
        <v>11</v>
      </c>
      <c r="P70" s="45">
        <f t="shared" si="0"/>
        <v>11</v>
      </c>
      <c r="Q70" s="46">
        <f t="shared" ref="Q70:T70" si="131">AK70</f>
        <v>11</v>
      </c>
      <c r="R70" s="46">
        <f t="shared" si="131"/>
        <v>11</v>
      </c>
      <c r="S70" s="37">
        <f t="shared" si="131"/>
        <v>11</v>
      </c>
      <c r="T70" s="132">
        <f t="shared" si="131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L70" si="132">P70-Z70+AE70+U70</f>
        <v>11</v>
      </c>
      <c r="AL70" s="46">
        <f t="shared" si="132"/>
        <v>11</v>
      </c>
      <c r="AM70" s="37">
        <v>11</v>
      </c>
      <c r="AN70" s="37">
        <f t="shared" ref="AN70:AO70" si="133">S70-AC70+AH70+X70</f>
        <v>11</v>
      </c>
      <c r="AO70" s="37">
        <f t="shared" si="133"/>
        <v>11</v>
      </c>
      <c r="AP70" s="37"/>
      <c r="AQ70" s="43">
        <f t="shared" si="3"/>
        <v>11</v>
      </c>
      <c r="AR70" s="41"/>
      <c r="AS70" s="41"/>
      <c r="AT70" s="53"/>
      <c r="AU70" s="54"/>
      <c r="AV70" s="54"/>
      <c r="AW70" s="4"/>
      <c r="AX70" s="4"/>
    </row>
    <row r="71" spans="1:50" ht="24.6" x14ac:dyDescent="0.4">
      <c r="A71" s="35">
        <f t="shared" si="4"/>
        <v>66</v>
      </c>
      <c r="B71" s="67" t="s">
        <v>350</v>
      </c>
      <c r="C71" s="41" t="s">
        <v>38</v>
      </c>
      <c r="D71" s="37" t="s">
        <v>1113</v>
      </c>
      <c r="E71" s="41"/>
      <c r="F71" s="37" t="s">
        <v>1114</v>
      </c>
      <c r="G71" s="38" t="s">
        <v>42</v>
      </c>
      <c r="H71" s="37"/>
      <c r="I71" s="41" t="s">
        <v>351</v>
      </c>
      <c r="J71" s="37"/>
      <c r="K71" s="42"/>
      <c r="L71" s="43"/>
      <c r="M71" s="43">
        <v>230</v>
      </c>
      <c r="N71" s="37" t="s">
        <v>1117</v>
      </c>
      <c r="O71" s="43">
        <f>'EQUIPO MAYO 2025  1'!AQ71</f>
        <v>2</v>
      </c>
      <c r="P71" s="45">
        <f t="shared" si="0"/>
        <v>2</v>
      </c>
      <c r="Q71" s="46">
        <f t="shared" ref="Q71:T71" si="134">AK71</f>
        <v>2</v>
      </c>
      <c r="R71" s="46">
        <f t="shared" si="134"/>
        <v>2</v>
      </c>
      <c r="S71" s="46">
        <f t="shared" si="134"/>
        <v>2</v>
      </c>
      <c r="T71" s="47">
        <f t="shared" si="134"/>
        <v>8</v>
      </c>
      <c r="U71" s="48"/>
      <c r="V71" s="37"/>
      <c r="W71" s="37"/>
      <c r="X71" s="37">
        <v>6</v>
      </c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5">P71-Z71+AE71+U71</f>
        <v>2</v>
      </c>
      <c r="AL71" s="46">
        <f t="shared" si="135"/>
        <v>2</v>
      </c>
      <c r="AM71" s="46">
        <f t="shared" si="135"/>
        <v>2</v>
      </c>
      <c r="AN71" s="46">
        <f t="shared" si="135"/>
        <v>8</v>
      </c>
      <c r="AO71" s="46">
        <f t="shared" si="135"/>
        <v>8</v>
      </c>
      <c r="AP71" s="37"/>
      <c r="AQ71" s="43">
        <f t="shared" si="3"/>
        <v>8</v>
      </c>
      <c r="AR71" s="41" t="s">
        <v>1118</v>
      </c>
      <c r="AS71" s="41"/>
      <c r="AT71" s="53"/>
      <c r="AU71" s="54"/>
      <c r="AV71" s="54"/>
      <c r="AW71" s="4"/>
      <c r="AX71" s="4"/>
    </row>
    <row r="72" spans="1:50" ht="24.6" x14ac:dyDescent="0.4">
      <c r="A72" s="35">
        <f t="shared" si="4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/>
      <c r="O72" s="43">
        <f>'EQUIPO MAYO 2025  1'!AQ72</f>
        <v>5</v>
      </c>
      <c r="P72" s="45">
        <f t="shared" si="0"/>
        <v>5</v>
      </c>
      <c r="Q72" s="46">
        <f t="shared" ref="Q72:T72" si="136">AK72</f>
        <v>5</v>
      </c>
      <c r="R72" s="46">
        <f t="shared" si="136"/>
        <v>5</v>
      </c>
      <c r="S72" s="46">
        <f t="shared" si="136"/>
        <v>5</v>
      </c>
      <c r="T72" s="47">
        <f t="shared" si="136"/>
        <v>5</v>
      </c>
      <c r="U72" s="48"/>
      <c r="V72" s="37"/>
      <c r="W72" s="37"/>
      <c r="X72" s="37"/>
      <c r="Y72" s="49"/>
      <c r="Z72" s="50"/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2025'!AP72</f>
        <v>6</v>
      </c>
      <c r="AK72" s="52">
        <f t="shared" ref="AK72:AO72" si="137">P72-Z72+AE72+U72</f>
        <v>5</v>
      </c>
      <c r="AL72" s="46">
        <f t="shared" si="137"/>
        <v>5</v>
      </c>
      <c r="AM72" s="46">
        <f t="shared" si="137"/>
        <v>5</v>
      </c>
      <c r="AN72" s="46">
        <f t="shared" si="137"/>
        <v>5</v>
      </c>
      <c r="AO72" s="46">
        <f t="shared" si="137"/>
        <v>5</v>
      </c>
      <c r="AP72" s="38" t="s">
        <v>360</v>
      </c>
      <c r="AQ72" s="43">
        <f t="shared" si="3"/>
        <v>5</v>
      </c>
      <c r="AR72" s="53"/>
      <c r="AS72" s="53"/>
      <c r="AT72" s="133"/>
      <c r="AU72" s="54"/>
      <c r="AV72" s="54"/>
      <c r="AW72" s="4"/>
      <c r="AX72" s="4"/>
    </row>
    <row r="73" spans="1:50" ht="49.2" x14ac:dyDescent="0.4">
      <c r="A73" s="35">
        <f t="shared" si="4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MAYO 2025  1'!AQ73</f>
        <v>0</v>
      </c>
      <c r="P73" s="45">
        <f t="shared" si="0"/>
        <v>0</v>
      </c>
      <c r="Q73" s="46">
        <f t="shared" ref="Q73:T73" si="138">AK73</f>
        <v>0</v>
      </c>
      <c r="R73" s="46">
        <f t="shared" si="138"/>
        <v>0</v>
      </c>
      <c r="S73" s="46">
        <f t="shared" si="138"/>
        <v>0</v>
      </c>
      <c r="T73" s="47">
        <f t="shared" si="138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9">P73-Z73+AE73+U73</f>
        <v>0</v>
      </c>
      <c r="AL73" s="46">
        <f t="shared" si="139"/>
        <v>0</v>
      </c>
      <c r="AM73" s="46">
        <f t="shared" si="139"/>
        <v>0</v>
      </c>
      <c r="AN73" s="46">
        <f t="shared" si="139"/>
        <v>0</v>
      </c>
      <c r="AO73" s="46">
        <f t="shared" si="139"/>
        <v>0</v>
      </c>
      <c r="AP73" s="37"/>
      <c r="AQ73" s="43">
        <f t="shared" si="3"/>
        <v>0</v>
      </c>
      <c r="AR73" s="41"/>
      <c r="AS73" s="41"/>
      <c r="AT73" s="53"/>
      <c r="AU73" s="54"/>
      <c r="AV73" s="54"/>
      <c r="AW73" s="4"/>
      <c r="AX73" s="4"/>
    </row>
    <row r="74" spans="1:50" ht="73.8" x14ac:dyDescent="0.4">
      <c r="A74" s="35">
        <f t="shared" si="4"/>
        <v>69</v>
      </c>
      <c r="B74" s="55" t="s">
        <v>365</v>
      </c>
      <c r="C74" s="41" t="s">
        <v>38</v>
      </c>
      <c r="D74" s="56" t="s">
        <v>63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 t="s">
        <v>1103</v>
      </c>
      <c r="N74" s="53"/>
      <c r="O74" s="43">
        <f>'EQUIPO MAYO 2025  1'!AQ74</f>
        <v>9</v>
      </c>
      <c r="P74" s="45">
        <f t="shared" si="0"/>
        <v>9</v>
      </c>
      <c r="Q74" s="46">
        <f t="shared" ref="Q74:T74" si="140">AK74</f>
        <v>9</v>
      </c>
      <c r="R74" s="46">
        <f t="shared" si="140"/>
        <v>9</v>
      </c>
      <c r="S74" s="46">
        <f t="shared" si="140"/>
        <v>9</v>
      </c>
      <c r="T74" s="47">
        <f t="shared" si="140"/>
        <v>9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1">P74-Z74+AE74+U74</f>
        <v>9</v>
      </c>
      <c r="AL74" s="46">
        <f t="shared" si="141"/>
        <v>9</v>
      </c>
      <c r="AM74" s="46">
        <f t="shared" si="141"/>
        <v>9</v>
      </c>
      <c r="AN74" s="46">
        <f t="shared" si="141"/>
        <v>9</v>
      </c>
      <c r="AO74" s="46">
        <f t="shared" si="141"/>
        <v>9</v>
      </c>
      <c r="AP74" s="37"/>
      <c r="AQ74" s="43">
        <f t="shared" si="3"/>
        <v>9</v>
      </c>
      <c r="AR74" s="41"/>
      <c r="AS74" s="41"/>
      <c r="AT74" s="53"/>
      <c r="AU74" s="54"/>
      <c r="AV74" s="54"/>
      <c r="AW74" s="4"/>
      <c r="AX74" s="4"/>
    </row>
    <row r="75" spans="1:50" ht="73.8" x14ac:dyDescent="0.4">
      <c r="A75" s="35">
        <f t="shared" si="4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 t="s">
        <v>1107</v>
      </c>
      <c r="N75" s="41"/>
      <c r="O75" s="43">
        <f>'EQUIPO MAYO 2025  1'!AQ75</f>
        <v>8</v>
      </c>
      <c r="P75" s="45">
        <f t="shared" si="0"/>
        <v>8</v>
      </c>
      <c r="Q75" s="46">
        <f t="shared" ref="Q75:T75" si="142">AK75</f>
        <v>8</v>
      </c>
      <c r="R75" s="46">
        <f t="shared" si="142"/>
        <v>8</v>
      </c>
      <c r="S75" s="46">
        <f t="shared" si="142"/>
        <v>8</v>
      </c>
      <c r="T75" s="47">
        <f t="shared" si="142"/>
        <v>8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3">P75-Z75+AE75+U75</f>
        <v>8</v>
      </c>
      <c r="AL75" s="46">
        <f t="shared" si="143"/>
        <v>8</v>
      </c>
      <c r="AM75" s="46">
        <f t="shared" si="143"/>
        <v>8</v>
      </c>
      <c r="AN75" s="46">
        <f t="shared" si="143"/>
        <v>8</v>
      </c>
      <c r="AO75" s="46">
        <f t="shared" si="143"/>
        <v>8</v>
      </c>
      <c r="AP75" s="37"/>
      <c r="AQ75" s="43">
        <f t="shared" si="3"/>
        <v>8</v>
      </c>
      <c r="AR75" s="41"/>
      <c r="AS75" s="41"/>
      <c r="AT75" s="53"/>
      <c r="AU75" s="54"/>
      <c r="AV75" s="54"/>
      <c r="AW75" s="4"/>
      <c r="AX75" s="4"/>
    </row>
    <row r="76" spans="1:50" ht="24.6" x14ac:dyDescent="0.4">
      <c r="A76" s="35">
        <f t="shared" si="4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f>'EQUIPO MAYO 2025  1'!AQ76</f>
        <v>12</v>
      </c>
      <c r="P76" s="45">
        <f t="shared" si="0"/>
        <v>12</v>
      </c>
      <c r="Q76" s="46">
        <f t="shared" ref="Q76:T76" si="144">AK76</f>
        <v>12</v>
      </c>
      <c r="R76" s="46">
        <f t="shared" si="144"/>
        <v>12</v>
      </c>
      <c r="S76" s="46">
        <f t="shared" si="144"/>
        <v>12</v>
      </c>
      <c r="T76" s="47">
        <f t="shared" si="144"/>
        <v>12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5">P76-Z76+AE76+U76</f>
        <v>12</v>
      </c>
      <c r="AL76" s="46">
        <f t="shared" si="145"/>
        <v>12</v>
      </c>
      <c r="AM76" s="46">
        <f t="shared" si="145"/>
        <v>12</v>
      </c>
      <c r="AN76" s="46">
        <f t="shared" si="145"/>
        <v>12</v>
      </c>
      <c r="AO76" s="46">
        <f t="shared" si="145"/>
        <v>12</v>
      </c>
      <c r="AP76" s="37"/>
      <c r="AQ76" s="43">
        <f t="shared" si="3"/>
        <v>12</v>
      </c>
      <c r="AR76" s="41"/>
      <c r="AS76" s="41"/>
      <c r="AT76" s="53"/>
      <c r="AU76" s="54"/>
      <c r="AV76" s="54"/>
      <c r="AW76" s="4"/>
      <c r="AX76" s="4"/>
    </row>
    <row r="77" spans="1:50" ht="24.6" x14ac:dyDescent="0.4">
      <c r="A77" s="35">
        <f t="shared" si="4"/>
        <v>72</v>
      </c>
      <c r="B77" s="7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/>
      <c r="O77" s="43">
        <f>'EQUIPO MAYO 2025  1'!AQ77</f>
        <v>3</v>
      </c>
      <c r="P77" s="45">
        <f t="shared" si="0"/>
        <v>3</v>
      </c>
      <c r="Q77" s="46">
        <f t="shared" ref="Q77:T77" si="146">AK77</f>
        <v>3</v>
      </c>
      <c r="R77" s="46">
        <f t="shared" si="146"/>
        <v>3</v>
      </c>
      <c r="S77" s="46">
        <f t="shared" si="146"/>
        <v>3</v>
      </c>
      <c r="T77" s="47">
        <f t="shared" si="146"/>
        <v>3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2025'!AP77</f>
        <v>3</v>
      </c>
      <c r="AK77" s="52">
        <f t="shared" ref="AK77:AO77" si="147">P77-Z77+AE77+U77</f>
        <v>3</v>
      </c>
      <c r="AL77" s="46">
        <f t="shared" si="147"/>
        <v>3</v>
      </c>
      <c r="AM77" s="46">
        <f t="shared" si="147"/>
        <v>3</v>
      </c>
      <c r="AN77" s="46">
        <f t="shared" si="147"/>
        <v>3</v>
      </c>
      <c r="AO77" s="46">
        <f t="shared" si="147"/>
        <v>3</v>
      </c>
      <c r="AP77" s="37"/>
      <c r="AQ77" s="43">
        <f t="shared" si="3"/>
        <v>3</v>
      </c>
      <c r="AR77" s="41"/>
      <c r="AS77" s="53"/>
      <c r="AT77" s="53"/>
      <c r="AU77" s="54"/>
      <c r="AV77" s="54"/>
      <c r="AW77" s="4"/>
      <c r="AX77" s="4"/>
    </row>
    <row r="78" spans="1:50" ht="49.2" x14ac:dyDescent="0.4">
      <c r="A78" s="35">
        <f t="shared" si="4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MAYO 2025  1'!AQ78</f>
        <v>0</v>
      </c>
      <c r="P78" s="45">
        <f t="shared" si="0"/>
        <v>0</v>
      </c>
      <c r="Q78" s="46">
        <f t="shared" ref="Q78:T78" si="148">AK78</f>
        <v>0</v>
      </c>
      <c r="R78" s="46">
        <f t="shared" si="148"/>
        <v>0</v>
      </c>
      <c r="S78" s="46">
        <f t="shared" si="148"/>
        <v>0</v>
      </c>
      <c r="T78" s="47">
        <f t="shared" si="148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9">P78-Z78+AE78+U78</f>
        <v>0</v>
      </c>
      <c r="AL78" s="46">
        <f t="shared" si="149"/>
        <v>0</v>
      </c>
      <c r="AM78" s="46">
        <f t="shared" si="149"/>
        <v>0</v>
      </c>
      <c r="AN78" s="46">
        <f t="shared" si="149"/>
        <v>0</v>
      </c>
      <c r="AO78" s="46">
        <f t="shared" si="149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  <c r="AW78" s="4"/>
      <c r="AX78" s="4"/>
    </row>
    <row r="79" spans="1:50" ht="49.2" x14ac:dyDescent="0.4">
      <c r="A79" s="35">
        <f t="shared" si="4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MAYO 2025  1'!AQ79</f>
        <v>1</v>
      </c>
      <c r="P79" s="45">
        <f t="shared" si="0"/>
        <v>1</v>
      </c>
      <c r="Q79" s="46">
        <f t="shared" ref="Q79:T79" si="150">AK79</f>
        <v>1</v>
      </c>
      <c r="R79" s="46">
        <f t="shared" si="150"/>
        <v>1</v>
      </c>
      <c r="S79" s="46">
        <f t="shared" si="150"/>
        <v>1</v>
      </c>
      <c r="T79" s="47">
        <f t="shared" si="150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1">P79-Z79+AE79+U79</f>
        <v>1</v>
      </c>
      <c r="AL79" s="46">
        <f t="shared" si="151"/>
        <v>1</v>
      </c>
      <c r="AM79" s="46">
        <f t="shared" si="151"/>
        <v>1</v>
      </c>
      <c r="AN79" s="46">
        <f t="shared" si="151"/>
        <v>1</v>
      </c>
      <c r="AO79" s="46">
        <f t="shared" si="151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  <c r="AW79" s="4"/>
      <c r="AX79" s="4"/>
    </row>
    <row r="80" spans="1:50" ht="24.6" x14ac:dyDescent="0.4">
      <c r="A80" s="35">
        <f t="shared" si="4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MAYO 2025  1'!AQ80</f>
        <v>0</v>
      </c>
      <c r="P80" s="45">
        <f t="shared" si="0"/>
        <v>0</v>
      </c>
      <c r="Q80" s="46">
        <f t="shared" ref="Q80:T80" si="152">AK80</f>
        <v>0</v>
      </c>
      <c r="R80" s="46">
        <f t="shared" si="152"/>
        <v>0</v>
      </c>
      <c r="S80" s="46">
        <f t="shared" si="152"/>
        <v>0</v>
      </c>
      <c r="T80" s="47">
        <f t="shared" si="152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3">P80-Z80+AE80+U80</f>
        <v>0</v>
      </c>
      <c r="AL80" s="46">
        <f t="shared" si="153"/>
        <v>0</v>
      </c>
      <c r="AM80" s="46">
        <f t="shared" si="153"/>
        <v>0</v>
      </c>
      <c r="AN80" s="46">
        <f t="shared" si="153"/>
        <v>0</v>
      </c>
      <c r="AO80" s="46">
        <f t="shared" si="153"/>
        <v>0</v>
      </c>
      <c r="AP80" s="37"/>
      <c r="AQ80" s="43">
        <f t="shared" si="3"/>
        <v>0</v>
      </c>
      <c r="AR80" s="41"/>
      <c r="AS80" s="41"/>
      <c r="AT80" s="53"/>
      <c r="AU80" s="54"/>
      <c r="AV80" s="54"/>
      <c r="AW80" s="4"/>
      <c r="AX80" s="4"/>
    </row>
    <row r="81" spans="1:50" ht="24.6" x14ac:dyDescent="0.4">
      <c r="A81" s="35">
        <f t="shared" si="4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MAYO 2025  1'!AQ81</f>
        <v>0</v>
      </c>
      <c r="P81" s="45">
        <f t="shared" si="0"/>
        <v>0</v>
      </c>
      <c r="Q81" s="46">
        <f t="shared" ref="Q81:T81" si="154">AK81</f>
        <v>0</v>
      </c>
      <c r="R81" s="46">
        <f t="shared" si="154"/>
        <v>0</v>
      </c>
      <c r="S81" s="46">
        <f t="shared" si="154"/>
        <v>0</v>
      </c>
      <c r="T81" s="47">
        <f t="shared" si="154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5">P81-Z81+AE81+U81</f>
        <v>0</v>
      </c>
      <c r="AL81" s="46">
        <f t="shared" si="155"/>
        <v>0</v>
      </c>
      <c r="AM81" s="46">
        <f t="shared" si="155"/>
        <v>0</v>
      </c>
      <c r="AN81" s="46">
        <f t="shared" si="155"/>
        <v>0</v>
      </c>
      <c r="AO81" s="46">
        <f t="shared" si="155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24.6" x14ac:dyDescent="0.4">
      <c r="A82" s="35">
        <f t="shared" si="4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MAYO 2025  1'!AQ82</f>
        <v>1</v>
      </c>
      <c r="P82" s="45">
        <f t="shared" si="0"/>
        <v>1</v>
      </c>
      <c r="Q82" s="46">
        <f t="shared" ref="Q82:T82" si="156">AK82</f>
        <v>1</v>
      </c>
      <c r="R82" s="46">
        <f t="shared" si="156"/>
        <v>1</v>
      </c>
      <c r="S82" s="46">
        <f t="shared" si="156"/>
        <v>1</v>
      </c>
      <c r="T82" s="47">
        <f t="shared" si="156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7">P82-Z82+AE82+U82</f>
        <v>1</v>
      </c>
      <c r="AL82" s="46">
        <f t="shared" si="157"/>
        <v>1</v>
      </c>
      <c r="AM82" s="46">
        <f t="shared" si="157"/>
        <v>1</v>
      </c>
      <c r="AN82" s="46">
        <f t="shared" si="157"/>
        <v>1</v>
      </c>
      <c r="AO82" s="46">
        <f t="shared" si="157"/>
        <v>1</v>
      </c>
      <c r="AP82" s="37"/>
      <c r="AQ82" s="43">
        <f t="shared" si="3"/>
        <v>1</v>
      </c>
      <c r="AR82" s="41"/>
      <c r="AS82" s="41"/>
      <c r="AT82" s="53"/>
      <c r="AU82" s="54"/>
      <c r="AV82" s="54"/>
      <c r="AW82" s="4"/>
      <c r="AX82" s="4"/>
    </row>
    <row r="83" spans="1:50" ht="49.2" x14ac:dyDescent="0.4">
      <c r="A83" s="35">
        <f t="shared" si="4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MAYO 2025  1'!AQ83</f>
        <v>8</v>
      </c>
      <c r="P83" s="45">
        <f t="shared" si="0"/>
        <v>8</v>
      </c>
      <c r="Q83" s="46">
        <f t="shared" ref="Q83:T83" si="158">AK83</f>
        <v>8</v>
      </c>
      <c r="R83" s="46">
        <f t="shared" si="158"/>
        <v>8</v>
      </c>
      <c r="S83" s="46">
        <f t="shared" si="158"/>
        <v>8</v>
      </c>
      <c r="T83" s="47">
        <f t="shared" si="158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9">P83-Z83+AE83+U83</f>
        <v>8</v>
      </c>
      <c r="AL83" s="46">
        <f t="shared" si="159"/>
        <v>8</v>
      </c>
      <c r="AM83" s="46">
        <f t="shared" si="159"/>
        <v>8</v>
      </c>
      <c r="AN83" s="46">
        <f t="shared" si="159"/>
        <v>8</v>
      </c>
      <c r="AO83" s="46">
        <f t="shared" si="159"/>
        <v>8</v>
      </c>
      <c r="AP83" s="37"/>
      <c r="AQ83" s="43">
        <f t="shared" si="3"/>
        <v>8</v>
      </c>
      <c r="AR83" s="41"/>
      <c r="AS83" s="41"/>
      <c r="AT83" s="53"/>
      <c r="AU83" s="54"/>
      <c r="AV83" s="54"/>
      <c r="AW83" s="4"/>
      <c r="AX83" s="4"/>
    </row>
    <row r="84" spans="1:50" ht="24.6" x14ac:dyDescent="0.4">
      <c r="A84" s="35">
        <f t="shared" si="4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MAYO 2025  1'!AQ84</f>
        <v>1</v>
      </c>
      <c r="P84" s="45">
        <f t="shared" si="0"/>
        <v>1</v>
      </c>
      <c r="Q84" s="46">
        <f t="shared" ref="Q84:T84" si="160">AK84</f>
        <v>1</v>
      </c>
      <c r="R84" s="46">
        <f t="shared" si="160"/>
        <v>1</v>
      </c>
      <c r="S84" s="46">
        <f t="shared" si="160"/>
        <v>1</v>
      </c>
      <c r="T84" s="47">
        <f t="shared" si="160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1">P84-Z84+AE84+U84</f>
        <v>1</v>
      </c>
      <c r="AL84" s="46">
        <f t="shared" si="161"/>
        <v>1</v>
      </c>
      <c r="AM84" s="46">
        <f t="shared" si="161"/>
        <v>1</v>
      </c>
      <c r="AN84" s="46">
        <f t="shared" si="161"/>
        <v>1</v>
      </c>
      <c r="AO84" s="46">
        <f t="shared" si="161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  <c r="AW84" s="4"/>
      <c r="AX84" s="4"/>
    </row>
    <row r="85" spans="1:50" ht="49.2" x14ac:dyDescent="0.4">
      <c r="A85" s="35">
        <f t="shared" si="4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MAYO 2025  1'!AQ85</f>
        <v>10</v>
      </c>
      <c r="P85" s="45">
        <f t="shared" si="0"/>
        <v>10</v>
      </c>
      <c r="Q85" s="46">
        <f t="shared" ref="Q85:T85" si="162">AK85</f>
        <v>10</v>
      </c>
      <c r="R85" s="46">
        <f t="shared" si="162"/>
        <v>10</v>
      </c>
      <c r="S85" s="46">
        <f t="shared" si="162"/>
        <v>10</v>
      </c>
      <c r="T85" s="47">
        <f t="shared" si="162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3">P85-Z85+AE85+U85</f>
        <v>10</v>
      </c>
      <c r="AL85" s="46">
        <f t="shared" si="163"/>
        <v>10</v>
      </c>
      <c r="AM85" s="46">
        <f t="shared" si="163"/>
        <v>10</v>
      </c>
      <c r="AN85" s="46">
        <f t="shared" si="163"/>
        <v>10</v>
      </c>
      <c r="AO85" s="46">
        <f t="shared" si="163"/>
        <v>10</v>
      </c>
      <c r="AP85" s="37"/>
      <c r="AQ85" s="43">
        <f t="shared" si="3"/>
        <v>10</v>
      </c>
      <c r="AR85" s="41"/>
      <c r="AS85" s="41"/>
      <c r="AT85" s="53"/>
      <c r="AU85" s="54"/>
      <c r="AV85" s="54"/>
      <c r="AW85" s="4"/>
      <c r="AX85" s="4"/>
    </row>
    <row r="86" spans="1:50" ht="24.6" x14ac:dyDescent="0.4">
      <c r="A86" s="35">
        <f t="shared" si="4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MAYO 2025  1'!AQ86</f>
        <v>1</v>
      </c>
      <c r="P86" s="45">
        <f t="shared" si="0"/>
        <v>1</v>
      </c>
      <c r="Q86" s="46">
        <f t="shared" ref="Q86:T86" si="164">AK86</f>
        <v>1</v>
      </c>
      <c r="R86" s="46">
        <f t="shared" si="164"/>
        <v>1</v>
      </c>
      <c r="S86" s="46">
        <f t="shared" si="164"/>
        <v>1</v>
      </c>
      <c r="T86" s="47">
        <f t="shared" si="164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5">P86-Z86+AE86+U86</f>
        <v>1</v>
      </c>
      <c r="AL86" s="46">
        <f t="shared" si="165"/>
        <v>1</v>
      </c>
      <c r="AM86" s="46">
        <f t="shared" si="165"/>
        <v>1</v>
      </c>
      <c r="AN86" s="46">
        <f t="shared" si="165"/>
        <v>1</v>
      </c>
      <c r="AO86" s="46">
        <f t="shared" si="165"/>
        <v>1</v>
      </c>
      <c r="AP86" s="37"/>
      <c r="AQ86" s="43">
        <f t="shared" si="3"/>
        <v>1</v>
      </c>
      <c r="AR86" s="41"/>
      <c r="AS86" s="41"/>
      <c r="AT86" s="53"/>
      <c r="AU86" s="54"/>
      <c r="AV86" s="54"/>
      <c r="AW86" s="4"/>
      <c r="AX86" s="4"/>
    </row>
    <row r="87" spans="1:50" ht="49.2" x14ac:dyDescent="0.4">
      <c r="A87" s="35">
        <f t="shared" si="4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MAYO 2025  1'!AQ87</f>
        <v>2</v>
      </c>
      <c r="P87" s="45">
        <f t="shared" si="0"/>
        <v>2</v>
      </c>
      <c r="Q87" s="46">
        <f t="shared" ref="Q87:T87" si="166">AK87</f>
        <v>2</v>
      </c>
      <c r="R87" s="46">
        <f t="shared" si="166"/>
        <v>2</v>
      </c>
      <c r="S87" s="46">
        <f t="shared" si="166"/>
        <v>2</v>
      </c>
      <c r="T87" s="47">
        <f t="shared" si="166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7">P87-Z87+AE87+U87</f>
        <v>2</v>
      </c>
      <c r="AL87" s="46">
        <f t="shared" si="167"/>
        <v>2</v>
      </c>
      <c r="AM87" s="46">
        <f t="shared" si="167"/>
        <v>2</v>
      </c>
      <c r="AN87" s="46">
        <f t="shared" si="167"/>
        <v>2</v>
      </c>
      <c r="AO87" s="46">
        <f t="shared" si="167"/>
        <v>2</v>
      </c>
      <c r="AP87" s="37"/>
      <c r="AQ87" s="43">
        <f t="shared" si="3"/>
        <v>2</v>
      </c>
      <c r="AR87" s="41"/>
      <c r="AS87" s="41"/>
      <c r="AT87" s="53"/>
      <c r="AU87" s="54"/>
      <c r="AV87" s="54"/>
      <c r="AW87" s="4"/>
      <c r="AX87" s="4"/>
    </row>
    <row r="88" spans="1:50" ht="49.2" x14ac:dyDescent="0.4">
      <c r="A88" s="35">
        <f t="shared" si="4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MAYO 2025  1'!AQ88</f>
        <v>1</v>
      </c>
      <c r="P88" s="45">
        <f t="shared" si="0"/>
        <v>1</v>
      </c>
      <c r="Q88" s="46">
        <f t="shared" ref="Q88:T88" si="168">AK88</f>
        <v>1</v>
      </c>
      <c r="R88" s="46">
        <f t="shared" si="168"/>
        <v>1</v>
      </c>
      <c r="S88" s="46">
        <f t="shared" si="168"/>
        <v>1</v>
      </c>
      <c r="T88" s="47">
        <f t="shared" si="168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9">P88-Z88+AE88+U88</f>
        <v>1</v>
      </c>
      <c r="AL88" s="46">
        <f t="shared" si="169"/>
        <v>1</v>
      </c>
      <c r="AM88" s="46">
        <f t="shared" si="169"/>
        <v>1</v>
      </c>
      <c r="AN88" s="46">
        <f t="shared" si="169"/>
        <v>1</v>
      </c>
      <c r="AO88" s="46">
        <f t="shared" si="169"/>
        <v>1</v>
      </c>
      <c r="AP88" s="37"/>
      <c r="AQ88" s="43">
        <f t="shared" si="3"/>
        <v>1</v>
      </c>
      <c r="AR88" s="41"/>
      <c r="AS88" s="41"/>
      <c r="AT88" s="53"/>
      <c r="AU88" s="54"/>
      <c r="AV88" s="54"/>
      <c r="AW88" s="4"/>
      <c r="AX88" s="4"/>
    </row>
    <row r="89" spans="1:50" ht="49.2" x14ac:dyDescent="0.4">
      <c r="A89" s="35">
        <f t="shared" si="4"/>
        <v>84</v>
      </c>
      <c r="B89" s="13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MAYO 2025  1'!AQ89</f>
        <v>1</v>
      </c>
      <c r="P89" s="45">
        <f t="shared" si="0"/>
        <v>1</v>
      </c>
      <c r="Q89" s="46">
        <f t="shared" ref="Q89:T89" si="170">AK89</f>
        <v>1</v>
      </c>
      <c r="R89" s="46">
        <f t="shared" si="170"/>
        <v>1</v>
      </c>
      <c r="S89" s="46">
        <f t="shared" si="170"/>
        <v>1</v>
      </c>
      <c r="T89" s="47">
        <f t="shared" si="170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1">P89-Z89+AE89+U89</f>
        <v>1</v>
      </c>
      <c r="AL89" s="46">
        <f t="shared" si="171"/>
        <v>1</v>
      </c>
      <c r="AM89" s="46">
        <f t="shared" si="171"/>
        <v>1</v>
      </c>
      <c r="AN89" s="46">
        <f t="shared" si="171"/>
        <v>1</v>
      </c>
      <c r="AO89" s="46">
        <f t="shared" si="171"/>
        <v>1</v>
      </c>
      <c r="AP89" s="37"/>
      <c r="AQ89" s="43">
        <f t="shared" si="3"/>
        <v>1</v>
      </c>
      <c r="AR89" s="53"/>
      <c r="AS89" s="53"/>
      <c r="AT89" s="53"/>
      <c r="AU89" s="54"/>
      <c r="AV89" s="54"/>
      <c r="AW89" s="4"/>
      <c r="AX89" s="4"/>
    </row>
    <row r="90" spans="1:50" ht="24.6" x14ac:dyDescent="0.4">
      <c r="A90" s="35">
        <f t="shared" si="4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MAYO 2025  1'!AQ90</f>
        <v>0</v>
      </c>
      <c r="P90" s="45">
        <f t="shared" si="0"/>
        <v>0</v>
      </c>
      <c r="Q90" s="46">
        <f t="shared" ref="Q90:T90" si="172">AK90</f>
        <v>0</v>
      </c>
      <c r="R90" s="46">
        <f t="shared" si="172"/>
        <v>0</v>
      </c>
      <c r="S90" s="46">
        <f t="shared" si="172"/>
        <v>0</v>
      </c>
      <c r="T90" s="47">
        <f t="shared" si="172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3">P90-Z90+AE90+U90</f>
        <v>0</v>
      </c>
      <c r="AL90" s="46">
        <f t="shared" si="173"/>
        <v>0</v>
      </c>
      <c r="AM90" s="46">
        <f t="shared" si="173"/>
        <v>0</v>
      </c>
      <c r="AN90" s="46">
        <f t="shared" si="173"/>
        <v>0</v>
      </c>
      <c r="AO90" s="46">
        <f t="shared" si="173"/>
        <v>0</v>
      </c>
      <c r="AP90" s="37"/>
      <c r="AQ90" s="43">
        <f t="shared" si="3"/>
        <v>0</v>
      </c>
      <c r="AR90" s="41"/>
      <c r="AS90" s="41"/>
      <c r="AT90" s="53"/>
      <c r="AU90" s="54"/>
      <c r="AV90" s="54"/>
      <c r="AW90" s="4"/>
      <c r="AX90" s="4"/>
    </row>
    <row r="91" spans="1:50" ht="49.2" x14ac:dyDescent="0.4">
      <c r="A91" s="35">
        <f t="shared" si="4"/>
        <v>86</v>
      </c>
      <c r="B91" s="7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 t="s">
        <v>1121</v>
      </c>
      <c r="O91" s="43">
        <f>'EQUIPO MAYO 2025  1'!AQ91</f>
        <v>10</v>
      </c>
      <c r="P91" s="45">
        <f t="shared" si="0"/>
        <v>10</v>
      </c>
      <c r="Q91" s="46">
        <f t="shared" ref="Q91:T91" si="174">AK91</f>
        <v>10</v>
      </c>
      <c r="R91" s="46">
        <f t="shared" si="174"/>
        <v>10</v>
      </c>
      <c r="S91" s="46">
        <f t="shared" si="174"/>
        <v>0</v>
      </c>
      <c r="T91" s="47">
        <f t="shared" si="174"/>
        <v>0</v>
      </c>
      <c r="U91" s="48"/>
      <c r="V91" s="37"/>
      <c r="W91" s="37"/>
      <c r="X91" s="37"/>
      <c r="Y91" s="49"/>
      <c r="Z91" s="50"/>
      <c r="AA91" s="37"/>
      <c r="AB91" s="37">
        <v>10</v>
      </c>
      <c r="AC91" s="37"/>
      <c r="AD91" s="49"/>
      <c r="AE91" s="50"/>
      <c r="AF91" s="37"/>
      <c r="AG91" s="37"/>
      <c r="AH91" s="37"/>
      <c r="AI91" s="49"/>
      <c r="AJ91" s="51">
        <f>'EQUIPO ENERO 2025'!AP91</f>
        <v>14</v>
      </c>
      <c r="AK91" s="52">
        <f t="shared" ref="AK91:AO91" si="175">P91-Z91+AE91+U91</f>
        <v>10</v>
      </c>
      <c r="AL91" s="46">
        <f t="shared" si="175"/>
        <v>10</v>
      </c>
      <c r="AM91" s="46">
        <f t="shared" si="175"/>
        <v>0</v>
      </c>
      <c r="AN91" s="46">
        <f t="shared" si="175"/>
        <v>0</v>
      </c>
      <c r="AO91" s="46">
        <f t="shared" si="175"/>
        <v>0</v>
      </c>
      <c r="AP91" s="37"/>
      <c r="AQ91" s="43">
        <f t="shared" si="3"/>
        <v>0</v>
      </c>
      <c r="AR91" s="41">
        <v>2893038028</v>
      </c>
      <c r="AS91" s="41">
        <v>486</v>
      </c>
      <c r="AT91" s="53"/>
      <c r="AU91" s="54"/>
      <c r="AV91" s="54"/>
      <c r="AW91" s="4"/>
      <c r="AX91" s="4"/>
    </row>
    <row r="92" spans="1:50" ht="24.6" x14ac:dyDescent="0.4">
      <c r="A92" s="35">
        <f t="shared" si="4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f>'EQUIPO MAYO 2025  1'!AQ92</f>
        <v>0</v>
      </c>
      <c r="P92" s="45">
        <f t="shared" si="0"/>
        <v>0</v>
      </c>
      <c r="Q92" s="46">
        <f t="shared" ref="Q92:T92" si="176">AK92</f>
        <v>0</v>
      </c>
      <c r="R92" s="46">
        <f t="shared" si="176"/>
        <v>0</v>
      </c>
      <c r="S92" s="46">
        <f t="shared" si="176"/>
        <v>0</v>
      </c>
      <c r="T92" s="47">
        <f t="shared" si="176"/>
        <v>0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7">P92-Z92+AE92+U92</f>
        <v>0</v>
      </c>
      <c r="AL92" s="46">
        <f t="shared" si="177"/>
        <v>0</v>
      </c>
      <c r="AM92" s="46">
        <f t="shared" si="177"/>
        <v>0</v>
      </c>
      <c r="AN92" s="46">
        <f t="shared" si="177"/>
        <v>0</v>
      </c>
      <c r="AO92" s="46">
        <f t="shared" si="177"/>
        <v>0</v>
      </c>
      <c r="AP92" s="37"/>
      <c r="AQ92" s="43">
        <f t="shared" si="3"/>
        <v>0</v>
      </c>
      <c r="AR92" s="41"/>
      <c r="AS92" s="41"/>
      <c r="AT92" s="53"/>
      <c r="AU92" s="54"/>
      <c r="AV92" s="54"/>
      <c r="AW92" s="4"/>
      <c r="AX92" s="4"/>
    </row>
    <row r="93" spans="1:50" ht="49.2" x14ac:dyDescent="0.4">
      <c r="A93" s="35">
        <f t="shared" si="4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MAYO 2025  1'!AQ93</f>
        <v>2</v>
      </c>
      <c r="P93" s="45">
        <f t="shared" si="0"/>
        <v>2</v>
      </c>
      <c r="Q93" s="46">
        <f t="shared" ref="Q93:T93" si="178">AK93</f>
        <v>2</v>
      </c>
      <c r="R93" s="46">
        <f t="shared" si="178"/>
        <v>2</v>
      </c>
      <c r="S93" s="46">
        <f t="shared" si="178"/>
        <v>2</v>
      </c>
      <c r="T93" s="47">
        <f t="shared" si="178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9">P93-Z93+AE93+U93</f>
        <v>2</v>
      </c>
      <c r="AL93" s="46">
        <f t="shared" si="179"/>
        <v>2</v>
      </c>
      <c r="AM93" s="46">
        <f t="shared" si="179"/>
        <v>2</v>
      </c>
      <c r="AN93" s="46">
        <f t="shared" si="179"/>
        <v>2</v>
      </c>
      <c r="AO93" s="46">
        <f t="shared" si="179"/>
        <v>2</v>
      </c>
      <c r="AP93" s="37"/>
      <c r="AQ93" s="43">
        <f t="shared" si="3"/>
        <v>2</v>
      </c>
      <c r="AR93" s="41"/>
      <c r="AS93" s="41"/>
      <c r="AT93" s="53"/>
      <c r="AU93" s="54"/>
      <c r="AV93" s="54"/>
      <c r="AW93" s="4"/>
      <c r="AX93" s="4"/>
    </row>
    <row r="94" spans="1:50" ht="49.2" x14ac:dyDescent="0.4">
      <c r="A94" s="35">
        <f t="shared" si="4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MAYO 2025  1'!AQ94</f>
        <v>0</v>
      </c>
      <c r="P94" s="45">
        <f t="shared" si="0"/>
        <v>0</v>
      </c>
      <c r="Q94" s="46">
        <f t="shared" ref="Q94:T94" si="180">AK94</f>
        <v>0</v>
      </c>
      <c r="R94" s="46">
        <f t="shared" si="180"/>
        <v>0</v>
      </c>
      <c r="S94" s="46">
        <f t="shared" si="180"/>
        <v>0</v>
      </c>
      <c r="T94" s="47">
        <f t="shared" si="180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1">P94-Z94+AE94+U94</f>
        <v>0</v>
      </c>
      <c r="AL94" s="46">
        <f t="shared" si="181"/>
        <v>0</v>
      </c>
      <c r="AM94" s="46">
        <f t="shared" si="181"/>
        <v>0</v>
      </c>
      <c r="AN94" s="46">
        <f t="shared" si="181"/>
        <v>0</v>
      </c>
      <c r="AO94" s="46">
        <f t="shared" si="181"/>
        <v>0</v>
      </c>
      <c r="AP94" s="37"/>
      <c r="AQ94" s="43">
        <f t="shared" si="3"/>
        <v>0</v>
      </c>
      <c r="AR94" s="41"/>
      <c r="AS94" s="41"/>
      <c r="AT94" s="53"/>
      <c r="AU94" s="54"/>
      <c r="AV94" s="54"/>
      <c r="AW94" s="4"/>
      <c r="AX94" s="4"/>
    </row>
    <row r="95" spans="1:50" ht="24.6" x14ac:dyDescent="0.4">
      <c r="A95" s="35">
        <f t="shared" si="4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MAYO 2025  1'!AQ95</f>
        <v>1</v>
      </c>
      <c r="P95" s="45">
        <f t="shared" si="0"/>
        <v>1</v>
      </c>
      <c r="Q95" s="46">
        <f t="shared" ref="Q95:T95" si="182">AK95</f>
        <v>1</v>
      </c>
      <c r="R95" s="46">
        <f t="shared" si="182"/>
        <v>1</v>
      </c>
      <c r="S95" s="46">
        <f t="shared" si="182"/>
        <v>1</v>
      </c>
      <c r="T95" s="47">
        <f t="shared" si="182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3">P95-Z95+AE95+U95</f>
        <v>1</v>
      </c>
      <c r="AL95" s="46">
        <f t="shared" si="183"/>
        <v>1</v>
      </c>
      <c r="AM95" s="46">
        <f t="shared" si="183"/>
        <v>1</v>
      </c>
      <c r="AN95" s="46">
        <f t="shared" si="183"/>
        <v>1</v>
      </c>
      <c r="AO95" s="46">
        <f t="shared" si="183"/>
        <v>1</v>
      </c>
      <c r="AP95" s="37"/>
      <c r="AQ95" s="43">
        <f t="shared" si="3"/>
        <v>1</v>
      </c>
      <c r="AR95" s="41"/>
      <c r="AS95" s="41"/>
      <c r="AT95" s="53"/>
      <c r="AU95" s="54"/>
      <c r="AV95" s="54"/>
      <c r="AW95" s="4"/>
      <c r="AX95" s="4"/>
    </row>
    <row r="96" spans="1:50" ht="49.2" x14ac:dyDescent="0.4">
      <c r="A96" s="35">
        <f t="shared" si="4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MAYO 2025  1'!AQ96</f>
        <v>0</v>
      </c>
      <c r="P96" s="45">
        <f t="shared" si="0"/>
        <v>0</v>
      </c>
      <c r="Q96" s="46">
        <f t="shared" ref="Q96:T96" si="184">AK96</f>
        <v>0</v>
      </c>
      <c r="R96" s="46">
        <f t="shared" si="184"/>
        <v>0</v>
      </c>
      <c r="S96" s="46">
        <f t="shared" si="184"/>
        <v>0</v>
      </c>
      <c r="T96" s="47">
        <f t="shared" si="184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5">P96-Z96+AE96+U96</f>
        <v>0</v>
      </c>
      <c r="AL96" s="46">
        <f t="shared" si="185"/>
        <v>0</v>
      </c>
      <c r="AM96" s="46">
        <f t="shared" si="185"/>
        <v>0</v>
      </c>
      <c r="AN96" s="46">
        <f t="shared" si="185"/>
        <v>0</v>
      </c>
      <c r="AO96" s="46">
        <f t="shared" si="185"/>
        <v>0</v>
      </c>
      <c r="AP96" s="37"/>
      <c r="AQ96" s="43">
        <f t="shared" si="3"/>
        <v>0</v>
      </c>
      <c r="AR96" s="41"/>
      <c r="AS96" s="41"/>
      <c r="AT96" s="53"/>
      <c r="AU96" s="54"/>
      <c r="AV96" s="54"/>
      <c r="AW96" s="4"/>
      <c r="AX96" s="4"/>
    </row>
    <row r="97" spans="1:50" ht="49.2" x14ac:dyDescent="0.4">
      <c r="A97" s="35">
        <f t="shared" si="4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MAYO 2025  1'!AQ97</f>
        <v>0</v>
      </c>
      <c r="P97" s="45">
        <f t="shared" si="0"/>
        <v>0</v>
      </c>
      <c r="Q97" s="46">
        <f t="shared" ref="Q97:T97" si="186">AK97</f>
        <v>0</v>
      </c>
      <c r="R97" s="46">
        <f t="shared" si="186"/>
        <v>0</v>
      </c>
      <c r="S97" s="46">
        <f t="shared" si="186"/>
        <v>0</v>
      </c>
      <c r="T97" s="47">
        <f t="shared" si="186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7">P97-Z97+AE97+U97</f>
        <v>0</v>
      </c>
      <c r="AL97" s="46">
        <f t="shared" si="187"/>
        <v>0</v>
      </c>
      <c r="AM97" s="46">
        <f t="shared" si="187"/>
        <v>0</v>
      </c>
      <c r="AN97" s="46">
        <f t="shared" si="187"/>
        <v>0</v>
      </c>
      <c r="AO97" s="46">
        <f t="shared" si="187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98.4" x14ac:dyDescent="0.4">
      <c r="A98" s="35">
        <f t="shared" si="4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MAYO 2025  1'!AQ98</f>
        <v>3</v>
      </c>
      <c r="P98" s="45">
        <f t="shared" si="0"/>
        <v>3</v>
      </c>
      <c r="Q98" s="46">
        <f t="shared" ref="Q98:T98" si="188">AK98</f>
        <v>3</v>
      </c>
      <c r="R98" s="46">
        <f t="shared" si="188"/>
        <v>3</v>
      </c>
      <c r="S98" s="46">
        <f t="shared" si="188"/>
        <v>3</v>
      </c>
      <c r="T98" s="47">
        <f t="shared" si="188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9">P98-Z98+AE98+U98</f>
        <v>3</v>
      </c>
      <c r="AL98" s="46">
        <f t="shared" si="189"/>
        <v>3</v>
      </c>
      <c r="AM98" s="46">
        <f t="shared" si="189"/>
        <v>3</v>
      </c>
      <c r="AN98" s="46">
        <f t="shared" si="189"/>
        <v>3</v>
      </c>
      <c r="AO98" s="46">
        <f t="shared" si="189"/>
        <v>3</v>
      </c>
      <c r="AP98" s="37"/>
      <c r="AQ98" s="43">
        <f t="shared" si="3"/>
        <v>3</v>
      </c>
      <c r="AR98" s="41"/>
      <c r="AS98" s="41"/>
      <c r="AT98" s="53"/>
      <c r="AU98" s="54"/>
      <c r="AV98" s="54"/>
      <c r="AW98" s="4"/>
      <c r="AX98" s="4"/>
    </row>
    <row r="99" spans="1:50" ht="98.4" x14ac:dyDescent="0.4">
      <c r="A99" s="35">
        <f t="shared" si="4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MAYO 2025  1'!AQ99</f>
        <v>3</v>
      </c>
      <c r="P99" s="45">
        <f t="shared" si="0"/>
        <v>3</v>
      </c>
      <c r="Q99" s="46">
        <f t="shared" ref="Q99:T99" si="190">AK99</f>
        <v>3</v>
      </c>
      <c r="R99" s="46">
        <f t="shared" si="190"/>
        <v>3</v>
      </c>
      <c r="S99" s="46">
        <f t="shared" si="190"/>
        <v>3</v>
      </c>
      <c r="T99" s="47">
        <f t="shared" si="190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1">P99-Z99+AE99+U99</f>
        <v>3</v>
      </c>
      <c r="AL99" s="46">
        <f t="shared" si="191"/>
        <v>3</v>
      </c>
      <c r="AM99" s="46">
        <f t="shared" si="191"/>
        <v>3</v>
      </c>
      <c r="AN99" s="46">
        <f t="shared" si="191"/>
        <v>3</v>
      </c>
      <c r="AO99" s="46">
        <f t="shared" si="191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49.2" x14ac:dyDescent="0.4">
      <c r="A100" s="35">
        <f t="shared" si="4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229</v>
      </c>
      <c r="N100" s="137" t="s">
        <v>1127</v>
      </c>
      <c r="O100" s="43">
        <f>'EQUIPO MAYO 2025  1'!AQ100</f>
        <v>2</v>
      </c>
      <c r="P100" s="45">
        <f t="shared" si="0"/>
        <v>2</v>
      </c>
      <c r="Q100" s="46">
        <f t="shared" ref="Q100:T100" si="192">AK100</f>
        <v>2</v>
      </c>
      <c r="R100" s="46">
        <f t="shared" si="192"/>
        <v>2</v>
      </c>
      <c r="S100" s="46">
        <f t="shared" si="192"/>
        <v>-2</v>
      </c>
      <c r="T100" s="47">
        <f t="shared" si="192"/>
        <v>1</v>
      </c>
      <c r="U100" s="48"/>
      <c r="V100" s="37"/>
      <c r="W100" s="37"/>
      <c r="X100" s="37">
        <v>3</v>
      </c>
      <c r="Y100" s="49"/>
      <c r="Z100" s="50"/>
      <c r="AA100" s="37"/>
      <c r="AB100" s="37">
        <v>4</v>
      </c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3">P100-Z100+AE100+U100</f>
        <v>2</v>
      </c>
      <c r="AL100" s="46">
        <f t="shared" si="193"/>
        <v>2</v>
      </c>
      <c r="AM100" s="46">
        <f t="shared" si="193"/>
        <v>-2</v>
      </c>
      <c r="AN100" s="46">
        <f t="shared" si="193"/>
        <v>1</v>
      </c>
      <c r="AO100" s="46">
        <f t="shared" si="193"/>
        <v>1</v>
      </c>
      <c r="AP100" s="37"/>
      <c r="AQ100" s="43">
        <f t="shared" si="3"/>
        <v>1</v>
      </c>
      <c r="AR100" s="41" t="s">
        <v>1129</v>
      </c>
      <c r="AS100" s="41">
        <v>486</v>
      </c>
      <c r="AT100" s="53"/>
      <c r="AU100" s="54"/>
      <c r="AV100" s="54"/>
      <c r="AW100" s="4"/>
      <c r="AX100" s="4" t="s">
        <v>1130</v>
      </c>
    </row>
    <row r="101" spans="1:50" ht="49.2" x14ac:dyDescent="0.4">
      <c r="A101" s="35">
        <f t="shared" si="4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/>
      <c r="O101" s="43">
        <f>'EQUIPO MAYO 2025  1'!AQ101</f>
        <v>1</v>
      </c>
      <c r="P101" s="45">
        <f t="shared" si="0"/>
        <v>1</v>
      </c>
      <c r="Q101" s="46">
        <f t="shared" ref="Q101:T101" si="194">AK101</f>
        <v>1</v>
      </c>
      <c r="R101" s="46">
        <f t="shared" si="194"/>
        <v>1</v>
      </c>
      <c r="S101" s="46">
        <f t="shared" si="194"/>
        <v>1</v>
      </c>
      <c r="T101" s="47">
        <f t="shared" si="194"/>
        <v>1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5">P101-Z101+AE101+U101</f>
        <v>1</v>
      </c>
      <c r="AL101" s="46">
        <f t="shared" si="195"/>
        <v>1</v>
      </c>
      <c r="AM101" s="46">
        <f t="shared" si="195"/>
        <v>1</v>
      </c>
      <c r="AN101" s="46">
        <f t="shared" si="195"/>
        <v>1</v>
      </c>
      <c r="AO101" s="46">
        <f t="shared" si="195"/>
        <v>1</v>
      </c>
      <c r="AP101" s="37"/>
      <c r="AQ101" s="43">
        <f t="shared" si="3"/>
        <v>1</v>
      </c>
      <c r="AR101" s="41"/>
      <c r="AS101" s="41"/>
      <c r="AT101" s="53"/>
      <c r="AU101" s="54"/>
      <c r="AV101" s="54"/>
      <c r="AW101" s="4"/>
      <c r="AX101" s="4"/>
    </row>
    <row r="102" spans="1:50" ht="49.2" x14ac:dyDescent="0.4">
      <c r="A102" s="35">
        <f t="shared" si="4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MAYO 2025  1'!AQ102</f>
        <v>0</v>
      </c>
      <c r="P102" s="45">
        <f t="shared" si="0"/>
        <v>0</v>
      </c>
      <c r="Q102" s="46">
        <f t="shared" ref="Q102:T102" si="196">AK102</f>
        <v>0</v>
      </c>
      <c r="R102" s="46">
        <f t="shared" si="196"/>
        <v>0</v>
      </c>
      <c r="S102" s="46">
        <f t="shared" si="196"/>
        <v>0</v>
      </c>
      <c r="T102" s="47">
        <f t="shared" si="196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7">P102-Z102+AE102+U102</f>
        <v>0</v>
      </c>
      <c r="AL102" s="46">
        <f t="shared" si="197"/>
        <v>0</v>
      </c>
      <c r="AM102" s="46">
        <f t="shared" si="197"/>
        <v>0</v>
      </c>
      <c r="AN102" s="46">
        <f t="shared" si="197"/>
        <v>0</v>
      </c>
      <c r="AO102" s="46">
        <f t="shared" si="197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  <c r="AW102" s="4"/>
      <c r="AX102" s="4"/>
    </row>
    <row r="103" spans="1:50" ht="49.2" x14ac:dyDescent="0.4">
      <c r="A103" s="35">
        <f t="shared" si="4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MAYO 2025  1'!AQ103</f>
        <v>2</v>
      </c>
      <c r="P103" s="45">
        <f t="shared" si="0"/>
        <v>2</v>
      </c>
      <c r="Q103" s="46">
        <f t="shared" ref="Q103:T103" si="198">AK103</f>
        <v>2</v>
      </c>
      <c r="R103" s="46">
        <f t="shared" si="198"/>
        <v>2</v>
      </c>
      <c r="S103" s="46">
        <f t="shared" si="198"/>
        <v>2</v>
      </c>
      <c r="T103" s="47">
        <f t="shared" si="198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9">P103-Z103+AE103+U103</f>
        <v>2</v>
      </c>
      <c r="AL103" s="46">
        <f t="shared" si="199"/>
        <v>2</v>
      </c>
      <c r="AM103" s="46">
        <f t="shared" si="199"/>
        <v>2</v>
      </c>
      <c r="AN103" s="46">
        <f t="shared" si="199"/>
        <v>2</v>
      </c>
      <c r="AO103" s="46">
        <f t="shared" si="199"/>
        <v>2</v>
      </c>
      <c r="AP103" s="37"/>
      <c r="AQ103" s="43">
        <f t="shared" si="3"/>
        <v>2</v>
      </c>
      <c r="AR103" s="41"/>
      <c r="AS103" s="41"/>
      <c r="AT103" s="53"/>
      <c r="AU103" s="54"/>
      <c r="AV103" s="54"/>
      <c r="AW103" s="4"/>
      <c r="AX103" s="4"/>
    </row>
    <row r="104" spans="1:50" ht="49.2" x14ac:dyDescent="0.4">
      <c r="A104" s="35">
        <f t="shared" si="4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MAYO 2025  1'!AQ104</f>
        <v>0</v>
      </c>
      <c r="P104" s="45">
        <f t="shared" si="0"/>
        <v>0</v>
      </c>
      <c r="Q104" s="46">
        <f t="shared" ref="Q104:T104" si="200">AK104</f>
        <v>0</v>
      </c>
      <c r="R104" s="46">
        <f t="shared" si="200"/>
        <v>0</v>
      </c>
      <c r="S104" s="46">
        <f t="shared" si="200"/>
        <v>0</v>
      </c>
      <c r="T104" s="47">
        <f t="shared" si="200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1">P104-Z104+AE104+U104</f>
        <v>0</v>
      </c>
      <c r="AL104" s="46">
        <f t="shared" si="201"/>
        <v>0</v>
      </c>
      <c r="AM104" s="46">
        <f t="shared" si="201"/>
        <v>0</v>
      </c>
      <c r="AN104" s="46">
        <f t="shared" si="201"/>
        <v>0</v>
      </c>
      <c r="AO104" s="46">
        <f t="shared" si="201"/>
        <v>0</v>
      </c>
      <c r="AP104" s="37"/>
      <c r="AQ104" s="43">
        <f t="shared" si="3"/>
        <v>0</v>
      </c>
      <c r="AR104" s="41"/>
      <c r="AS104" s="41"/>
      <c r="AT104" s="53"/>
      <c r="AU104" s="54"/>
      <c r="AV104" s="54"/>
      <c r="AW104" s="4"/>
      <c r="AX104" s="4"/>
    </row>
    <row r="105" spans="1:50" ht="49.2" x14ac:dyDescent="0.4">
      <c r="A105" s="35">
        <f t="shared" si="4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MAYO 2025  1'!AQ105</f>
        <v>1</v>
      </c>
      <c r="P105" s="45">
        <f t="shared" si="0"/>
        <v>1</v>
      </c>
      <c r="Q105" s="46">
        <f t="shared" ref="Q105:T105" si="202">AK105</f>
        <v>1</v>
      </c>
      <c r="R105" s="46">
        <f t="shared" si="202"/>
        <v>1</v>
      </c>
      <c r="S105" s="46">
        <f t="shared" si="202"/>
        <v>1</v>
      </c>
      <c r="T105" s="47">
        <f t="shared" si="202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3">P105-Z105+AE105+U105</f>
        <v>1</v>
      </c>
      <c r="AL105" s="46">
        <f t="shared" si="203"/>
        <v>1</v>
      </c>
      <c r="AM105" s="46">
        <f t="shared" si="203"/>
        <v>1</v>
      </c>
      <c r="AN105" s="46">
        <f t="shared" si="203"/>
        <v>1</v>
      </c>
      <c r="AO105" s="46">
        <f t="shared" si="203"/>
        <v>1</v>
      </c>
      <c r="AP105" s="37"/>
      <c r="AQ105" s="43">
        <f t="shared" si="3"/>
        <v>1</v>
      </c>
      <c r="AR105" s="41"/>
      <c r="AS105" s="41"/>
      <c r="AT105" s="53"/>
      <c r="AU105" s="54"/>
      <c r="AV105" s="54"/>
      <c r="AW105" s="4"/>
      <c r="AX105" s="4"/>
    </row>
    <row r="106" spans="1:50" ht="73.8" x14ac:dyDescent="0.4">
      <c r="A106" s="35">
        <f t="shared" si="4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MAYO 2025  1'!AQ106</f>
        <v>4</v>
      </c>
      <c r="P106" s="45">
        <f t="shared" si="0"/>
        <v>4</v>
      </c>
      <c r="Q106" s="46">
        <f t="shared" ref="Q106:T106" si="204">AK106</f>
        <v>4</v>
      </c>
      <c r="R106" s="46">
        <f t="shared" si="204"/>
        <v>4</v>
      </c>
      <c r="S106" s="46">
        <f t="shared" si="204"/>
        <v>4</v>
      </c>
      <c r="T106" s="47">
        <f t="shared" si="204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5">P106-Z106+AE106+U106</f>
        <v>4</v>
      </c>
      <c r="AL106" s="46">
        <f t="shared" si="205"/>
        <v>4</v>
      </c>
      <c r="AM106" s="46">
        <f t="shared" si="205"/>
        <v>4</v>
      </c>
      <c r="AN106" s="46">
        <f t="shared" si="205"/>
        <v>4</v>
      </c>
      <c r="AO106" s="46">
        <f t="shared" si="205"/>
        <v>4</v>
      </c>
      <c r="AP106" s="37"/>
      <c r="AQ106" s="43">
        <f t="shared" si="3"/>
        <v>4</v>
      </c>
      <c r="AR106" s="53"/>
      <c r="AS106" s="53"/>
      <c r="AT106" s="53"/>
      <c r="AU106" s="54"/>
      <c r="AV106" s="54"/>
      <c r="AW106" s="4"/>
      <c r="AX106" s="4"/>
    </row>
    <row r="107" spans="1:50" ht="73.8" x14ac:dyDescent="0.4">
      <c r="A107" s="35">
        <f t="shared" si="4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MAYO 2025  1'!AQ107</f>
        <v>6</v>
      </c>
      <c r="P107" s="45">
        <f t="shared" si="0"/>
        <v>6</v>
      </c>
      <c r="Q107" s="46">
        <f t="shared" ref="Q107:T107" si="206">AK107</f>
        <v>6</v>
      </c>
      <c r="R107" s="46">
        <f t="shared" si="206"/>
        <v>6</v>
      </c>
      <c r="S107" s="46">
        <f t="shared" si="206"/>
        <v>6</v>
      </c>
      <c r="T107" s="47">
        <f t="shared" si="206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7">P107-Z107+AE107+U107</f>
        <v>6</v>
      </c>
      <c r="AL107" s="46">
        <f t="shared" si="207"/>
        <v>6</v>
      </c>
      <c r="AM107" s="46">
        <f t="shared" si="207"/>
        <v>6</v>
      </c>
      <c r="AN107" s="46">
        <f t="shared" si="207"/>
        <v>6</v>
      </c>
      <c r="AO107" s="46">
        <f t="shared" si="207"/>
        <v>6</v>
      </c>
      <c r="AP107" s="37"/>
      <c r="AQ107" s="43">
        <f t="shared" si="3"/>
        <v>6</v>
      </c>
      <c r="AR107" s="41"/>
      <c r="AS107" s="41"/>
      <c r="AT107" s="53"/>
      <c r="AU107" s="54"/>
      <c r="AV107" s="54"/>
      <c r="AW107" s="4"/>
      <c r="AX107" s="4"/>
    </row>
    <row r="108" spans="1:50" ht="73.8" x14ac:dyDescent="0.4">
      <c r="A108" s="35">
        <f t="shared" si="4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MAYO 2025  1'!AQ108</f>
        <v>0</v>
      </c>
      <c r="P108" s="45">
        <f t="shared" si="0"/>
        <v>0</v>
      </c>
      <c r="Q108" s="46">
        <f t="shared" ref="Q108:T108" si="208">AK108</f>
        <v>0</v>
      </c>
      <c r="R108" s="46">
        <f t="shared" si="208"/>
        <v>0</v>
      </c>
      <c r="S108" s="46">
        <f t="shared" si="208"/>
        <v>0</v>
      </c>
      <c r="T108" s="47">
        <f t="shared" si="208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9">P108-Z108+AE108+U108</f>
        <v>0</v>
      </c>
      <c r="AL108" s="46">
        <f t="shared" si="209"/>
        <v>0</v>
      </c>
      <c r="AM108" s="46">
        <f t="shared" si="209"/>
        <v>0</v>
      </c>
      <c r="AN108" s="46">
        <f t="shared" si="209"/>
        <v>0</v>
      </c>
      <c r="AO108" s="46">
        <f t="shared" si="209"/>
        <v>0</v>
      </c>
      <c r="AP108" s="37"/>
      <c r="AQ108" s="43">
        <f t="shared" si="3"/>
        <v>0</v>
      </c>
      <c r="AR108" s="41"/>
      <c r="AS108" s="41"/>
      <c r="AT108" s="53"/>
      <c r="AU108" s="54"/>
      <c r="AV108" s="54"/>
      <c r="AW108" s="4"/>
      <c r="AX108" s="4"/>
    </row>
    <row r="109" spans="1:50" ht="24.6" x14ac:dyDescent="0.4">
      <c r="A109" s="35">
        <f t="shared" si="4"/>
        <v>104</v>
      </c>
      <c r="B109" s="106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/>
      <c r="O109" s="43">
        <f>'EQUIPO MAYO 2025  1'!AQ109</f>
        <v>17</v>
      </c>
      <c r="P109" s="45">
        <f t="shared" si="0"/>
        <v>17</v>
      </c>
      <c r="Q109" s="46">
        <f t="shared" ref="Q109:T109" si="210">AK109</f>
        <v>17</v>
      </c>
      <c r="R109" s="46">
        <f t="shared" si="210"/>
        <v>17</v>
      </c>
      <c r="S109" s="46">
        <f t="shared" si="210"/>
        <v>17</v>
      </c>
      <c r="T109" s="47">
        <f t="shared" si="210"/>
        <v>17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1">P109-Z109+AE109+U109</f>
        <v>17</v>
      </c>
      <c r="AL109" s="46">
        <f t="shared" si="211"/>
        <v>17</v>
      </c>
      <c r="AM109" s="46">
        <f t="shared" si="211"/>
        <v>17</v>
      </c>
      <c r="AN109" s="46">
        <f t="shared" si="211"/>
        <v>17</v>
      </c>
      <c r="AO109" s="46">
        <f t="shared" si="211"/>
        <v>17</v>
      </c>
      <c r="AP109" s="37"/>
      <c r="AQ109" s="43">
        <f t="shared" si="3"/>
        <v>17</v>
      </c>
      <c r="AR109" s="41"/>
      <c r="AS109" s="41"/>
      <c r="AT109" s="53"/>
      <c r="AU109" s="54"/>
      <c r="AV109" s="54"/>
      <c r="AW109" s="4"/>
      <c r="AX109" s="4"/>
    </row>
    <row r="110" spans="1:50" ht="49.2" x14ac:dyDescent="0.4">
      <c r="A110" s="35">
        <f t="shared" si="4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MAYO 2025  1'!AQ110</f>
        <v>0</v>
      </c>
      <c r="P110" s="45">
        <f t="shared" si="0"/>
        <v>0</v>
      </c>
      <c r="Q110" s="46">
        <f t="shared" ref="Q110:T110" si="212">AK110</f>
        <v>0</v>
      </c>
      <c r="R110" s="46">
        <f t="shared" si="212"/>
        <v>0</v>
      </c>
      <c r="S110" s="46">
        <f t="shared" si="212"/>
        <v>0</v>
      </c>
      <c r="T110" s="47">
        <f t="shared" si="212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3">P110-Z110+AE110+U110</f>
        <v>0</v>
      </c>
      <c r="AL110" s="46">
        <f t="shared" si="213"/>
        <v>0</v>
      </c>
      <c r="AM110" s="46">
        <f t="shared" si="213"/>
        <v>0</v>
      </c>
      <c r="AN110" s="46">
        <f t="shared" si="213"/>
        <v>0</v>
      </c>
      <c r="AO110" s="46">
        <f t="shared" si="213"/>
        <v>0</v>
      </c>
      <c r="AP110" s="37"/>
      <c r="AQ110" s="43">
        <f t="shared" si="3"/>
        <v>0</v>
      </c>
      <c r="AR110" s="41"/>
      <c r="AS110" s="41"/>
      <c r="AT110" s="53"/>
      <c r="AU110" s="54"/>
      <c r="AV110" s="54"/>
      <c r="AW110" s="4"/>
      <c r="AX110" s="4"/>
    </row>
    <row r="111" spans="1:50" ht="73.8" x14ac:dyDescent="0.4">
      <c r="A111" s="35">
        <f t="shared" si="4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MAYO 2025  1'!AQ111</f>
        <v>10</v>
      </c>
      <c r="P111" s="45">
        <f t="shared" si="0"/>
        <v>10</v>
      </c>
      <c r="Q111" s="46">
        <f t="shared" ref="Q111:T111" si="214">AK111</f>
        <v>10</v>
      </c>
      <c r="R111" s="46">
        <f t="shared" si="214"/>
        <v>10</v>
      </c>
      <c r="S111" s="46">
        <f t="shared" si="214"/>
        <v>10</v>
      </c>
      <c r="T111" s="47">
        <f t="shared" si="214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5">P111-Z111+AE111+U111</f>
        <v>10</v>
      </c>
      <c r="AL111" s="46">
        <f t="shared" si="215"/>
        <v>10</v>
      </c>
      <c r="AM111" s="46">
        <f t="shared" si="215"/>
        <v>10</v>
      </c>
      <c r="AN111" s="46">
        <f t="shared" si="215"/>
        <v>10</v>
      </c>
      <c r="AO111" s="46">
        <f t="shared" si="215"/>
        <v>10</v>
      </c>
      <c r="AP111" s="37"/>
      <c r="AQ111" s="43">
        <f t="shared" si="3"/>
        <v>10</v>
      </c>
      <c r="AR111" s="41"/>
      <c r="AS111" s="41"/>
      <c r="AT111" s="53"/>
      <c r="AU111" s="54"/>
      <c r="AV111" s="54"/>
      <c r="AW111" s="4"/>
      <c r="AX111" s="4"/>
    </row>
    <row r="112" spans="1:50" ht="49.2" x14ac:dyDescent="0.4">
      <c r="A112" s="35">
        <f t="shared" si="4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MAYO 2025  1'!AQ112</f>
        <v>4</v>
      </c>
      <c r="P112" s="45">
        <f t="shared" si="0"/>
        <v>4</v>
      </c>
      <c r="Q112" s="46">
        <f t="shared" ref="Q112:T112" si="216">AK112</f>
        <v>4</v>
      </c>
      <c r="R112" s="46">
        <f t="shared" si="216"/>
        <v>4</v>
      </c>
      <c r="S112" s="46">
        <f t="shared" si="216"/>
        <v>4</v>
      </c>
      <c r="T112" s="47">
        <f t="shared" si="216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7">P112-Z112+AE112+U112</f>
        <v>4</v>
      </c>
      <c r="AL112" s="46">
        <f t="shared" si="217"/>
        <v>4</v>
      </c>
      <c r="AM112" s="46">
        <f t="shared" si="217"/>
        <v>4</v>
      </c>
      <c r="AN112" s="46">
        <f t="shared" si="217"/>
        <v>4</v>
      </c>
      <c r="AO112" s="46">
        <f t="shared" si="217"/>
        <v>4</v>
      </c>
      <c r="AP112" s="37"/>
      <c r="AQ112" s="43">
        <f t="shared" si="3"/>
        <v>4</v>
      </c>
      <c r="AR112" s="41"/>
      <c r="AS112" s="53"/>
      <c r="AT112" s="53"/>
      <c r="AU112" s="54"/>
      <c r="AV112" s="54"/>
      <c r="AW112" s="4"/>
      <c r="AX112" s="4"/>
    </row>
    <row r="113" spans="1:50" ht="49.2" x14ac:dyDescent="0.4">
      <c r="A113" s="35">
        <f t="shared" si="4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MAYO 2025  1'!AQ113</f>
        <v>4</v>
      </c>
      <c r="P113" s="45">
        <f t="shared" si="0"/>
        <v>4</v>
      </c>
      <c r="Q113" s="46">
        <f t="shared" ref="Q113:T113" si="218">AK113</f>
        <v>4</v>
      </c>
      <c r="R113" s="46">
        <f t="shared" si="218"/>
        <v>4</v>
      </c>
      <c r="S113" s="46">
        <f t="shared" si="218"/>
        <v>4</v>
      </c>
      <c r="T113" s="47">
        <f t="shared" si="218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9">P113-Z113+AE113+U113</f>
        <v>4</v>
      </c>
      <c r="AL113" s="46">
        <f t="shared" si="219"/>
        <v>4</v>
      </c>
      <c r="AM113" s="46">
        <f t="shared" si="219"/>
        <v>4</v>
      </c>
      <c r="AN113" s="46">
        <f t="shared" si="219"/>
        <v>4</v>
      </c>
      <c r="AO113" s="46">
        <f t="shared" si="219"/>
        <v>4</v>
      </c>
      <c r="AP113" s="37"/>
      <c r="AQ113" s="43">
        <f t="shared" si="3"/>
        <v>4</v>
      </c>
      <c r="AR113" s="41"/>
      <c r="AS113" s="41"/>
      <c r="AT113" s="53"/>
      <c r="AU113" s="54"/>
      <c r="AV113" s="54"/>
      <c r="AW113" s="4"/>
      <c r="AX113" s="4"/>
    </row>
    <row r="114" spans="1:50" ht="49.2" x14ac:dyDescent="0.4">
      <c r="A114" s="35">
        <f t="shared" si="4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MAYO 2025  1'!AQ114</f>
        <v>0</v>
      </c>
      <c r="P114" s="45">
        <f t="shared" si="0"/>
        <v>0</v>
      </c>
      <c r="Q114" s="46">
        <f t="shared" ref="Q114:T114" si="220">AK114</f>
        <v>0</v>
      </c>
      <c r="R114" s="46">
        <f t="shared" si="220"/>
        <v>0</v>
      </c>
      <c r="S114" s="46">
        <f t="shared" si="220"/>
        <v>0</v>
      </c>
      <c r="T114" s="47">
        <f t="shared" si="220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1">P114-Z114+AE114+U114</f>
        <v>0</v>
      </c>
      <c r="AL114" s="46">
        <f t="shared" si="221"/>
        <v>0</v>
      </c>
      <c r="AM114" s="46">
        <f t="shared" si="221"/>
        <v>0</v>
      </c>
      <c r="AN114" s="46">
        <f t="shared" si="221"/>
        <v>0</v>
      </c>
      <c r="AO114" s="46">
        <f t="shared" si="221"/>
        <v>0</v>
      </c>
      <c r="AP114" s="37"/>
      <c r="AQ114" s="43">
        <f t="shared" si="3"/>
        <v>0</v>
      </c>
      <c r="AR114" s="41"/>
      <c r="AS114" s="41"/>
      <c r="AT114" s="53"/>
      <c r="AU114" s="54"/>
      <c r="AV114" s="54"/>
      <c r="AW114" s="4"/>
      <c r="AX114" s="4"/>
    </row>
    <row r="115" spans="1:50" ht="49.2" x14ac:dyDescent="0.4">
      <c r="A115" s="35">
        <f t="shared" si="4"/>
        <v>110</v>
      </c>
      <c r="B115" s="67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/>
      <c r="O115" s="43">
        <f>'EQUIPO MAYO 2025  1'!AQ115</f>
        <v>-1</v>
      </c>
      <c r="P115" s="45">
        <f t="shared" si="0"/>
        <v>-1</v>
      </c>
      <c r="Q115" s="46">
        <f t="shared" ref="Q115:T115" si="222">AK115</f>
        <v>-1</v>
      </c>
      <c r="R115" s="46">
        <f t="shared" si="222"/>
        <v>-1</v>
      </c>
      <c r="S115" s="46">
        <f t="shared" si="222"/>
        <v>-1</v>
      </c>
      <c r="T115" s="47">
        <f t="shared" si="222"/>
        <v>-1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3">P115-Z115+AE115+U115</f>
        <v>-1</v>
      </c>
      <c r="AL115" s="46">
        <f t="shared" si="223"/>
        <v>-1</v>
      </c>
      <c r="AM115" s="46">
        <f t="shared" si="223"/>
        <v>-1</v>
      </c>
      <c r="AN115" s="46">
        <f t="shared" si="223"/>
        <v>-1</v>
      </c>
      <c r="AO115" s="46">
        <f t="shared" si="223"/>
        <v>-1</v>
      </c>
      <c r="AP115" s="37"/>
      <c r="AQ115" s="43">
        <f t="shared" si="3"/>
        <v>-1</v>
      </c>
      <c r="AR115" s="41"/>
      <c r="AS115" s="41"/>
      <c r="AT115" s="53"/>
      <c r="AU115" s="54"/>
      <c r="AV115" s="54"/>
      <c r="AW115" s="4"/>
      <c r="AX115" s="4"/>
    </row>
    <row r="116" spans="1:50" ht="49.2" x14ac:dyDescent="0.4">
      <c r="A116" s="35">
        <f t="shared" si="4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MAYO 2025  1'!AQ116</f>
        <v>12</v>
      </c>
      <c r="P116" s="45">
        <f t="shared" si="0"/>
        <v>12</v>
      </c>
      <c r="Q116" s="46">
        <f t="shared" ref="Q116:T116" si="224">AK116</f>
        <v>12</v>
      </c>
      <c r="R116" s="46">
        <f t="shared" si="224"/>
        <v>12</v>
      </c>
      <c r="S116" s="46">
        <f t="shared" si="224"/>
        <v>12</v>
      </c>
      <c r="T116" s="47">
        <f t="shared" si="224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5">P116-Z116+AE116+U116</f>
        <v>12</v>
      </c>
      <c r="AL116" s="46">
        <f t="shared" si="225"/>
        <v>12</v>
      </c>
      <c r="AM116" s="46">
        <f t="shared" si="225"/>
        <v>12</v>
      </c>
      <c r="AN116" s="46">
        <f t="shared" si="225"/>
        <v>12</v>
      </c>
      <c r="AO116" s="46">
        <f t="shared" si="225"/>
        <v>12</v>
      </c>
      <c r="AP116" s="37"/>
      <c r="AQ116" s="43">
        <f t="shared" si="3"/>
        <v>12</v>
      </c>
      <c r="AR116" s="41"/>
      <c r="AS116" s="41"/>
      <c r="AT116" s="53"/>
      <c r="AU116" s="54"/>
      <c r="AV116" s="54"/>
      <c r="AW116" s="4"/>
      <c r="AX116" s="4"/>
    </row>
    <row r="117" spans="1:50" ht="24.6" x14ac:dyDescent="0.4">
      <c r="A117" s="35">
        <f t="shared" si="4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MAYO 2025  1'!AQ117</f>
        <v>1</v>
      </c>
      <c r="P117" s="45">
        <f t="shared" si="0"/>
        <v>1</v>
      </c>
      <c r="Q117" s="46">
        <f t="shared" ref="Q117:T117" si="226">AK117</f>
        <v>1</v>
      </c>
      <c r="R117" s="46">
        <f t="shared" si="226"/>
        <v>1</v>
      </c>
      <c r="S117" s="46">
        <f t="shared" si="226"/>
        <v>1</v>
      </c>
      <c r="T117" s="47">
        <f t="shared" si="226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7">P117-Z117+AE117+U117</f>
        <v>1</v>
      </c>
      <c r="AL117" s="46">
        <f t="shared" si="227"/>
        <v>1</v>
      </c>
      <c r="AM117" s="46">
        <f t="shared" si="227"/>
        <v>1</v>
      </c>
      <c r="AN117" s="46">
        <f t="shared" si="227"/>
        <v>1</v>
      </c>
      <c r="AO117" s="46">
        <f t="shared" si="227"/>
        <v>1</v>
      </c>
      <c r="AP117" s="37"/>
      <c r="AQ117" s="43">
        <f t="shared" si="3"/>
        <v>1</v>
      </c>
      <c r="AR117" s="41"/>
      <c r="AS117" s="41"/>
      <c r="AT117" s="53"/>
      <c r="AU117" s="54"/>
      <c r="AV117" s="54"/>
      <c r="AW117" s="4"/>
      <c r="AX117" s="4"/>
    </row>
    <row r="118" spans="1:50" ht="49.2" x14ac:dyDescent="0.4">
      <c r="A118" s="35">
        <f t="shared" si="4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MAYO 2025  1'!AQ118</f>
        <v>1</v>
      </c>
      <c r="P118" s="45">
        <f t="shared" si="0"/>
        <v>1</v>
      </c>
      <c r="Q118" s="46">
        <f t="shared" ref="Q118:T118" si="228">AK118</f>
        <v>1</v>
      </c>
      <c r="R118" s="46">
        <f t="shared" si="228"/>
        <v>1</v>
      </c>
      <c r="S118" s="46">
        <f t="shared" si="228"/>
        <v>1</v>
      </c>
      <c r="T118" s="47">
        <f t="shared" si="228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9">P118-Z118+AE118+U118</f>
        <v>1</v>
      </c>
      <c r="AL118" s="46">
        <f t="shared" si="229"/>
        <v>1</v>
      </c>
      <c r="AM118" s="46">
        <f t="shared" si="229"/>
        <v>1</v>
      </c>
      <c r="AN118" s="46">
        <f t="shared" si="229"/>
        <v>1</v>
      </c>
      <c r="AO118" s="46">
        <f t="shared" si="229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49.2" x14ac:dyDescent="0.4">
      <c r="A119" s="35">
        <f t="shared" si="4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MAYO 2025  1'!AQ119</f>
        <v>4</v>
      </c>
      <c r="P119" s="45">
        <f t="shared" si="0"/>
        <v>4</v>
      </c>
      <c r="Q119" s="46">
        <f t="shared" ref="Q119:T119" si="230">AK119</f>
        <v>4</v>
      </c>
      <c r="R119" s="46">
        <f t="shared" si="230"/>
        <v>4</v>
      </c>
      <c r="S119" s="46">
        <f t="shared" si="230"/>
        <v>4</v>
      </c>
      <c r="T119" s="47">
        <f t="shared" si="230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1">P119-Z119+AE119+U119</f>
        <v>4</v>
      </c>
      <c r="AL119" s="46">
        <f t="shared" si="231"/>
        <v>4</v>
      </c>
      <c r="AM119" s="46">
        <f t="shared" si="231"/>
        <v>4</v>
      </c>
      <c r="AN119" s="46">
        <f t="shared" si="231"/>
        <v>4</v>
      </c>
      <c r="AO119" s="46">
        <f t="shared" si="231"/>
        <v>4</v>
      </c>
      <c r="AP119" s="37"/>
      <c r="AQ119" s="43">
        <f t="shared" si="3"/>
        <v>4</v>
      </c>
      <c r="AR119" s="41"/>
      <c r="AS119" s="41"/>
      <c r="AT119" s="53"/>
      <c r="AU119" s="54"/>
      <c r="AV119" s="54"/>
      <c r="AW119" s="4"/>
      <c r="AX119" s="4"/>
    </row>
    <row r="120" spans="1:50" ht="49.2" x14ac:dyDescent="0.4">
      <c r="A120" s="35">
        <f t="shared" si="4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MAYO 2025  1'!AQ120</f>
        <v>1</v>
      </c>
      <c r="P120" s="45">
        <f t="shared" si="0"/>
        <v>1</v>
      </c>
      <c r="Q120" s="46">
        <f t="shared" ref="Q120:T120" si="232">AK120</f>
        <v>1</v>
      </c>
      <c r="R120" s="46">
        <f t="shared" si="232"/>
        <v>1</v>
      </c>
      <c r="S120" s="46">
        <f t="shared" si="232"/>
        <v>1</v>
      </c>
      <c r="T120" s="47">
        <f t="shared" si="232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3">P120-Z120+AE120+U120</f>
        <v>1</v>
      </c>
      <c r="AL120" s="46">
        <f t="shared" si="233"/>
        <v>1</v>
      </c>
      <c r="AM120" s="46">
        <f t="shared" si="233"/>
        <v>1</v>
      </c>
      <c r="AN120" s="46">
        <f t="shared" si="233"/>
        <v>1</v>
      </c>
      <c r="AO120" s="46">
        <f t="shared" si="233"/>
        <v>1</v>
      </c>
      <c r="AP120" s="37"/>
      <c r="AQ120" s="43">
        <f t="shared" si="3"/>
        <v>1</v>
      </c>
      <c r="AR120" s="41"/>
      <c r="AS120" s="41"/>
      <c r="AT120" s="53"/>
      <c r="AU120" s="54"/>
      <c r="AV120" s="54"/>
      <c r="AW120" s="4"/>
      <c r="AX120" s="4"/>
    </row>
    <row r="121" spans="1:50" ht="49.2" x14ac:dyDescent="0.4">
      <c r="A121" s="35">
        <f t="shared" si="4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MAYO 2025  1'!AQ121</f>
        <v>3</v>
      </c>
      <c r="P121" s="45">
        <f t="shared" si="0"/>
        <v>3</v>
      </c>
      <c r="Q121" s="46">
        <f t="shared" ref="Q121:T121" si="234">AK121</f>
        <v>3</v>
      </c>
      <c r="R121" s="46">
        <f t="shared" si="234"/>
        <v>3</v>
      </c>
      <c r="S121" s="46">
        <f t="shared" si="234"/>
        <v>3</v>
      </c>
      <c r="T121" s="47">
        <f t="shared" si="234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5">P121-Z121+AE121+U121</f>
        <v>3</v>
      </c>
      <c r="AL121" s="46">
        <f t="shared" si="235"/>
        <v>3</v>
      </c>
      <c r="AM121" s="46">
        <f t="shared" si="235"/>
        <v>3</v>
      </c>
      <c r="AN121" s="46">
        <f t="shared" si="235"/>
        <v>3</v>
      </c>
      <c r="AO121" s="46">
        <f t="shared" si="235"/>
        <v>3</v>
      </c>
      <c r="AP121" s="37"/>
      <c r="AQ121" s="43">
        <f t="shared" si="3"/>
        <v>3</v>
      </c>
      <c r="AR121" s="41"/>
      <c r="AS121" s="41"/>
      <c r="AT121" s="53"/>
      <c r="AU121" s="54"/>
      <c r="AV121" s="54"/>
      <c r="AW121" s="4"/>
      <c r="AX121" s="4"/>
    </row>
    <row r="122" spans="1:50" ht="24.6" x14ac:dyDescent="0.4">
      <c r="A122" s="35">
        <f t="shared" si="4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MAYO 2025  1'!AQ122</f>
        <v>0</v>
      </c>
      <c r="P122" s="45">
        <f t="shared" si="0"/>
        <v>0</v>
      </c>
      <c r="Q122" s="46">
        <f t="shared" ref="Q122:T122" si="236">AK122</f>
        <v>0</v>
      </c>
      <c r="R122" s="46">
        <f t="shared" si="236"/>
        <v>0</v>
      </c>
      <c r="S122" s="46">
        <f t="shared" si="236"/>
        <v>0</v>
      </c>
      <c r="T122" s="47">
        <f t="shared" si="236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7">P122-Z122+AE122+U122</f>
        <v>0</v>
      </c>
      <c r="AL122" s="46">
        <f t="shared" si="237"/>
        <v>0</v>
      </c>
      <c r="AM122" s="46">
        <f t="shared" si="237"/>
        <v>0</v>
      </c>
      <c r="AN122" s="46">
        <f t="shared" si="237"/>
        <v>0</v>
      </c>
      <c r="AO122" s="46">
        <f t="shared" si="237"/>
        <v>0</v>
      </c>
      <c r="AP122" s="37"/>
      <c r="AQ122" s="43">
        <f t="shared" si="3"/>
        <v>0</v>
      </c>
      <c r="AR122" s="41"/>
      <c r="AS122" s="41"/>
      <c r="AT122" s="53"/>
      <c r="AU122" s="54"/>
      <c r="AV122" s="54"/>
      <c r="AW122" s="4"/>
      <c r="AX122" s="4"/>
    </row>
    <row r="123" spans="1:50" ht="49.2" x14ac:dyDescent="0.4">
      <c r="A123" s="35">
        <f t="shared" si="4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MAYO 2025  1'!AQ123</f>
        <v>0</v>
      </c>
      <c r="P123" s="45">
        <f t="shared" si="0"/>
        <v>0</v>
      </c>
      <c r="Q123" s="46">
        <f t="shared" ref="Q123:T123" si="238">AK123</f>
        <v>0</v>
      </c>
      <c r="R123" s="46">
        <f t="shared" si="238"/>
        <v>0</v>
      </c>
      <c r="S123" s="46">
        <f t="shared" si="238"/>
        <v>0</v>
      </c>
      <c r="T123" s="148">
        <f t="shared" si="238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9">P123-Z123+AE123+U123</f>
        <v>0</v>
      </c>
      <c r="AL123" s="46">
        <f t="shared" si="239"/>
        <v>0</v>
      </c>
      <c r="AM123" s="46">
        <f t="shared" si="239"/>
        <v>0</v>
      </c>
      <c r="AN123" s="46">
        <f t="shared" si="239"/>
        <v>0</v>
      </c>
      <c r="AO123" s="46">
        <f t="shared" si="239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24.6" x14ac:dyDescent="0.4">
      <c r="A124" s="35">
        <f t="shared" si="4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MAYO 2025  1'!AQ124</f>
        <v>6</v>
      </c>
      <c r="P124" s="45">
        <f t="shared" si="0"/>
        <v>6</v>
      </c>
      <c r="Q124" s="46">
        <f t="shared" ref="Q124:T124" si="240">AK124</f>
        <v>6</v>
      </c>
      <c r="R124" s="46">
        <f t="shared" si="240"/>
        <v>6</v>
      </c>
      <c r="S124" s="46">
        <f t="shared" si="240"/>
        <v>6</v>
      </c>
      <c r="T124" s="152">
        <f t="shared" si="240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1">P124-Z124+AE124+U124</f>
        <v>6</v>
      </c>
      <c r="AL124" s="46">
        <f t="shared" si="241"/>
        <v>6</v>
      </c>
      <c r="AM124" s="46">
        <f t="shared" si="241"/>
        <v>6</v>
      </c>
      <c r="AN124" s="46">
        <f t="shared" si="241"/>
        <v>6</v>
      </c>
      <c r="AO124" s="46">
        <f t="shared" si="241"/>
        <v>6</v>
      </c>
      <c r="AP124" s="37"/>
      <c r="AQ124" s="43">
        <f t="shared" si="3"/>
        <v>6</v>
      </c>
      <c r="AR124" s="41"/>
      <c r="AS124" s="41"/>
      <c r="AT124" s="53"/>
      <c r="AU124" s="54"/>
      <c r="AV124" s="54"/>
      <c r="AW124" s="4"/>
      <c r="AX124" s="4"/>
    </row>
    <row r="125" spans="1:50" ht="24.6" x14ac:dyDescent="0.4">
      <c r="A125" s="35">
        <f t="shared" si="4"/>
        <v>120</v>
      </c>
      <c r="B125" s="7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f>'EQUIPO MAYO 2025  1'!AQ125</f>
        <v>8</v>
      </c>
      <c r="P125" s="45">
        <f t="shared" si="0"/>
        <v>8</v>
      </c>
      <c r="Q125" s="46">
        <f t="shared" ref="Q125:T125" si="242">AK125</f>
        <v>8</v>
      </c>
      <c r="R125" s="46">
        <f t="shared" si="242"/>
        <v>8</v>
      </c>
      <c r="S125" s="46">
        <f t="shared" si="242"/>
        <v>8</v>
      </c>
      <c r="T125" s="47">
        <f t="shared" si="242"/>
        <v>8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3">P125-Z125+AE125+U125</f>
        <v>8</v>
      </c>
      <c r="AL125" s="46">
        <f t="shared" si="243"/>
        <v>8</v>
      </c>
      <c r="AM125" s="46">
        <f t="shared" si="243"/>
        <v>8</v>
      </c>
      <c r="AN125" s="46">
        <f t="shared" si="243"/>
        <v>8</v>
      </c>
      <c r="AO125" s="46">
        <f t="shared" si="243"/>
        <v>8</v>
      </c>
      <c r="AP125" s="37"/>
      <c r="AQ125" s="43">
        <f t="shared" si="3"/>
        <v>8</v>
      </c>
      <c r="AR125" s="41"/>
      <c r="AS125" s="41"/>
      <c r="AT125" s="53"/>
      <c r="AU125" s="54"/>
      <c r="AV125" s="54"/>
      <c r="AW125" s="4"/>
      <c r="AX125" s="4"/>
    </row>
    <row r="126" spans="1:50" ht="49.2" x14ac:dyDescent="0.4">
      <c r="A126" s="35">
        <f t="shared" si="4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MAYO 2025  1'!AQ126</f>
        <v>4</v>
      </c>
      <c r="P126" s="45">
        <f t="shared" si="0"/>
        <v>4</v>
      </c>
      <c r="Q126" s="46">
        <f t="shared" ref="Q126:T126" si="244">AK126</f>
        <v>4</v>
      </c>
      <c r="R126" s="46">
        <f t="shared" si="244"/>
        <v>4</v>
      </c>
      <c r="S126" s="46">
        <f t="shared" si="244"/>
        <v>4</v>
      </c>
      <c r="T126" s="47">
        <f t="shared" si="244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5">P126-Z126+AE126+U126</f>
        <v>4</v>
      </c>
      <c r="AL126" s="46">
        <f t="shared" si="245"/>
        <v>4</v>
      </c>
      <c r="AM126" s="46">
        <f t="shared" si="245"/>
        <v>4</v>
      </c>
      <c r="AN126" s="46">
        <f t="shared" si="245"/>
        <v>4</v>
      </c>
      <c r="AO126" s="46">
        <f t="shared" si="245"/>
        <v>4</v>
      </c>
      <c r="AP126" s="37"/>
      <c r="AQ126" s="43">
        <f t="shared" si="3"/>
        <v>4</v>
      </c>
      <c r="AR126" s="41"/>
      <c r="AS126" s="41"/>
      <c r="AT126" s="53"/>
      <c r="AU126" s="54"/>
      <c r="AV126" s="54"/>
      <c r="AW126" s="4"/>
      <c r="AX126" s="4"/>
    </row>
    <row r="127" spans="1:50" ht="49.2" x14ac:dyDescent="0.4">
      <c r="A127" s="35">
        <f t="shared" si="4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MAYO 2025  1'!AQ127</f>
        <v>0</v>
      </c>
      <c r="P127" s="45">
        <f t="shared" si="0"/>
        <v>0</v>
      </c>
      <c r="Q127" s="46">
        <f t="shared" ref="Q127:T127" si="246">AK127</f>
        <v>0</v>
      </c>
      <c r="R127" s="46">
        <f t="shared" si="246"/>
        <v>0</v>
      </c>
      <c r="S127" s="46">
        <f t="shared" si="246"/>
        <v>0</v>
      </c>
      <c r="T127" s="47">
        <f t="shared" si="246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7">P127-Z127+AE127+U127</f>
        <v>0</v>
      </c>
      <c r="AL127" s="46">
        <f t="shared" si="247"/>
        <v>0</v>
      </c>
      <c r="AM127" s="46">
        <f t="shared" si="247"/>
        <v>0</v>
      </c>
      <c r="AN127" s="46">
        <f t="shared" si="247"/>
        <v>0</v>
      </c>
      <c r="AO127" s="46">
        <f t="shared" si="247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  <c r="AW127" s="4"/>
      <c r="AX127" s="4"/>
    </row>
    <row r="128" spans="1:50" ht="24.6" x14ac:dyDescent="0.4">
      <c r="A128" s="35">
        <f t="shared" si="4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/>
      <c r="O128" s="43">
        <f>'EQUIPO MAYO 2025  1'!AQ128</f>
        <v>3</v>
      </c>
      <c r="P128" s="45">
        <f t="shared" si="0"/>
        <v>3</v>
      </c>
      <c r="Q128" s="46">
        <f t="shared" ref="Q128:T128" si="248">AK128</f>
        <v>3</v>
      </c>
      <c r="R128" s="46">
        <f t="shared" si="248"/>
        <v>3</v>
      </c>
      <c r="S128" s="46">
        <f t="shared" si="248"/>
        <v>3</v>
      </c>
      <c r="T128" s="47">
        <f t="shared" si="248"/>
        <v>3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9">P128-Z128+AE128+U128</f>
        <v>3</v>
      </c>
      <c r="AL128" s="46">
        <f t="shared" si="249"/>
        <v>3</v>
      </c>
      <c r="AM128" s="46">
        <f t="shared" si="249"/>
        <v>3</v>
      </c>
      <c r="AN128" s="46">
        <f t="shared" si="249"/>
        <v>3</v>
      </c>
      <c r="AO128" s="46">
        <f t="shared" si="249"/>
        <v>3</v>
      </c>
      <c r="AP128" s="37"/>
      <c r="AQ128" s="43">
        <f t="shared" si="3"/>
        <v>3</v>
      </c>
      <c r="AR128" s="41"/>
      <c r="AS128" s="41"/>
      <c r="AT128" s="53"/>
      <c r="AU128" s="54"/>
      <c r="AV128" s="54"/>
      <c r="AW128" s="4"/>
      <c r="AX128" s="4"/>
    </row>
    <row r="129" spans="1:50" ht="49.2" x14ac:dyDescent="0.4">
      <c r="A129" s="35">
        <f t="shared" si="4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/>
      <c r="O129" s="43">
        <f>'EQUIPO MAYO 2025  1'!AQ129</f>
        <v>6</v>
      </c>
      <c r="P129" s="45">
        <f t="shared" si="0"/>
        <v>6</v>
      </c>
      <c r="Q129" s="46">
        <f t="shared" ref="Q129:T129" si="250">AK129</f>
        <v>6</v>
      </c>
      <c r="R129" s="46">
        <f t="shared" si="250"/>
        <v>6</v>
      </c>
      <c r="S129" s="46">
        <f t="shared" si="250"/>
        <v>6</v>
      </c>
      <c r="T129" s="47">
        <f t="shared" si="250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1">P129-Z129+AE129+U129</f>
        <v>6</v>
      </c>
      <c r="AL129" s="46">
        <f t="shared" si="251"/>
        <v>6</v>
      </c>
      <c r="AM129" s="46">
        <f t="shared" si="251"/>
        <v>6</v>
      </c>
      <c r="AN129" s="46">
        <f t="shared" si="251"/>
        <v>6</v>
      </c>
      <c r="AO129" s="46">
        <f t="shared" si="251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  <c r="AW129" s="4"/>
      <c r="AX129" s="4"/>
    </row>
    <row r="130" spans="1:50" ht="49.2" x14ac:dyDescent="0.4">
      <c r="A130" s="35">
        <f t="shared" si="4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MAYO 2025  1'!AQ130</f>
        <v>5</v>
      </c>
      <c r="P130" s="45">
        <f t="shared" si="0"/>
        <v>5</v>
      </c>
      <c r="Q130" s="46">
        <f t="shared" ref="Q130:T130" si="252">AK130</f>
        <v>5</v>
      </c>
      <c r="R130" s="46">
        <f t="shared" si="252"/>
        <v>5</v>
      </c>
      <c r="S130" s="46">
        <f t="shared" si="252"/>
        <v>5</v>
      </c>
      <c r="T130" s="47">
        <f t="shared" si="252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3">P130-Z130+AE130+U130</f>
        <v>5</v>
      </c>
      <c r="AL130" s="46">
        <f t="shared" si="253"/>
        <v>5</v>
      </c>
      <c r="AM130" s="46">
        <f t="shared" si="253"/>
        <v>5</v>
      </c>
      <c r="AN130" s="46">
        <f t="shared" si="253"/>
        <v>5</v>
      </c>
      <c r="AO130" s="46">
        <f t="shared" si="253"/>
        <v>5</v>
      </c>
      <c r="AP130" s="37"/>
      <c r="AQ130" s="43">
        <f t="shared" si="3"/>
        <v>5</v>
      </c>
      <c r="AR130" s="41"/>
      <c r="AS130" s="41"/>
      <c r="AT130" s="53"/>
      <c r="AU130" s="54"/>
      <c r="AV130" s="54"/>
      <c r="AW130" s="4"/>
      <c r="AX130" s="4"/>
    </row>
    <row r="131" spans="1:50" ht="24.6" x14ac:dyDescent="0.4">
      <c r="A131" s="35">
        <f t="shared" si="4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 t="s">
        <v>1140</v>
      </c>
      <c r="O131" s="43">
        <f>'EQUIPO MAYO 2025  1'!AQ131</f>
        <v>12</v>
      </c>
      <c r="P131" s="45">
        <f t="shared" si="0"/>
        <v>12</v>
      </c>
      <c r="Q131" s="46">
        <f t="shared" ref="Q131:T131" si="254">AK131</f>
        <v>2</v>
      </c>
      <c r="R131" s="46">
        <f t="shared" si="254"/>
        <v>2</v>
      </c>
      <c r="S131" s="46">
        <f t="shared" si="254"/>
        <v>2</v>
      </c>
      <c r="T131" s="47">
        <f t="shared" si="254"/>
        <v>2</v>
      </c>
      <c r="U131" s="48"/>
      <c r="V131" s="37"/>
      <c r="W131" s="37"/>
      <c r="X131" s="37"/>
      <c r="Y131" s="49"/>
      <c r="Z131" s="138">
        <v>10</v>
      </c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5">P131-Z131+AE131+U131</f>
        <v>2</v>
      </c>
      <c r="AL131" s="46">
        <f t="shared" si="255"/>
        <v>2</v>
      </c>
      <c r="AM131" s="46">
        <f t="shared" si="255"/>
        <v>2</v>
      </c>
      <c r="AN131" s="46">
        <f t="shared" si="255"/>
        <v>2</v>
      </c>
      <c r="AO131" s="46">
        <f t="shared" si="255"/>
        <v>2</v>
      </c>
      <c r="AP131" s="37"/>
      <c r="AQ131" s="43">
        <f t="shared" si="3"/>
        <v>2</v>
      </c>
      <c r="AR131" s="41">
        <v>3746382746</v>
      </c>
      <c r="AS131" s="41" t="s">
        <v>1141</v>
      </c>
      <c r="AT131" s="53"/>
      <c r="AU131" s="54"/>
      <c r="AV131" s="54"/>
      <c r="AW131" s="4"/>
      <c r="AX131" s="4"/>
    </row>
    <row r="132" spans="1:50" ht="24.6" x14ac:dyDescent="0.4">
      <c r="A132" s="35">
        <f t="shared" si="4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220</v>
      </c>
      <c r="N132" s="44" t="s">
        <v>1143</v>
      </c>
      <c r="O132" s="43">
        <f>'EQUIPO MAYO 2025  1'!AQ132</f>
        <v>2</v>
      </c>
      <c r="P132" s="45">
        <f t="shared" si="0"/>
        <v>2</v>
      </c>
      <c r="Q132" s="46">
        <f t="shared" ref="Q132:T132" si="256">AK132</f>
        <v>12</v>
      </c>
      <c r="R132" s="46">
        <f t="shared" si="256"/>
        <v>12</v>
      </c>
      <c r="S132" s="46">
        <f t="shared" si="256"/>
        <v>12</v>
      </c>
      <c r="T132" s="47">
        <f t="shared" si="256"/>
        <v>12</v>
      </c>
      <c r="U132" s="48">
        <v>10</v>
      </c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7">P132-Z132+AE132+U132</f>
        <v>12</v>
      </c>
      <c r="AL132" s="46">
        <f t="shared" si="257"/>
        <v>12</v>
      </c>
      <c r="AM132" s="46">
        <f t="shared" si="257"/>
        <v>12</v>
      </c>
      <c r="AN132" s="46">
        <f t="shared" si="257"/>
        <v>12</v>
      </c>
      <c r="AO132" s="46">
        <f t="shared" si="257"/>
        <v>12</v>
      </c>
      <c r="AP132" s="37"/>
      <c r="AQ132" s="43">
        <f t="shared" si="3"/>
        <v>12</v>
      </c>
      <c r="AR132" s="41"/>
      <c r="AS132" s="41"/>
      <c r="AT132" s="53"/>
      <c r="AU132" s="54"/>
      <c r="AV132" s="54"/>
      <c r="AW132" s="4"/>
      <c r="AX132" s="4"/>
    </row>
    <row r="133" spans="1:50" ht="49.2" x14ac:dyDescent="0.4">
      <c r="A133" s="35">
        <f t="shared" si="4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MAYO 2025  1'!AQ133</f>
        <v>5</v>
      </c>
      <c r="P133" s="45">
        <f t="shared" si="0"/>
        <v>5</v>
      </c>
      <c r="Q133" s="46">
        <f t="shared" ref="Q133:T133" si="258">AK133</f>
        <v>5</v>
      </c>
      <c r="R133" s="46">
        <f t="shared" si="258"/>
        <v>5</v>
      </c>
      <c r="S133" s="46">
        <f t="shared" si="258"/>
        <v>5</v>
      </c>
      <c r="T133" s="47">
        <f t="shared" si="258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9">P133-Z133+AE133+U133</f>
        <v>5</v>
      </c>
      <c r="AL133" s="46">
        <f t="shared" si="259"/>
        <v>5</v>
      </c>
      <c r="AM133" s="46">
        <f t="shared" si="259"/>
        <v>5</v>
      </c>
      <c r="AN133" s="46">
        <f t="shared" si="259"/>
        <v>5</v>
      </c>
      <c r="AO133" s="46">
        <f t="shared" si="259"/>
        <v>5</v>
      </c>
      <c r="AP133" s="37"/>
      <c r="AQ133" s="43">
        <f t="shared" si="3"/>
        <v>5</v>
      </c>
      <c r="AR133" s="41"/>
      <c r="AS133" s="41"/>
      <c r="AT133" s="53"/>
      <c r="AU133" s="54"/>
      <c r="AV133" s="54"/>
      <c r="AW133" s="4"/>
      <c r="AX133" s="4"/>
    </row>
    <row r="134" spans="1:50" ht="49.2" x14ac:dyDescent="0.4">
      <c r="A134" s="35">
        <f t="shared" si="4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MAYO 2025  1'!AQ134</f>
        <v>3</v>
      </c>
      <c r="P134" s="45">
        <f t="shared" si="0"/>
        <v>3</v>
      </c>
      <c r="Q134" s="46">
        <f t="shared" ref="Q134:T134" si="260">AK134</f>
        <v>3</v>
      </c>
      <c r="R134" s="46">
        <f t="shared" si="260"/>
        <v>3</v>
      </c>
      <c r="S134" s="46">
        <f t="shared" si="260"/>
        <v>3</v>
      </c>
      <c r="T134" s="47">
        <f t="shared" si="260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1">P134-Z134+AE134+U134</f>
        <v>3</v>
      </c>
      <c r="AL134" s="46">
        <f t="shared" si="261"/>
        <v>3</v>
      </c>
      <c r="AM134" s="46">
        <f t="shared" si="261"/>
        <v>3</v>
      </c>
      <c r="AN134" s="46">
        <f t="shared" si="261"/>
        <v>3</v>
      </c>
      <c r="AO134" s="46">
        <f t="shared" si="261"/>
        <v>3</v>
      </c>
      <c r="AP134" s="37"/>
      <c r="AQ134" s="43">
        <f t="shared" si="3"/>
        <v>3</v>
      </c>
      <c r="AR134" s="41"/>
      <c r="AS134" s="41"/>
      <c r="AT134" s="53"/>
      <c r="AU134" s="54"/>
      <c r="AV134" s="54"/>
      <c r="AW134" s="4"/>
      <c r="AX134" s="4"/>
    </row>
    <row r="135" spans="1:50" ht="49.2" x14ac:dyDescent="0.4">
      <c r="A135" s="35">
        <f t="shared" si="4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MAYO 2025  1'!AQ135</f>
        <v>5</v>
      </c>
      <c r="P135" s="45">
        <f t="shared" si="0"/>
        <v>5</v>
      </c>
      <c r="Q135" s="46">
        <f t="shared" ref="Q135:T135" si="262">AK135</f>
        <v>5</v>
      </c>
      <c r="R135" s="46">
        <f t="shared" si="262"/>
        <v>5</v>
      </c>
      <c r="S135" s="46">
        <f t="shared" si="262"/>
        <v>5</v>
      </c>
      <c r="T135" s="47">
        <f t="shared" si="262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2025'!AP135</f>
        <v>6</v>
      </c>
      <c r="AK135" s="52">
        <f t="shared" ref="AK135:AO135" si="263">P135-Z135+AE135+U135</f>
        <v>5</v>
      </c>
      <c r="AL135" s="46">
        <f t="shared" si="263"/>
        <v>5</v>
      </c>
      <c r="AM135" s="46">
        <f t="shared" si="263"/>
        <v>5</v>
      </c>
      <c r="AN135" s="46">
        <f t="shared" si="263"/>
        <v>5</v>
      </c>
      <c r="AO135" s="46">
        <f t="shared" si="263"/>
        <v>5</v>
      </c>
      <c r="AP135" s="37"/>
      <c r="AQ135" s="43">
        <f t="shared" si="3"/>
        <v>5</v>
      </c>
      <c r="AR135" s="41"/>
      <c r="AS135" s="41"/>
      <c r="AT135" s="53"/>
      <c r="AU135" s="54"/>
      <c r="AV135" s="54"/>
      <c r="AW135" s="4"/>
      <c r="AX135" s="4"/>
    </row>
    <row r="136" spans="1:50" ht="49.2" x14ac:dyDescent="0.4">
      <c r="A136" s="35">
        <f t="shared" si="4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MAYO 2025  1'!AQ136</f>
        <v>4</v>
      </c>
      <c r="P136" s="45">
        <f t="shared" si="0"/>
        <v>4</v>
      </c>
      <c r="Q136" s="46">
        <f t="shared" ref="Q136:T136" si="264">AK136</f>
        <v>4</v>
      </c>
      <c r="R136" s="46">
        <f t="shared" si="264"/>
        <v>4</v>
      </c>
      <c r="S136" s="46">
        <f t="shared" si="264"/>
        <v>4</v>
      </c>
      <c r="T136" s="47">
        <f t="shared" si="264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5">P136-Z136+AE136+U136</f>
        <v>4</v>
      </c>
      <c r="AL136" s="46">
        <f t="shared" si="265"/>
        <v>4</v>
      </c>
      <c r="AM136" s="46">
        <f t="shared" si="265"/>
        <v>4</v>
      </c>
      <c r="AN136" s="46">
        <f t="shared" si="265"/>
        <v>4</v>
      </c>
      <c r="AO136" s="46">
        <f t="shared" si="265"/>
        <v>4</v>
      </c>
      <c r="AP136" s="37"/>
      <c r="AQ136" s="43">
        <f t="shared" si="3"/>
        <v>4</v>
      </c>
      <c r="AR136" s="41"/>
      <c r="AS136" s="41"/>
      <c r="AT136" s="53"/>
      <c r="AU136" s="54"/>
      <c r="AV136" s="54"/>
      <c r="AW136" s="4"/>
      <c r="AX136" s="4"/>
    </row>
    <row r="137" spans="1:50" ht="49.2" x14ac:dyDescent="0.4">
      <c r="A137" s="35">
        <f t="shared" si="4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MAYO 2025  1'!AQ137</f>
        <v>0</v>
      </c>
      <c r="P137" s="45">
        <f t="shared" si="0"/>
        <v>0</v>
      </c>
      <c r="Q137" s="46">
        <f t="shared" ref="Q137:T137" si="266">AK137</f>
        <v>0</v>
      </c>
      <c r="R137" s="46">
        <f t="shared" si="266"/>
        <v>0</v>
      </c>
      <c r="S137" s="46">
        <f t="shared" si="266"/>
        <v>0</v>
      </c>
      <c r="T137" s="47">
        <f t="shared" si="266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7">P137-Z137+AE137+U137</f>
        <v>0</v>
      </c>
      <c r="AL137" s="46">
        <f t="shared" si="267"/>
        <v>0</v>
      </c>
      <c r="AM137" s="46">
        <f t="shared" si="267"/>
        <v>0</v>
      </c>
      <c r="AN137" s="46">
        <f t="shared" si="267"/>
        <v>0</v>
      </c>
      <c r="AO137" s="46">
        <f t="shared" si="267"/>
        <v>0</v>
      </c>
      <c r="AP137" s="37"/>
      <c r="AQ137" s="43">
        <f t="shared" si="3"/>
        <v>0</v>
      </c>
      <c r="AR137" s="41"/>
      <c r="AS137" s="41"/>
      <c r="AT137" s="53"/>
      <c r="AU137" s="54"/>
      <c r="AV137" s="54"/>
      <c r="AW137" s="4"/>
      <c r="AX137" s="4"/>
    </row>
    <row r="138" spans="1:50" ht="49.2" x14ac:dyDescent="0.4">
      <c r="A138" s="35">
        <f t="shared" si="4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MAYO 2025  1'!AQ138</f>
        <v>9</v>
      </c>
      <c r="P138" s="45">
        <f t="shared" si="0"/>
        <v>9</v>
      </c>
      <c r="Q138" s="46">
        <f t="shared" ref="Q138:T138" si="268">AK138</f>
        <v>9</v>
      </c>
      <c r="R138" s="46">
        <f t="shared" si="268"/>
        <v>9</v>
      </c>
      <c r="S138" s="46">
        <f t="shared" si="268"/>
        <v>9</v>
      </c>
      <c r="T138" s="47">
        <f t="shared" si="268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9">P138-Z138+AE138+U138</f>
        <v>9</v>
      </c>
      <c r="AL138" s="46">
        <f t="shared" si="269"/>
        <v>9</v>
      </c>
      <c r="AM138" s="46">
        <f t="shared" si="269"/>
        <v>9</v>
      </c>
      <c r="AN138" s="46">
        <f t="shared" si="269"/>
        <v>9</v>
      </c>
      <c r="AO138" s="46">
        <f t="shared" si="269"/>
        <v>9</v>
      </c>
      <c r="AP138" s="37"/>
      <c r="AQ138" s="43">
        <f t="shared" si="3"/>
        <v>9</v>
      </c>
      <c r="AR138" s="41"/>
      <c r="AS138" s="41"/>
      <c r="AT138" s="53"/>
      <c r="AU138" s="54"/>
      <c r="AV138" s="54"/>
      <c r="AW138" s="4"/>
      <c r="AX138" s="4"/>
    </row>
    <row r="139" spans="1:50" ht="49.2" x14ac:dyDescent="0.4">
      <c r="A139" s="35">
        <f t="shared" si="4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MAYO 2025  1'!AQ139</f>
        <v>18</v>
      </c>
      <c r="P139" s="45">
        <f t="shared" si="0"/>
        <v>18</v>
      </c>
      <c r="Q139" s="46">
        <f t="shared" ref="Q139:T139" si="270">AK139</f>
        <v>18</v>
      </c>
      <c r="R139" s="46">
        <f t="shared" si="270"/>
        <v>18</v>
      </c>
      <c r="S139" s="46">
        <f t="shared" si="270"/>
        <v>18</v>
      </c>
      <c r="T139" s="47">
        <f t="shared" si="270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1">P139-Z139+AE139+U139</f>
        <v>18</v>
      </c>
      <c r="AL139" s="46">
        <f t="shared" si="271"/>
        <v>18</v>
      </c>
      <c r="AM139" s="46">
        <f t="shared" si="271"/>
        <v>18</v>
      </c>
      <c r="AN139" s="46">
        <f t="shared" si="271"/>
        <v>18</v>
      </c>
      <c r="AO139" s="46">
        <f t="shared" si="271"/>
        <v>18</v>
      </c>
      <c r="AP139" s="37"/>
      <c r="AQ139" s="43">
        <f t="shared" si="3"/>
        <v>18</v>
      </c>
      <c r="AR139" s="41"/>
      <c r="AS139" s="41"/>
      <c r="AT139" s="53"/>
      <c r="AU139" s="54"/>
      <c r="AV139" s="54"/>
      <c r="AW139" s="4"/>
      <c r="AX139" s="4"/>
    </row>
    <row r="140" spans="1:50" ht="73.8" x14ac:dyDescent="0.4">
      <c r="A140" s="35">
        <f t="shared" si="4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MAYO 2025  1'!AQ140</f>
        <v>8</v>
      </c>
      <c r="P140" s="45">
        <f t="shared" si="0"/>
        <v>8</v>
      </c>
      <c r="Q140" s="46">
        <f t="shared" ref="Q140:T140" si="272">AK140</f>
        <v>8</v>
      </c>
      <c r="R140" s="46">
        <f t="shared" si="272"/>
        <v>8</v>
      </c>
      <c r="S140" s="46">
        <f t="shared" si="272"/>
        <v>8</v>
      </c>
      <c r="T140" s="47">
        <f t="shared" si="272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3">P140-Z140+AE140+U140</f>
        <v>8</v>
      </c>
      <c r="AL140" s="46">
        <f t="shared" si="273"/>
        <v>8</v>
      </c>
      <c r="AM140" s="46">
        <f t="shared" si="273"/>
        <v>8</v>
      </c>
      <c r="AN140" s="46">
        <f t="shared" si="273"/>
        <v>8</v>
      </c>
      <c r="AO140" s="46">
        <f t="shared" si="273"/>
        <v>8</v>
      </c>
      <c r="AP140" s="37"/>
      <c r="AQ140" s="43">
        <f t="shared" si="3"/>
        <v>8</v>
      </c>
      <c r="AR140" s="41"/>
      <c r="AS140" s="41"/>
      <c r="AT140" s="53"/>
      <c r="AU140" s="54"/>
      <c r="AV140" s="54"/>
      <c r="AW140" s="4"/>
      <c r="AX140" s="4"/>
    </row>
    <row r="141" spans="1:50" ht="49.2" x14ac:dyDescent="0.4">
      <c r="A141" s="35">
        <f t="shared" si="4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MAYO 2025  1'!AQ141</f>
        <v>4</v>
      </c>
      <c r="P141" s="45">
        <f t="shared" si="0"/>
        <v>4</v>
      </c>
      <c r="Q141" s="46">
        <f t="shared" ref="Q141:T141" si="274">AK141</f>
        <v>4</v>
      </c>
      <c r="R141" s="46">
        <f t="shared" si="274"/>
        <v>4</v>
      </c>
      <c r="S141" s="46">
        <f t="shared" si="274"/>
        <v>4</v>
      </c>
      <c r="T141" s="47">
        <f t="shared" si="274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5">P141-Z141+AE141+U141</f>
        <v>4</v>
      </c>
      <c r="AL141" s="46">
        <f t="shared" si="275"/>
        <v>4</v>
      </c>
      <c r="AM141" s="46">
        <f t="shared" si="275"/>
        <v>4</v>
      </c>
      <c r="AN141" s="46">
        <f t="shared" si="275"/>
        <v>4</v>
      </c>
      <c r="AO141" s="46">
        <f t="shared" si="275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  <c r="AW141" s="4"/>
      <c r="AX141" s="4"/>
    </row>
    <row r="142" spans="1:50" ht="49.2" x14ac:dyDescent="0.4">
      <c r="A142" s="35">
        <f t="shared" si="4"/>
        <v>137</v>
      </c>
      <c r="B142" s="13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MAYO 2025  1'!AQ142</f>
        <v>15</v>
      </c>
      <c r="P142" s="45">
        <f t="shared" si="0"/>
        <v>15</v>
      </c>
      <c r="Q142" s="46">
        <f t="shared" ref="Q142:T142" si="276">AK142</f>
        <v>15</v>
      </c>
      <c r="R142" s="46">
        <f t="shared" si="276"/>
        <v>15</v>
      </c>
      <c r="S142" s="46">
        <f t="shared" si="276"/>
        <v>15</v>
      </c>
      <c r="T142" s="47">
        <f t="shared" si="276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7">P142-Z142+AE142+U142</f>
        <v>15</v>
      </c>
      <c r="AL142" s="46">
        <f t="shared" si="277"/>
        <v>15</v>
      </c>
      <c r="AM142" s="46">
        <f t="shared" si="277"/>
        <v>15</v>
      </c>
      <c r="AN142" s="46">
        <f t="shared" si="277"/>
        <v>15</v>
      </c>
      <c r="AO142" s="46">
        <f t="shared" si="277"/>
        <v>15</v>
      </c>
      <c r="AP142" s="37"/>
      <c r="AQ142" s="43">
        <f t="shared" si="3"/>
        <v>15</v>
      </c>
      <c r="AR142" s="41"/>
      <c r="AS142" s="41"/>
      <c r="AT142" s="53"/>
      <c r="AU142" s="54"/>
      <c r="AV142" s="54"/>
      <c r="AW142" s="4"/>
      <c r="AX142" s="4"/>
    </row>
    <row r="143" spans="1:50" ht="49.2" x14ac:dyDescent="0.4">
      <c r="A143" s="35">
        <f t="shared" si="4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MAYO 2025  1'!AQ143</f>
        <v>0</v>
      </c>
      <c r="P143" s="45">
        <f t="shared" si="0"/>
        <v>0</v>
      </c>
      <c r="Q143" s="46">
        <f t="shared" ref="Q143:T143" si="278">AK143</f>
        <v>0</v>
      </c>
      <c r="R143" s="46">
        <f t="shared" si="278"/>
        <v>0</v>
      </c>
      <c r="S143" s="46">
        <f t="shared" si="278"/>
        <v>0</v>
      </c>
      <c r="T143" s="47">
        <f t="shared" si="278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9">P143-Z143+AE143+U143</f>
        <v>0</v>
      </c>
      <c r="AL143" s="46">
        <f t="shared" si="279"/>
        <v>0</v>
      </c>
      <c r="AM143" s="46">
        <f t="shared" si="279"/>
        <v>0</v>
      </c>
      <c r="AN143" s="46">
        <f t="shared" si="279"/>
        <v>0</v>
      </c>
      <c r="AO143" s="46">
        <f t="shared" si="279"/>
        <v>0</v>
      </c>
      <c r="AP143" s="37"/>
      <c r="AQ143" s="43">
        <f t="shared" si="3"/>
        <v>0</v>
      </c>
      <c r="AR143" s="41"/>
      <c r="AS143" s="41"/>
      <c r="AT143" s="53"/>
      <c r="AU143" s="54"/>
      <c r="AV143" s="54"/>
      <c r="AW143" s="4"/>
      <c r="AX143" s="4"/>
    </row>
    <row r="144" spans="1:50" ht="49.2" x14ac:dyDescent="0.4">
      <c r="A144" s="35">
        <f t="shared" si="4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MAYO 2025  1'!AQ144</f>
        <v>10</v>
      </c>
      <c r="P144" s="45">
        <f t="shared" si="0"/>
        <v>10</v>
      </c>
      <c r="Q144" s="46">
        <f t="shared" ref="Q144:T144" si="280">AK144</f>
        <v>10</v>
      </c>
      <c r="R144" s="46">
        <f t="shared" si="280"/>
        <v>10</v>
      </c>
      <c r="S144" s="46">
        <f t="shared" si="280"/>
        <v>10</v>
      </c>
      <c r="T144" s="47">
        <f t="shared" si="280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1">P144-Z144+AE144+U144</f>
        <v>10</v>
      </c>
      <c r="AL144" s="46">
        <f t="shared" si="281"/>
        <v>10</v>
      </c>
      <c r="AM144" s="46">
        <f t="shared" si="281"/>
        <v>10</v>
      </c>
      <c r="AN144" s="46">
        <f t="shared" si="281"/>
        <v>10</v>
      </c>
      <c r="AO144" s="46">
        <f t="shared" si="281"/>
        <v>10</v>
      </c>
      <c r="AP144" s="37"/>
      <c r="AQ144" s="43">
        <f t="shared" si="3"/>
        <v>10</v>
      </c>
      <c r="AR144" s="41"/>
      <c r="AS144" s="41"/>
      <c r="AT144" s="53"/>
      <c r="AU144" s="54"/>
      <c r="AV144" s="54"/>
      <c r="AW144" s="4"/>
      <c r="AX144" s="4"/>
    </row>
    <row r="145" spans="1:50" ht="24.6" x14ac:dyDescent="0.4">
      <c r="A145" s="35">
        <f t="shared" si="4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44"/>
      <c r="O145" s="43">
        <f>'EQUIPO MAYO 2025  1'!AQ145</f>
        <v>156</v>
      </c>
      <c r="P145" s="45">
        <f t="shared" si="0"/>
        <v>156</v>
      </c>
      <c r="Q145" s="46">
        <f t="shared" ref="Q145:T145" si="282">AK145</f>
        <v>156</v>
      </c>
      <c r="R145" s="46">
        <f t="shared" si="282"/>
        <v>156</v>
      </c>
      <c r="S145" s="46">
        <f t="shared" si="282"/>
        <v>156</v>
      </c>
      <c r="T145" s="47">
        <f t="shared" si="282"/>
        <v>156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3">P145-Z145+AE145+U145</f>
        <v>156</v>
      </c>
      <c r="AL145" s="46">
        <f t="shared" si="283"/>
        <v>156</v>
      </c>
      <c r="AM145" s="46">
        <f t="shared" si="283"/>
        <v>156</v>
      </c>
      <c r="AN145" s="46">
        <f t="shared" si="283"/>
        <v>156</v>
      </c>
      <c r="AO145" s="46">
        <f t="shared" si="283"/>
        <v>156</v>
      </c>
      <c r="AP145" s="37"/>
      <c r="AQ145" s="43">
        <f t="shared" si="3"/>
        <v>156</v>
      </c>
      <c r="AR145" s="41"/>
      <c r="AS145" s="41"/>
      <c r="AT145" s="53"/>
      <c r="AU145" s="54"/>
      <c r="AV145" s="54"/>
      <c r="AW145" s="4"/>
      <c r="AX145" s="4"/>
    </row>
    <row r="146" spans="1:50" ht="24.6" x14ac:dyDescent="0.4">
      <c r="A146" s="35">
        <f t="shared" si="4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44"/>
      <c r="O146" s="43">
        <f>'EQUIPO MAYO 2025  1'!AQ146</f>
        <v>156</v>
      </c>
      <c r="P146" s="45">
        <f t="shared" si="0"/>
        <v>156</v>
      </c>
      <c r="Q146" s="46">
        <f t="shared" ref="Q146:T146" si="284">AK146</f>
        <v>156</v>
      </c>
      <c r="R146" s="46">
        <f t="shared" si="284"/>
        <v>156</v>
      </c>
      <c r="S146" s="46">
        <f t="shared" si="284"/>
        <v>156</v>
      </c>
      <c r="T146" s="47">
        <f t="shared" si="284"/>
        <v>156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5">P146-Z146+AE146+U146</f>
        <v>156</v>
      </c>
      <c r="AL146" s="46">
        <f t="shared" si="285"/>
        <v>156</v>
      </c>
      <c r="AM146" s="46">
        <f t="shared" si="285"/>
        <v>156</v>
      </c>
      <c r="AN146" s="46">
        <f t="shared" si="285"/>
        <v>156</v>
      </c>
      <c r="AO146" s="46">
        <f t="shared" si="285"/>
        <v>156</v>
      </c>
      <c r="AP146" s="37"/>
      <c r="AQ146" s="43">
        <f t="shared" si="3"/>
        <v>156</v>
      </c>
      <c r="AR146" s="41"/>
      <c r="AS146" s="41"/>
      <c r="AT146" s="53"/>
      <c r="AU146" s="54"/>
      <c r="AV146" s="54"/>
      <c r="AW146" s="4"/>
      <c r="AX146" s="4"/>
    </row>
    <row r="147" spans="1:50" ht="24.6" x14ac:dyDescent="0.4">
      <c r="A147" s="35">
        <f t="shared" si="4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/>
      <c r="O147" s="43">
        <f>'EQUIPO MAYO 2025  1'!AQ147</f>
        <v>127</v>
      </c>
      <c r="P147" s="45">
        <f t="shared" si="0"/>
        <v>127</v>
      </c>
      <c r="Q147" s="46">
        <f t="shared" ref="Q147:T147" si="286">AK147</f>
        <v>127</v>
      </c>
      <c r="R147" s="46">
        <f t="shared" si="286"/>
        <v>127</v>
      </c>
      <c r="S147" s="46">
        <f t="shared" si="286"/>
        <v>127</v>
      </c>
      <c r="T147" s="47">
        <f t="shared" si="286"/>
        <v>127</v>
      </c>
      <c r="U147" s="48"/>
      <c r="V147" s="37"/>
      <c r="W147" s="37"/>
      <c r="X147" s="37"/>
      <c r="Y147" s="49"/>
      <c r="Z147" s="138"/>
      <c r="AA147" s="139"/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7">P147-Z147+AE147+U147</f>
        <v>127</v>
      </c>
      <c r="AL147" s="46">
        <f t="shared" si="287"/>
        <v>127</v>
      </c>
      <c r="AM147" s="46">
        <f t="shared" si="287"/>
        <v>127</v>
      </c>
      <c r="AN147" s="46">
        <f t="shared" si="287"/>
        <v>127</v>
      </c>
      <c r="AO147" s="46">
        <f t="shared" si="287"/>
        <v>127</v>
      </c>
      <c r="AP147" s="37"/>
      <c r="AQ147" s="43">
        <f t="shared" si="3"/>
        <v>127</v>
      </c>
      <c r="AR147" s="41"/>
      <c r="AS147" s="41"/>
      <c r="AT147" s="53"/>
      <c r="AU147" s="54"/>
      <c r="AV147" s="54"/>
      <c r="AW147" s="4"/>
      <c r="AX147" s="4"/>
    </row>
    <row r="148" spans="1:50" ht="24.6" x14ac:dyDescent="0.4">
      <c r="A148" s="35">
        <f t="shared" si="4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/>
      <c r="O148" s="43">
        <f>'EQUIPO MAYO 2025  1'!AQ148</f>
        <v>127</v>
      </c>
      <c r="P148" s="45">
        <f t="shared" si="0"/>
        <v>127</v>
      </c>
      <c r="Q148" s="46">
        <f t="shared" ref="Q148:T148" si="288">AK148</f>
        <v>127</v>
      </c>
      <c r="R148" s="46">
        <f t="shared" si="288"/>
        <v>127</v>
      </c>
      <c r="S148" s="46">
        <f t="shared" si="288"/>
        <v>127</v>
      </c>
      <c r="T148" s="47">
        <f t="shared" si="288"/>
        <v>127</v>
      </c>
      <c r="U148" s="48"/>
      <c r="V148" s="37"/>
      <c r="W148" s="37"/>
      <c r="X148" s="37"/>
      <c r="Y148" s="49"/>
      <c r="Z148" s="138"/>
      <c r="AA148" s="139"/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9">P148-Z148+AE148+U148</f>
        <v>127</v>
      </c>
      <c r="AL148" s="46">
        <f t="shared" si="289"/>
        <v>127</v>
      </c>
      <c r="AM148" s="46">
        <f t="shared" si="289"/>
        <v>127</v>
      </c>
      <c r="AN148" s="46">
        <f t="shared" si="289"/>
        <v>127</v>
      </c>
      <c r="AO148" s="46">
        <f t="shared" si="289"/>
        <v>127</v>
      </c>
      <c r="AP148" s="37"/>
      <c r="AQ148" s="43">
        <f t="shared" si="3"/>
        <v>127</v>
      </c>
      <c r="AR148" s="41"/>
      <c r="AS148" s="44"/>
      <c r="AT148" s="53"/>
      <c r="AU148" s="54"/>
      <c r="AV148" s="54"/>
      <c r="AW148" s="4"/>
      <c r="AX148" s="4"/>
    </row>
    <row r="149" spans="1:50" ht="49.2" x14ac:dyDescent="0.4">
      <c r="A149" s="35">
        <f t="shared" si="4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/>
      <c r="O149" s="43">
        <f>'EQUIPO MAYO 2025  1'!AQ149</f>
        <v>42</v>
      </c>
      <c r="P149" s="45">
        <f t="shared" si="0"/>
        <v>42</v>
      </c>
      <c r="Q149" s="46">
        <f t="shared" ref="Q149:T149" si="290">AK149</f>
        <v>42</v>
      </c>
      <c r="R149" s="46">
        <f t="shared" si="290"/>
        <v>42</v>
      </c>
      <c r="S149" s="46">
        <f t="shared" si="290"/>
        <v>42</v>
      </c>
      <c r="T149" s="47">
        <f t="shared" si="290"/>
        <v>42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1">P149-Z149+AE149+U149</f>
        <v>42</v>
      </c>
      <c r="AL149" s="46">
        <f t="shared" si="291"/>
        <v>42</v>
      </c>
      <c r="AM149" s="46">
        <f t="shared" si="291"/>
        <v>42</v>
      </c>
      <c r="AN149" s="46">
        <f t="shared" si="291"/>
        <v>42</v>
      </c>
      <c r="AO149" s="46">
        <f t="shared" si="291"/>
        <v>42</v>
      </c>
      <c r="AP149" s="37"/>
      <c r="AQ149" s="43">
        <f t="shared" si="3"/>
        <v>42</v>
      </c>
      <c r="AR149" s="41"/>
      <c r="AS149" s="41"/>
      <c r="AT149" s="53"/>
      <c r="AU149" s="54"/>
      <c r="AV149" s="54"/>
      <c r="AW149" s="4"/>
      <c r="AX149" s="4"/>
    </row>
    <row r="150" spans="1:50" ht="50.4" x14ac:dyDescent="0.5">
      <c r="A150" s="35">
        <f t="shared" si="4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/>
      <c r="O150" s="43">
        <f>'EQUIPO MAYO 2025  1'!AQ150</f>
        <v>32</v>
      </c>
      <c r="P150" s="45">
        <f t="shared" si="0"/>
        <v>32</v>
      </c>
      <c r="Q150" s="46">
        <f t="shared" ref="Q150:T150" si="292">AK150</f>
        <v>32</v>
      </c>
      <c r="R150" s="46">
        <f t="shared" si="292"/>
        <v>32</v>
      </c>
      <c r="S150" s="46">
        <f t="shared" si="292"/>
        <v>32</v>
      </c>
      <c r="T150" s="47">
        <f t="shared" si="292"/>
        <v>32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3">P150-Z150+AE150+U150</f>
        <v>32</v>
      </c>
      <c r="AL150" s="46">
        <f t="shared" si="293"/>
        <v>32</v>
      </c>
      <c r="AM150" s="46">
        <f t="shared" si="293"/>
        <v>32</v>
      </c>
      <c r="AN150" s="46">
        <f t="shared" si="293"/>
        <v>32</v>
      </c>
      <c r="AO150" s="46">
        <f t="shared" si="293"/>
        <v>32</v>
      </c>
      <c r="AP150" s="37"/>
      <c r="AQ150" s="43">
        <f t="shared" si="3"/>
        <v>32</v>
      </c>
      <c r="AR150" s="41"/>
      <c r="AS150" s="41"/>
      <c r="AT150" s="53"/>
      <c r="AU150" s="54"/>
      <c r="AV150" s="54"/>
      <c r="AW150" s="4"/>
      <c r="AX150" s="4"/>
    </row>
    <row r="151" spans="1:50" ht="49.2" x14ac:dyDescent="0.4">
      <c r="A151" s="35">
        <f t="shared" si="4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MAYO 2025  1'!AQ151</f>
        <v>2</v>
      </c>
      <c r="P151" s="45">
        <f t="shared" si="0"/>
        <v>2</v>
      </c>
      <c r="Q151" s="46">
        <f t="shared" ref="Q151:Q219" si="294">AK151</f>
        <v>2</v>
      </c>
      <c r="R151" s="37">
        <v>2</v>
      </c>
      <c r="S151" s="37">
        <v>2</v>
      </c>
      <c r="T151" s="132"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5">P151-Z151+AE151+U151</f>
        <v>2</v>
      </c>
      <c r="AL151" s="46">
        <f t="shared" si="295"/>
        <v>2</v>
      </c>
      <c r="AM151" s="37">
        <f t="shared" si="295"/>
        <v>2</v>
      </c>
      <c r="AN151" s="37">
        <f t="shared" si="295"/>
        <v>2</v>
      </c>
      <c r="AO151" s="37">
        <f t="shared" si="295"/>
        <v>2</v>
      </c>
      <c r="AP151" s="37"/>
      <c r="AQ151" s="43">
        <f t="shared" si="3"/>
        <v>2</v>
      </c>
      <c r="AR151" s="41"/>
      <c r="AS151" s="41"/>
      <c r="AT151" s="53"/>
      <c r="AU151" s="54"/>
      <c r="AV151" s="54"/>
      <c r="AW151" s="4"/>
      <c r="AX151" s="4"/>
    </row>
    <row r="152" spans="1:50" ht="24.6" x14ac:dyDescent="0.4">
      <c r="A152" s="35">
        <f t="shared" si="4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MAYO 2025  1'!AQ152</f>
        <v>14</v>
      </c>
      <c r="P152" s="45">
        <f t="shared" si="0"/>
        <v>14</v>
      </c>
      <c r="Q152" s="46">
        <f t="shared" si="294"/>
        <v>14</v>
      </c>
      <c r="R152" s="46">
        <f t="shared" ref="R152:T152" si="296">AL152</f>
        <v>14</v>
      </c>
      <c r="S152" s="46">
        <f t="shared" si="296"/>
        <v>14</v>
      </c>
      <c r="T152" s="47">
        <f t="shared" si="296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7">P152-Z152+AE152+U152</f>
        <v>14</v>
      </c>
      <c r="AL152" s="46">
        <f t="shared" si="297"/>
        <v>14</v>
      </c>
      <c r="AM152" s="46">
        <f t="shared" si="297"/>
        <v>14</v>
      </c>
      <c r="AN152" s="46">
        <f t="shared" si="297"/>
        <v>14</v>
      </c>
      <c r="AO152" s="46">
        <f t="shared" si="297"/>
        <v>14</v>
      </c>
      <c r="AP152" s="37"/>
      <c r="AQ152" s="43">
        <f t="shared" si="3"/>
        <v>14</v>
      </c>
      <c r="AR152" s="41"/>
      <c r="AS152" s="41"/>
      <c r="AT152" s="53"/>
      <c r="AU152" s="54"/>
      <c r="AV152" s="54"/>
      <c r="AW152" s="4"/>
      <c r="AX152" s="4"/>
    </row>
    <row r="153" spans="1:50" ht="49.2" x14ac:dyDescent="0.4">
      <c r="A153" s="35">
        <f t="shared" si="4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MAYO 2025  1'!AQ153</f>
        <v>1</v>
      </c>
      <c r="P153" s="45">
        <f t="shared" si="0"/>
        <v>1</v>
      </c>
      <c r="Q153" s="46">
        <f t="shared" si="294"/>
        <v>1</v>
      </c>
      <c r="R153" s="46">
        <f t="shared" ref="R153:T153" si="298">AL153</f>
        <v>1</v>
      </c>
      <c r="S153" s="46">
        <f t="shared" si="298"/>
        <v>1</v>
      </c>
      <c r="T153" s="47">
        <f t="shared" si="298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9">P153-Z153+AE153+U153</f>
        <v>1</v>
      </c>
      <c r="AL153" s="46">
        <f t="shared" si="299"/>
        <v>1</v>
      </c>
      <c r="AM153" s="46">
        <f t="shared" si="299"/>
        <v>1</v>
      </c>
      <c r="AN153" s="46">
        <f t="shared" si="299"/>
        <v>1</v>
      </c>
      <c r="AO153" s="46">
        <f t="shared" si="299"/>
        <v>1</v>
      </c>
      <c r="AP153" s="37"/>
      <c r="AQ153" s="43">
        <f t="shared" si="3"/>
        <v>1</v>
      </c>
      <c r="AR153" s="41"/>
      <c r="AS153" s="41"/>
      <c r="AT153" s="53"/>
      <c r="AU153" s="54"/>
      <c r="AV153" s="54"/>
      <c r="AW153" s="4"/>
      <c r="AX153" s="4"/>
    </row>
    <row r="154" spans="1:50" ht="24.6" x14ac:dyDescent="0.4">
      <c r="A154" s="35">
        <f t="shared" si="4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MAYO 2025  1'!AQ154</f>
        <v>0</v>
      </c>
      <c r="P154" s="45">
        <f t="shared" si="0"/>
        <v>0</v>
      </c>
      <c r="Q154" s="46">
        <f t="shared" si="294"/>
        <v>0</v>
      </c>
      <c r="R154" s="46">
        <f t="shared" ref="R154:T154" si="300">AL154</f>
        <v>0</v>
      </c>
      <c r="S154" s="46">
        <f t="shared" si="300"/>
        <v>0</v>
      </c>
      <c r="T154" s="47">
        <f t="shared" si="300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1">P154-Z154+AE154+U154</f>
        <v>0</v>
      </c>
      <c r="AL154" s="46">
        <f t="shared" si="301"/>
        <v>0</v>
      </c>
      <c r="AM154" s="46">
        <f t="shared" si="301"/>
        <v>0</v>
      </c>
      <c r="AN154" s="46">
        <f t="shared" si="301"/>
        <v>0</v>
      </c>
      <c r="AO154" s="46">
        <f t="shared" si="301"/>
        <v>0</v>
      </c>
      <c r="AP154" s="37"/>
      <c r="AQ154" s="43">
        <f t="shared" si="3"/>
        <v>0</v>
      </c>
      <c r="AR154" s="41"/>
      <c r="AS154" s="41"/>
      <c r="AT154" s="53"/>
      <c r="AU154" s="54"/>
      <c r="AV154" s="54"/>
      <c r="AW154" s="4"/>
      <c r="AX154" s="4"/>
    </row>
    <row r="155" spans="1:50" ht="49.2" x14ac:dyDescent="0.4">
      <c r="A155" s="35">
        <f t="shared" si="4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MAYO 2025  1'!AQ155</f>
        <v>1</v>
      </c>
      <c r="P155" s="45">
        <f t="shared" si="0"/>
        <v>1</v>
      </c>
      <c r="Q155" s="46">
        <f t="shared" si="294"/>
        <v>1</v>
      </c>
      <c r="R155" s="46">
        <f t="shared" ref="R155:T155" si="302">AL155</f>
        <v>1</v>
      </c>
      <c r="S155" s="46">
        <f t="shared" si="302"/>
        <v>1</v>
      </c>
      <c r="T155" s="47">
        <f t="shared" si="302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3">P155-Z155+AE155+U155</f>
        <v>1</v>
      </c>
      <c r="AL155" s="46">
        <f t="shared" si="303"/>
        <v>1</v>
      </c>
      <c r="AM155" s="46">
        <f t="shared" si="303"/>
        <v>1</v>
      </c>
      <c r="AN155" s="46">
        <f t="shared" si="303"/>
        <v>1</v>
      </c>
      <c r="AO155" s="46">
        <f t="shared" si="303"/>
        <v>1</v>
      </c>
      <c r="AP155" s="37"/>
      <c r="AQ155" s="43">
        <f t="shared" si="3"/>
        <v>1</v>
      </c>
      <c r="AR155" s="41"/>
      <c r="AS155" s="41"/>
      <c r="AT155" s="53"/>
      <c r="AU155" s="54"/>
      <c r="AV155" s="54"/>
      <c r="AW155" s="4"/>
      <c r="AX155" s="4"/>
    </row>
    <row r="156" spans="1:50" ht="49.2" x14ac:dyDescent="0.4">
      <c r="A156" s="35">
        <f t="shared" si="4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MAYO 2025  1'!AQ156</f>
        <v>1</v>
      </c>
      <c r="P156" s="45">
        <f t="shared" si="0"/>
        <v>1</v>
      </c>
      <c r="Q156" s="46">
        <f t="shared" si="294"/>
        <v>1</v>
      </c>
      <c r="R156" s="46">
        <f t="shared" ref="R156:T156" si="304">AL156</f>
        <v>1</v>
      </c>
      <c r="S156" s="46">
        <f t="shared" si="304"/>
        <v>1</v>
      </c>
      <c r="T156" s="47">
        <f t="shared" si="304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5">P156-Z156+AE156+U156</f>
        <v>1</v>
      </c>
      <c r="AL156" s="46">
        <f t="shared" si="305"/>
        <v>1</v>
      </c>
      <c r="AM156" s="46">
        <f t="shared" si="305"/>
        <v>1</v>
      </c>
      <c r="AN156" s="46">
        <f t="shared" si="305"/>
        <v>1</v>
      </c>
      <c r="AO156" s="46">
        <f t="shared" si="305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49.2" x14ac:dyDescent="0.4">
      <c r="A157" s="35">
        <f t="shared" si="4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MAYO 2025  1'!AQ157</f>
        <v>49</v>
      </c>
      <c r="P157" s="45">
        <f t="shared" si="0"/>
        <v>49</v>
      </c>
      <c r="Q157" s="46">
        <f t="shared" si="294"/>
        <v>49</v>
      </c>
      <c r="R157" s="46">
        <f t="shared" ref="R157:T157" si="306">AL157</f>
        <v>49</v>
      </c>
      <c r="S157" s="46">
        <f t="shared" si="306"/>
        <v>49</v>
      </c>
      <c r="T157" s="47">
        <f t="shared" si="306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7">P157-Z157+AE157+U157</f>
        <v>49</v>
      </c>
      <c r="AL157" s="46">
        <f t="shared" si="307"/>
        <v>49</v>
      </c>
      <c r="AM157" s="46">
        <f t="shared" si="307"/>
        <v>49</v>
      </c>
      <c r="AN157" s="46">
        <f t="shared" si="307"/>
        <v>49</v>
      </c>
      <c r="AO157" s="46">
        <f t="shared" si="307"/>
        <v>49</v>
      </c>
      <c r="AP157" s="37"/>
      <c r="AQ157" s="43">
        <f t="shared" si="3"/>
        <v>49</v>
      </c>
      <c r="AR157" s="41"/>
      <c r="AS157" s="41"/>
      <c r="AT157" s="53"/>
      <c r="AU157" s="54"/>
      <c r="AV157" s="54"/>
      <c r="AW157" s="4"/>
      <c r="AX157" s="4"/>
    </row>
    <row r="158" spans="1:50" ht="49.2" x14ac:dyDescent="0.4">
      <c r="A158" s="35">
        <f t="shared" si="4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MAYO 2025  1'!AQ158</f>
        <v>4</v>
      </c>
      <c r="P158" s="45">
        <f t="shared" si="0"/>
        <v>4</v>
      </c>
      <c r="Q158" s="46">
        <f t="shared" si="294"/>
        <v>4</v>
      </c>
      <c r="R158" s="46">
        <f t="shared" ref="R158:T158" si="308">AL158</f>
        <v>4</v>
      </c>
      <c r="S158" s="46">
        <f t="shared" si="308"/>
        <v>4</v>
      </c>
      <c r="T158" s="47">
        <f t="shared" si="308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9">P158-Z158+AE158+U158</f>
        <v>4</v>
      </c>
      <c r="AL158" s="46">
        <f t="shared" si="309"/>
        <v>4</v>
      </c>
      <c r="AM158" s="46">
        <f t="shared" si="309"/>
        <v>4</v>
      </c>
      <c r="AN158" s="46">
        <f t="shared" si="309"/>
        <v>4</v>
      </c>
      <c r="AO158" s="46">
        <f t="shared" si="309"/>
        <v>4</v>
      </c>
      <c r="AP158" s="37"/>
      <c r="AQ158" s="43">
        <f t="shared" si="3"/>
        <v>4</v>
      </c>
      <c r="AR158" s="41"/>
      <c r="AS158" s="41"/>
      <c r="AT158" s="53"/>
      <c r="AU158" s="54"/>
      <c r="AV158" s="54"/>
      <c r="AW158" s="4"/>
      <c r="AX158" s="4"/>
    </row>
    <row r="159" spans="1:50" ht="49.2" x14ac:dyDescent="0.4">
      <c r="A159" s="35">
        <f t="shared" si="4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MAYO 2025  1'!AQ159</f>
        <v>0</v>
      </c>
      <c r="P159" s="45">
        <f t="shared" si="0"/>
        <v>0</v>
      </c>
      <c r="Q159" s="46">
        <f t="shared" si="294"/>
        <v>0</v>
      </c>
      <c r="R159" s="46">
        <f t="shared" ref="R159:T159" si="310">AL159</f>
        <v>0</v>
      </c>
      <c r="S159" s="46">
        <f t="shared" si="310"/>
        <v>0</v>
      </c>
      <c r="T159" s="47">
        <f t="shared" si="310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1">P159-Z159+AE159+U159</f>
        <v>0</v>
      </c>
      <c r="AL159" s="46">
        <f t="shared" si="311"/>
        <v>0</v>
      </c>
      <c r="AM159" s="46">
        <f t="shared" si="311"/>
        <v>0</v>
      </c>
      <c r="AN159" s="46">
        <f t="shared" si="311"/>
        <v>0</v>
      </c>
      <c r="AO159" s="46">
        <f t="shared" si="311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  <c r="AW159" s="4"/>
      <c r="AX159" s="4"/>
    </row>
    <row r="160" spans="1:50" ht="24.6" x14ac:dyDescent="0.4">
      <c r="A160" s="35">
        <f t="shared" si="4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MAYO 2025  1'!AQ160</f>
        <v>0</v>
      </c>
      <c r="P160" s="45">
        <f t="shared" si="0"/>
        <v>0</v>
      </c>
      <c r="Q160" s="46">
        <f t="shared" si="294"/>
        <v>0</v>
      </c>
      <c r="R160" s="46">
        <f t="shared" ref="R160:T160" si="312">AL160</f>
        <v>0</v>
      </c>
      <c r="S160" s="46">
        <f t="shared" si="312"/>
        <v>0</v>
      </c>
      <c r="T160" s="47">
        <f t="shared" si="312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3">P160-Z160+AE160+U160</f>
        <v>0</v>
      </c>
      <c r="AL160" s="46">
        <f t="shared" si="313"/>
        <v>0</v>
      </c>
      <c r="AM160" s="46">
        <f t="shared" si="313"/>
        <v>0</v>
      </c>
      <c r="AN160" s="46">
        <f t="shared" si="313"/>
        <v>0</v>
      </c>
      <c r="AO160" s="46">
        <f t="shared" si="313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49.2" x14ac:dyDescent="0.4">
      <c r="A161" s="35">
        <f t="shared" si="4"/>
        <v>156</v>
      </c>
      <c r="B161" s="67" t="s">
        <v>1155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215</v>
      </c>
      <c r="N161" s="53" t="s">
        <v>1163</v>
      </c>
      <c r="O161" s="43">
        <f>'EQUIPO MAYO 2025  1'!AQ161</f>
        <v>0</v>
      </c>
      <c r="P161" s="45">
        <f t="shared" si="0"/>
        <v>0</v>
      </c>
      <c r="Q161" s="46">
        <f t="shared" si="294"/>
        <v>1</v>
      </c>
      <c r="R161" s="46">
        <f t="shared" ref="R161:T161" si="314">AL161</f>
        <v>1</v>
      </c>
      <c r="S161" s="46">
        <f t="shared" si="314"/>
        <v>1</v>
      </c>
      <c r="T161" s="47">
        <f t="shared" si="314"/>
        <v>1</v>
      </c>
      <c r="U161" s="48">
        <v>1</v>
      </c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5">P161-Z161+AE161+U161</f>
        <v>1</v>
      </c>
      <c r="AL161" s="46">
        <f t="shared" si="315"/>
        <v>1</v>
      </c>
      <c r="AM161" s="46">
        <f t="shared" si="315"/>
        <v>1</v>
      </c>
      <c r="AN161" s="46">
        <f t="shared" si="315"/>
        <v>1</v>
      </c>
      <c r="AO161" s="46">
        <f t="shared" si="315"/>
        <v>1</v>
      </c>
      <c r="AP161" s="37"/>
      <c r="AQ161" s="43">
        <f t="shared" si="3"/>
        <v>1</v>
      </c>
      <c r="AR161" s="41"/>
      <c r="AS161" s="41"/>
      <c r="AT161" s="53"/>
      <c r="AU161" s="54"/>
      <c r="AV161" s="54"/>
      <c r="AW161" s="4"/>
      <c r="AX161" s="4"/>
    </row>
    <row r="162" spans="1:50" ht="49.2" x14ac:dyDescent="0.4">
      <c r="A162" s="35">
        <f t="shared" si="4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MAYO 2025  1'!AQ162</f>
        <v>3</v>
      </c>
      <c r="P162" s="45">
        <f t="shared" si="0"/>
        <v>3</v>
      </c>
      <c r="Q162" s="46">
        <f t="shared" si="294"/>
        <v>3</v>
      </c>
      <c r="R162" s="46">
        <f t="shared" ref="R162:T162" si="316">AL162</f>
        <v>3</v>
      </c>
      <c r="S162" s="46">
        <f t="shared" si="316"/>
        <v>3</v>
      </c>
      <c r="T162" s="47">
        <f t="shared" si="316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7">P162-Z162+AE162+U162</f>
        <v>3</v>
      </c>
      <c r="AL162" s="46">
        <f t="shared" si="317"/>
        <v>3</v>
      </c>
      <c r="AM162" s="46">
        <f t="shared" si="317"/>
        <v>3</v>
      </c>
      <c r="AN162" s="46">
        <f t="shared" si="317"/>
        <v>3</v>
      </c>
      <c r="AO162" s="46">
        <f t="shared" si="317"/>
        <v>3</v>
      </c>
      <c r="AP162" s="37"/>
      <c r="AQ162" s="43">
        <f t="shared" si="3"/>
        <v>3</v>
      </c>
      <c r="AR162" s="41"/>
      <c r="AS162" s="41"/>
      <c r="AT162" s="53"/>
      <c r="AU162" s="54"/>
      <c r="AV162" s="54"/>
      <c r="AW162" s="4"/>
      <c r="AX162" s="4"/>
    </row>
    <row r="163" spans="1:50" ht="24.6" x14ac:dyDescent="0.4">
      <c r="A163" s="35">
        <f t="shared" si="4"/>
        <v>158</v>
      </c>
      <c r="B163" s="7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 t="s">
        <v>1164</v>
      </c>
      <c r="O163" s="43">
        <f>'EQUIPO MAYO 2025  1'!AQ163</f>
        <v>9</v>
      </c>
      <c r="P163" s="45">
        <f t="shared" si="0"/>
        <v>9</v>
      </c>
      <c r="Q163" s="46">
        <f t="shared" si="294"/>
        <v>9</v>
      </c>
      <c r="R163" s="46">
        <f t="shared" ref="R163:T163" si="318">AL163</f>
        <v>9</v>
      </c>
      <c r="S163" s="46">
        <f t="shared" si="318"/>
        <v>7</v>
      </c>
      <c r="T163" s="47">
        <f t="shared" si="318"/>
        <v>7</v>
      </c>
      <c r="U163" s="48"/>
      <c r="V163" s="37"/>
      <c r="W163" s="37"/>
      <c r="X163" s="37"/>
      <c r="Y163" s="49"/>
      <c r="Z163" s="138"/>
      <c r="AA163" s="139"/>
      <c r="AB163" s="37">
        <v>2</v>
      </c>
      <c r="AC163" s="37"/>
      <c r="AD163" s="49"/>
      <c r="AE163" s="50"/>
      <c r="AF163" s="37"/>
      <c r="AG163" s="37"/>
      <c r="AH163" s="37"/>
      <c r="AI163" s="49"/>
      <c r="AJ163" s="51">
        <f>'EQUIPO ENERO 2025'!AP163</f>
        <v>14</v>
      </c>
      <c r="AK163" s="52">
        <f t="shared" ref="AK163:AO163" si="319">P163-Z163+AE163+U163</f>
        <v>9</v>
      </c>
      <c r="AL163" s="46">
        <f t="shared" si="319"/>
        <v>9</v>
      </c>
      <c r="AM163" s="46">
        <f t="shared" si="319"/>
        <v>7</v>
      </c>
      <c r="AN163" s="46">
        <f t="shared" si="319"/>
        <v>7</v>
      </c>
      <c r="AO163" s="46">
        <f t="shared" si="319"/>
        <v>7</v>
      </c>
      <c r="AP163" s="38"/>
      <c r="AQ163" s="43">
        <f t="shared" si="3"/>
        <v>7</v>
      </c>
      <c r="AR163" s="53" t="s">
        <v>1165</v>
      </c>
      <c r="AS163" s="53">
        <v>470</v>
      </c>
      <c r="AT163" s="53"/>
      <c r="AU163" s="54"/>
      <c r="AV163" s="54"/>
      <c r="AW163" s="53"/>
      <c r="AX163" s="4"/>
    </row>
    <row r="164" spans="1:50" ht="49.2" x14ac:dyDescent="0.4">
      <c r="A164" s="35">
        <f t="shared" si="4"/>
        <v>159</v>
      </c>
      <c r="B164" s="7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/>
      <c r="O164" s="43">
        <f>'EQUIPO MAYO 2025  1'!AQ164</f>
        <v>6</v>
      </c>
      <c r="P164" s="45">
        <f t="shared" si="0"/>
        <v>6</v>
      </c>
      <c r="Q164" s="46">
        <f t="shared" si="294"/>
        <v>6</v>
      </c>
      <c r="R164" s="46">
        <f t="shared" ref="R164:T164" si="320">AL164</f>
        <v>6</v>
      </c>
      <c r="S164" s="46">
        <f t="shared" si="320"/>
        <v>6</v>
      </c>
      <c r="T164" s="47">
        <f t="shared" si="320"/>
        <v>6</v>
      </c>
      <c r="U164" s="48"/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1">P164-Z164+AE164+U164</f>
        <v>6</v>
      </c>
      <c r="AL164" s="46">
        <f t="shared" si="321"/>
        <v>6</v>
      </c>
      <c r="AM164" s="46">
        <f t="shared" si="321"/>
        <v>6</v>
      </c>
      <c r="AN164" s="46">
        <f t="shared" si="321"/>
        <v>6</v>
      </c>
      <c r="AO164" s="46">
        <f t="shared" si="321"/>
        <v>6</v>
      </c>
      <c r="AP164" s="37"/>
      <c r="AQ164" s="43">
        <f t="shared" si="3"/>
        <v>6</v>
      </c>
      <c r="AR164" s="41"/>
      <c r="AS164" s="53"/>
      <c r="AT164" s="53"/>
      <c r="AU164" s="54"/>
      <c r="AV164" s="54"/>
      <c r="AW164" s="4"/>
      <c r="AX164" s="4"/>
    </row>
    <row r="165" spans="1:50" ht="49.2" x14ac:dyDescent="0.4">
      <c r="A165" s="35">
        <f t="shared" si="4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MAYO 2025  1'!AQ165</f>
        <v>5</v>
      </c>
      <c r="P165" s="45">
        <f t="shared" si="0"/>
        <v>5</v>
      </c>
      <c r="Q165" s="46">
        <f t="shared" si="294"/>
        <v>5</v>
      </c>
      <c r="R165" s="46">
        <f t="shared" ref="R165:T165" si="322">AL165</f>
        <v>5</v>
      </c>
      <c r="S165" s="46">
        <f t="shared" si="322"/>
        <v>5</v>
      </c>
      <c r="T165" s="47">
        <f t="shared" si="322"/>
        <v>5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3">P165-Z165+AE165+U165</f>
        <v>5</v>
      </c>
      <c r="AL165" s="46">
        <f t="shared" si="323"/>
        <v>5</v>
      </c>
      <c r="AM165" s="46">
        <f t="shared" si="323"/>
        <v>5</v>
      </c>
      <c r="AN165" s="46">
        <f t="shared" si="323"/>
        <v>5</v>
      </c>
      <c r="AO165" s="46">
        <f t="shared" si="323"/>
        <v>5</v>
      </c>
      <c r="AP165" s="37"/>
      <c r="AQ165" s="43">
        <f t="shared" si="3"/>
        <v>5</v>
      </c>
      <c r="AR165" s="41"/>
      <c r="AS165" s="41"/>
      <c r="AT165" s="53"/>
      <c r="AU165" s="54"/>
      <c r="AV165" s="54"/>
      <c r="AW165" s="4"/>
      <c r="AX165" s="4"/>
    </row>
    <row r="166" spans="1:50" ht="24.6" x14ac:dyDescent="0.4">
      <c r="A166" s="35">
        <f t="shared" si="4"/>
        <v>161</v>
      </c>
      <c r="B166" s="7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f>'EQUIPO MAYO 2025  1'!AQ166</f>
        <v>7</v>
      </c>
      <c r="P166" s="45">
        <f t="shared" si="0"/>
        <v>7</v>
      </c>
      <c r="Q166" s="46">
        <f t="shared" si="294"/>
        <v>7</v>
      </c>
      <c r="R166" s="46">
        <f t="shared" ref="R166:T166" si="324">AL166</f>
        <v>7</v>
      </c>
      <c r="S166" s="46">
        <f t="shared" si="324"/>
        <v>7</v>
      </c>
      <c r="T166" s="47">
        <f t="shared" si="324"/>
        <v>7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5">P166-Z166+AE166+U166</f>
        <v>7</v>
      </c>
      <c r="AL166" s="46">
        <f t="shared" si="325"/>
        <v>7</v>
      </c>
      <c r="AM166" s="46">
        <f t="shared" si="325"/>
        <v>7</v>
      </c>
      <c r="AN166" s="46">
        <f t="shared" si="325"/>
        <v>7</v>
      </c>
      <c r="AO166" s="46">
        <f t="shared" si="325"/>
        <v>7</v>
      </c>
      <c r="AP166" s="37"/>
      <c r="AQ166" s="43">
        <f t="shared" si="3"/>
        <v>7</v>
      </c>
      <c r="AR166" s="41"/>
      <c r="AS166" s="41"/>
      <c r="AT166" s="53"/>
      <c r="AU166" s="54"/>
      <c r="AV166" s="54"/>
      <c r="AW166" s="4"/>
      <c r="AX166" s="4"/>
    </row>
    <row r="167" spans="1:50" ht="49.2" x14ac:dyDescent="0.4">
      <c r="A167" s="35">
        <f t="shared" si="4"/>
        <v>162</v>
      </c>
      <c r="B167" s="77" t="s">
        <v>925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f>'EQUIPO MAYO 2025  1'!AQ167</f>
        <v>4</v>
      </c>
      <c r="P167" s="45">
        <f t="shared" si="0"/>
        <v>4</v>
      </c>
      <c r="Q167" s="46">
        <f t="shared" si="294"/>
        <v>4</v>
      </c>
      <c r="R167" s="46">
        <f t="shared" ref="R167:T167" si="326">AL167</f>
        <v>4</v>
      </c>
      <c r="S167" s="46">
        <f t="shared" si="326"/>
        <v>4</v>
      </c>
      <c r="T167" s="47">
        <f t="shared" si="326"/>
        <v>4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1">
        <f>'EQUIPO ENERO 2025'!AP167</f>
        <v>5</v>
      </c>
      <c r="AK167" s="52">
        <f t="shared" ref="AK167:AO167" si="327">P167-Z167+AE167+U167</f>
        <v>4</v>
      </c>
      <c r="AL167" s="46">
        <f t="shared" si="327"/>
        <v>4</v>
      </c>
      <c r="AM167" s="46">
        <f t="shared" si="327"/>
        <v>4</v>
      </c>
      <c r="AN167" s="46">
        <f t="shared" si="327"/>
        <v>4</v>
      </c>
      <c r="AO167" s="46">
        <f t="shared" si="327"/>
        <v>4</v>
      </c>
      <c r="AP167" s="37"/>
      <c r="AQ167" s="43">
        <f t="shared" si="3"/>
        <v>4</v>
      </c>
      <c r="AR167" s="53"/>
      <c r="AS167" s="53"/>
      <c r="AT167" s="53"/>
      <c r="AU167" s="54"/>
      <c r="AV167" s="54"/>
      <c r="AW167" s="4"/>
      <c r="AX167" s="4"/>
    </row>
    <row r="168" spans="1:50" ht="49.2" x14ac:dyDescent="0.4">
      <c r="A168" s="35">
        <f t="shared" si="4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MAYO 2025  1'!AQ168</f>
        <v>3</v>
      </c>
      <c r="P168" s="45">
        <f t="shared" si="0"/>
        <v>3</v>
      </c>
      <c r="Q168" s="46">
        <f t="shared" si="294"/>
        <v>3</v>
      </c>
      <c r="R168" s="46">
        <f t="shared" ref="R168:T168" si="328">AL168</f>
        <v>3</v>
      </c>
      <c r="S168" s="46">
        <f t="shared" si="328"/>
        <v>3</v>
      </c>
      <c r="T168" s="47">
        <f t="shared" si="328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9">P168-Z168+AE168+U168</f>
        <v>3</v>
      </c>
      <c r="AL168" s="46">
        <f t="shared" si="329"/>
        <v>3</v>
      </c>
      <c r="AM168" s="46">
        <f t="shared" si="329"/>
        <v>3</v>
      </c>
      <c r="AN168" s="46">
        <f t="shared" si="329"/>
        <v>3</v>
      </c>
      <c r="AO168" s="46">
        <f t="shared" si="329"/>
        <v>3</v>
      </c>
      <c r="AP168" s="37"/>
      <c r="AQ168" s="43">
        <f t="shared" si="3"/>
        <v>3</v>
      </c>
      <c r="AR168" s="41"/>
      <c r="AS168" s="41"/>
      <c r="AT168" s="53"/>
      <c r="AU168" s="54"/>
      <c r="AV168" s="54"/>
      <c r="AW168" s="4"/>
      <c r="AX168" s="4"/>
    </row>
    <row r="169" spans="1:50" ht="49.2" x14ac:dyDescent="0.4">
      <c r="A169" s="35">
        <f t="shared" si="4"/>
        <v>164</v>
      </c>
      <c r="B169" s="77" t="s">
        <v>933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/>
      <c r="O169" s="43">
        <f>'EQUIPO MAYO 2025  1'!AQ169</f>
        <v>8</v>
      </c>
      <c r="P169" s="45">
        <f t="shared" si="0"/>
        <v>8</v>
      </c>
      <c r="Q169" s="46">
        <f t="shared" si="294"/>
        <v>8</v>
      </c>
      <c r="R169" s="46">
        <f t="shared" ref="R169:T169" si="330">AL169</f>
        <v>8</v>
      </c>
      <c r="S169" s="46">
        <f t="shared" si="330"/>
        <v>8</v>
      </c>
      <c r="T169" s="47">
        <f t="shared" si="330"/>
        <v>8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1">P169-Z169+AE169+U169</f>
        <v>8</v>
      </c>
      <c r="AL169" s="46">
        <f t="shared" si="331"/>
        <v>8</v>
      </c>
      <c r="AM169" s="46">
        <f t="shared" si="331"/>
        <v>8</v>
      </c>
      <c r="AN169" s="46">
        <f t="shared" si="331"/>
        <v>8</v>
      </c>
      <c r="AO169" s="46">
        <f t="shared" si="331"/>
        <v>8</v>
      </c>
      <c r="AP169" s="37">
        <v>1</v>
      </c>
      <c r="AQ169" s="43">
        <f t="shared" si="3"/>
        <v>8</v>
      </c>
      <c r="AR169" s="41"/>
      <c r="AS169" s="41"/>
      <c r="AT169" s="53"/>
      <c r="AU169" s="54"/>
      <c r="AV169" s="54"/>
      <c r="AW169" s="4"/>
      <c r="AX169" s="4"/>
    </row>
    <row r="170" spans="1:50" ht="49.2" x14ac:dyDescent="0.4">
      <c r="A170" s="35">
        <f t="shared" si="4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MAYO 2025  1'!AQ170</f>
        <v>1</v>
      </c>
      <c r="P170" s="45">
        <f t="shared" si="0"/>
        <v>1</v>
      </c>
      <c r="Q170" s="46">
        <f t="shared" si="294"/>
        <v>1</v>
      </c>
      <c r="R170" s="46">
        <f t="shared" ref="R170:T170" si="332">AL170</f>
        <v>1</v>
      </c>
      <c r="S170" s="46">
        <f t="shared" si="332"/>
        <v>1</v>
      </c>
      <c r="T170" s="47">
        <f t="shared" si="332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3">P170-Z170+AE170+U170</f>
        <v>1</v>
      </c>
      <c r="AL170" s="46">
        <f t="shared" si="333"/>
        <v>1</v>
      </c>
      <c r="AM170" s="46">
        <f t="shared" si="333"/>
        <v>1</v>
      </c>
      <c r="AN170" s="46">
        <f t="shared" si="333"/>
        <v>1</v>
      </c>
      <c r="AO170" s="46">
        <f t="shared" si="333"/>
        <v>1</v>
      </c>
      <c r="AP170" s="37"/>
      <c r="AQ170" s="43">
        <f t="shared" si="3"/>
        <v>1</v>
      </c>
      <c r="AR170" s="41"/>
      <c r="AS170" s="41"/>
      <c r="AT170" s="53"/>
      <c r="AU170" s="54"/>
      <c r="AV170" s="54"/>
      <c r="AW170" s="4"/>
      <c r="AX170" s="4"/>
    </row>
    <row r="171" spans="1:50" ht="49.2" x14ac:dyDescent="0.4">
      <c r="A171" s="35">
        <f t="shared" si="4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MAYO 2025  1'!AQ171</f>
        <v>1</v>
      </c>
      <c r="P171" s="45">
        <f t="shared" si="0"/>
        <v>1</v>
      </c>
      <c r="Q171" s="46">
        <f t="shared" si="294"/>
        <v>1</v>
      </c>
      <c r="R171" s="46">
        <f t="shared" ref="R171:T171" si="334">AL171</f>
        <v>1</v>
      </c>
      <c r="S171" s="46">
        <f t="shared" si="334"/>
        <v>1</v>
      </c>
      <c r="T171" s="47">
        <f t="shared" si="334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5">P171-Z171+AE171+U171</f>
        <v>1</v>
      </c>
      <c r="AL171" s="46">
        <f t="shared" si="335"/>
        <v>1</v>
      </c>
      <c r="AM171" s="46">
        <f t="shared" si="335"/>
        <v>1</v>
      </c>
      <c r="AN171" s="46">
        <f t="shared" si="335"/>
        <v>1</v>
      </c>
      <c r="AO171" s="46">
        <f t="shared" si="335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49.2" x14ac:dyDescent="0.4">
      <c r="A172" s="35">
        <f t="shared" si="4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MAYO 2025  1'!AQ172</f>
        <v>0</v>
      </c>
      <c r="P172" s="45">
        <f t="shared" si="0"/>
        <v>0</v>
      </c>
      <c r="Q172" s="46">
        <f t="shared" si="294"/>
        <v>0</v>
      </c>
      <c r="R172" s="46">
        <f t="shared" ref="R172:T172" si="336">AL172</f>
        <v>0</v>
      </c>
      <c r="S172" s="46">
        <f t="shared" si="336"/>
        <v>0</v>
      </c>
      <c r="T172" s="47">
        <f t="shared" si="336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7">P172-Z172+AE172+U172</f>
        <v>0</v>
      </c>
      <c r="AL172" s="46">
        <f t="shared" si="337"/>
        <v>0</v>
      </c>
      <c r="AM172" s="46">
        <f t="shared" si="337"/>
        <v>0</v>
      </c>
      <c r="AN172" s="46">
        <f t="shared" si="337"/>
        <v>0</v>
      </c>
      <c r="AO172" s="46">
        <f t="shared" si="337"/>
        <v>0</v>
      </c>
      <c r="AP172" s="37"/>
      <c r="AQ172" s="43">
        <f t="shared" si="3"/>
        <v>0</v>
      </c>
      <c r="AR172" s="41"/>
      <c r="AS172" s="41"/>
      <c r="AT172" s="53"/>
      <c r="AU172" s="54"/>
      <c r="AV172" s="54"/>
      <c r="AW172" s="4"/>
      <c r="AX172" s="4"/>
    </row>
    <row r="173" spans="1:50" ht="49.2" x14ac:dyDescent="0.4">
      <c r="A173" s="35">
        <f t="shared" si="4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MAYO 2025  1'!AQ173</f>
        <v>0</v>
      </c>
      <c r="P173" s="45">
        <f t="shared" si="0"/>
        <v>0</v>
      </c>
      <c r="Q173" s="46">
        <f t="shared" si="294"/>
        <v>0</v>
      </c>
      <c r="R173" s="46">
        <f t="shared" ref="R173:T173" si="338">AL173</f>
        <v>0</v>
      </c>
      <c r="S173" s="46">
        <f t="shared" si="338"/>
        <v>0</v>
      </c>
      <c r="T173" s="47">
        <f t="shared" si="338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9">P173-Z173+AE173+U173</f>
        <v>0</v>
      </c>
      <c r="AL173" s="46">
        <f t="shared" si="339"/>
        <v>0</v>
      </c>
      <c r="AM173" s="46">
        <f t="shared" si="339"/>
        <v>0</v>
      </c>
      <c r="AN173" s="46">
        <f t="shared" si="339"/>
        <v>0</v>
      </c>
      <c r="AO173" s="46">
        <f t="shared" si="339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49.2" x14ac:dyDescent="0.4">
      <c r="A174" s="35">
        <f t="shared" si="4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MAYO 2025  1'!AQ174</f>
        <v>5</v>
      </c>
      <c r="P174" s="45">
        <f t="shared" si="0"/>
        <v>5</v>
      </c>
      <c r="Q174" s="46">
        <f t="shared" si="294"/>
        <v>5</v>
      </c>
      <c r="R174" s="46">
        <f t="shared" ref="R174:T174" si="340">AL174</f>
        <v>5</v>
      </c>
      <c r="S174" s="46">
        <f t="shared" si="340"/>
        <v>5</v>
      </c>
      <c r="T174" s="47">
        <f t="shared" si="340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1">P174-Z174+AE174+U174</f>
        <v>5</v>
      </c>
      <c r="AL174" s="46">
        <f t="shared" si="341"/>
        <v>5</v>
      </c>
      <c r="AM174" s="46">
        <f t="shared" si="341"/>
        <v>5</v>
      </c>
      <c r="AN174" s="46">
        <f t="shared" si="341"/>
        <v>5</v>
      </c>
      <c r="AO174" s="46">
        <f t="shared" si="341"/>
        <v>5</v>
      </c>
      <c r="AP174" s="37"/>
      <c r="AQ174" s="43">
        <f t="shared" si="3"/>
        <v>5</v>
      </c>
      <c r="AR174" s="41"/>
      <c r="AS174" s="41"/>
      <c r="AT174" s="53"/>
      <c r="AU174" s="54"/>
      <c r="AV174" s="54"/>
      <c r="AW174" s="4"/>
      <c r="AX174" s="4"/>
    </row>
    <row r="175" spans="1:50" ht="24.6" x14ac:dyDescent="0.4">
      <c r="A175" s="35">
        <f t="shared" si="4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MAYO 2025  1'!AQ175</f>
        <v>3</v>
      </c>
      <c r="P175" s="45">
        <f t="shared" si="0"/>
        <v>3</v>
      </c>
      <c r="Q175" s="46">
        <f t="shared" si="294"/>
        <v>3</v>
      </c>
      <c r="R175" s="46">
        <f t="shared" ref="R175:T175" si="342">AL175</f>
        <v>3</v>
      </c>
      <c r="S175" s="46">
        <f t="shared" si="342"/>
        <v>3</v>
      </c>
      <c r="T175" s="47">
        <f t="shared" si="342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3">P175-Z175+AE175+U175</f>
        <v>3</v>
      </c>
      <c r="AL175" s="46">
        <f t="shared" si="343"/>
        <v>3</v>
      </c>
      <c r="AM175" s="46">
        <f t="shared" si="343"/>
        <v>3</v>
      </c>
      <c r="AN175" s="46">
        <f t="shared" si="343"/>
        <v>3</v>
      </c>
      <c r="AO175" s="46">
        <f t="shared" si="343"/>
        <v>3</v>
      </c>
      <c r="AP175" s="37"/>
      <c r="AQ175" s="43">
        <f t="shared" si="3"/>
        <v>3</v>
      </c>
      <c r="AR175" s="41"/>
      <c r="AS175" s="41"/>
      <c r="AT175" s="53"/>
      <c r="AU175" s="54"/>
      <c r="AV175" s="54"/>
      <c r="AW175" s="4"/>
      <c r="AX175" s="4"/>
    </row>
    <row r="176" spans="1:50" ht="73.8" x14ac:dyDescent="0.4">
      <c r="A176" s="35">
        <f t="shared" si="4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 t="s">
        <v>1173</v>
      </c>
      <c r="O176" s="43">
        <f>'EQUIPO MAYO 2025  1'!AQ176</f>
        <v>6</v>
      </c>
      <c r="P176" s="45">
        <f t="shared" si="0"/>
        <v>6</v>
      </c>
      <c r="Q176" s="46">
        <f t="shared" si="294"/>
        <v>6</v>
      </c>
      <c r="R176" s="46">
        <f t="shared" ref="R176:T176" si="344">AL176</f>
        <v>5</v>
      </c>
      <c r="S176" s="46">
        <f t="shared" si="344"/>
        <v>5</v>
      </c>
      <c r="T176" s="47">
        <f t="shared" si="344"/>
        <v>5</v>
      </c>
      <c r="U176" s="48"/>
      <c r="V176" s="37"/>
      <c r="W176" s="37"/>
      <c r="X176" s="37"/>
      <c r="Y176" s="49"/>
      <c r="Z176" s="138"/>
      <c r="AA176" s="139">
        <v>1</v>
      </c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2025'!AP176</f>
        <v>8</v>
      </c>
      <c r="AK176" s="52">
        <f t="shared" ref="AK176:AO176" si="345">P176-Z176+AE176+U176</f>
        <v>6</v>
      </c>
      <c r="AL176" s="46">
        <f t="shared" si="345"/>
        <v>5</v>
      </c>
      <c r="AM176" s="46">
        <f t="shared" si="345"/>
        <v>5</v>
      </c>
      <c r="AN176" s="46">
        <f t="shared" si="345"/>
        <v>5</v>
      </c>
      <c r="AO176" s="46">
        <f t="shared" si="345"/>
        <v>5</v>
      </c>
      <c r="AP176" s="38" t="s">
        <v>755</v>
      </c>
      <c r="AQ176" s="43">
        <f t="shared" si="3"/>
        <v>5</v>
      </c>
      <c r="AR176" s="41"/>
      <c r="AS176" s="41">
        <v>461</v>
      </c>
      <c r="AT176" s="53"/>
      <c r="AU176" s="54"/>
      <c r="AV176" s="54"/>
      <c r="AW176" s="25"/>
      <c r="AX176" s="4"/>
    </row>
    <row r="177" spans="1:50" ht="49.2" x14ac:dyDescent="0.4">
      <c r="A177" s="35">
        <f t="shared" si="4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MAYO 2025  1'!AQ177</f>
        <v>0</v>
      </c>
      <c r="P177" s="45">
        <f t="shared" si="0"/>
        <v>0</v>
      </c>
      <c r="Q177" s="46">
        <f t="shared" si="294"/>
        <v>0</v>
      </c>
      <c r="R177" s="46">
        <f t="shared" ref="R177:T177" si="346">AL177</f>
        <v>0</v>
      </c>
      <c r="S177" s="46">
        <f t="shared" si="346"/>
        <v>0</v>
      </c>
      <c r="T177" s="47">
        <f t="shared" si="346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7">P177-Z177+AE177+U177</f>
        <v>0</v>
      </c>
      <c r="AL177" s="46">
        <f t="shared" si="347"/>
        <v>0</v>
      </c>
      <c r="AM177" s="46">
        <f t="shared" si="347"/>
        <v>0</v>
      </c>
      <c r="AN177" s="46">
        <f t="shared" si="347"/>
        <v>0</v>
      </c>
      <c r="AO177" s="46">
        <f t="shared" si="347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  <c r="AW177" s="4"/>
      <c r="AX177" s="4"/>
    </row>
    <row r="178" spans="1:50" ht="49.2" x14ac:dyDescent="0.4">
      <c r="A178" s="35">
        <f t="shared" si="4"/>
        <v>173</v>
      </c>
      <c r="B178" s="67" t="s">
        <v>1148</v>
      </c>
      <c r="C178" s="41" t="s">
        <v>91</v>
      </c>
      <c r="D178" s="63" t="s">
        <v>58</v>
      </c>
      <c r="E178" s="41" t="s">
        <v>1149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 t="s">
        <v>1150</v>
      </c>
      <c r="N178" s="180" t="s">
        <v>1174</v>
      </c>
      <c r="O178" s="43">
        <f>'EQUIPO MAYO 2025  1'!AQ178</f>
        <v>6</v>
      </c>
      <c r="P178" s="45">
        <f t="shared" si="0"/>
        <v>6</v>
      </c>
      <c r="Q178" s="46">
        <f t="shared" si="294"/>
        <v>5</v>
      </c>
      <c r="R178" s="46">
        <f t="shared" ref="R178:T178" si="348">AL178</f>
        <v>5</v>
      </c>
      <c r="S178" s="46">
        <f t="shared" si="348"/>
        <v>5</v>
      </c>
      <c r="T178" s="47">
        <f t="shared" si="348"/>
        <v>5</v>
      </c>
      <c r="U178" s="48"/>
      <c r="V178" s="37"/>
      <c r="W178" s="37"/>
      <c r="X178" s="37"/>
      <c r="Y178" s="49"/>
      <c r="Z178" s="138">
        <v>1</v>
      </c>
      <c r="AA178" s="139"/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2025'!AP178</f>
        <v>7</v>
      </c>
      <c r="AK178" s="52">
        <f t="shared" ref="AK178:AO178" si="349">P178-Z178+AE178+U178</f>
        <v>5</v>
      </c>
      <c r="AL178" s="46">
        <f t="shared" si="349"/>
        <v>5</v>
      </c>
      <c r="AM178" s="46">
        <f t="shared" si="349"/>
        <v>5</v>
      </c>
      <c r="AN178" s="46">
        <f t="shared" si="349"/>
        <v>5</v>
      </c>
      <c r="AO178" s="46">
        <f t="shared" si="349"/>
        <v>5</v>
      </c>
      <c r="AP178" s="37"/>
      <c r="AQ178" s="43">
        <f t="shared" si="3"/>
        <v>5</v>
      </c>
      <c r="AR178" s="53"/>
      <c r="AS178" s="53">
        <v>450</v>
      </c>
      <c r="AT178" s="53"/>
      <c r="AU178" s="54"/>
      <c r="AV178" s="54"/>
      <c r="AW178" s="4"/>
      <c r="AX178" s="4"/>
    </row>
    <row r="179" spans="1:50" ht="49.2" x14ac:dyDescent="0.4">
      <c r="A179" s="35">
        <f t="shared" si="4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MAYO 2025  1'!AQ179</f>
        <v>0</v>
      </c>
      <c r="P179" s="45">
        <f t="shared" si="0"/>
        <v>0</v>
      </c>
      <c r="Q179" s="46">
        <f t="shared" si="294"/>
        <v>0</v>
      </c>
      <c r="R179" s="46">
        <f t="shared" ref="R179:T179" si="350">AL179</f>
        <v>0</v>
      </c>
      <c r="S179" s="46">
        <f t="shared" si="350"/>
        <v>0</v>
      </c>
      <c r="T179" s="47">
        <f t="shared" si="350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1">P179-Z179+AE179+U179</f>
        <v>0</v>
      </c>
      <c r="AL179" s="46">
        <f t="shared" si="351"/>
        <v>0</v>
      </c>
      <c r="AM179" s="46">
        <f t="shared" si="351"/>
        <v>0</v>
      </c>
      <c r="AN179" s="46">
        <f t="shared" si="351"/>
        <v>0</v>
      </c>
      <c r="AO179" s="46">
        <f t="shared" si="351"/>
        <v>0</v>
      </c>
      <c r="AP179" s="37"/>
      <c r="AQ179" s="43">
        <f t="shared" si="3"/>
        <v>0</v>
      </c>
      <c r="AR179" s="41"/>
      <c r="AS179" s="41"/>
      <c r="AT179" s="53"/>
      <c r="AU179" s="54"/>
      <c r="AV179" s="54"/>
      <c r="AW179" s="4"/>
      <c r="AX179" s="4"/>
    </row>
    <row r="180" spans="1:50" ht="24.6" x14ac:dyDescent="0.4">
      <c r="A180" s="35">
        <f t="shared" si="4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MAYO 2025  1'!AQ180</f>
        <v>3</v>
      </c>
      <c r="P180" s="45">
        <f t="shared" si="0"/>
        <v>3</v>
      </c>
      <c r="Q180" s="46">
        <f t="shared" si="294"/>
        <v>3</v>
      </c>
      <c r="R180" s="46">
        <f t="shared" ref="R180:T180" si="352">AL180</f>
        <v>3</v>
      </c>
      <c r="S180" s="46">
        <f t="shared" si="352"/>
        <v>3</v>
      </c>
      <c r="T180" s="47">
        <f t="shared" si="352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3">P180-Z180+AE180+U180</f>
        <v>3</v>
      </c>
      <c r="AL180" s="46">
        <f t="shared" si="353"/>
        <v>3</v>
      </c>
      <c r="AM180" s="46">
        <f t="shared" si="353"/>
        <v>3</v>
      </c>
      <c r="AN180" s="46">
        <f t="shared" si="353"/>
        <v>3</v>
      </c>
      <c r="AO180" s="46">
        <f t="shared" si="353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  <c r="AW180" s="4"/>
      <c r="AX180" s="4"/>
    </row>
    <row r="181" spans="1:50" ht="49.2" x14ac:dyDescent="0.4">
      <c r="A181" s="35">
        <f t="shared" si="4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f>'EQUIPO MAYO 2025  1'!AQ181</f>
        <v>4</v>
      </c>
      <c r="P181" s="45">
        <f t="shared" si="0"/>
        <v>4</v>
      </c>
      <c r="Q181" s="46">
        <f t="shared" si="294"/>
        <v>4</v>
      </c>
      <c r="R181" s="46">
        <f t="shared" ref="R181:T181" si="354">AL181</f>
        <v>4</v>
      </c>
      <c r="S181" s="46">
        <f t="shared" si="354"/>
        <v>4</v>
      </c>
      <c r="T181" s="47">
        <f t="shared" si="354"/>
        <v>4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5">P181-Z181+AE181+U181</f>
        <v>4</v>
      </c>
      <c r="AL181" s="46">
        <f t="shared" si="355"/>
        <v>4</v>
      </c>
      <c r="AM181" s="46">
        <f t="shared" si="355"/>
        <v>4</v>
      </c>
      <c r="AN181" s="46">
        <f t="shared" si="355"/>
        <v>4</v>
      </c>
      <c r="AO181" s="46">
        <f t="shared" si="355"/>
        <v>4</v>
      </c>
      <c r="AP181" s="37"/>
      <c r="AQ181" s="43">
        <f t="shared" si="3"/>
        <v>4</v>
      </c>
      <c r="AR181" s="41"/>
      <c r="AS181" s="41"/>
      <c r="AT181" s="53"/>
      <c r="AU181" s="54"/>
      <c r="AV181" s="54"/>
      <c r="AW181" s="4"/>
      <c r="AX181" s="4"/>
    </row>
    <row r="182" spans="1:50" ht="49.2" x14ac:dyDescent="0.4">
      <c r="A182" s="35">
        <f t="shared" si="4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MAYO 2025  1'!AQ182</f>
        <v>5</v>
      </c>
      <c r="P182" s="45">
        <f t="shared" si="0"/>
        <v>5</v>
      </c>
      <c r="Q182" s="46">
        <f t="shared" si="294"/>
        <v>5</v>
      </c>
      <c r="R182" s="46">
        <f t="shared" ref="R182:T182" si="356">AL182</f>
        <v>5</v>
      </c>
      <c r="S182" s="46">
        <f t="shared" si="356"/>
        <v>5</v>
      </c>
      <c r="T182" s="47">
        <f t="shared" si="356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7">P182-Z182+AE182+U182</f>
        <v>5</v>
      </c>
      <c r="AL182" s="46">
        <f t="shared" si="357"/>
        <v>5</v>
      </c>
      <c r="AM182" s="46">
        <f t="shared" si="357"/>
        <v>5</v>
      </c>
      <c r="AN182" s="46">
        <f t="shared" si="357"/>
        <v>5</v>
      </c>
      <c r="AO182" s="46">
        <f t="shared" si="357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  <c r="AW182" s="4"/>
      <c r="AX182" s="4"/>
    </row>
    <row r="183" spans="1:50" ht="49.2" x14ac:dyDescent="0.4">
      <c r="A183" s="35">
        <f t="shared" si="4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MAYO 2025  1'!AQ183</f>
        <v>0</v>
      </c>
      <c r="P183" s="45">
        <f t="shared" si="0"/>
        <v>0</v>
      </c>
      <c r="Q183" s="46">
        <f t="shared" si="294"/>
        <v>0</v>
      </c>
      <c r="R183" s="46">
        <f t="shared" ref="R183:T183" si="358">AL183</f>
        <v>0</v>
      </c>
      <c r="S183" s="46">
        <f t="shared" si="358"/>
        <v>0</v>
      </c>
      <c r="T183" s="47">
        <f t="shared" si="358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9">P183-Z183+AE183+U183</f>
        <v>0</v>
      </c>
      <c r="AL183" s="46">
        <f t="shared" si="359"/>
        <v>0</v>
      </c>
      <c r="AM183" s="46">
        <f t="shared" si="359"/>
        <v>0</v>
      </c>
      <c r="AN183" s="46">
        <f t="shared" si="359"/>
        <v>0</v>
      </c>
      <c r="AO183" s="46">
        <f t="shared" si="359"/>
        <v>0</v>
      </c>
      <c r="AP183" s="37"/>
      <c r="AQ183" s="43">
        <f t="shared" si="3"/>
        <v>0</v>
      </c>
      <c r="AR183" s="41"/>
      <c r="AS183" s="41"/>
      <c r="AT183" s="53"/>
      <c r="AU183" s="54"/>
      <c r="AV183" s="54"/>
      <c r="AW183" s="4"/>
      <c r="AX183" s="4"/>
    </row>
    <row r="184" spans="1:50" ht="24.6" x14ac:dyDescent="0.4">
      <c r="A184" s="35">
        <f t="shared" si="4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81" t="s">
        <v>1175</v>
      </c>
      <c r="O184" s="43">
        <f>'EQUIPO MAYO 2025  1'!AQ184</f>
        <v>13</v>
      </c>
      <c r="P184" s="45">
        <f t="shared" si="0"/>
        <v>13</v>
      </c>
      <c r="Q184" s="46">
        <f t="shared" si="294"/>
        <v>13</v>
      </c>
      <c r="R184" s="46">
        <f t="shared" ref="R184:T184" si="360">AL184</f>
        <v>13</v>
      </c>
      <c r="S184" s="46">
        <f t="shared" si="360"/>
        <v>11</v>
      </c>
      <c r="T184" s="47">
        <f t="shared" si="360"/>
        <v>11</v>
      </c>
      <c r="U184" s="48"/>
      <c r="V184" s="37"/>
      <c r="W184" s="37"/>
      <c r="X184" s="37"/>
      <c r="Y184" s="49"/>
      <c r="Z184" s="138"/>
      <c r="AA184" s="139"/>
      <c r="AB184" s="37">
        <v>2</v>
      </c>
      <c r="AC184" s="37"/>
      <c r="AD184" s="49"/>
      <c r="AE184" s="50"/>
      <c r="AF184" s="37"/>
      <c r="AG184" s="37"/>
      <c r="AH184" s="37"/>
      <c r="AI184" s="49"/>
      <c r="AJ184" s="51">
        <f>'EQUIPO ENERO 2025'!AP184</f>
        <v>14</v>
      </c>
      <c r="AK184" s="52">
        <f t="shared" ref="AK184:AO184" si="361">P184-Z184+AE184+U184</f>
        <v>13</v>
      </c>
      <c r="AL184" s="46">
        <f t="shared" si="361"/>
        <v>13</v>
      </c>
      <c r="AM184" s="46">
        <f t="shared" si="361"/>
        <v>11</v>
      </c>
      <c r="AN184" s="46">
        <f t="shared" si="361"/>
        <v>11</v>
      </c>
      <c r="AO184" s="46">
        <f t="shared" si="361"/>
        <v>11</v>
      </c>
      <c r="AP184" s="37"/>
      <c r="AQ184" s="43">
        <f t="shared" si="3"/>
        <v>11</v>
      </c>
      <c r="AR184" s="41"/>
      <c r="AS184" s="41">
        <v>470</v>
      </c>
      <c r="AT184" s="53"/>
      <c r="AU184" s="54"/>
      <c r="AV184" s="54"/>
      <c r="AW184" s="158"/>
      <c r="AX184" s="158"/>
    </row>
    <row r="185" spans="1:50" ht="49.2" x14ac:dyDescent="0.4">
      <c r="A185" s="35">
        <f t="shared" si="4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MAYO 2025  1'!AQ185</f>
        <v>1</v>
      </c>
      <c r="P185" s="45">
        <f t="shared" si="0"/>
        <v>1</v>
      </c>
      <c r="Q185" s="46">
        <f t="shared" si="294"/>
        <v>1</v>
      </c>
      <c r="R185" s="46">
        <f t="shared" ref="R185:T185" si="362">AL185</f>
        <v>1</v>
      </c>
      <c r="S185" s="46">
        <f t="shared" si="362"/>
        <v>1</v>
      </c>
      <c r="T185" s="47">
        <f t="shared" si="362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3">P185-Z185+AE185+U185</f>
        <v>1</v>
      </c>
      <c r="AL185" s="46">
        <f t="shared" si="363"/>
        <v>1</v>
      </c>
      <c r="AM185" s="46">
        <f t="shared" si="363"/>
        <v>1</v>
      </c>
      <c r="AN185" s="46">
        <f t="shared" si="363"/>
        <v>1</v>
      </c>
      <c r="AO185" s="46">
        <f t="shared" si="363"/>
        <v>1</v>
      </c>
      <c r="AP185" s="37"/>
      <c r="AQ185" s="43">
        <f t="shared" si="3"/>
        <v>1</v>
      </c>
      <c r="AR185" s="41"/>
      <c r="AS185" s="41"/>
      <c r="AT185" s="53"/>
      <c r="AU185" s="54"/>
      <c r="AV185" s="54"/>
      <c r="AW185" s="4"/>
      <c r="AX185" s="4"/>
    </row>
    <row r="186" spans="1:50" ht="49.2" x14ac:dyDescent="0.4">
      <c r="A186" s="35">
        <f t="shared" si="4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MAYO 2025  1'!AQ186</f>
        <v>1</v>
      </c>
      <c r="P186" s="45">
        <f t="shared" si="0"/>
        <v>1</v>
      </c>
      <c r="Q186" s="46">
        <f t="shared" si="294"/>
        <v>1</v>
      </c>
      <c r="R186" s="46">
        <f t="shared" ref="R186:T186" si="364">AL186</f>
        <v>1</v>
      </c>
      <c r="S186" s="46">
        <f t="shared" si="364"/>
        <v>1</v>
      </c>
      <c r="T186" s="47">
        <f t="shared" si="364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5">P186-Z186+AE186+U186</f>
        <v>1</v>
      </c>
      <c r="AL186" s="46">
        <f t="shared" si="365"/>
        <v>1</v>
      </c>
      <c r="AM186" s="46">
        <f t="shared" si="365"/>
        <v>1</v>
      </c>
      <c r="AN186" s="46">
        <f t="shared" si="365"/>
        <v>1</v>
      </c>
      <c r="AO186" s="46">
        <f t="shared" si="365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24.6" x14ac:dyDescent="0.4">
      <c r="A187" s="35">
        <f t="shared" si="4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MAYO 2025  1'!AQ187</f>
        <v>1</v>
      </c>
      <c r="P187" s="45">
        <f t="shared" si="0"/>
        <v>1</v>
      </c>
      <c r="Q187" s="46">
        <f t="shared" si="294"/>
        <v>1</v>
      </c>
      <c r="R187" s="46">
        <f t="shared" ref="R187:T187" si="366">AL187</f>
        <v>1</v>
      </c>
      <c r="S187" s="46">
        <f t="shared" si="366"/>
        <v>1</v>
      </c>
      <c r="T187" s="47">
        <f t="shared" si="366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7">P187-Z187+AE187+U187</f>
        <v>1</v>
      </c>
      <c r="AL187" s="46">
        <f t="shared" si="367"/>
        <v>1</v>
      </c>
      <c r="AM187" s="46">
        <f t="shared" si="367"/>
        <v>1</v>
      </c>
      <c r="AN187" s="46">
        <f t="shared" si="367"/>
        <v>1</v>
      </c>
      <c r="AO187" s="46">
        <f t="shared" si="367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49.2" x14ac:dyDescent="0.4">
      <c r="A188" s="35">
        <f t="shared" si="4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MAYO 2025  1'!AQ188</f>
        <v>5</v>
      </c>
      <c r="P188" s="45">
        <f t="shared" si="0"/>
        <v>5</v>
      </c>
      <c r="Q188" s="46">
        <f t="shared" si="294"/>
        <v>5</v>
      </c>
      <c r="R188" s="46">
        <f t="shared" ref="R188:T188" si="368">AL188</f>
        <v>5</v>
      </c>
      <c r="S188" s="46">
        <f t="shared" si="368"/>
        <v>5</v>
      </c>
      <c r="T188" s="47">
        <f t="shared" si="368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9">P188-Z188+AE188+U188</f>
        <v>5</v>
      </c>
      <c r="AL188" s="46">
        <f t="shared" si="369"/>
        <v>5</v>
      </c>
      <c r="AM188" s="46">
        <f t="shared" si="369"/>
        <v>5</v>
      </c>
      <c r="AN188" s="46">
        <f t="shared" si="369"/>
        <v>5</v>
      </c>
      <c r="AO188" s="46">
        <f t="shared" si="369"/>
        <v>5</v>
      </c>
      <c r="AP188" s="37"/>
      <c r="AQ188" s="43">
        <f t="shared" si="3"/>
        <v>5</v>
      </c>
      <c r="AR188" s="41"/>
      <c r="AS188" s="41"/>
      <c r="AT188" s="53"/>
      <c r="AU188" s="54"/>
      <c r="AV188" s="54"/>
      <c r="AW188" s="4"/>
      <c r="AX188" s="4"/>
    </row>
    <row r="189" spans="1:50" ht="49.2" x14ac:dyDescent="0.4">
      <c r="A189" s="35">
        <f t="shared" si="4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 t="s">
        <v>463</v>
      </c>
      <c r="O189" s="43">
        <f>'EQUIPO MAYO 2025  1'!AQ189</f>
        <v>2</v>
      </c>
      <c r="P189" s="45">
        <f t="shared" si="0"/>
        <v>2</v>
      </c>
      <c r="Q189" s="46">
        <f t="shared" si="294"/>
        <v>1</v>
      </c>
      <c r="R189" s="46">
        <f t="shared" ref="R189:T189" si="370">AL189</f>
        <v>1</v>
      </c>
      <c r="S189" s="46">
        <f t="shared" si="370"/>
        <v>1</v>
      </c>
      <c r="T189" s="47">
        <f t="shared" si="370"/>
        <v>1</v>
      </c>
      <c r="U189" s="48"/>
      <c r="V189" s="37"/>
      <c r="W189" s="37"/>
      <c r="X189" s="37"/>
      <c r="Y189" s="49"/>
      <c r="Z189" s="138">
        <v>1</v>
      </c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1">P189-Z189+AE189+U189</f>
        <v>1</v>
      </c>
      <c r="AL189" s="46">
        <f t="shared" si="371"/>
        <v>1</v>
      </c>
      <c r="AM189" s="46">
        <f t="shared" si="371"/>
        <v>1</v>
      </c>
      <c r="AN189" s="46">
        <f t="shared" si="371"/>
        <v>1</v>
      </c>
      <c r="AO189" s="46">
        <f t="shared" si="371"/>
        <v>1</v>
      </c>
      <c r="AP189" s="37"/>
      <c r="AQ189" s="43">
        <f t="shared" si="3"/>
        <v>1</v>
      </c>
      <c r="AR189" s="41"/>
      <c r="AS189" s="41">
        <v>468</v>
      </c>
      <c r="AT189" s="53"/>
      <c r="AU189" s="54"/>
      <c r="AV189" s="54"/>
      <c r="AW189" s="4"/>
      <c r="AX189" s="4"/>
    </row>
    <row r="190" spans="1:50" ht="73.8" x14ac:dyDescent="0.4">
      <c r="A190" s="35">
        <f t="shared" si="4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MAYO 2025  1'!AQ190</f>
        <v>2</v>
      </c>
      <c r="P190" s="45">
        <f t="shared" si="0"/>
        <v>2</v>
      </c>
      <c r="Q190" s="46">
        <f t="shared" si="294"/>
        <v>2</v>
      </c>
      <c r="R190" s="46">
        <f t="shared" ref="R190:T190" si="372">AL190</f>
        <v>2</v>
      </c>
      <c r="S190" s="46">
        <f t="shared" si="372"/>
        <v>2</v>
      </c>
      <c r="T190" s="47">
        <f t="shared" si="372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3">P190-Z190+AE190+U190</f>
        <v>2</v>
      </c>
      <c r="AL190" s="46">
        <f t="shared" si="373"/>
        <v>2</v>
      </c>
      <c r="AM190" s="46">
        <f t="shared" si="373"/>
        <v>2</v>
      </c>
      <c r="AN190" s="46">
        <f t="shared" si="373"/>
        <v>2</v>
      </c>
      <c r="AO190" s="46">
        <f t="shared" si="373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49.2" x14ac:dyDescent="0.4">
      <c r="A191" s="35">
        <f t="shared" si="4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MAYO 2025  1'!AQ191</f>
        <v>4</v>
      </c>
      <c r="P191" s="45">
        <f t="shared" si="0"/>
        <v>4</v>
      </c>
      <c r="Q191" s="46">
        <f t="shared" si="294"/>
        <v>4</v>
      </c>
      <c r="R191" s="46">
        <f t="shared" ref="R191:T191" si="374">AL191</f>
        <v>4</v>
      </c>
      <c r="S191" s="46">
        <f t="shared" si="374"/>
        <v>4</v>
      </c>
      <c r="T191" s="47">
        <f t="shared" si="374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5">P191-Z191+AE191+U191</f>
        <v>4</v>
      </c>
      <c r="AL191" s="46">
        <f t="shared" si="375"/>
        <v>4</v>
      </c>
      <c r="AM191" s="46">
        <f t="shared" si="375"/>
        <v>4</v>
      </c>
      <c r="AN191" s="46">
        <f t="shared" si="375"/>
        <v>4</v>
      </c>
      <c r="AO191" s="46">
        <f t="shared" si="375"/>
        <v>4</v>
      </c>
      <c r="AP191" s="37"/>
      <c r="AQ191" s="43">
        <f t="shared" si="3"/>
        <v>4</v>
      </c>
      <c r="AR191" s="41"/>
      <c r="AS191" s="41"/>
      <c r="AT191" s="53"/>
      <c r="AU191" s="54"/>
      <c r="AV191" s="54"/>
      <c r="AW191" s="4"/>
      <c r="AX191" s="4"/>
    </row>
    <row r="192" spans="1:50" ht="49.2" x14ac:dyDescent="0.4">
      <c r="A192" s="35">
        <f t="shared" si="4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MAYO 2025  1'!AQ192</f>
        <v>0</v>
      </c>
      <c r="P192" s="45">
        <f t="shared" si="0"/>
        <v>0</v>
      </c>
      <c r="Q192" s="46">
        <f t="shared" si="294"/>
        <v>0</v>
      </c>
      <c r="R192" s="46">
        <f t="shared" ref="R192:T192" si="376">AL192</f>
        <v>0</v>
      </c>
      <c r="S192" s="46">
        <f t="shared" si="376"/>
        <v>0</v>
      </c>
      <c r="T192" s="47">
        <f t="shared" si="376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7">P192-Z192+AE192+U192</f>
        <v>0</v>
      </c>
      <c r="AL192" s="46">
        <f t="shared" si="377"/>
        <v>0</v>
      </c>
      <c r="AM192" s="46">
        <f t="shared" si="377"/>
        <v>0</v>
      </c>
      <c r="AN192" s="46">
        <f t="shared" si="377"/>
        <v>0</v>
      </c>
      <c r="AO192" s="46">
        <f t="shared" si="377"/>
        <v>0</v>
      </c>
      <c r="AP192" s="37"/>
      <c r="AQ192" s="43">
        <f t="shared" si="3"/>
        <v>0</v>
      </c>
      <c r="AR192" s="41"/>
      <c r="AS192" s="41"/>
      <c r="AT192" s="53"/>
      <c r="AU192" s="54"/>
      <c r="AV192" s="54"/>
      <c r="AW192" s="4"/>
      <c r="AX192" s="4"/>
    </row>
    <row r="193" spans="1:50" ht="49.2" x14ac:dyDescent="0.4">
      <c r="A193" s="35">
        <f t="shared" si="4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MAYO 2025  1'!AQ193</f>
        <v>5</v>
      </c>
      <c r="P193" s="45">
        <f t="shared" si="0"/>
        <v>5</v>
      </c>
      <c r="Q193" s="46">
        <f t="shared" si="294"/>
        <v>5</v>
      </c>
      <c r="R193" s="46">
        <f t="shared" ref="R193:T193" si="378">AL193</f>
        <v>5</v>
      </c>
      <c r="S193" s="46">
        <f t="shared" si="378"/>
        <v>5</v>
      </c>
      <c r="T193" s="47">
        <f t="shared" si="378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9">P193-Z193+AE193+U193</f>
        <v>5</v>
      </c>
      <c r="AL193" s="46">
        <f t="shared" si="379"/>
        <v>5</v>
      </c>
      <c r="AM193" s="46">
        <f t="shared" si="379"/>
        <v>5</v>
      </c>
      <c r="AN193" s="46">
        <f t="shared" si="379"/>
        <v>5</v>
      </c>
      <c r="AO193" s="46">
        <f t="shared" si="379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  <c r="AW193" s="4"/>
      <c r="AX193" s="4"/>
    </row>
    <row r="194" spans="1:50" ht="49.2" x14ac:dyDescent="0.4">
      <c r="A194" s="35">
        <f t="shared" si="4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MAYO 2025  1'!AQ194</f>
        <v>0</v>
      </c>
      <c r="P194" s="45">
        <f t="shared" si="0"/>
        <v>0</v>
      </c>
      <c r="Q194" s="46">
        <f t="shared" si="294"/>
        <v>0</v>
      </c>
      <c r="R194" s="46">
        <f t="shared" ref="R194:T194" si="380">AL194</f>
        <v>0</v>
      </c>
      <c r="S194" s="46">
        <f t="shared" si="380"/>
        <v>0</v>
      </c>
      <c r="T194" s="47">
        <f t="shared" si="380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1">P194-Z194+AE194+U194</f>
        <v>0</v>
      </c>
      <c r="AL194" s="46">
        <f t="shared" si="381"/>
        <v>0</v>
      </c>
      <c r="AM194" s="46">
        <f t="shared" si="381"/>
        <v>0</v>
      </c>
      <c r="AN194" s="46">
        <f t="shared" si="381"/>
        <v>0</v>
      </c>
      <c r="AO194" s="46">
        <f t="shared" si="381"/>
        <v>0</v>
      </c>
      <c r="AP194" s="37"/>
      <c r="AQ194" s="43">
        <f t="shared" si="3"/>
        <v>0</v>
      </c>
      <c r="AR194" s="41"/>
      <c r="AS194" s="41"/>
      <c r="AT194" s="53"/>
      <c r="AU194" s="54"/>
      <c r="AV194" s="54"/>
      <c r="AW194" s="4"/>
      <c r="AX194" s="4"/>
    </row>
    <row r="195" spans="1:50" ht="49.2" x14ac:dyDescent="0.4">
      <c r="A195" s="35">
        <f t="shared" si="4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MAYO 2025  1'!AQ195</f>
        <v>4</v>
      </c>
      <c r="P195" s="45">
        <f t="shared" si="0"/>
        <v>4</v>
      </c>
      <c r="Q195" s="46">
        <f t="shared" si="294"/>
        <v>4</v>
      </c>
      <c r="R195" s="46">
        <f t="shared" ref="R195:T195" si="382">AL195</f>
        <v>4</v>
      </c>
      <c r="S195" s="46">
        <f t="shared" si="382"/>
        <v>4</v>
      </c>
      <c r="T195" s="47">
        <f t="shared" si="382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3">P195-Z195+AE195+U195</f>
        <v>4</v>
      </c>
      <c r="AL195" s="46">
        <f t="shared" si="383"/>
        <v>4</v>
      </c>
      <c r="AM195" s="46">
        <f t="shared" si="383"/>
        <v>4</v>
      </c>
      <c r="AN195" s="46">
        <f t="shared" si="383"/>
        <v>4</v>
      </c>
      <c r="AO195" s="46">
        <f t="shared" si="383"/>
        <v>4</v>
      </c>
      <c r="AP195" s="37"/>
      <c r="AQ195" s="43">
        <f t="shared" si="3"/>
        <v>4</v>
      </c>
      <c r="AR195" s="41"/>
      <c r="AS195" s="41"/>
      <c r="AT195" s="53"/>
      <c r="AU195" s="54"/>
      <c r="AV195" s="54"/>
      <c r="AW195" s="4"/>
      <c r="AX195" s="4"/>
    </row>
    <row r="196" spans="1:50" ht="49.2" x14ac:dyDescent="0.4">
      <c r="A196" s="35">
        <f t="shared" si="4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/>
      <c r="O196" s="43">
        <f>'EQUIPO MAYO 2025  1'!AQ196</f>
        <v>4</v>
      </c>
      <c r="P196" s="45">
        <f t="shared" si="0"/>
        <v>4</v>
      </c>
      <c r="Q196" s="46">
        <f t="shared" si="294"/>
        <v>4</v>
      </c>
      <c r="R196" s="46">
        <f t="shared" ref="R196:T196" si="384">AL196</f>
        <v>4</v>
      </c>
      <c r="S196" s="46">
        <f t="shared" si="384"/>
        <v>4</v>
      </c>
      <c r="T196" s="47">
        <f t="shared" si="384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5">P196-Z196+AE196+U196</f>
        <v>4</v>
      </c>
      <c r="AL196" s="46">
        <f t="shared" si="385"/>
        <v>4</v>
      </c>
      <c r="AM196" s="46">
        <f t="shared" si="385"/>
        <v>4</v>
      </c>
      <c r="AN196" s="46">
        <f t="shared" si="385"/>
        <v>4</v>
      </c>
      <c r="AO196" s="46">
        <f t="shared" si="385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  <c r="AW196" s="4"/>
      <c r="AX196" s="4"/>
    </row>
    <row r="197" spans="1:50" ht="49.2" x14ac:dyDescent="0.4">
      <c r="A197" s="35">
        <f t="shared" si="4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MAYO 2025  1'!AQ197</f>
        <v>8</v>
      </c>
      <c r="P197" s="45">
        <f t="shared" si="0"/>
        <v>8</v>
      </c>
      <c r="Q197" s="46">
        <f t="shared" si="294"/>
        <v>8</v>
      </c>
      <c r="R197" s="46">
        <f t="shared" ref="R197:T197" si="386">AL197</f>
        <v>8</v>
      </c>
      <c r="S197" s="46">
        <f t="shared" si="386"/>
        <v>8</v>
      </c>
      <c r="T197" s="47">
        <f t="shared" si="386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7">P197-Z197+AE197+U197</f>
        <v>8</v>
      </c>
      <c r="AL197" s="46">
        <f t="shared" si="387"/>
        <v>8</v>
      </c>
      <c r="AM197" s="46">
        <f t="shared" si="387"/>
        <v>8</v>
      </c>
      <c r="AN197" s="46">
        <f t="shared" si="387"/>
        <v>8</v>
      </c>
      <c r="AO197" s="46">
        <f t="shared" si="387"/>
        <v>8</v>
      </c>
      <c r="AP197" s="37"/>
      <c r="AQ197" s="43">
        <f t="shared" si="3"/>
        <v>8</v>
      </c>
      <c r="AR197" s="41"/>
      <c r="AS197" s="41"/>
      <c r="AT197" s="53"/>
      <c r="AU197" s="54"/>
      <c r="AV197" s="54"/>
      <c r="AW197" s="4"/>
      <c r="AX197" s="4"/>
    </row>
    <row r="198" spans="1:50" ht="49.2" x14ac:dyDescent="0.4">
      <c r="A198" s="35">
        <f t="shared" si="4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MAYO 2025  1'!AQ198</f>
        <v>0</v>
      </c>
      <c r="P198" s="45">
        <f t="shared" si="0"/>
        <v>0</v>
      </c>
      <c r="Q198" s="46">
        <f t="shared" si="294"/>
        <v>0</v>
      </c>
      <c r="R198" s="46">
        <f t="shared" ref="R198:T198" si="388">AL198</f>
        <v>0</v>
      </c>
      <c r="S198" s="46">
        <f t="shared" si="388"/>
        <v>0</v>
      </c>
      <c r="T198" s="47">
        <f t="shared" si="388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9">P198-Z198+AE198+U198</f>
        <v>0</v>
      </c>
      <c r="AL198" s="46">
        <f t="shared" si="389"/>
        <v>0</v>
      </c>
      <c r="AM198" s="46">
        <f t="shared" si="389"/>
        <v>0</v>
      </c>
      <c r="AN198" s="46">
        <f t="shared" si="389"/>
        <v>0</v>
      </c>
      <c r="AO198" s="46">
        <f t="shared" si="389"/>
        <v>0</v>
      </c>
      <c r="AP198" s="37"/>
      <c r="AQ198" s="43">
        <f t="shared" si="3"/>
        <v>0</v>
      </c>
      <c r="AR198" s="41"/>
      <c r="AS198" s="41"/>
      <c r="AT198" s="53"/>
      <c r="AU198" s="54"/>
      <c r="AV198" s="54"/>
      <c r="AW198" s="4"/>
      <c r="AX198" s="4"/>
    </row>
    <row r="199" spans="1:50" ht="49.2" x14ac:dyDescent="0.4">
      <c r="A199" s="35">
        <f t="shared" si="4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MAYO 2025  1'!AQ199</f>
        <v>0</v>
      </c>
      <c r="P199" s="45">
        <f t="shared" si="0"/>
        <v>0</v>
      </c>
      <c r="Q199" s="46">
        <f t="shared" si="294"/>
        <v>0</v>
      </c>
      <c r="R199" s="46">
        <f t="shared" ref="R199:T199" si="390">AL199</f>
        <v>0</v>
      </c>
      <c r="S199" s="46">
        <f t="shared" si="390"/>
        <v>0</v>
      </c>
      <c r="T199" s="47">
        <f t="shared" si="390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1">P199-Z199+AE199+U199</f>
        <v>0</v>
      </c>
      <c r="AL199" s="46">
        <f t="shared" si="391"/>
        <v>0</v>
      </c>
      <c r="AM199" s="46">
        <f t="shared" si="391"/>
        <v>0</v>
      </c>
      <c r="AN199" s="46">
        <f t="shared" si="391"/>
        <v>0</v>
      </c>
      <c r="AO199" s="46">
        <f t="shared" si="391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49.2" x14ac:dyDescent="0.4">
      <c r="A200" s="35">
        <f t="shared" si="4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MAYO 2025  1'!AQ200</f>
        <v>0</v>
      </c>
      <c r="P200" s="45">
        <f t="shared" si="0"/>
        <v>0</v>
      </c>
      <c r="Q200" s="46">
        <f t="shared" si="294"/>
        <v>0</v>
      </c>
      <c r="R200" s="46">
        <f t="shared" ref="R200:T200" si="392">AL200</f>
        <v>0</v>
      </c>
      <c r="S200" s="46">
        <f t="shared" si="392"/>
        <v>0</v>
      </c>
      <c r="T200" s="47">
        <f t="shared" si="392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3">P200-Z200+AE200+U200</f>
        <v>0</v>
      </c>
      <c r="AL200" s="46">
        <f t="shared" si="393"/>
        <v>0</v>
      </c>
      <c r="AM200" s="46">
        <f t="shared" si="393"/>
        <v>0</v>
      </c>
      <c r="AN200" s="46">
        <f t="shared" si="393"/>
        <v>0</v>
      </c>
      <c r="AO200" s="46">
        <f t="shared" si="393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49.2" x14ac:dyDescent="0.4">
      <c r="A201" s="35">
        <f t="shared" si="4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MAYO 2025  1'!AQ201</f>
        <v>1</v>
      </c>
      <c r="P201" s="45">
        <f t="shared" si="0"/>
        <v>1</v>
      </c>
      <c r="Q201" s="46">
        <f t="shared" si="294"/>
        <v>1</v>
      </c>
      <c r="R201" s="46">
        <f t="shared" ref="R201:T201" si="394">AL201</f>
        <v>1</v>
      </c>
      <c r="S201" s="46">
        <f t="shared" si="394"/>
        <v>1</v>
      </c>
      <c r="T201" s="47">
        <f t="shared" si="394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5">P201-Z201+AE201+U201</f>
        <v>1</v>
      </c>
      <c r="AL201" s="46">
        <f t="shared" si="395"/>
        <v>1</v>
      </c>
      <c r="AM201" s="46">
        <f t="shared" si="395"/>
        <v>1</v>
      </c>
      <c r="AN201" s="46">
        <f t="shared" si="395"/>
        <v>1</v>
      </c>
      <c r="AO201" s="46">
        <f t="shared" si="395"/>
        <v>1</v>
      </c>
      <c r="AP201" s="37"/>
      <c r="AQ201" s="43">
        <f t="shared" si="3"/>
        <v>1</v>
      </c>
      <c r="AR201" s="41"/>
      <c r="AS201" s="41"/>
      <c r="AT201" s="53"/>
      <c r="AU201" s="54"/>
      <c r="AV201" s="54"/>
      <c r="AW201" s="4"/>
      <c r="AX201" s="4"/>
    </row>
    <row r="202" spans="1:50" ht="49.2" x14ac:dyDescent="0.4">
      <c r="A202" s="35">
        <f t="shared" si="4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MAYO 2025  1'!AQ202</f>
        <v>0</v>
      </c>
      <c r="P202" s="45">
        <f t="shared" si="0"/>
        <v>0</v>
      </c>
      <c r="Q202" s="46">
        <f t="shared" si="294"/>
        <v>0</v>
      </c>
      <c r="R202" s="46">
        <f t="shared" ref="R202:T202" si="396">AL202</f>
        <v>0</v>
      </c>
      <c r="S202" s="46">
        <f t="shared" si="396"/>
        <v>0</v>
      </c>
      <c r="T202" s="47">
        <f t="shared" si="396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7">P202-Z202+AE202+U202</f>
        <v>0</v>
      </c>
      <c r="AL202" s="46">
        <f t="shared" si="397"/>
        <v>0</v>
      </c>
      <c r="AM202" s="46">
        <f t="shared" si="397"/>
        <v>0</v>
      </c>
      <c r="AN202" s="46">
        <f t="shared" si="397"/>
        <v>0</v>
      </c>
      <c r="AO202" s="46">
        <f t="shared" si="397"/>
        <v>0</v>
      </c>
      <c r="AP202" s="37"/>
      <c r="AQ202" s="43">
        <f t="shared" si="3"/>
        <v>0</v>
      </c>
      <c r="AR202" s="41"/>
      <c r="AS202" s="41"/>
      <c r="AT202" s="53"/>
      <c r="AU202" s="54"/>
      <c r="AV202" s="54"/>
      <c r="AW202" s="4"/>
      <c r="AX202" s="4"/>
    </row>
    <row r="203" spans="1:50" ht="49.2" x14ac:dyDescent="0.4">
      <c r="A203" s="35">
        <f t="shared" si="4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MAYO 2025  1'!AQ203</f>
        <v>0</v>
      </c>
      <c r="P203" s="45">
        <f t="shared" si="0"/>
        <v>0</v>
      </c>
      <c r="Q203" s="46">
        <f t="shared" si="294"/>
        <v>0</v>
      </c>
      <c r="R203" s="46">
        <f t="shared" ref="R203:T203" si="398">AL203</f>
        <v>0</v>
      </c>
      <c r="S203" s="46">
        <f t="shared" si="398"/>
        <v>0</v>
      </c>
      <c r="T203" s="47">
        <f t="shared" si="398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9">P203-Z203+AE203+U203</f>
        <v>0</v>
      </c>
      <c r="AL203" s="46">
        <f t="shared" si="399"/>
        <v>0</v>
      </c>
      <c r="AM203" s="46">
        <f t="shared" si="399"/>
        <v>0</v>
      </c>
      <c r="AN203" s="46">
        <f t="shared" si="399"/>
        <v>0</v>
      </c>
      <c r="AO203" s="46">
        <f t="shared" si="399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49.2" x14ac:dyDescent="0.4">
      <c r="A204" s="35">
        <f t="shared" si="4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MAYO 2025  1'!AQ204</f>
        <v>0</v>
      </c>
      <c r="P204" s="45">
        <f t="shared" si="0"/>
        <v>0</v>
      </c>
      <c r="Q204" s="46">
        <f t="shared" si="294"/>
        <v>0</v>
      </c>
      <c r="R204" s="46">
        <f t="shared" ref="R204:T204" si="400">AL204</f>
        <v>0</v>
      </c>
      <c r="S204" s="46">
        <f t="shared" si="400"/>
        <v>0</v>
      </c>
      <c r="T204" s="47">
        <f t="shared" si="400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1">P204-Z204+AE204+U204</f>
        <v>0</v>
      </c>
      <c r="AL204" s="46">
        <f t="shared" si="401"/>
        <v>0</v>
      </c>
      <c r="AM204" s="46">
        <f t="shared" si="401"/>
        <v>0</v>
      </c>
      <c r="AN204" s="46">
        <f t="shared" si="401"/>
        <v>0</v>
      </c>
      <c r="AO204" s="46">
        <f t="shared" si="401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49.2" x14ac:dyDescent="0.4">
      <c r="A205" s="35">
        <f t="shared" si="4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MAYO 2025  1'!AQ205</f>
        <v>1</v>
      </c>
      <c r="P205" s="45">
        <f t="shared" si="0"/>
        <v>1</v>
      </c>
      <c r="Q205" s="46">
        <f t="shared" si="294"/>
        <v>1</v>
      </c>
      <c r="R205" s="46">
        <f t="shared" ref="R205:T205" si="402">AL205</f>
        <v>1</v>
      </c>
      <c r="S205" s="46">
        <f t="shared" si="402"/>
        <v>1</v>
      </c>
      <c r="T205" s="47">
        <f t="shared" si="402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3">P205-Z205+AE205+U205</f>
        <v>1</v>
      </c>
      <c r="AL205" s="46">
        <f t="shared" si="403"/>
        <v>1</v>
      </c>
      <c r="AM205" s="46">
        <f t="shared" si="403"/>
        <v>1</v>
      </c>
      <c r="AN205" s="46">
        <f t="shared" si="403"/>
        <v>1</v>
      </c>
      <c r="AO205" s="46">
        <f t="shared" si="403"/>
        <v>1</v>
      </c>
      <c r="AP205" s="37"/>
      <c r="AQ205" s="43">
        <f t="shared" si="3"/>
        <v>1</v>
      </c>
      <c r="AR205" s="41"/>
      <c r="AS205" s="41"/>
      <c r="AT205" s="53"/>
      <c r="AU205" s="54"/>
      <c r="AV205" s="54"/>
      <c r="AW205" s="4"/>
      <c r="AX205" s="4"/>
    </row>
    <row r="206" spans="1:50" ht="49.2" x14ac:dyDescent="0.4">
      <c r="A206" s="35">
        <f t="shared" si="4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MAYO 2025  1'!AQ206</f>
        <v>7</v>
      </c>
      <c r="P206" s="45">
        <f t="shared" si="0"/>
        <v>7</v>
      </c>
      <c r="Q206" s="46">
        <f t="shared" si="294"/>
        <v>7</v>
      </c>
      <c r="R206" s="46">
        <f t="shared" ref="R206:T206" si="404">AL206</f>
        <v>7</v>
      </c>
      <c r="S206" s="46">
        <f t="shared" si="404"/>
        <v>7</v>
      </c>
      <c r="T206" s="47">
        <f t="shared" si="404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5">P206-Z206+AE206+U206</f>
        <v>7</v>
      </c>
      <c r="AL206" s="46">
        <f t="shared" si="405"/>
        <v>7</v>
      </c>
      <c r="AM206" s="46">
        <f t="shared" si="405"/>
        <v>7</v>
      </c>
      <c r="AN206" s="46">
        <f t="shared" si="405"/>
        <v>7</v>
      </c>
      <c r="AO206" s="46">
        <f t="shared" si="405"/>
        <v>7</v>
      </c>
      <c r="AP206" s="37"/>
      <c r="AQ206" s="43">
        <f t="shared" si="3"/>
        <v>7</v>
      </c>
      <c r="AR206" s="41"/>
      <c r="AS206" s="41"/>
      <c r="AT206" s="53"/>
      <c r="AU206" s="54"/>
      <c r="AV206" s="54"/>
      <c r="AW206" s="4"/>
      <c r="AX206" s="4"/>
    </row>
    <row r="207" spans="1:50" ht="49.2" x14ac:dyDescent="0.4">
      <c r="A207" s="35">
        <f t="shared" si="4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MAYO 2025  1'!AQ207</f>
        <v>0</v>
      </c>
      <c r="P207" s="45">
        <f t="shared" si="0"/>
        <v>0</v>
      </c>
      <c r="Q207" s="46">
        <f t="shared" si="294"/>
        <v>0</v>
      </c>
      <c r="R207" s="46">
        <f t="shared" ref="R207:T207" si="406">AL207</f>
        <v>0</v>
      </c>
      <c r="S207" s="46">
        <f t="shared" si="406"/>
        <v>0</v>
      </c>
      <c r="T207" s="47">
        <f t="shared" si="406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7">P207-Z207+AE207+U207</f>
        <v>0</v>
      </c>
      <c r="AL207" s="46">
        <f t="shared" si="407"/>
        <v>0</v>
      </c>
      <c r="AM207" s="46">
        <f t="shared" si="407"/>
        <v>0</v>
      </c>
      <c r="AN207" s="46">
        <f t="shared" si="407"/>
        <v>0</v>
      </c>
      <c r="AO207" s="46">
        <f t="shared" si="407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  <c r="AW207" s="4"/>
      <c r="AX207" s="4"/>
    </row>
    <row r="208" spans="1:50" ht="49.2" x14ac:dyDescent="0.4">
      <c r="A208" s="35">
        <f t="shared" si="4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MAYO 2025  1'!AQ208</f>
        <v>22</v>
      </c>
      <c r="P208" s="45">
        <f t="shared" si="0"/>
        <v>22</v>
      </c>
      <c r="Q208" s="46">
        <f t="shared" si="294"/>
        <v>22</v>
      </c>
      <c r="R208" s="46">
        <f t="shared" ref="R208:T208" si="408">AL208</f>
        <v>22</v>
      </c>
      <c r="S208" s="46">
        <f t="shared" si="408"/>
        <v>22</v>
      </c>
      <c r="T208" s="47">
        <f t="shared" si="408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9">P208-Z208+AE208+U208</f>
        <v>22</v>
      </c>
      <c r="AL208" s="46">
        <f t="shared" si="409"/>
        <v>22</v>
      </c>
      <c r="AM208" s="46">
        <f t="shared" si="409"/>
        <v>22</v>
      </c>
      <c r="AN208" s="46">
        <f t="shared" si="409"/>
        <v>22</v>
      </c>
      <c r="AO208" s="46">
        <f t="shared" si="409"/>
        <v>22</v>
      </c>
      <c r="AP208" s="37"/>
      <c r="AQ208" s="43">
        <f t="shared" si="3"/>
        <v>22</v>
      </c>
      <c r="AR208" s="41"/>
      <c r="AS208" s="41"/>
      <c r="AT208" s="53"/>
      <c r="AU208" s="54"/>
      <c r="AV208" s="54"/>
      <c r="AW208" s="4"/>
      <c r="AX208" s="4"/>
    </row>
    <row r="209" spans="1:50" ht="49.2" x14ac:dyDescent="0.4">
      <c r="A209" s="35">
        <f t="shared" si="4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MAYO 2025  1'!AQ209</f>
        <v>15</v>
      </c>
      <c r="P209" s="45">
        <f t="shared" si="0"/>
        <v>15</v>
      </c>
      <c r="Q209" s="46">
        <f t="shared" si="294"/>
        <v>15</v>
      </c>
      <c r="R209" s="46">
        <f t="shared" ref="R209:T209" si="410">AL209</f>
        <v>15</v>
      </c>
      <c r="S209" s="46">
        <f t="shared" si="410"/>
        <v>15</v>
      </c>
      <c r="T209" s="47">
        <f t="shared" si="410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1">P209-Z209+AE209+U209</f>
        <v>15</v>
      </c>
      <c r="AL209" s="46">
        <f t="shared" si="411"/>
        <v>15</v>
      </c>
      <c r="AM209" s="46">
        <f t="shared" si="411"/>
        <v>15</v>
      </c>
      <c r="AN209" s="46">
        <f t="shared" si="411"/>
        <v>15</v>
      </c>
      <c r="AO209" s="46">
        <f t="shared" si="411"/>
        <v>15</v>
      </c>
      <c r="AP209" s="37"/>
      <c r="AQ209" s="43">
        <f t="shared" si="3"/>
        <v>15</v>
      </c>
      <c r="AR209" s="41"/>
      <c r="AS209" s="41"/>
      <c r="AT209" s="53"/>
      <c r="AU209" s="54"/>
      <c r="AV209" s="54"/>
      <c r="AW209" s="4"/>
      <c r="AX209" s="4"/>
    </row>
    <row r="210" spans="1:50" ht="49.2" x14ac:dyDescent="0.4">
      <c r="A210" s="35">
        <f t="shared" si="4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f>'EQUIPO MAYO 2025  1'!AQ210</f>
        <v>3</v>
      </c>
      <c r="P210" s="45">
        <f t="shared" si="0"/>
        <v>3</v>
      </c>
      <c r="Q210" s="46">
        <f t="shared" si="294"/>
        <v>3</v>
      </c>
      <c r="R210" s="46">
        <f t="shared" ref="R210:T210" si="412">AL210</f>
        <v>3</v>
      </c>
      <c r="S210" s="46">
        <f t="shared" si="412"/>
        <v>3</v>
      </c>
      <c r="T210" s="47">
        <f t="shared" si="412"/>
        <v>3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3">P210-Z210+AE210+U210</f>
        <v>3</v>
      </c>
      <c r="AL210" s="46">
        <f t="shared" si="413"/>
        <v>3</v>
      </c>
      <c r="AM210" s="46">
        <f t="shared" si="413"/>
        <v>3</v>
      </c>
      <c r="AN210" s="46">
        <f t="shared" si="413"/>
        <v>3</v>
      </c>
      <c r="AO210" s="46">
        <f t="shared" si="413"/>
        <v>3</v>
      </c>
      <c r="AP210" s="37"/>
      <c r="AQ210" s="43">
        <f t="shared" si="3"/>
        <v>3</v>
      </c>
      <c r="AR210" s="41"/>
      <c r="AS210" s="41"/>
      <c r="AT210" s="53"/>
      <c r="AU210" s="54"/>
      <c r="AV210" s="54"/>
      <c r="AW210" s="4"/>
      <c r="AX210" s="4"/>
    </row>
    <row r="211" spans="1:50" ht="49.2" x14ac:dyDescent="0.4">
      <c r="A211" s="35">
        <f t="shared" si="4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MAYO 2025  1'!AQ211</f>
        <v>1</v>
      </c>
      <c r="P211" s="45">
        <f t="shared" si="0"/>
        <v>1</v>
      </c>
      <c r="Q211" s="46">
        <f t="shared" si="294"/>
        <v>1</v>
      </c>
      <c r="R211" s="46">
        <f t="shared" ref="R211:T211" si="414">AL211</f>
        <v>1</v>
      </c>
      <c r="S211" s="46">
        <f t="shared" si="414"/>
        <v>1</v>
      </c>
      <c r="T211" s="47">
        <f t="shared" si="414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5">P211-Z211+AE211+U211</f>
        <v>1</v>
      </c>
      <c r="AL211" s="46">
        <f t="shared" si="415"/>
        <v>1</v>
      </c>
      <c r="AM211" s="46">
        <f t="shared" si="415"/>
        <v>1</v>
      </c>
      <c r="AN211" s="46">
        <f t="shared" si="415"/>
        <v>1</v>
      </c>
      <c r="AO211" s="46">
        <f t="shared" si="415"/>
        <v>1</v>
      </c>
      <c r="AP211" s="37"/>
      <c r="AQ211" s="43">
        <f t="shared" si="3"/>
        <v>1</v>
      </c>
      <c r="AR211" s="41"/>
      <c r="AS211" s="41"/>
      <c r="AT211" s="53"/>
      <c r="AU211" s="54"/>
      <c r="AV211" s="54"/>
      <c r="AW211" s="4"/>
      <c r="AX211" s="4"/>
    </row>
    <row r="212" spans="1:50" ht="49.2" x14ac:dyDescent="0.4">
      <c r="A212" s="35">
        <f t="shared" si="4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MAYO 2025  1'!AQ212</f>
        <v>6</v>
      </c>
      <c r="P212" s="45">
        <f t="shared" si="0"/>
        <v>6</v>
      </c>
      <c r="Q212" s="46">
        <f t="shared" si="294"/>
        <v>6</v>
      </c>
      <c r="R212" s="46">
        <f t="shared" ref="R212:T212" si="416">AL212</f>
        <v>6</v>
      </c>
      <c r="S212" s="46">
        <f t="shared" si="416"/>
        <v>6</v>
      </c>
      <c r="T212" s="47">
        <f t="shared" si="416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7">P212-Z212+AE212+U212</f>
        <v>6</v>
      </c>
      <c r="AL212" s="46">
        <f t="shared" si="417"/>
        <v>6</v>
      </c>
      <c r="AM212" s="46">
        <f t="shared" si="417"/>
        <v>6</v>
      </c>
      <c r="AN212" s="46">
        <f t="shared" si="417"/>
        <v>6</v>
      </c>
      <c r="AO212" s="46">
        <f t="shared" si="417"/>
        <v>6</v>
      </c>
      <c r="AP212" s="37"/>
      <c r="AQ212" s="43">
        <f t="shared" si="3"/>
        <v>6</v>
      </c>
      <c r="AR212" s="41"/>
      <c r="AS212" s="41"/>
      <c r="AT212" s="53"/>
      <c r="AU212" s="54"/>
      <c r="AV212" s="54"/>
      <c r="AW212" s="4"/>
      <c r="AX212" s="4"/>
    </row>
    <row r="213" spans="1:50" ht="98.4" x14ac:dyDescent="0.4">
      <c r="A213" s="35">
        <f t="shared" si="4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MAYO 2025  1'!AQ213</f>
        <v>0</v>
      </c>
      <c r="P213" s="45">
        <f t="shared" si="0"/>
        <v>0</v>
      </c>
      <c r="Q213" s="46">
        <f t="shared" si="294"/>
        <v>0</v>
      </c>
      <c r="R213" s="46">
        <f t="shared" ref="R213:T213" si="418">AL213</f>
        <v>0</v>
      </c>
      <c r="S213" s="46">
        <f t="shared" si="418"/>
        <v>0</v>
      </c>
      <c r="T213" s="47">
        <f t="shared" si="418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9">P213-Z213+AE213+U213</f>
        <v>0</v>
      </c>
      <c r="AL213" s="46">
        <f t="shared" si="419"/>
        <v>0</v>
      </c>
      <c r="AM213" s="46">
        <f t="shared" si="419"/>
        <v>0</v>
      </c>
      <c r="AN213" s="46">
        <f t="shared" si="419"/>
        <v>0</v>
      </c>
      <c r="AO213" s="46">
        <f t="shared" si="419"/>
        <v>0</v>
      </c>
      <c r="AP213" s="37"/>
      <c r="AQ213" s="43">
        <f t="shared" si="3"/>
        <v>0</v>
      </c>
      <c r="AR213" s="41"/>
      <c r="AS213" s="41"/>
      <c r="AT213" s="53"/>
      <c r="AU213" s="54"/>
      <c r="AV213" s="54"/>
      <c r="AW213" s="4"/>
      <c r="AX213" s="4"/>
    </row>
    <row r="214" spans="1:50" ht="49.2" x14ac:dyDescent="0.4">
      <c r="A214" s="35">
        <f t="shared" si="4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596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/>
      <c r="N214" s="44"/>
      <c r="O214" s="43">
        <f>'EQUIPO MAYO 2025  1'!AQ214</f>
        <v>0</v>
      </c>
      <c r="P214" s="45">
        <f t="shared" si="0"/>
        <v>0</v>
      </c>
      <c r="Q214" s="46">
        <f t="shared" si="294"/>
        <v>0</v>
      </c>
      <c r="R214" s="46">
        <f t="shared" ref="R214:T214" si="420">AL214</f>
        <v>0</v>
      </c>
      <c r="S214" s="46">
        <f t="shared" si="420"/>
        <v>0</v>
      </c>
      <c r="T214" s="47">
        <f t="shared" si="420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1">P214-Z214+AE214+U214</f>
        <v>0</v>
      </c>
      <c r="AL214" s="46">
        <f t="shared" si="421"/>
        <v>0</v>
      </c>
      <c r="AM214" s="46">
        <f t="shared" si="421"/>
        <v>0</v>
      </c>
      <c r="AN214" s="46">
        <f t="shared" si="421"/>
        <v>0</v>
      </c>
      <c r="AO214" s="46">
        <f t="shared" si="421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73.8" x14ac:dyDescent="0.4">
      <c r="A215" s="35">
        <f t="shared" si="4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MAYO 2025  1'!AQ215</f>
        <v>1</v>
      </c>
      <c r="P215" s="45">
        <f t="shared" si="0"/>
        <v>1</v>
      </c>
      <c r="Q215" s="46">
        <f t="shared" si="294"/>
        <v>1</v>
      </c>
      <c r="R215" s="46">
        <f t="shared" ref="R215:T215" si="422">AL215</f>
        <v>1</v>
      </c>
      <c r="S215" s="46">
        <f t="shared" si="422"/>
        <v>1</v>
      </c>
      <c r="T215" s="47">
        <f t="shared" si="422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3">P215-Z215+AE215+U215</f>
        <v>1</v>
      </c>
      <c r="AL215" s="46">
        <f t="shared" si="423"/>
        <v>1</v>
      </c>
      <c r="AM215" s="46">
        <f t="shared" si="423"/>
        <v>1</v>
      </c>
      <c r="AN215" s="46">
        <f t="shared" si="423"/>
        <v>1</v>
      </c>
      <c r="AO215" s="46">
        <f t="shared" si="423"/>
        <v>1</v>
      </c>
      <c r="AP215" s="37"/>
      <c r="AQ215" s="43">
        <f t="shared" si="3"/>
        <v>1</v>
      </c>
      <c r="AR215" s="41"/>
      <c r="AS215" s="41"/>
      <c r="AT215" s="53"/>
      <c r="AU215" s="54"/>
      <c r="AV215" s="54"/>
      <c r="AW215" s="4"/>
      <c r="AX215" s="4"/>
    </row>
    <row r="216" spans="1:50" ht="49.2" x14ac:dyDescent="0.4">
      <c r="A216" s="35">
        <f t="shared" si="4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MAYO 2025  1'!AQ216</f>
        <v>1</v>
      </c>
      <c r="P216" s="45">
        <f t="shared" si="0"/>
        <v>1</v>
      </c>
      <c r="Q216" s="46">
        <f t="shared" si="294"/>
        <v>1</v>
      </c>
      <c r="R216" s="46">
        <f t="shared" ref="R216:T216" si="424">AL216</f>
        <v>1</v>
      </c>
      <c r="S216" s="46">
        <f t="shared" si="424"/>
        <v>1</v>
      </c>
      <c r="T216" s="47">
        <f t="shared" si="424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5">P216-Z216+AE216+U216</f>
        <v>1</v>
      </c>
      <c r="AL216" s="46">
        <f t="shared" si="425"/>
        <v>1</v>
      </c>
      <c r="AM216" s="46">
        <f t="shared" si="425"/>
        <v>1</v>
      </c>
      <c r="AN216" s="46">
        <f t="shared" si="425"/>
        <v>1</v>
      </c>
      <c r="AO216" s="46">
        <f t="shared" si="425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24.6" x14ac:dyDescent="0.4">
      <c r="A217" s="35">
        <f t="shared" si="4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MAYO 2025  1'!AQ217</f>
        <v>0</v>
      </c>
      <c r="P217" s="167">
        <f t="shared" si="0"/>
        <v>0</v>
      </c>
      <c r="Q217" s="168">
        <f t="shared" si="294"/>
        <v>0</v>
      </c>
      <c r="R217" s="168">
        <f t="shared" ref="R217:T217" si="426">AL217</f>
        <v>0</v>
      </c>
      <c r="S217" s="168">
        <f t="shared" si="426"/>
        <v>0</v>
      </c>
      <c r="T217" s="169">
        <f t="shared" si="426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176">
        <f t="shared" ref="AK217:AO217" si="427">P217-Z217+AE217+U217</f>
        <v>0</v>
      </c>
      <c r="AL217" s="168">
        <f t="shared" si="427"/>
        <v>0</v>
      </c>
      <c r="AM217" s="168">
        <f t="shared" si="427"/>
        <v>0</v>
      </c>
      <c r="AN217" s="168">
        <f t="shared" si="427"/>
        <v>0</v>
      </c>
      <c r="AO217" s="168">
        <f t="shared" si="427"/>
        <v>0</v>
      </c>
      <c r="AP217" s="171"/>
      <c r="AQ217" s="166">
        <f t="shared" si="3"/>
        <v>0</v>
      </c>
      <c r="AR217" s="162"/>
      <c r="AS217" s="162"/>
      <c r="AT217" s="177"/>
      <c r="AU217" s="178"/>
      <c r="AV217" s="178"/>
      <c r="AW217" s="179"/>
      <c r="AX217" s="179"/>
    </row>
    <row r="218" spans="1:50" ht="73.8" x14ac:dyDescent="0.4">
      <c r="A218" s="35">
        <f t="shared" si="4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MAYO 2025  1'!AQ218</f>
        <v>8</v>
      </c>
      <c r="P218" s="45">
        <f t="shared" si="0"/>
        <v>8</v>
      </c>
      <c r="Q218" s="46">
        <f t="shared" si="294"/>
        <v>8</v>
      </c>
      <c r="R218" s="46">
        <f t="shared" ref="R218:T218" si="428">AL218</f>
        <v>8</v>
      </c>
      <c r="S218" s="46">
        <f t="shared" si="428"/>
        <v>8</v>
      </c>
      <c r="T218" s="47">
        <f t="shared" si="428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9">P218-Z218+AE218+U218</f>
        <v>8</v>
      </c>
      <c r="AL218" s="46">
        <f t="shared" si="429"/>
        <v>8</v>
      </c>
      <c r="AM218" s="46">
        <f t="shared" si="429"/>
        <v>8</v>
      </c>
      <c r="AN218" s="46">
        <f t="shared" si="429"/>
        <v>8</v>
      </c>
      <c r="AO218" s="46">
        <f t="shared" si="429"/>
        <v>8</v>
      </c>
      <c r="AP218" s="37"/>
      <c r="AQ218" s="43">
        <f t="shared" si="3"/>
        <v>8</v>
      </c>
      <c r="AR218" s="41"/>
      <c r="AS218" s="41"/>
      <c r="AT218" s="53"/>
      <c r="AU218" s="54"/>
      <c r="AV218" s="54"/>
      <c r="AW218" s="4"/>
      <c r="AX218" s="4"/>
    </row>
    <row r="219" spans="1:50" ht="49.2" x14ac:dyDescent="0.4">
      <c r="A219" s="35">
        <f t="shared" si="4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MAYO 2025  1'!AQ219</f>
        <v>12</v>
      </c>
      <c r="P219" s="45">
        <f t="shared" si="0"/>
        <v>12</v>
      </c>
      <c r="Q219" s="46">
        <f t="shared" si="294"/>
        <v>12</v>
      </c>
      <c r="R219" s="46">
        <f t="shared" ref="R219:T219" si="430">AL219</f>
        <v>12</v>
      </c>
      <c r="S219" s="46">
        <f t="shared" si="430"/>
        <v>12</v>
      </c>
      <c r="T219" s="47">
        <f t="shared" si="430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1">P219-Z219+AE219+U219</f>
        <v>12</v>
      </c>
      <c r="AL219" s="46">
        <f t="shared" si="431"/>
        <v>12</v>
      </c>
      <c r="AM219" s="46">
        <f t="shared" si="431"/>
        <v>12</v>
      </c>
      <c r="AN219" s="46">
        <f t="shared" si="431"/>
        <v>12</v>
      </c>
      <c r="AO219" s="46">
        <f t="shared" si="431"/>
        <v>12</v>
      </c>
      <c r="AP219" s="38" t="s">
        <v>755</v>
      </c>
      <c r="AQ219" s="43">
        <f t="shared" si="3"/>
        <v>12</v>
      </c>
      <c r="AR219" s="41"/>
      <c r="AS219" s="41"/>
      <c r="AT219" s="53"/>
      <c r="AU219" s="54"/>
      <c r="AV219" s="54"/>
      <c r="AW219" s="4"/>
      <c r="AX219" s="4"/>
    </row>
    <row r="220" spans="1:50" ht="73.8" x14ac:dyDescent="0.4">
      <c r="A220" s="35">
        <f t="shared" si="4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MAYO 2025  1'!AQ220</f>
        <v>0</v>
      </c>
      <c r="P220" s="68">
        <v>0</v>
      </c>
      <c r="Q220" s="37">
        <v>0</v>
      </c>
      <c r="R220" s="37">
        <v>0</v>
      </c>
      <c r="S220" s="37">
        <f t="shared" ref="S220:T220" si="432">AM220</f>
        <v>0</v>
      </c>
      <c r="T220" s="132">
        <f t="shared" si="432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139">
        <f t="shared" ref="AK220:AO220" si="433">P220-Z220+AE220+U220</f>
        <v>0</v>
      </c>
      <c r="AL220" s="37">
        <f t="shared" si="433"/>
        <v>0</v>
      </c>
      <c r="AM220" s="37">
        <f t="shared" si="433"/>
        <v>0</v>
      </c>
      <c r="AN220" s="37">
        <f t="shared" si="433"/>
        <v>0</v>
      </c>
      <c r="AO220" s="37">
        <f t="shared" si="433"/>
        <v>0</v>
      </c>
      <c r="AP220" s="38"/>
      <c r="AQ220" s="43">
        <f t="shared" si="3"/>
        <v>0</v>
      </c>
      <c r="AR220" s="41"/>
      <c r="AS220" s="41"/>
      <c r="AT220" s="53"/>
      <c r="AU220" s="54"/>
      <c r="AV220" s="54"/>
      <c r="AW220" s="4"/>
      <c r="AX220" s="4"/>
    </row>
    <row r="221" spans="1:50" ht="73.8" x14ac:dyDescent="0.4">
      <c r="A221" s="35">
        <f t="shared" si="4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MAYO 2025  1'!AQ221</f>
        <v>4</v>
      </c>
      <c r="P221" s="45">
        <f t="shared" ref="P221:P276" si="434">O221</f>
        <v>4</v>
      </c>
      <c r="Q221" s="46">
        <f t="shared" ref="Q221:T221" si="435">AK221</f>
        <v>4</v>
      </c>
      <c r="R221" s="46">
        <f t="shared" si="435"/>
        <v>4</v>
      </c>
      <c r="S221" s="46">
        <f t="shared" si="435"/>
        <v>4</v>
      </c>
      <c r="T221" s="47">
        <f t="shared" si="435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6">P221-Z221+AE221+U221</f>
        <v>4</v>
      </c>
      <c r="AL221" s="46">
        <f t="shared" si="436"/>
        <v>4</v>
      </c>
      <c r="AM221" s="46">
        <f t="shared" si="436"/>
        <v>4</v>
      </c>
      <c r="AN221" s="46">
        <f t="shared" si="436"/>
        <v>4</v>
      </c>
      <c r="AO221" s="46">
        <f t="shared" si="436"/>
        <v>4</v>
      </c>
      <c r="AP221" s="38"/>
      <c r="AQ221" s="43">
        <f t="shared" si="3"/>
        <v>4</v>
      </c>
      <c r="AR221" s="41"/>
      <c r="AS221" s="41"/>
      <c r="AT221" s="53"/>
      <c r="AU221" s="54"/>
      <c r="AV221" s="54"/>
      <c r="AW221" s="4"/>
      <c r="AX221" s="4"/>
    </row>
    <row r="222" spans="1:50" ht="24.6" x14ac:dyDescent="0.4">
      <c r="A222" s="35">
        <f t="shared" si="4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MAYO 2025  1'!AQ222</f>
        <v>0</v>
      </c>
      <c r="P222" s="45">
        <f t="shared" si="434"/>
        <v>0</v>
      </c>
      <c r="Q222" s="46">
        <f t="shared" ref="Q222:T222" si="437">AK222</f>
        <v>0</v>
      </c>
      <c r="R222" s="46">
        <f t="shared" si="437"/>
        <v>0</v>
      </c>
      <c r="S222" s="46">
        <f t="shared" si="437"/>
        <v>0</v>
      </c>
      <c r="T222" s="47">
        <f t="shared" si="437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8">P222-Z222+AE222+U222</f>
        <v>0</v>
      </c>
      <c r="AL222" s="46">
        <f t="shared" si="438"/>
        <v>0</v>
      </c>
      <c r="AM222" s="46">
        <f t="shared" si="438"/>
        <v>0</v>
      </c>
      <c r="AN222" s="46">
        <f t="shared" si="438"/>
        <v>0</v>
      </c>
      <c r="AO222" s="46">
        <f t="shared" si="438"/>
        <v>0</v>
      </c>
      <c r="AP222" s="37"/>
      <c r="AQ222" s="43">
        <f t="shared" si="3"/>
        <v>0</v>
      </c>
      <c r="AR222" s="41"/>
      <c r="AS222" s="41"/>
      <c r="AT222" s="53"/>
      <c r="AU222" s="54"/>
      <c r="AV222" s="54"/>
      <c r="AW222" s="4"/>
      <c r="AX222" s="4"/>
    </row>
    <row r="223" spans="1:50" ht="49.2" x14ac:dyDescent="0.4">
      <c r="A223" s="35">
        <f t="shared" si="4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MAYO 2025  1'!AQ223</f>
        <v>1</v>
      </c>
      <c r="P223" s="45">
        <f t="shared" si="434"/>
        <v>1</v>
      </c>
      <c r="Q223" s="46">
        <f t="shared" ref="Q223:T223" si="439">AK223</f>
        <v>1</v>
      </c>
      <c r="R223" s="46">
        <f t="shared" si="439"/>
        <v>1</v>
      </c>
      <c r="S223" s="46">
        <f t="shared" si="439"/>
        <v>1</v>
      </c>
      <c r="T223" s="47">
        <f t="shared" si="439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40">P223-Z223+AE223+U223</f>
        <v>1</v>
      </c>
      <c r="AL223" s="46">
        <f t="shared" si="440"/>
        <v>1</v>
      </c>
      <c r="AM223" s="46">
        <f t="shared" si="440"/>
        <v>1</v>
      </c>
      <c r="AN223" s="46">
        <f t="shared" si="440"/>
        <v>1</v>
      </c>
      <c r="AO223" s="46">
        <f t="shared" si="440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  <c r="AW223" s="4"/>
      <c r="AX223" s="4"/>
    </row>
    <row r="224" spans="1:50" ht="49.2" x14ac:dyDescent="0.4">
      <c r="A224" s="35">
        <f t="shared" si="4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f>'EQUIPO MAYO 2025  1'!AQ224</f>
        <v>3</v>
      </c>
      <c r="P224" s="45">
        <f t="shared" si="434"/>
        <v>3</v>
      </c>
      <c r="Q224" s="46">
        <f t="shared" ref="Q224:T224" si="441">AK224</f>
        <v>3</v>
      </c>
      <c r="R224" s="46">
        <f t="shared" si="441"/>
        <v>3</v>
      </c>
      <c r="S224" s="46">
        <f t="shared" si="441"/>
        <v>3</v>
      </c>
      <c r="T224" s="47">
        <f t="shared" si="441"/>
        <v>3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2">P224-Z224+AE224+U224</f>
        <v>3</v>
      </c>
      <c r="AL224" s="46">
        <f t="shared" si="442"/>
        <v>3</v>
      </c>
      <c r="AM224" s="46">
        <f t="shared" si="442"/>
        <v>3</v>
      </c>
      <c r="AN224" s="46">
        <f t="shared" si="442"/>
        <v>3</v>
      </c>
      <c r="AO224" s="46">
        <f t="shared" si="442"/>
        <v>3</v>
      </c>
      <c r="AP224" s="37"/>
      <c r="AQ224" s="43">
        <f t="shared" si="3"/>
        <v>3</v>
      </c>
      <c r="AR224" s="41"/>
      <c r="AS224" s="41"/>
      <c r="AT224" s="53"/>
      <c r="AU224" s="54"/>
      <c r="AV224" s="54"/>
      <c r="AW224" s="4"/>
      <c r="AX224" s="4"/>
    </row>
    <row r="225" spans="1:50" ht="49.2" x14ac:dyDescent="0.4">
      <c r="A225" s="35">
        <f t="shared" si="4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MAYO 2025  1'!AQ225</f>
        <v>12</v>
      </c>
      <c r="P225" s="45">
        <f t="shared" si="434"/>
        <v>12</v>
      </c>
      <c r="Q225" s="46">
        <f t="shared" ref="Q225:T225" si="443">AK225</f>
        <v>12</v>
      </c>
      <c r="R225" s="46">
        <f t="shared" si="443"/>
        <v>12</v>
      </c>
      <c r="S225" s="46">
        <f t="shared" si="443"/>
        <v>12</v>
      </c>
      <c r="T225" s="47">
        <f t="shared" si="443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4">P225-Z225+AE225+U225</f>
        <v>12</v>
      </c>
      <c r="AL225" s="46">
        <f t="shared" si="444"/>
        <v>12</v>
      </c>
      <c r="AM225" s="46">
        <f t="shared" si="444"/>
        <v>12</v>
      </c>
      <c r="AN225" s="46">
        <f t="shared" si="444"/>
        <v>12</v>
      </c>
      <c r="AO225" s="46">
        <f t="shared" si="444"/>
        <v>12</v>
      </c>
      <c r="AP225" s="37"/>
      <c r="AQ225" s="43">
        <f t="shared" si="3"/>
        <v>12</v>
      </c>
      <c r="AR225" s="41"/>
      <c r="AS225" s="41"/>
      <c r="AT225" s="53"/>
      <c r="AU225" s="54"/>
      <c r="AV225" s="54"/>
      <c r="AW225" s="4"/>
      <c r="AX225" s="4"/>
    </row>
    <row r="226" spans="1:50" ht="49.2" x14ac:dyDescent="0.4">
      <c r="A226" s="35">
        <f t="shared" si="4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/>
      <c r="O226" s="43">
        <f>'EQUIPO MAYO 2025  1'!AQ226</f>
        <v>0</v>
      </c>
      <c r="P226" s="45">
        <f t="shared" si="434"/>
        <v>0</v>
      </c>
      <c r="Q226" s="46">
        <f t="shared" ref="Q226:T226" si="445">AK226</f>
        <v>0</v>
      </c>
      <c r="R226" s="46">
        <f t="shared" si="445"/>
        <v>0</v>
      </c>
      <c r="S226" s="46">
        <f t="shared" si="445"/>
        <v>0</v>
      </c>
      <c r="T226" s="47">
        <f t="shared" si="445"/>
        <v>0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/>
      <c r="AK226" s="52">
        <f t="shared" ref="AK226:AO226" si="446">P226-Z226+AE226+U226</f>
        <v>0</v>
      </c>
      <c r="AL226" s="46">
        <f t="shared" si="446"/>
        <v>0</v>
      </c>
      <c r="AM226" s="46">
        <f t="shared" si="446"/>
        <v>0</v>
      </c>
      <c r="AN226" s="46">
        <f t="shared" si="446"/>
        <v>0</v>
      </c>
      <c r="AO226" s="46">
        <f t="shared" si="446"/>
        <v>0</v>
      </c>
      <c r="AP226" s="37"/>
      <c r="AQ226" s="43">
        <f t="shared" si="3"/>
        <v>0</v>
      </c>
      <c r="AR226" s="41"/>
      <c r="AS226" s="41"/>
      <c r="AT226" s="53"/>
      <c r="AU226" s="54"/>
      <c r="AV226" s="54"/>
      <c r="AW226" s="4"/>
      <c r="AX226" s="4"/>
    </row>
    <row r="227" spans="1:50" ht="24.6" x14ac:dyDescent="0.4">
      <c r="A227" s="35">
        <f t="shared" si="4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/>
      <c r="O227" s="43">
        <f>'EQUIPO MAYO 2025  1'!AQ227</f>
        <v>48</v>
      </c>
      <c r="P227" s="45">
        <f t="shared" si="434"/>
        <v>48</v>
      </c>
      <c r="Q227" s="46">
        <f t="shared" ref="Q227:T227" si="447">AK227</f>
        <v>48</v>
      </c>
      <c r="R227" s="46">
        <f t="shared" si="447"/>
        <v>48</v>
      </c>
      <c r="S227" s="46">
        <f t="shared" si="447"/>
        <v>48</v>
      </c>
      <c r="T227" s="47">
        <f t="shared" si="447"/>
        <v>48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>
        <f>'EQUIPO ENERO 2025'!AP227</f>
        <v>48</v>
      </c>
      <c r="AK227" s="52">
        <f t="shared" ref="AK227:AO227" si="448">P227-Z227+AE227+U227</f>
        <v>48</v>
      </c>
      <c r="AL227" s="46">
        <f t="shared" si="448"/>
        <v>48</v>
      </c>
      <c r="AM227" s="46">
        <f t="shared" si="448"/>
        <v>48</v>
      </c>
      <c r="AN227" s="46">
        <f t="shared" si="448"/>
        <v>48</v>
      </c>
      <c r="AO227" s="46">
        <f t="shared" si="448"/>
        <v>48</v>
      </c>
      <c r="AP227" s="37"/>
      <c r="AQ227" s="43">
        <f t="shared" si="3"/>
        <v>48</v>
      </c>
      <c r="AR227" s="41"/>
      <c r="AS227" s="53"/>
      <c r="AT227" s="53"/>
      <c r="AU227" s="54"/>
      <c r="AV227" s="54"/>
      <c r="AW227" s="4"/>
      <c r="AX227" s="4"/>
    </row>
    <row r="228" spans="1:50" ht="49.2" x14ac:dyDescent="0.4">
      <c r="A228" s="35">
        <f t="shared" si="4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 t="s">
        <v>1210</v>
      </c>
      <c r="O228" s="43">
        <f>'EQUIPO MAYO 2025  1'!AQ228</f>
        <v>-2</v>
      </c>
      <c r="P228" s="45">
        <f t="shared" si="434"/>
        <v>-2</v>
      </c>
      <c r="Q228" s="46">
        <f t="shared" ref="Q228:T228" si="449">AK228</f>
        <v>12</v>
      </c>
      <c r="R228" s="46">
        <f t="shared" si="449"/>
        <v>12</v>
      </c>
      <c r="S228" s="46">
        <f t="shared" si="449"/>
        <v>12</v>
      </c>
      <c r="T228" s="47">
        <f t="shared" si="449"/>
        <v>12</v>
      </c>
      <c r="U228" s="48">
        <v>14</v>
      </c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50">P228-Z228+AE228+U228</f>
        <v>12</v>
      </c>
      <c r="AL228" s="46">
        <f t="shared" si="450"/>
        <v>12</v>
      </c>
      <c r="AM228" s="46">
        <f t="shared" si="450"/>
        <v>12</v>
      </c>
      <c r="AN228" s="46">
        <f t="shared" si="450"/>
        <v>12</v>
      </c>
      <c r="AO228" s="46">
        <f t="shared" si="450"/>
        <v>12</v>
      </c>
      <c r="AP228" s="37"/>
      <c r="AQ228" s="43">
        <f t="shared" si="3"/>
        <v>12</v>
      </c>
      <c r="AR228" s="41"/>
      <c r="AS228" s="41"/>
      <c r="AT228" s="53"/>
      <c r="AU228" s="54"/>
      <c r="AV228" s="54"/>
      <c r="AW228" s="4"/>
      <c r="AX228" s="4"/>
    </row>
    <row r="229" spans="1:50" ht="49.2" x14ac:dyDescent="0.4">
      <c r="A229" s="35">
        <f t="shared" si="4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/>
      <c r="O229" s="43">
        <f>'EQUIPO MAYO 2025  1'!AQ229</f>
        <v>47</v>
      </c>
      <c r="P229" s="45">
        <f t="shared" si="434"/>
        <v>47</v>
      </c>
      <c r="Q229" s="46">
        <f t="shared" ref="Q229:T229" si="451">AK229</f>
        <v>47</v>
      </c>
      <c r="R229" s="46">
        <f t="shared" si="451"/>
        <v>47</v>
      </c>
      <c r="S229" s="46">
        <f t="shared" si="451"/>
        <v>47</v>
      </c>
      <c r="T229" s="47">
        <f t="shared" si="451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2025'!AP229</f>
        <v>47</v>
      </c>
      <c r="AK229" s="52">
        <f t="shared" ref="AK229:AO229" si="452">P229-Z229+AE229+U229</f>
        <v>47</v>
      </c>
      <c r="AL229" s="46">
        <f t="shared" si="452"/>
        <v>47</v>
      </c>
      <c r="AM229" s="46">
        <f t="shared" si="452"/>
        <v>47</v>
      </c>
      <c r="AN229" s="46">
        <f t="shared" si="452"/>
        <v>47</v>
      </c>
      <c r="AO229" s="46">
        <f t="shared" si="452"/>
        <v>47</v>
      </c>
      <c r="AP229" s="37"/>
      <c r="AQ229" s="43">
        <f t="shared" si="3"/>
        <v>47</v>
      </c>
      <c r="AR229" s="41"/>
      <c r="AS229" s="41"/>
      <c r="AT229" s="53"/>
      <c r="AU229" s="54"/>
      <c r="AV229" s="54"/>
      <c r="AW229" s="4"/>
      <c r="AX229" s="4"/>
    </row>
    <row r="230" spans="1:50" ht="24.6" x14ac:dyDescent="0.4">
      <c r="A230" s="35">
        <f t="shared" si="4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MAYO 2025  1'!AQ230</f>
        <v>1</v>
      </c>
      <c r="P230" s="45">
        <f t="shared" si="434"/>
        <v>1</v>
      </c>
      <c r="Q230" s="46">
        <f t="shared" ref="Q230:T230" si="453">AK230</f>
        <v>1</v>
      </c>
      <c r="R230" s="46">
        <f t="shared" si="453"/>
        <v>1</v>
      </c>
      <c r="S230" s="46">
        <f t="shared" si="453"/>
        <v>1</v>
      </c>
      <c r="T230" s="47">
        <f t="shared" si="453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4">P230-Z230+AE230+U230</f>
        <v>1</v>
      </c>
      <c r="AL230" s="46">
        <f t="shared" si="454"/>
        <v>1</v>
      </c>
      <c r="AM230" s="46">
        <f t="shared" si="454"/>
        <v>1</v>
      </c>
      <c r="AN230" s="46">
        <f t="shared" si="454"/>
        <v>1</v>
      </c>
      <c r="AO230" s="46">
        <f t="shared" si="454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  <c r="AW230" s="4"/>
      <c r="AX230" s="4"/>
    </row>
    <row r="231" spans="1:50" ht="49.2" x14ac:dyDescent="0.4">
      <c r="A231" s="35">
        <f t="shared" si="4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MAYO 2025  1'!AQ231</f>
        <v>1</v>
      </c>
      <c r="P231" s="45">
        <f t="shared" si="434"/>
        <v>1</v>
      </c>
      <c r="Q231" s="46">
        <f t="shared" ref="Q231:T231" si="455">AK231</f>
        <v>1</v>
      </c>
      <c r="R231" s="46">
        <f t="shared" si="455"/>
        <v>1</v>
      </c>
      <c r="S231" s="46">
        <f t="shared" si="455"/>
        <v>1</v>
      </c>
      <c r="T231" s="47">
        <f t="shared" si="455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6">P231-Z231+AE231+U231</f>
        <v>1</v>
      </c>
      <c r="AL231" s="46">
        <f t="shared" si="456"/>
        <v>1</v>
      </c>
      <c r="AM231" s="46">
        <f t="shared" si="456"/>
        <v>1</v>
      </c>
      <c r="AN231" s="46">
        <f t="shared" si="456"/>
        <v>1</v>
      </c>
      <c r="AO231" s="46">
        <f t="shared" si="456"/>
        <v>1</v>
      </c>
      <c r="AP231" s="38" t="s">
        <v>939</v>
      </c>
      <c r="AQ231" s="43">
        <f t="shared" si="3"/>
        <v>1</v>
      </c>
      <c r="AR231" s="53"/>
      <c r="AS231" s="53"/>
      <c r="AT231" s="53"/>
      <c r="AU231" s="54"/>
      <c r="AV231" s="54"/>
      <c r="AW231" s="4"/>
      <c r="AX231" s="4"/>
    </row>
    <row r="232" spans="1:50" ht="24.6" x14ac:dyDescent="0.4">
      <c r="A232" s="35">
        <f t="shared" si="4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MAYO 2025  1'!AQ232</f>
        <v>1</v>
      </c>
      <c r="P232" s="45">
        <f t="shared" si="434"/>
        <v>1</v>
      </c>
      <c r="Q232" s="46">
        <f t="shared" ref="Q232:T232" si="457">AK232</f>
        <v>1</v>
      </c>
      <c r="R232" s="46">
        <f t="shared" si="457"/>
        <v>1</v>
      </c>
      <c r="S232" s="46">
        <f t="shared" si="457"/>
        <v>1</v>
      </c>
      <c r="T232" s="47">
        <f t="shared" si="457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8">P232-Z232+AE232+U232</f>
        <v>1</v>
      </c>
      <c r="AL232" s="46">
        <f t="shared" si="458"/>
        <v>1</v>
      </c>
      <c r="AM232" s="46">
        <f t="shared" si="458"/>
        <v>1</v>
      </c>
      <c r="AN232" s="46">
        <f t="shared" si="458"/>
        <v>1</v>
      </c>
      <c r="AO232" s="46">
        <f t="shared" si="458"/>
        <v>1</v>
      </c>
      <c r="AP232" s="37">
        <v>1</v>
      </c>
      <c r="AQ232" s="43">
        <f t="shared" si="3"/>
        <v>1</v>
      </c>
      <c r="AR232" s="41"/>
      <c r="AS232" s="41"/>
      <c r="AT232" s="53"/>
      <c r="AU232" s="54"/>
      <c r="AV232" s="54"/>
      <c r="AW232" s="4"/>
      <c r="AX232" s="4"/>
    </row>
    <row r="233" spans="1:50" ht="73.8" x14ac:dyDescent="0.4">
      <c r="A233" s="35">
        <f t="shared" si="4"/>
        <v>228</v>
      </c>
      <c r="B233" s="67" t="s">
        <v>1212</v>
      </c>
      <c r="C233" s="41" t="s">
        <v>410</v>
      </c>
      <c r="D233" s="63" t="s">
        <v>72</v>
      </c>
      <c r="E233" s="41" t="s">
        <v>890</v>
      </c>
      <c r="F233" s="41" t="s">
        <v>162</v>
      </c>
      <c r="G233" s="53"/>
      <c r="H233" s="74"/>
      <c r="I233" s="41"/>
      <c r="J233" s="41"/>
      <c r="K233" s="72"/>
      <c r="L233" s="43"/>
      <c r="M233" s="43">
        <v>221</v>
      </c>
      <c r="N233" s="44" t="s">
        <v>1213</v>
      </c>
      <c r="O233" s="43">
        <f>'EQUIPO MAYO 2025  1'!AQ233</f>
        <v>2</v>
      </c>
      <c r="P233" s="45">
        <f t="shared" si="434"/>
        <v>2</v>
      </c>
      <c r="Q233" s="46">
        <f t="shared" ref="Q233:T233" si="459">AK233</f>
        <v>12</v>
      </c>
      <c r="R233" s="46">
        <f t="shared" si="459"/>
        <v>12</v>
      </c>
      <c r="S233" s="46">
        <f t="shared" si="459"/>
        <v>12</v>
      </c>
      <c r="T233" s="47">
        <f t="shared" si="459"/>
        <v>12</v>
      </c>
      <c r="U233" s="48">
        <v>10</v>
      </c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2025'!AP234</f>
        <v>0</v>
      </c>
      <c r="AK233" s="52">
        <f t="shared" ref="AK233:AO233" si="460">P233-Z233+AE233+U233</f>
        <v>12</v>
      </c>
      <c r="AL233" s="46">
        <f t="shared" si="460"/>
        <v>12</v>
      </c>
      <c r="AM233" s="46">
        <f t="shared" si="460"/>
        <v>12</v>
      </c>
      <c r="AN233" s="46">
        <f t="shared" si="460"/>
        <v>12</v>
      </c>
      <c r="AO233" s="46">
        <f t="shared" si="460"/>
        <v>12</v>
      </c>
      <c r="AP233" s="37"/>
      <c r="AQ233" s="43">
        <f t="shared" si="3"/>
        <v>12</v>
      </c>
      <c r="AR233" s="41"/>
      <c r="AS233" s="41"/>
      <c r="AT233" s="53"/>
      <c r="AU233" s="54"/>
      <c r="AV233" s="54"/>
      <c r="AW233" s="4"/>
      <c r="AX233" s="4"/>
    </row>
    <row r="234" spans="1:50" ht="73.8" x14ac:dyDescent="0.4">
      <c r="A234" s="35">
        <f t="shared" si="4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MAYO 2025  1'!AQ234</f>
        <v>0</v>
      </c>
      <c r="P234" s="45">
        <f t="shared" si="434"/>
        <v>0</v>
      </c>
      <c r="Q234" s="46">
        <f t="shared" ref="Q234:T234" si="461">AK234</f>
        <v>0</v>
      </c>
      <c r="R234" s="46">
        <f t="shared" si="461"/>
        <v>0</v>
      </c>
      <c r="S234" s="46">
        <f t="shared" si="461"/>
        <v>0</v>
      </c>
      <c r="T234" s="47">
        <f t="shared" si="461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2">P234-Z234+AE234+U234</f>
        <v>0</v>
      </c>
      <c r="AL234" s="46">
        <f t="shared" si="462"/>
        <v>0</v>
      </c>
      <c r="AM234" s="46">
        <f t="shared" si="462"/>
        <v>0</v>
      </c>
      <c r="AN234" s="46">
        <f t="shared" si="462"/>
        <v>0</v>
      </c>
      <c r="AO234" s="46">
        <f t="shared" si="462"/>
        <v>0</v>
      </c>
      <c r="AP234" s="37"/>
      <c r="AQ234" s="43">
        <f t="shared" si="3"/>
        <v>0</v>
      </c>
      <c r="AR234" s="41"/>
      <c r="AS234" s="41"/>
      <c r="AT234" s="53"/>
      <c r="AU234" s="54"/>
      <c r="AV234" s="54"/>
      <c r="AW234" s="4"/>
      <c r="AX234" s="4"/>
    </row>
    <row r="235" spans="1:50" ht="49.2" x14ac:dyDescent="0.4">
      <c r="A235" s="35">
        <f t="shared" si="4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MAYO 2025  1'!AQ235</f>
        <v>0</v>
      </c>
      <c r="P235" s="45">
        <f t="shared" si="434"/>
        <v>0</v>
      </c>
      <c r="Q235" s="46">
        <f t="shared" ref="Q235:T235" si="463">AK235</f>
        <v>0</v>
      </c>
      <c r="R235" s="46">
        <f t="shared" si="463"/>
        <v>0</v>
      </c>
      <c r="S235" s="46">
        <f t="shared" si="463"/>
        <v>0</v>
      </c>
      <c r="T235" s="47">
        <f t="shared" si="463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4">P235-Z235+AE235+U235</f>
        <v>0</v>
      </c>
      <c r="AL235" s="46">
        <f t="shared" si="464"/>
        <v>0</v>
      </c>
      <c r="AM235" s="46">
        <f t="shared" si="464"/>
        <v>0</v>
      </c>
      <c r="AN235" s="46">
        <f t="shared" si="464"/>
        <v>0</v>
      </c>
      <c r="AO235" s="46">
        <f t="shared" si="464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49.2" x14ac:dyDescent="0.4">
      <c r="A236" s="35">
        <f t="shared" si="4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MAYO 2025  1'!AQ236</f>
        <v>0</v>
      </c>
      <c r="P236" s="45">
        <f t="shared" si="434"/>
        <v>0</v>
      </c>
      <c r="Q236" s="46">
        <f t="shared" ref="Q236:T236" si="465">AK236</f>
        <v>0</v>
      </c>
      <c r="R236" s="46">
        <f t="shared" si="465"/>
        <v>0</v>
      </c>
      <c r="S236" s="46">
        <f t="shared" si="465"/>
        <v>0</v>
      </c>
      <c r="T236" s="47">
        <f t="shared" si="465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6">P236-Z236+AE236+U236</f>
        <v>0</v>
      </c>
      <c r="AL236" s="46">
        <f t="shared" si="466"/>
        <v>0</v>
      </c>
      <c r="AM236" s="46">
        <f t="shared" si="466"/>
        <v>0</v>
      </c>
      <c r="AN236" s="46">
        <f t="shared" si="466"/>
        <v>0</v>
      </c>
      <c r="AO236" s="46">
        <f t="shared" si="466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49.2" x14ac:dyDescent="0.4">
      <c r="A237" s="35">
        <f t="shared" si="4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MAYO 2025  1'!AQ237</f>
        <v>0</v>
      </c>
      <c r="P237" s="45">
        <f t="shared" si="434"/>
        <v>0</v>
      </c>
      <c r="Q237" s="46">
        <f t="shared" ref="Q237:T237" si="467">AK237</f>
        <v>0</v>
      </c>
      <c r="R237" s="46">
        <f t="shared" si="467"/>
        <v>0</v>
      </c>
      <c r="S237" s="46">
        <f t="shared" si="467"/>
        <v>0</v>
      </c>
      <c r="T237" s="47">
        <f t="shared" si="467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8">P237-Z237+AE237+U237</f>
        <v>0</v>
      </c>
      <c r="AL237" s="46">
        <f t="shared" si="468"/>
        <v>0</v>
      </c>
      <c r="AM237" s="46">
        <f t="shared" si="468"/>
        <v>0</v>
      </c>
      <c r="AN237" s="46">
        <f t="shared" si="468"/>
        <v>0</v>
      </c>
      <c r="AO237" s="46">
        <f t="shared" si="468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49.2" x14ac:dyDescent="0.4">
      <c r="A238" s="35">
        <f t="shared" si="4"/>
        <v>233</v>
      </c>
      <c r="B238" s="67" t="s">
        <v>1214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 t="s">
        <v>1215</v>
      </c>
      <c r="N238" s="44" t="s">
        <v>1216</v>
      </c>
      <c r="O238" s="43">
        <f>'EQUIPO MAYO 2025  1'!AQ238</f>
        <v>5</v>
      </c>
      <c r="P238" s="45">
        <f t="shared" si="434"/>
        <v>5</v>
      </c>
      <c r="Q238" s="46">
        <f t="shared" ref="Q238:T238" si="469">AK238</f>
        <v>10</v>
      </c>
      <c r="R238" s="46">
        <f t="shared" si="469"/>
        <v>10</v>
      </c>
      <c r="S238" s="46">
        <f t="shared" si="469"/>
        <v>10</v>
      </c>
      <c r="T238" s="47">
        <f t="shared" si="469"/>
        <v>10</v>
      </c>
      <c r="U238" s="48">
        <v>5</v>
      </c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70">P238-Z238+AE238+U238</f>
        <v>10</v>
      </c>
      <c r="AL238" s="46">
        <f t="shared" si="470"/>
        <v>10</v>
      </c>
      <c r="AM238" s="46">
        <f t="shared" si="470"/>
        <v>10</v>
      </c>
      <c r="AN238" s="46">
        <f t="shared" si="470"/>
        <v>10</v>
      </c>
      <c r="AO238" s="46">
        <f t="shared" si="470"/>
        <v>10</v>
      </c>
      <c r="AP238" s="37"/>
      <c r="AQ238" s="43">
        <f t="shared" si="3"/>
        <v>10</v>
      </c>
      <c r="AR238" s="41"/>
      <c r="AS238" s="41"/>
      <c r="AT238" s="53"/>
      <c r="AU238" s="54"/>
      <c r="AV238" s="54"/>
      <c r="AW238" s="4"/>
      <c r="AX238" s="4"/>
    </row>
    <row r="239" spans="1:50" ht="73.8" x14ac:dyDescent="0.4">
      <c r="A239" s="35">
        <f t="shared" si="4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MAYO 2025  1'!AQ239</f>
        <v>2</v>
      </c>
      <c r="P239" s="45">
        <f t="shared" si="434"/>
        <v>2</v>
      </c>
      <c r="Q239" s="46">
        <f t="shared" ref="Q239:T239" si="471">AK239</f>
        <v>2</v>
      </c>
      <c r="R239" s="46">
        <f t="shared" si="471"/>
        <v>2</v>
      </c>
      <c r="S239" s="46">
        <f t="shared" si="471"/>
        <v>2</v>
      </c>
      <c r="T239" s="47">
        <f t="shared" si="471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2">P239-Z239+AE239+U239</f>
        <v>2</v>
      </c>
      <c r="AL239" s="46">
        <f t="shared" si="472"/>
        <v>2</v>
      </c>
      <c r="AM239" s="46">
        <f t="shared" si="472"/>
        <v>2</v>
      </c>
      <c r="AN239" s="46">
        <f t="shared" si="472"/>
        <v>2</v>
      </c>
      <c r="AO239" s="46">
        <f t="shared" si="472"/>
        <v>2</v>
      </c>
      <c r="AP239" s="37"/>
      <c r="AQ239" s="43">
        <f t="shared" si="3"/>
        <v>2</v>
      </c>
      <c r="AR239" s="41"/>
      <c r="AS239" s="41"/>
      <c r="AT239" s="53"/>
      <c r="AU239" s="54"/>
      <c r="AV239" s="54"/>
      <c r="AW239" s="4"/>
      <c r="AX239" s="4"/>
    </row>
    <row r="240" spans="1:50" ht="49.2" x14ac:dyDescent="0.4">
      <c r="A240" s="35">
        <f t="shared" si="4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MAYO 2025  1'!AQ240</f>
        <v>0</v>
      </c>
      <c r="P240" s="45">
        <f t="shared" si="434"/>
        <v>0</v>
      </c>
      <c r="Q240" s="46">
        <f t="shared" ref="Q240:T240" si="473">AK240</f>
        <v>0</v>
      </c>
      <c r="R240" s="46">
        <f t="shared" si="473"/>
        <v>0</v>
      </c>
      <c r="S240" s="46">
        <f t="shared" si="473"/>
        <v>0</v>
      </c>
      <c r="T240" s="47">
        <f t="shared" si="473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4">P240-Z240+AE240+U240</f>
        <v>0</v>
      </c>
      <c r="AL240" s="46">
        <f t="shared" si="474"/>
        <v>0</v>
      </c>
      <c r="AM240" s="46">
        <f t="shared" si="474"/>
        <v>0</v>
      </c>
      <c r="AN240" s="46">
        <f t="shared" si="474"/>
        <v>0</v>
      </c>
      <c r="AO240" s="46">
        <f t="shared" si="474"/>
        <v>0</v>
      </c>
      <c r="AP240" s="37"/>
      <c r="AQ240" s="43">
        <f t="shared" si="3"/>
        <v>0</v>
      </c>
      <c r="AR240" s="41"/>
      <c r="AS240" s="41"/>
      <c r="AT240" s="53"/>
      <c r="AU240" s="54"/>
      <c r="AV240" s="54"/>
      <c r="AW240" s="4"/>
      <c r="AX240" s="4"/>
    </row>
    <row r="241" spans="1:50" ht="49.2" x14ac:dyDescent="0.4">
      <c r="A241" s="35">
        <f t="shared" si="4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f>'EQUIPO MAYO 2025  1'!AQ241</f>
        <v>0</v>
      </c>
      <c r="P241" s="45">
        <f t="shared" si="434"/>
        <v>0</v>
      </c>
      <c r="Q241" s="46">
        <f t="shared" ref="Q241:T241" si="475">AK241</f>
        <v>0</v>
      </c>
      <c r="R241" s="46">
        <f t="shared" si="475"/>
        <v>0</v>
      </c>
      <c r="S241" s="46">
        <f t="shared" si="475"/>
        <v>0</v>
      </c>
      <c r="T241" s="47">
        <f t="shared" si="475"/>
        <v>0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6">P241-Z241+AE241+U241</f>
        <v>0</v>
      </c>
      <c r="AL241" s="46">
        <f t="shared" si="476"/>
        <v>0</v>
      </c>
      <c r="AM241" s="46">
        <f t="shared" si="476"/>
        <v>0</v>
      </c>
      <c r="AN241" s="46">
        <f t="shared" si="476"/>
        <v>0</v>
      </c>
      <c r="AO241" s="46">
        <f t="shared" si="476"/>
        <v>0</v>
      </c>
      <c r="AP241" s="37"/>
      <c r="AQ241" s="43">
        <f t="shared" si="3"/>
        <v>0</v>
      </c>
      <c r="AR241" s="41"/>
      <c r="AS241" s="41"/>
      <c r="AT241" s="53"/>
      <c r="AU241" s="54"/>
      <c r="AV241" s="54"/>
      <c r="AW241" s="4"/>
      <c r="AX241" s="4"/>
    </row>
    <row r="242" spans="1:50" ht="24.6" x14ac:dyDescent="0.4">
      <c r="A242" s="35">
        <f t="shared" si="4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MAYO 2025  1'!AQ242</f>
        <v>4</v>
      </c>
      <c r="P242" s="45">
        <f t="shared" si="434"/>
        <v>4</v>
      </c>
      <c r="Q242" s="46">
        <f t="shared" ref="Q242:T242" si="477">AK242</f>
        <v>4</v>
      </c>
      <c r="R242" s="46">
        <f t="shared" si="477"/>
        <v>4</v>
      </c>
      <c r="S242" s="46">
        <f t="shared" si="477"/>
        <v>4</v>
      </c>
      <c r="T242" s="47">
        <f t="shared" si="477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8">P242-Z242+AE242+U242</f>
        <v>4</v>
      </c>
      <c r="AL242" s="46">
        <f t="shared" si="478"/>
        <v>4</v>
      </c>
      <c r="AM242" s="46">
        <f t="shared" si="478"/>
        <v>4</v>
      </c>
      <c r="AN242" s="46">
        <f t="shared" si="478"/>
        <v>4</v>
      </c>
      <c r="AO242" s="46">
        <f t="shared" si="478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24.6" x14ac:dyDescent="0.4">
      <c r="A243" s="35">
        <f t="shared" si="4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MAYO 2025  1'!AQ243</f>
        <v>-30</v>
      </c>
      <c r="P243" s="45">
        <f t="shared" si="434"/>
        <v>-30</v>
      </c>
      <c r="Q243" s="46">
        <f t="shared" ref="Q243:T243" si="479">AK243</f>
        <v>-30</v>
      </c>
      <c r="R243" s="46">
        <f t="shared" si="479"/>
        <v>-30</v>
      </c>
      <c r="S243" s="46">
        <f t="shared" si="479"/>
        <v>-30</v>
      </c>
      <c r="T243" s="47">
        <f t="shared" si="479"/>
        <v>-30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80">P243-Z243+AE243+U243</f>
        <v>-30</v>
      </c>
      <c r="AL243" s="46">
        <f t="shared" si="480"/>
        <v>-30</v>
      </c>
      <c r="AM243" s="46">
        <f t="shared" si="480"/>
        <v>-30</v>
      </c>
      <c r="AN243" s="46">
        <f t="shared" si="480"/>
        <v>-30</v>
      </c>
      <c r="AO243" s="46">
        <f t="shared" si="480"/>
        <v>-30</v>
      </c>
      <c r="AP243" s="37"/>
      <c r="AQ243" s="43">
        <f t="shared" si="3"/>
        <v>-30</v>
      </c>
      <c r="AR243" s="41"/>
      <c r="AS243" s="41"/>
      <c r="AT243" s="53"/>
      <c r="AU243" s="54"/>
      <c r="AV243" s="54"/>
      <c r="AW243" s="4"/>
      <c r="AX243" s="4"/>
    </row>
    <row r="244" spans="1:50" ht="49.2" x14ac:dyDescent="0.4">
      <c r="A244" s="35">
        <f t="shared" si="4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MAYO 2025  1'!AQ244</f>
        <v>10</v>
      </c>
      <c r="P244" s="45">
        <f t="shared" si="434"/>
        <v>10</v>
      </c>
      <c r="Q244" s="46">
        <f t="shared" ref="Q244:T244" si="481">AK244</f>
        <v>10</v>
      </c>
      <c r="R244" s="46">
        <f t="shared" si="481"/>
        <v>10</v>
      </c>
      <c r="S244" s="46">
        <f t="shared" si="481"/>
        <v>10</v>
      </c>
      <c r="T244" s="47">
        <f t="shared" si="481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2">P244-Z244+AE244+U244</f>
        <v>10</v>
      </c>
      <c r="AL244" s="46">
        <f t="shared" si="482"/>
        <v>10</v>
      </c>
      <c r="AM244" s="46">
        <f t="shared" si="482"/>
        <v>10</v>
      </c>
      <c r="AN244" s="46">
        <f t="shared" si="482"/>
        <v>10</v>
      </c>
      <c r="AO244" s="46">
        <f t="shared" si="482"/>
        <v>10</v>
      </c>
      <c r="AP244" s="37"/>
      <c r="AQ244" s="43">
        <f t="shared" si="3"/>
        <v>10</v>
      </c>
      <c r="AR244" s="41"/>
      <c r="AS244" s="41"/>
      <c r="AT244" s="53"/>
      <c r="AU244" s="54"/>
      <c r="AV244" s="54"/>
      <c r="AW244" s="4"/>
      <c r="AX244" s="4"/>
    </row>
    <row r="245" spans="1:50" ht="49.2" x14ac:dyDescent="0.4">
      <c r="A245" s="35">
        <f t="shared" si="4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>
        <v>220</v>
      </c>
      <c r="N245" s="44"/>
      <c r="O245" s="43">
        <f>'EQUIPO MAYO 2025  1'!AQ245</f>
        <v>-61</v>
      </c>
      <c r="P245" s="45">
        <f t="shared" si="434"/>
        <v>-61</v>
      </c>
      <c r="Q245" s="46">
        <f t="shared" ref="Q245:T245" si="483">AK245</f>
        <v>339</v>
      </c>
      <c r="R245" s="46">
        <f t="shared" si="483"/>
        <v>339</v>
      </c>
      <c r="S245" s="46">
        <f t="shared" si="483"/>
        <v>339</v>
      </c>
      <c r="T245" s="47">
        <f t="shared" si="483"/>
        <v>339</v>
      </c>
      <c r="U245" s="48">
        <v>400</v>
      </c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2025'!AP245</f>
        <v>142</v>
      </c>
      <c r="AK245" s="52">
        <f t="shared" ref="AK245:AO245" si="484">P245-Z245+AE245+U245</f>
        <v>339</v>
      </c>
      <c r="AL245" s="46">
        <f t="shared" si="484"/>
        <v>339</v>
      </c>
      <c r="AM245" s="46">
        <f t="shared" si="484"/>
        <v>339</v>
      </c>
      <c r="AN245" s="46">
        <f t="shared" si="484"/>
        <v>339</v>
      </c>
      <c r="AO245" s="46">
        <f t="shared" si="484"/>
        <v>339</v>
      </c>
      <c r="AP245" s="37"/>
      <c r="AQ245" s="43">
        <f t="shared" si="3"/>
        <v>339</v>
      </c>
      <c r="AR245" s="41"/>
      <c r="AS245" s="41"/>
      <c r="AT245" s="53"/>
      <c r="AU245" s="54"/>
      <c r="AV245" s="54"/>
      <c r="AW245" s="4"/>
      <c r="AX245" s="4"/>
    </row>
    <row r="246" spans="1:50" ht="49.2" x14ac:dyDescent="0.4">
      <c r="A246" s="35">
        <f t="shared" si="4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MAYO 2025  1'!AQ246</f>
        <v>410</v>
      </c>
      <c r="P246" s="45">
        <f t="shared" si="434"/>
        <v>410</v>
      </c>
      <c r="Q246" s="46">
        <f t="shared" ref="Q246:T246" si="485">AK246</f>
        <v>410</v>
      </c>
      <c r="R246" s="46">
        <f t="shared" si="485"/>
        <v>410</v>
      </c>
      <c r="S246" s="46">
        <f t="shared" si="485"/>
        <v>410</v>
      </c>
      <c r="T246" s="47">
        <f t="shared" si="485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6">P246-Z246+AE246+U246</f>
        <v>410</v>
      </c>
      <c r="AL246" s="46">
        <f t="shared" si="486"/>
        <v>410</v>
      </c>
      <c r="AM246" s="46">
        <f t="shared" si="486"/>
        <v>410</v>
      </c>
      <c r="AN246" s="46">
        <f t="shared" si="486"/>
        <v>410</v>
      </c>
      <c r="AO246" s="46">
        <f t="shared" si="486"/>
        <v>410</v>
      </c>
      <c r="AP246" s="37"/>
      <c r="AQ246" s="43">
        <f t="shared" si="3"/>
        <v>410</v>
      </c>
      <c r="AR246" s="41"/>
      <c r="AS246" s="41"/>
      <c r="AT246" s="53"/>
      <c r="AU246" s="54"/>
      <c r="AV246" s="54"/>
      <c r="AW246" s="4"/>
      <c r="AX246" s="4"/>
    </row>
    <row r="247" spans="1:50" ht="49.2" x14ac:dyDescent="0.4">
      <c r="A247" s="35">
        <f t="shared" si="4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/>
      <c r="O247" s="43">
        <f>'EQUIPO MAYO 2025  1'!AQ247</f>
        <v>755</v>
      </c>
      <c r="P247" s="45">
        <f t="shared" si="434"/>
        <v>755</v>
      </c>
      <c r="Q247" s="46">
        <f t="shared" ref="Q247:T247" si="487">AK247</f>
        <v>755</v>
      </c>
      <c r="R247" s="46">
        <f t="shared" si="487"/>
        <v>755</v>
      </c>
      <c r="S247" s="46">
        <f t="shared" si="487"/>
        <v>755</v>
      </c>
      <c r="T247" s="47">
        <f t="shared" si="487"/>
        <v>755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8">P247-Z247+AE247+U247</f>
        <v>755</v>
      </c>
      <c r="AL247" s="46">
        <f t="shared" si="488"/>
        <v>755</v>
      </c>
      <c r="AM247" s="46">
        <f t="shared" si="488"/>
        <v>755</v>
      </c>
      <c r="AN247" s="46">
        <f t="shared" si="488"/>
        <v>755</v>
      </c>
      <c r="AO247" s="46">
        <f t="shared" si="488"/>
        <v>755</v>
      </c>
      <c r="AP247" s="37"/>
      <c r="AQ247" s="43">
        <f t="shared" si="3"/>
        <v>755</v>
      </c>
      <c r="AR247" s="41"/>
      <c r="AS247" s="41"/>
      <c r="AT247" s="53"/>
      <c r="AU247" s="54"/>
      <c r="AV247" s="54"/>
      <c r="AW247" s="4"/>
      <c r="AX247" s="4"/>
    </row>
    <row r="248" spans="1:50" ht="24.6" x14ac:dyDescent="0.4">
      <c r="A248" s="35">
        <f t="shared" si="4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/>
      <c r="O248" s="43">
        <f>'EQUIPO MAYO 2025  1'!AQ248</f>
        <v>200</v>
      </c>
      <c r="P248" s="45">
        <f t="shared" si="434"/>
        <v>200</v>
      </c>
      <c r="Q248" s="46">
        <f t="shared" ref="Q248:T248" si="489">AK248</f>
        <v>200</v>
      </c>
      <c r="R248" s="46">
        <f t="shared" si="489"/>
        <v>200</v>
      </c>
      <c r="S248" s="46">
        <f t="shared" si="489"/>
        <v>200</v>
      </c>
      <c r="T248" s="47">
        <f t="shared" si="489"/>
        <v>200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90">P248-Z248+AE248+U248</f>
        <v>200</v>
      </c>
      <c r="AL248" s="46">
        <f t="shared" si="490"/>
        <v>200</v>
      </c>
      <c r="AM248" s="46">
        <f t="shared" si="490"/>
        <v>200</v>
      </c>
      <c r="AN248" s="46">
        <f t="shared" si="490"/>
        <v>200</v>
      </c>
      <c r="AO248" s="46">
        <f t="shared" si="490"/>
        <v>200</v>
      </c>
      <c r="AP248" s="37"/>
      <c r="AQ248" s="43">
        <f t="shared" si="3"/>
        <v>200</v>
      </c>
      <c r="AR248" s="53"/>
      <c r="AS248" s="53"/>
      <c r="AT248" s="53"/>
      <c r="AU248" s="54"/>
      <c r="AV248" s="54"/>
      <c r="AW248" s="4"/>
      <c r="AX248" s="4"/>
    </row>
    <row r="249" spans="1:50" ht="24.6" x14ac:dyDescent="0.4">
      <c r="A249" s="35">
        <f t="shared" si="4"/>
        <v>244</v>
      </c>
      <c r="B249" s="182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/>
      <c r="O249" s="43">
        <f>'EQUIPO MAYO 2025  1'!AQ249</f>
        <v>378</v>
      </c>
      <c r="P249" s="45">
        <f t="shared" si="434"/>
        <v>378</v>
      </c>
      <c r="Q249" s="46">
        <f t="shared" ref="Q249:T249" si="491">AK249</f>
        <v>378</v>
      </c>
      <c r="R249" s="46">
        <f t="shared" si="491"/>
        <v>378</v>
      </c>
      <c r="S249" s="46">
        <f t="shared" si="491"/>
        <v>378</v>
      </c>
      <c r="T249" s="47">
        <f t="shared" si="491"/>
        <v>378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2">P249-Z249+AE249+U249</f>
        <v>378</v>
      </c>
      <c r="AL249" s="46">
        <f t="shared" si="492"/>
        <v>378</v>
      </c>
      <c r="AM249" s="46">
        <f t="shared" si="492"/>
        <v>378</v>
      </c>
      <c r="AN249" s="46">
        <f t="shared" si="492"/>
        <v>378</v>
      </c>
      <c r="AO249" s="46">
        <f t="shared" si="492"/>
        <v>378</v>
      </c>
      <c r="AP249" s="37"/>
      <c r="AQ249" s="43">
        <f t="shared" si="3"/>
        <v>378</v>
      </c>
      <c r="AR249" s="53"/>
      <c r="AS249" s="53"/>
      <c r="AT249" s="53"/>
      <c r="AU249" s="54"/>
      <c r="AV249" s="54"/>
      <c r="AW249" s="4"/>
      <c r="AX249" s="4"/>
    </row>
    <row r="250" spans="1:50" ht="24.6" x14ac:dyDescent="0.4">
      <c r="A250" s="35">
        <f t="shared" si="4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/>
      <c r="O250" s="43">
        <f>'EQUIPO MAYO 2025  1'!AQ250</f>
        <v>330</v>
      </c>
      <c r="P250" s="45">
        <f t="shared" si="434"/>
        <v>330</v>
      </c>
      <c r="Q250" s="46">
        <f t="shared" ref="Q250:T250" si="493">AK250</f>
        <v>330</v>
      </c>
      <c r="R250" s="46">
        <f t="shared" si="493"/>
        <v>330</v>
      </c>
      <c r="S250" s="46">
        <f t="shared" si="493"/>
        <v>330</v>
      </c>
      <c r="T250" s="47">
        <f t="shared" si="493"/>
        <v>330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4">P250-Z250+AE250+U250</f>
        <v>330</v>
      </c>
      <c r="AL250" s="46">
        <f t="shared" si="494"/>
        <v>330</v>
      </c>
      <c r="AM250" s="46">
        <f t="shared" si="494"/>
        <v>330</v>
      </c>
      <c r="AN250" s="46">
        <f t="shared" si="494"/>
        <v>330</v>
      </c>
      <c r="AO250" s="46">
        <f t="shared" si="494"/>
        <v>330</v>
      </c>
      <c r="AP250" s="37"/>
      <c r="AQ250" s="43">
        <f t="shared" si="3"/>
        <v>330</v>
      </c>
      <c r="AR250" s="53"/>
      <c r="AS250" s="53"/>
      <c r="AT250" s="53"/>
      <c r="AU250" s="54"/>
      <c r="AV250" s="54"/>
      <c r="AW250" s="4"/>
      <c r="AX250" s="4"/>
    </row>
    <row r="251" spans="1:50" ht="49.2" x14ac:dyDescent="0.4">
      <c r="A251" s="35">
        <f t="shared" si="4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MAYO 2025  1'!AQ251</f>
        <v>100</v>
      </c>
      <c r="P251" s="45">
        <f t="shared" si="434"/>
        <v>100</v>
      </c>
      <c r="Q251" s="46">
        <f t="shared" ref="Q251:T251" si="495">AK251</f>
        <v>100</v>
      </c>
      <c r="R251" s="46">
        <f t="shared" si="495"/>
        <v>100</v>
      </c>
      <c r="S251" s="46">
        <f t="shared" si="495"/>
        <v>100</v>
      </c>
      <c r="T251" s="47">
        <f t="shared" si="495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6">P251-Z251+AE251+U251</f>
        <v>100</v>
      </c>
      <c r="AL251" s="46">
        <f t="shared" si="496"/>
        <v>100</v>
      </c>
      <c r="AM251" s="46">
        <f t="shared" si="496"/>
        <v>100</v>
      </c>
      <c r="AN251" s="46">
        <f t="shared" si="496"/>
        <v>100</v>
      </c>
      <c r="AO251" s="46">
        <f t="shared" si="496"/>
        <v>100</v>
      </c>
      <c r="AP251" s="37"/>
      <c r="AQ251" s="43">
        <f t="shared" si="3"/>
        <v>100</v>
      </c>
      <c r="AR251" s="41"/>
      <c r="AS251" s="41"/>
      <c r="AT251" s="53"/>
      <c r="AU251" s="54"/>
      <c r="AV251" s="54"/>
      <c r="AW251" s="4"/>
      <c r="AX251" s="4"/>
    </row>
    <row r="252" spans="1:50" ht="73.8" x14ac:dyDescent="0.4">
      <c r="A252" s="35">
        <f t="shared" si="4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MAYO 2025  1'!AQ252</f>
        <v>2</v>
      </c>
      <c r="P252" s="45">
        <f t="shared" si="434"/>
        <v>2</v>
      </c>
      <c r="Q252" s="46">
        <f t="shared" ref="Q252:T252" si="497">AK252</f>
        <v>2</v>
      </c>
      <c r="R252" s="46">
        <f t="shared" si="497"/>
        <v>2</v>
      </c>
      <c r="S252" s="46">
        <f t="shared" si="497"/>
        <v>2</v>
      </c>
      <c r="T252" s="47">
        <f t="shared" si="497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8">P252-Z252+AE252+U252</f>
        <v>2</v>
      </c>
      <c r="AL252" s="46">
        <f t="shared" si="498"/>
        <v>2</v>
      </c>
      <c r="AM252" s="46">
        <f t="shared" si="498"/>
        <v>2</v>
      </c>
      <c r="AN252" s="46">
        <f t="shared" si="498"/>
        <v>2</v>
      </c>
      <c r="AO252" s="46">
        <f t="shared" si="498"/>
        <v>2</v>
      </c>
      <c r="AP252" s="37"/>
      <c r="AQ252" s="43">
        <f t="shared" si="3"/>
        <v>2</v>
      </c>
      <c r="AR252" s="41"/>
      <c r="AS252" s="41"/>
      <c r="AT252" s="53"/>
      <c r="AU252" s="54"/>
      <c r="AV252" s="54"/>
      <c r="AW252" s="4"/>
      <c r="AX252" s="4"/>
    </row>
    <row r="253" spans="1:50" ht="73.8" x14ac:dyDescent="0.4">
      <c r="A253" s="35">
        <f t="shared" si="4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 t="s">
        <v>1222</v>
      </c>
      <c r="N253" s="44" t="s">
        <v>1223</v>
      </c>
      <c r="O253" s="43">
        <f>'EQUIPO MAYO 2025  1'!AQ253</f>
        <v>1</v>
      </c>
      <c r="P253" s="45">
        <f t="shared" si="434"/>
        <v>1</v>
      </c>
      <c r="Q253" s="46">
        <f t="shared" ref="Q253:T253" si="499">AK253</f>
        <v>2</v>
      </c>
      <c r="R253" s="46">
        <f t="shared" si="499"/>
        <v>1</v>
      </c>
      <c r="S253" s="46">
        <f t="shared" si="499"/>
        <v>1</v>
      </c>
      <c r="T253" s="47">
        <f t="shared" si="499"/>
        <v>1</v>
      </c>
      <c r="U253" s="48">
        <v>2</v>
      </c>
      <c r="V253" s="37"/>
      <c r="W253" s="37"/>
      <c r="X253" s="37"/>
      <c r="Y253" s="49"/>
      <c r="Z253" s="138">
        <v>1</v>
      </c>
      <c r="AA253" s="139">
        <v>1</v>
      </c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500">P253-Z253+AE253+U253</f>
        <v>2</v>
      </c>
      <c r="AL253" s="46">
        <f t="shared" si="500"/>
        <v>1</v>
      </c>
      <c r="AM253" s="46">
        <f t="shared" si="500"/>
        <v>1</v>
      </c>
      <c r="AN253" s="46">
        <f t="shared" si="500"/>
        <v>1</v>
      </c>
      <c r="AO253" s="46">
        <f t="shared" si="500"/>
        <v>1</v>
      </c>
      <c r="AP253" s="37"/>
      <c r="AQ253" s="43">
        <f t="shared" si="3"/>
        <v>1</v>
      </c>
      <c r="AR253" s="41">
        <v>2219003727</v>
      </c>
      <c r="AS253" s="41" t="s">
        <v>1224</v>
      </c>
      <c r="AT253" s="53"/>
      <c r="AU253" s="54"/>
      <c r="AV253" s="54"/>
      <c r="AW253" s="4"/>
      <c r="AX253" s="4"/>
    </row>
    <row r="254" spans="1:50" ht="49.2" x14ac:dyDescent="0.4">
      <c r="A254" s="35">
        <f t="shared" si="4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MAYO 2025  1'!AQ254</f>
        <v>1</v>
      </c>
      <c r="P254" s="45">
        <f t="shared" si="434"/>
        <v>1</v>
      </c>
      <c r="Q254" s="46">
        <f t="shared" ref="Q254:T254" si="501">AK254</f>
        <v>1</v>
      </c>
      <c r="R254" s="46">
        <f t="shared" si="501"/>
        <v>1</v>
      </c>
      <c r="S254" s="46">
        <f t="shared" si="501"/>
        <v>1</v>
      </c>
      <c r="T254" s="47">
        <f t="shared" si="501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2">P254-Z254+AE254+U254</f>
        <v>1</v>
      </c>
      <c r="AL254" s="46">
        <f t="shared" si="502"/>
        <v>1</v>
      </c>
      <c r="AM254" s="46">
        <f t="shared" si="502"/>
        <v>1</v>
      </c>
      <c r="AN254" s="46">
        <f t="shared" si="502"/>
        <v>1</v>
      </c>
      <c r="AO254" s="46">
        <f t="shared" si="502"/>
        <v>1</v>
      </c>
      <c r="AP254" s="37"/>
      <c r="AQ254" s="43">
        <f t="shared" si="3"/>
        <v>1</v>
      </c>
      <c r="AR254" s="41"/>
      <c r="AS254" s="41"/>
      <c r="AT254" s="53"/>
      <c r="AU254" s="54"/>
      <c r="AV254" s="54"/>
      <c r="AW254" s="4"/>
      <c r="AX254" s="4"/>
    </row>
    <row r="255" spans="1:50" ht="73.8" x14ac:dyDescent="0.4">
      <c r="A255" s="35">
        <f t="shared" si="4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MAYO 2025  1'!AQ255</f>
        <v>0</v>
      </c>
      <c r="P255" s="45">
        <f t="shared" si="434"/>
        <v>0</v>
      </c>
      <c r="Q255" s="46">
        <f t="shared" ref="Q255:T255" si="503">AK255</f>
        <v>0</v>
      </c>
      <c r="R255" s="46">
        <f t="shared" si="503"/>
        <v>0</v>
      </c>
      <c r="S255" s="46">
        <f t="shared" si="503"/>
        <v>0</v>
      </c>
      <c r="T255" s="47">
        <f t="shared" si="503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4">P255-Z255+AE255+U255</f>
        <v>0</v>
      </c>
      <c r="AL255" s="46">
        <f t="shared" si="504"/>
        <v>0</v>
      </c>
      <c r="AM255" s="46">
        <f t="shared" si="504"/>
        <v>0</v>
      </c>
      <c r="AN255" s="46">
        <f t="shared" si="504"/>
        <v>0</v>
      </c>
      <c r="AO255" s="46">
        <f t="shared" si="504"/>
        <v>0</v>
      </c>
      <c r="AP255" s="37"/>
      <c r="AQ255" s="43">
        <f t="shared" si="3"/>
        <v>0</v>
      </c>
      <c r="AR255" s="41"/>
      <c r="AS255" s="41"/>
      <c r="AT255" s="53"/>
      <c r="AU255" s="54"/>
      <c r="AV255" s="54"/>
      <c r="AW255" s="4"/>
      <c r="AX255" s="4"/>
    </row>
    <row r="256" spans="1:50" ht="49.2" x14ac:dyDescent="0.4">
      <c r="A256" s="35">
        <f t="shared" si="4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MAYO 2025  1'!AQ256</f>
        <v>1</v>
      </c>
      <c r="P256" s="45">
        <f t="shared" si="434"/>
        <v>1</v>
      </c>
      <c r="Q256" s="46">
        <f t="shared" ref="Q256:T256" si="505">AK256</f>
        <v>1</v>
      </c>
      <c r="R256" s="46">
        <f t="shared" si="505"/>
        <v>1</v>
      </c>
      <c r="S256" s="46">
        <f t="shared" si="505"/>
        <v>1</v>
      </c>
      <c r="T256" s="47">
        <f t="shared" si="505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6">P256-Z256+AE256+U256</f>
        <v>1</v>
      </c>
      <c r="AL256" s="46">
        <f t="shared" si="506"/>
        <v>1</v>
      </c>
      <c r="AM256" s="46">
        <f t="shared" si="506"/>
        <v>1</v>
      </c>
      <c r="AN256" s="46">
        <f t="shared" si="506"/>
        <v>1</v>
      </c>
      <c r="AO256" s="46">
        <f t="shared" si="506"/>
        <v>1</v>
      </c>
      <c r="AP256" s="37"/>
      <c r="AQ256" s="43">
        <f t="shared" si="3"/>
        <v>1</v>
      </c>
      <c r="AR256" s="41"/>
      <c r="AS256" s="41"/>
      <c r="AT256" s="53"/>
      <c r="AU256" s="54"/>
      <c r="AV256" s="54"/>
      <c r="AW256" s="4"/>
      <c r="AX256" s="4"/>
    </row>
    <row r="257" spans="1:50" ht="24.6" x14ac:dyDescent="0.4">
      <c r="A257" s="35">
        <f t="shared" si="4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MAYO 2025  1'!AQ257</f>
        <v>2</v>
      </c>
      <c r="P257" s="45">
        <f t="shared" si="434"/>
        <v>2</v>
      </c>
      <c r="Q257" s="46">
        <f t="shared" ref="Q257:T257" si="507">AK257</f>
        <v>2</v>
      </c>
      <c r="R257" s="46">
        <f t="shared" si="507"/>
        <v>2</v>
      </c>
      <c r="S257" s="46">
        <f t="shared" si="507"/>
        <v>2</v>
      </c>
      <c r="T257" s="47">
        <f t="shared" si="507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8">P257-Z257+AE257+U257</f>
        <v>2</v>
      </c>
      <c r="AL257" s="46">
        <f t="shared" si="508"/>
        <v>2</v>
      </c>
      <c r="AM257" s="46">
        <f t="shared" si="508"/>
        <v>2</v>
      </c>
      <c r="AN257" s="46">
        <f t="shared" si="508"/>
        <v>2</v>
      </c>
      <c r="AO257" s="46">
        <f t="shared" si="508"/>
        <v>2</v>
      </c>
      <c r="AP257" s="37"/>
      <c r="AQ257" s="43">
        <f t="shared" si="3"/>
        <v>2</v>
      </c>
      <c r="AR257" s="41"/>
      <c r="AS257" s="41"/>
      <c r="AT257" s="53"/>
      <c r="AU257" s="54"/>
      <c r="AV257" s="54"/>
      <c r="AW257" s="4"/>
      <c r="AX257" s="4"/>
    </row>
    <row r="258" spans="1:50" ht="49.2" x14ac:dyDescent="0.4">
      <c r="A258" s="35">
        <f t="shared" si="4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MAYO 2025  1'!AQ258</f>
        <v>1</v>
      </c>
      <c r="P258" s="45">
        <f t="shared" si="434"/>
        <v>1</v>
      </c>
      <c r="Q258" s="46">
        <f t="shared" ref="Q258:T258" si="509">AK258</f>
        <v>1</v>
      </c>
      <c r="R258" s="46">
        <f t="shared" si="509"/>
        <v>1</v>
      </c>
      <c r="S258" s="46">
        <f t="shared" si="509"/>
        <v>1</v>
      </c>
      <c r="T258" s="47">
        <f t="shared" si="509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10">P258-Z258+AE258+U258</f>
        <v>1</v>
      </c>
      <c r="AL258" s="46">
        <f t="shared" si="510"/>
        <v>1</v>
      </c>
      <c r="AM258" s="46">
        <f t="shared" si="510"/>
        <v>1</v>
      </c>
      <c r="AN258" s="46">
        <f t="shared" si="510"/>
        <v>1</v>
      </c>
      <c r="AO258" s="46">
        <f t="shared" si="510"/>
        <v>1</v>
      </c>
      <c r="AP258" s="37"/>
      <c r="AQ258" s="43">
        <f t="shared" si="3"/>
        <v>1</v>
      </c>
      <c r="AR258" s="41"/>
      <c r="AS258" s="41"/>
      <c r="AT258" s="53"/>
      <c r="AU258" s="54"/>
      <c r="AV258" s="54"/>
      <c r="AW258" s="4"/>
      <c r="AX258" s="4"/>
    </row>
    <row r="259" spans="1:50" ht="49.2" x14ac:dyDescent="0.4">
      <c r="A259" s="35">
        <f t="shared" si="4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MAYO 2025  1'!AQ259</f>
        <v>1</v>
      </c>
      <c r="P259" s="45">
        <f t="shared" si="434"/>
        <v>1</v>
      </c>
      <c r="Q259" s="46">
        <f t="shared" ref="Q259:T259" si="511">AK259</f>
        <v>1</v>
      </c>
      <c r="R259" s="46">
        <f t="shared" si="511"/>
        <v>1</v>
      </c>
      <c r="S259" s="46">
        <f t="shared" si="511"/>
        <v>1</v>
      </c>
      <c r="T259" s="47">
        <f t="shared" si="511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2">P259-Z259+AE259+U259</f>
        <v>1</v>
      </c>
      <c r="AL259" s="46">
        <f t="shared" si="512"/>
        <v>1</v>
      </c>
      <c r="AM259" s="46">
        <f t="shared" si="512"/>
        <v>1</v>
      </c>
      <c r="AN259" s="46">
        <f t="shared" si="512"/>
        <v>1</v>
      </c>
      <c r="AO259" s="46">
        <f t="shared" si="512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49.2" x14ac:dyDescent="0.4">
      <c r="A260" s="35">
        <f t="shared" si="4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MAYO 2025  1'!AQ260</f>
        <v>0</v>
      </c>
      <c r="P260" s="45">
        <f t="shared" si="434"/>
        <v>0</v>
      </c>
      <c r="Q260" s="46">
        <f t="shared" ref="Q260:T260" si="513">AK260</f>
        <v>0</v>
      </c>
      <c r="R260" s="46">
        <f t="shared" si="513"/>
        <v>0</v>
      </c>
      <c r="S260" s="46">
        <f t="shared" si="513"/>
        <v>0</v>
      </c>
      <c r="T260" s="47">
        <f t="shared" si="513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4">P260-Z260+AE260+U260</f>
        <v>0</v>
      </c>
      <c r="AL260" s="46">
        <f t="shared" si="514"/>
        <v>0</v>
      </c>
      <c r="AM260" s="46">
        <f t="shared" si="514"/>
        <v>0</v>
      </c>
      <c r="AN260" s="46">
        <f t="shared" si="514"/>
        <v>0</v>
      </c>
      <c r="AO260" s="46">
        <f t="shared" si="514"/>
        <v>0</v>
      </c>
      <c r="AP260" s="37"/>
      <c r="AQ260" s="43">
        <f t="shared" si="3"/>
        <v>0</v>
      </c>
      <c r="AR260" s="41"/>
      <c r="AS260" s="41"/>
      <c r="AT260" s="53"/>
      <c r="AU260" s="54"/>
      <c r="AV260" s="54"/>
      <c r="AW260" s="4"/>
      <c r="AX260" s="4"/>
    </row>
    <row r="261" spans="1:50" ht="49.2" x14ac:dyDescent="0.4">
      <c r="A261" s="35">
        <f t="shared" si="4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MAYO 2025  1'!AQ261</f>
        <v>2</v>
      </c>
      <c r="P261" s="45">
        <f t="shared" si="434"/>
        <v>2</v>
      </c>
      <c r="Q261" s="46">
        <f t="shared" ref="Q261:T261" si="515">AK261</f>
        <v>2</v>
      </c>
      <c r="R261" s="46">
        <f t="shared" si="515"/>
        <v>2</v>
      </c>
      <c r="S261" s="46">
        <f t="shared" si="515"/>
        <v>2</v>
      </c>
      <c r="T261" s="47">
        <f t="shared" si="515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6">P261-Z261+AE261+U261</f>
        <v>2</v>
      </c>
      <c r="AL261" s="46">
        <f t="shared" si="516"/>
        <v>2</v>
      </c>
      <c r="AM261" s="46">
        <f t="shared" si="516"/>
        <v>2</v>
      </c>
      <c r="AN261" s="46">
        <f t="shared" si="516"/>
        <v>2</v>
      </c>
      <c r="AO261" s="46">
        <f t="shared" si="516"/>
        <v>2</v>
      </c>
      <c r="AP261" s="38"/>
      <c r="AQ261" s="43">
        <f t="shared" ref="AQ261:AQ290" si="517">AO261</f>
        <v>2</v>
      </c>
      <c r="AR261" s="41"/>
      <c r="AS261" s="41"/>
      <c r="AT261" s="53"/>
      <c r="AU261" s="54"/>
      <c r="AV261" s="54"/>
      <c r="AW261" s="4"/>
      <c r="AX261" s="4"/>
    </row>
    <row r="262" spans="1:50" ht="49.2" x14ac:dyDescent="0.4">
      <c r="A262" s="35">
        <f t="shared" ref="A262:A276" si="518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MAYO 2025  1'!AQ262</f>
        <v>0</v>
      </c>
      <c r="P262" s="45">
        <f t="shared" si="434"/>
        <v>0</v>
      </c>
      <c r="Q262" s="46">
        <f t="shared" ref="Q262:T262" si="519">AK262</f>
        <v>0</v>
      </c>
      <c r="R262" s="46">
        <f t="shared" si="519"/>
        <v>0</v>
      </c>
      <c r="S262" s="46">
        <f t="shared" si="519"/>
        <v>0</v>
      </c>
      <c r="T262" s="47">
        <f t="shared" si="519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20">P262-Z262+AE262+U262</f>
        <v>0</v>
      </c>
      <c r="AL262" s="46">
        <f t="shared" si="520"/>
        <v>0</v>
      </c>
      <c r="AM262" s="46">
        <f t="shared" si="520"/>
        <v>0</v>
      </c>
      <c r="AN262" s="46">
        <f t="shared" si="520"/>
        <v>0</v>
      </c>
      <c r="AO262" s="46">
        <f t="shared" si="520"/>
        <v>0</v>
      </c>
      <c r="AP262" s="37"/>
      <c r="AQ262" s="43">
        <f t="shared" si="517"/>
        <v>0</v>
      </c>
      <c r="AR262" s="41"/>
      <c r="AS262" s="41"/>
      <c r="AT262" s="53"/>
      <c r="AU262" s="54"/>
      <c r="AV262" s="54"/>
      <c r="AW262" s="4"/>
      <c r="AX262" s="4"/>
    </row>
    <row r="263" spans="1:50" ht="49.2" x14ac:dyDescent="0.4">
      <c r="A263" s="35">
        <f t="shared" si="518"/>
        <v>258</v>
      </c>
      <c r="B263" s="154" t="s">
        <v>1226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MAYO 2025  1'!AQ263</f>
        <v>0</v>
      </c>
      <c r="P263" s="45">
        <f t="shared" si="434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7"/>
        <v>0</v>
      </c>
      <c r="AR263" s="41"/>
      <c r="AS263" s="41"/>
      <c r="AT263" s="53"/>
      <c r="AU263" s="54"/>
      <c r="AV263" s="54"/>
      <c r="AW263" s="4"/>
      <c r="AX263" s="4"/>
    </row>
    <row r="264" spans="1:50" ht="49.2" x14ac:dyDescent="0.4">
      <c r="A264" s="35">
        <f t="shared" si="518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MAYO 2025  1'!AQ264</f>
        <v>1</v>
      </c>
      <c r="P264" s="45">
        <f t="shared" si="434"/>
        <v>1</v>
      </c>
      <c r="Q264" s="46">
        <f t="shared" ref="Q264:T264" si="523">AK264</f>
        <v>1</v>
      </c>
      <c r="R264" s="46">
        <f t="shared" si="523"/>
        <v>1</v>
      </c>
      <c r="S264" s="46">
        <f t="shared" si="523"/>
        <v>1</v>
      </c>
      <c r="T264" s="47">
        <f t="shared" si="523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4">P264-Z264+AE264+U264</f>
        <v>1</v>
      </c>
      <c r="AL264" s="46">
        <f t="shared" si="524"/>
        <v>1</v>
      </c>
      <c r="AM264" s="46">
        <f t="shared" si="524"/>
        <v>1</v>
      </c>
      <c r="AN264" s="46">
        <f t="shared" si="524"/>
        <v>1</v>
      </c>
      <c r="AO264" s="46">
        <f t="shared" si="524"/>
        <v>1</v>
      </c>
      <c r="AP264" s="37"/>
      <c r="AQ264" s="43">
        <f t="shared" si="517"/>
        <v>1</v>
      </c>
      <c r="AR264" s="41"/>
      <c r="AS264" s="41"/>
      <c r="AT264" s="53"/>
      <c r="AU264" s="54"/>
      <c r="AV264" s="54"/>
      <c r="AW264" s="4"/>
      <c r="AX264" s="4"/>
    </row>
    <row r="265" spans="1:50" ht="49.2" x14ac:dyDescent="0.4">
      <c r="A265" s="35">
        <f t="shared" si="518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MAYO 2025  1'!AQ265</f>
        <v>4</v>
      </c>
      <c r="P265" s="45">
        <f t="shared" si="434"/>
        <v>4</v>
      </c>
      <c r="Q265" s="46">
        <f t="shared" ref="Q265:T265" si="525">AK265</f>
        <v>4</v>
      </c>
      <c r="R265" s="46">
        <f t="shared" si="525"/>
        <v>4</v>
      </c>
      <c r="S265" s="46">
        <f t="shared" si="525"/>
        <v>4</v>
      </c>
      <c r="T265" s="47">
        <f t="shared" si="525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6">P265-Z265+AE265+U265</f>
        <v>4</v>
      </c>
      <c r="AL265" s="46">
        <f t="shared" si="526"/>
        <v>4</v>
      </c>
      <c r="AM265" s="46">
        <f t="shared" si="526"/>
        <v>4</v>
      </c>
      <c r="AN265" s="46">
        <f t="shared" si="526"/>
        <v>4</v>
      </c>
      <c r="AO265" s="46">
        <f t="shared" si="526"/>
        <v>4</v>
      </c>
      <c r="AP265" s="37"/>
      <c r="AQ265" s="43">
        <f t="shared" si="517"/>
        <v>4</v>
      </c>
      <c r="AR265" s="41"/>
      <c r="AS265" s="41"/>
      <c r="AT265" s="53"/>
      <c r="AU265" s="54"/>
      <c r="AV265" s="54"/>
      <c r="AW265" s="4"/>
      <c r="AX265" s="4"/>
    </row>
    <row r="266" spans="1:50" ht="49.2" x14ac:dyDescent="0.4">
      <c r="A266" s="35">
        <f t="shared" si="518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MAYO 2025  1'!AQ266</f>
        <v>1</v>
      </c>
      <c r="P266" s="45">
        <f t="shared" si="434"/>
        <v>1</v>
      </c>
      <c r="Q266" s="46">
        <f t="shared" ref="Q266:T266" si="527">AK266</f>
        <v>1</v>
      </c>
      <c r="R266" s="46">
        <f t="shared" si="527"/>
        <v>1</v>
      </c>
      <c r="S266" s="46">
        <f t="shared" si="527"/>
        <v>1</v>
      </c>
      <c r="T266" s="47">
        <f t="shared" si="527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8">P266-Z266+AE266+U266</f>
        <v>1</v>
      </c>
      <c r="AL266" s="46">
        <f t="shared" si="528"/>
        <v>1</v>
      </c>
      <c r="AM266" s="46">
        <f t="shared" si="528"/>
        <v>1</v>
      </c>
      <c r="AN266" s="46">
        <f t="shared" si="528"/>
        <v>1</v>
      </c>
      <c r="AO266" s="46">
        <f t="shared" si="528"/>
        <v>1</v>
      </c>
      <c r="AP266" s="37"/>
      <c r="AQ266" s="43">
        <f t="shared" si="517"/>
        <v>1</v>
      </c>
      <c r="AR266" s="41"/>
      <c r="AS266" s="41"/>
      <c r="AT266" s="53"/>
      <c r="AU266" s="54"/>
      <c r="AV266" s="54"/>
      <c r="AW266" s="4"/>
      <c r="AX266" s="4"/>
    </row>
    <row r="267" spans="1:50" ht="73.8" x14ac:dyDescent="0.4">
      <c r="A267" s="35">
        <f t="shared" si="518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MAYO 2025  1'!AQ267</f>
        <v>2</v>
      </c>
      <c r="P267" s="45">
        <f t="shared" si="434"/>
        <v>2</v>
      </c>
      <c r="Q267" s="46">
        <f t="shared" ref="Q267:T267" si="529">AK267</f>
        <v>2</v>
      </c>
      <c r="R267" s="46">
        <f t="shared" si="529"/>
        <v>2</v>
      </c>
      <c r="S267" s="46">
        <f t="shared" si="529"/>
        <v>2</v>
      </c>
      <c r="T267" s="47">
        <f t="shared" si="529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30">P267-Z267+AE267+U267</f>
        <v>2</v>
      </c>
      <c r="AL267" s="46">
        <f t="shared" si="530"/>
        <v>2</v>
      </c>
      <c r="AM267" s="46">
        <f t="shared" si="530"/>
        <v>2</v>
      </c>
      <c r="AN267" s="46">
        <f t="shared" si="530"/>
        <v>2</v>
      </c>
      <c r="AO267" s="46">
        <f t="shared" si="530"/>
        <v>2</v>
      </c>
      <c r="AP267" s="37"/>
      <c r="AQ267" s="43">
        <f t="shared" si="517"/>
        <v>2</v>
      </c>
      <c r="AR267" s="41"/>
      <c r="AS267" s="41"/>
      <c r="AT267" s="53"/>
      <c r="AU267" s="54"/>
      <c r="AV267" s="54"/>
      <c r="AW267" s="4"/>
      <c r="AX267" s="4"/>
    </row>
    <row r="268" spans="1:50" ht="73.8" x14ac:dyDescent="0.4">
      <c r="A268" s="35">
        <f t="shared" si="518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MAYO 2025  1'!AQ268</f>
        <v>8</v>
      </c>
      <c r="P268" s="45">
        <f t="shared" si="434"/>
        <v>8</v>
      </c>
      <c r="Q268" s="46">
        <f t="shared" ref="Q268:T268" si="531">AK268</f>
        <v>8</v>
      </c>
      <c r="R268" s="46">
        <f t="shared" si="531"/>
        <v>8</v>
      </c>
      <c r="S268" s="46">
        <f t="shared" si="531"/>
        <v>8</v>
      </c>
      <c r="T268" s="47">
        <f t="shared" si="531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2">P268-Z268+AE268+U268</f>
        <v>8</v>
      </c>
      <c r="AL268" s="46">
        <f t="shared" si="532"/>
        <v>8</v>
      </c>
      <c r="AM268" s="46">
        <f t="shared" si="532"/>
        <v>8</v>
      </c>
      <c r="AN268" s="46">
        <f t="shared" si="532"/>
        <v>8</v>
      </c>
      <c r="AO268" s="46">
        <f t="shared" si="532"/>
        <v>8</v>
      </c>
      <c r="AP268" s="37"/>
      <c r="AQ268" s="43">
        <f t="shared" si="517"/>
        <v>8</v>
      </c>
      <c r="AR268" s="41"/>
      <c r="AS268" s="41"/>
      <c r="AT268" s="53"/>
      <c r="AU268" s="54"/>
      <c r="AV268" s="54"/>
      <c r="AW268" s="4"/>
      <c r="AX268" s="4"/>
    </row>
    <row r="269" spans="1:50" ht="73.8" x14ac:dyDescent="0.4">
      <c r="A269" s="35">
        <f t="shared" si="518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MAYO 2025  1'!AQ269</f>
        <v>1</v>
      </c>
      <c r="P269" s="45">
        <f t="shared" si="434"/>
        <v>1</v>
      </c>
      <c r="Q269" s="46">
        <f t="shared" ref="Q269:T269" si="533">AK269</f>
        <v>1</v>
      </c>
      <c r="R269" s="46">
        <f t="shared" si="533"/>
        <v>1</v>
      </c>
      <c r="S269" s="46">
        <f t="shared" si="533"/>
        <v>1</v>
      </c>
      <c r="T269" s="47">
        <f t="shared" si="533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4">P269-Z269+AE269+U269</f>
        <v>1</v>
      </c>
      <c r="AL269" s="46">
        <f t="shared" si="534"/>
        <v>1</v>
      </c>
      <c r="AM269" s="46">
        <f t="shared" si="534"/>
        <v>1</v>
      </c>
      <c r="AN269" s="46">
        <f t="shared" si="534"/>
        <v>1</v>
      </c>
      <c r="AO269" s="46">
        <f t="shared" si="534"/>
        <v>1</v>
      </c>
      <c r="AP269" s="37"/>
      <c r="AQ269" s="43">
        <f t="shared" si="517"/>
        <v>1</v>
      </c>
      <c r="AR269" s="41"/>
      <c r="AS269" s="41"/>
      <c r="AT269" s="53"/>
      <c r="AU269" s="54"/>
      <c r="AV269" s="54"/>
      <c r="AW269" s="4"/>
      <c r="AX269" s="4"/>
    </row>
    <row r="270" spans="1:50" ht="49.2" x14ac:dyDescent="0.4">
      <c r="A270" s="35">
        <f t="shared" si="518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MAYO 2025  1'!AQ270</f>
        <v>4</v>
      </c>
      <c r="P270" s="45">
        <f t="shared" si="434"/>
        <v>4</v>
      </c>
      <c r="Q270" s="46">
        <f t="shared" ref="Q270:T270" si="535">AK270</f>
        <v>4</v>
      </c>
      <c r="R270" s="46">
        <f t="shared" si="535"/>
        <v>4</v>
      </c>
      <c r="S270" s="46">
        <f t="shared" si="535"/>
        <v>4</v>
      </c>
      <c r="T270" s="47">
        <f t="shared" si="535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6">P270-Z270+AE270+U270</f>
        <v>4</v>
      </c>
      <c r="AL270" s="46">
        <f t="shared" si="536"/>
        <v>4</v>
      </c>
      <c r="AM270" s="46">
        <f t="shared" si="536"/>
        <v>4</v>
      </c>
      <c r="AN270" s="46">
        <f t="shared" si="536"/>
        <v>4</v>
      </c>
      <c r="AO270" s="46">
        <f t="shared" si="536"/>
        <v>4</v>
      </c>
      <c r="AP270" s="38" t="s">
        <v>1053</v>
      </c>
      <c r="AQ270" s="43">
        <f t="shared" si="517"/>
        <v>4</v>
      </c>
      <c r="AR270" s="41"/>
      <c r="AS270" s="41"/>
      <c r="AT270" s="53"/>
      <c r="AU270" s="54"/>
      <c r="AV270" s="54"/>
      <c r="AW270" s="4"/>
      <c r="AX270" s="4"/>
    </row>
    <row r="271" spans="1:50" ht="49.2" x14ac:dyDescent="0.4">
      <c r="A271" s="35">
        <f t="shared" si="518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MAYO 2025  1'!AQ271</f>
        <v>0</v>
      </c>
      <c r="P271" s="45">
        <f t="shared" si="434"/>
        <v>0</v>
      </c>
      <c r="Q271" s="46">
        <f t="shared" ref="Q271:T271" si="537">AK271</f>
        <v>0</v>
      </c>
      <c r="R271" s="46">
        <f t="shared" si="537"/>
        <v>0</v>
      </c>
      <c r="S271" s="46">
        <f t="shared" si="537"/>
        <v>0</v>
      </c>
      <c r="T271" s="47">
        <f t="shared" si="537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8">P271-Z271+AE271+U271</f>
        <v>0</v>
      </c>
      <c r="AL271" s="46">
        <f t="shared" si="538"/>
        <v>0</v>
      </c>
      <c r="AM271" s="46">
        <f t="shared" si="538"/>
        <v>0</v>
      </c>
      <c r="AN271" s="46">
        <f t="shared" si="538"/>
        <v>0</v>
      </c>
      <c r="AO271" s="46">
        <f t="shared" si="538"/>
        <v>0</v>
      </c>
      <c r="AP271" s="37"/>
      <c r="AQ271" s="43">
        <f t="shared" si="517"/>
        <v>0</v>
      </c>
      <c r="AR271" s="37"/>
      <c r="AS271" s="37"/>
      <c r="AT271" s="38"/>
      <c r="AU271" s="185"/>
      <c r="AV271" s="185"/>
      <c r="AW271" s="4"/>
      <c r="AX271" s="4"/>
    </row>
    <row r="272" spans="1:50" ht="50.4" x14ac:dyDescent="0.5">
      <c r="A272" s="35">
        <f t="shared" si="518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MAYO 2025  1'!AQ272</f>
        <v>2</v>
      </c>
      <c r="P272" s="45">
        <f t="shared" si="434"/>
        <v>2</v>
      </c>
      <c r="Q272" s="46">
        <f t="shared" ref="Q272:T272" si="539">AK272</f>
        <v>2</v>
      </c>
      <c r="R272" s="46">
        <f t="shared" si="539"/>
        <v>2</v>
      </c>
      <c r="S272" s="46">
        <f t="shared" si="539"/>
        <v>2</v>
      </c>
      <c r="T272" s="47">
        <f t="shared" si="539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40">P272-Z272+AE272+U272</f>
        <v>2</v>
      </c>
      <c r="AL272" s="46">
        <f t="shared" si="540"/>
        <v>2</v>
      </c>
      <c r="AM272" s="46">
        <f t="shared" si="540"/>
        <v>2</v>
      </c>
      <c r="AN272" s="46">
        <f t="shared" si="540"/>
        <v>2</v>
      </c>
      <c r="AO272" s="46">
        <f t="shared" si="540"/>
        <v>2</v>
      </c>
      <c r="AP272" s="38" t="s">
        <v>1059</v>
      </c>
      <c r="AQ272" s="43">
        <f t="shared" si="517"/>
        <v>2</v>
      </c>
      <c r="AR272" s="41"/>
      <c r="AS272" s="41"/>
      <c r="AT272" s="53"/>
      <c r="AU272" s="54"/>
      <c r="AV272" s="54"/>
      <c r="AW272" s="4"/>
      <c r="AX272" s="4"/>
    </row>
    <row r="273" spans="1:50" ht="49.2" x14ac:dyDescent="0.4">
      <c r="A273" s="35">
        <f t="shared" si="518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MAYO 2025  1'!AQ273</f>
        <v>1</v>
      </c>
      <c r="P273" s="45">
        <f t="shared" si="434"/>
        <v>1</v>
      </c>
      <c r="Q273" s="46">
        <f t="shared" ref="Q273:T273" si="541">AK273</f>
        <v>1</v>
      </c>
      <c r="R273" s="46">
        <f t="shared" si="541"/>
        <v>1</v>
      </c>
      <c r="S273" s="46">
        <f t="shared" si="541"/>
        <v>1</v>
      </c>
      <c r="T273" s="47">
        <f t="shared" si="541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2">P273-Z273+AE273+U273</f>
        <v>1</v>
      </c>
      <c r="AL273" s="46">
        <f t="shared" si="542"/>
        <v>1</v>
      </c>
      <c r="AM273" s="46">
        <f t="shared" si="542"/>
        <v>1</v>
      </c>
      <c r="AN273" s="46">
        <f t="shared" si="542"/>
        <v>1</v>
      </c>
      <c r="AO273" s="46">
        <f t="shared" si="542"/>
        <v>1</v>
      </c>
      <c r="AP273" s="37"/>
      <c r="AQ273" s="43">
        <f t="shared" si="517"/>
        <v>1</v>
      </c>
      <c r="AR273" s="41"/>
      <c r="AS273" s="41"/>
      <c r="AT273" s="53"/>
      <c r="AU273" s="54"/>
      <c r="AV273" s="54"/>
      <c r="AW273" s="4"/>
      <c r="AX273" s="4"/>
    </row>
    <row r="274" spans="1:50" ht="49.2" x14ac:dyDescent="0.4">
      <c r="A274" s="35">
        <f t="shared" si="518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MAYO 2025  1'!AQ274</f>
        <v>1</v>
      </c>
      <c r="P274" s="45">
        <f t="shared" si="434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90" t="s">
        <v>1063</v>
      </c>
      <c r="AQ274" s="43">
        <f t="shared" si="517"/>
        <v>1</v>
      </c>
      <c r="AR274" s="41"/>
      <c r="AS274" s="41"/>
      <c r="AT274" s="53"/>
      <c r="AU274" s="54"/>
      <c r="AV274" s="54"/>
      <c r="AW274" s="4"/>
      <c r="AX274" s="4"/>
    </row>
    <row r="275" spans="1:50" ht="51.6" x14ac:dyDescent="0.5">
      <c r="A275" s="35">
        <f t="shared" si="518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MAYO 2025  1'!AQ275</f>
        <v>1</v>
      </c>
      <c r="P275" s="45">
        <f t="shared" si="434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7"/>
        <v>1</v>
      </c>
      <c r="AR275" s="43"/>
      <c r="AS275" s="43"/>
      <c r="AT275" s="134"/>
      <c r="AU275" s="191"/>
      <c r="AV275" s="191"/>
      <c r="AW275" s="191"/>
      <c r="AX275" s="191"/>
    </row>
    <row r="276" spans="1:50" ht="51.6" x14ac:dyDescent="0.5">
      <c r="A276" s="35">
        <f t="shared" si="518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MAYO 2025  1'!AQ276</f>
        <v>1</v>
      </c>
      <c r="P276" s="45">
        <f t="shared" si="434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7"/>
        <v>1</v>
      </c>
      <c r="AR276" s="43"/>
      <c r="AS276" s="43"/>
      <c r="AT276" s="134"/>
      <c r="AU276" s="191"/>
      <c r="AV276" s="191"/>
      <c r="AW276" s="191"/>
      <c r="AX276" s="191"/>
    </row>
    <row r="277" spans="1:50" ht="49.2" x14ac:dyDescent="0.4">
      <c r="A277" s="214">
        <v>1</v>
      </c>
      <c r="B277" s="76" t="s">
        <v>1069</v>
      </c>
      <c r="C277" s="68"/>
      <c r="D277" s="41" t="s">
        <v>98</v>
      </c>
      <c r="E277" s="41" t="s">
        <v>1070</v>
      </c>
      <c r="F277" s="41" t="s">
        <v>1071</v>
      </c>
      <c r="G277" s="53"/>
      <c r="H277" s="74"/>
      <c r="I277" s="41"/>
      <c r="J277" s="37"/>
      <c r="K277" s="42"/>
      <c r="L277" s="43"/>
      <c r="M277" s="43">
        <v>187</v>
      </c>
      <c r="N277" s="53"/>
      <c r="O277" s="43">
        <f>'EQUIPO MAYO 2025  1'!AQ277</f>
        <v>0</v>
      </c>
      <c r="P277" s="68"/>
      <c r="Q277" s="37"/>
      <c r="R277" s="37"/>
      <c r="S277" s="37"/>
      <c r="T277" s="132"/>
      <c r="U277" s="48"/>
      <c r="V277" s="37"/>
      <c r="W277" s="37"/>
      <c r="X277" s="37"/>
      <c r="Y277" s="49"/>
      <c r="Z277" s="50"/>
      <c r="AA277" s="37"/>
      <c r="AB277" s="37"/>
      <c r="AC277" s="37"/>
      <c r="AD277" s="49"/>
      <c r="AE277" s="50"/>
      <c r="AF277" s="37"/>
      <c r="AG277" s="37"/>
      <c r="AH277" s="37"/>
      <c r="AI277" s="49"/>
      <c r="AJ277" s="51"/>
      <c r="AK277" s="139">
        <f t="shared" ref="AK277:AO277" si="549">P277-Z277+AE277+U277</f>
        <v>0</v>
      </c>
      <c r="AL277" s="37">
        <f t="shared" si="549"/>
        <v>0</v>
      </c>
      <c r="AM277" s="37">
        <f t="shared" si="549"/>
        <v>0</v>
      </c>
      <c r="AN277" s="37">
        <f t="shared" si="549"/>
        <v>0</v>
      </c>
      <c r="AO277" s="37">
        <f t="shared" si="549"/>
        <v>0</v>
      </c>
      <c r="AP277" s="37"/>
      <c r="AQ277" s="43">
        <f t="shared" si="517"/>
        <v>0</v>
      </c>
      <c r="AR277" s="41"/>
      <c r="AS277" s="41"/>
      <c r="AT277" s="53"/>
      <c r="AU277" s="54"/>
      <c r="AV277" s="54"/>
      <c r="AW277" s="4"/>
      <c r="AX277" s="4"/>
    </row>
    <row r="278" spans="1:50" ht="24.6" x14ac:dyDescent="0.4">
      <c r="A278" s="214">
        <v>2</v>
      </c>
      <c r="B278" s="67" t="s">
        <v>1188</v>
      </c>
      <c r="C278" s="41" t="s">
        <v>155</v>
      </c>
      <c r="D278" s="105" t="s">
        <v>1189</v>
      </c>
      <c r="E278" s="41" t="s">
        <v>1190</v>
      </c>
      <c r="F278" s="41" t="s">
        <v>1190</v>
      </c>
      <c r="G278" s="53"/>
      <c r="H278" s="41"/>
      <c r="I278" s="41"/>
      <c r="J278" s="39"/>
      <c r="K278" s="42"/>
      <c r="L278" s="43"/>
      <c r="M278" s="43">
        <v>193</v>
      </c>
      <c r="N278" s="44"/>
      <c r="O278" s="43">
        <f>'EQUIPO MAYO 2025  1'!AQ278</f>
        <v>0</v>
      </c>
      <c r="P278" s="105"/>
      <c r="Q278" s="41"/>
      <c r="R278" s="41"/>
      <c r="S278" s="41"/>
      <c r="T278" s="41"/>
      <c r="U278" s="139"/>
      <c r="V278" s="37"/>
      <c r="W278" s="37"/>
      <c r="X278" s="37"/>
      <c r="Y278" s="49"/>
      <c r="Z278" s="50"/>
      <c r="AA278" s="37"/>
      <c r="AB278" s="37"/>
      <c r="AC278" s="37"/>
      <c r="AD278" s="49"/>
      <c r="AE278" s="50"/>
      <c r="AF278" s="37"/>
      <c r="AG278" s="37"/>
      <c r="AH278" s="37"/>
      <c r="AI278" s="49"/>
      <c r="AJ278" s="51"/>
      <c r="AK278" s="139">
        <f t="shared" ref="AK278:AO278" si="550">P278-Z278+AE278+U278</f>
        <v>0</v>
      </c>
      <c r="AL278" s="37">
        <f t="shared" si="550"/>
        <v>0</v>
      </c>
      <c r="AM278" s="37">
        <f t="shared" si="550"/>
        <v>0</v>
      </c>
      <c r="AN278" s="37">
        <f t="shared" si="550"/>
        <v>0</v>
      </c>
      <c r="AO278" s="37">
        <f t="shared" si="550"/>
        <v>0</v>
      </c>
      <c r="AP278" s="37"/>
      <c r="AQ278" s="43">
        <f t="shared" si="517"/>
        <v>0</v>
      </c>
      <c r="AR278" s="41"/>
      <c r="AS278" s="41"/>
      <c r="AT278" s="53"/>
      <c r="AU278" s="54"/>
      <c r="AV278" s="54"/>
      <c r="AW278" s="4"/>
      <c r="AX278" s="4"/>
    </row>
    <row r="279" spans="1:50" ht="49.2" x14ac:dyDescent="0.4">
      <c r="A279" s="214">
        <v>3</v>
      </c>
      <c r="B279" s="67" t="s">
        <v>1193</v>
      </c>
      <c r="C279" s="41" t="s">
        <v>74</v>
      </c>
      <c r="D279" s="41" t="s">
        <v>72</v>
      </c>
      <c r="E279" s="53" t="s">
        <v>170</v>
      </c>
      <c r="F279" s="41" t="s">
        <v>87</v>
      </c>
      <c r="G279" s="53" t="s">
        <v>42</v>
      </c>
      <c r="H279" s="53"/>
      <c r="I279" s="41" t="s">
        <v>866</v>
      </c>
      <c r="J279" s="41" t="s">
        <v>44</v>
      </c>
      <c r="K279" s="72">
        <v>45667</v>
      </c>
      <c r="L279" s="43" t="s">
        <v>1194</v>
      </c>
      <c r="M279" s="43">
        <v>215</v>
      </c>
      <c r="N279" s="44" t="s">
        <v>1236</v>
      </c>
      <c r="O279" s="43">
        <f>'EQUIPO MAYO 2025  1'!AQ279</f>
        <v>0</v>
      </c>
      <c r="P279" s="45">
        <f t="shared" ref="P279:P282" si="551">O279</f>
        <v>0</v>
      </c>
      <c r="Q279" s="46">
        <f t="shared" ref="Q279:T279" si="552">AK279</f>
        <v>1</v>
      </c>
      <c r="R279" s="46">
        <f t="shared" si="552"/>
        <v>1</v>
      </c>
      <c r="S279" s="46">
        <f t="shared" si="552"/>
        <v>1</v>
      </c>
      <c r="T279" s="47">
        <f t="shared" si="552"/>
        <v>1</v>
      </c>
      <c r="U279" s="48">
        <v>1</v>
      </c>
      <c r="V279" s="37"/>
      <c r="W279" s="37"/>
      <c r="X279" s="37"/>
      <c r="Y279" s="49"/>
      <c r="Z279" s="138"/>
      <c r="AA279" s="139"/>
      <c r="AB279" s="37"/>
      <c r="AC279" s="37"/>
      <c r="AD279" s="49"/>
      <c r="AE279" s="50"/>
      <c r="AF279" s="37"/>
      <c r="AG279" s="37"/>
      <c r="AH279" s="37"/>
      <c r="AI279" s="49"/>
      <c r="AJ279" s="51">
        <f>'EQUIPO ENERO 2025'!AP213</f>
        <v>0</v>
      </c>
      <c r="AK279" s="52">
        <f t="shared" ref="AK279:AO279" si="553">P279-Z279+AE279+U279</f>
        <v>1</v>
      </c>
      <c r="AL279" s="46">
        <f t="shared" si="553"/>
        <v>1</v>
      </c>
      <c r="AM279" s="46">
        <f t="shared" si="553"/>
        <v>1</v>
      </c>
      <c r="AN279" s="46">
        <f t="shared" si="553"/>
        <v>1</v>
      </c>
      <c r="AO279" s="46">
        <f t="shared" si="553"/>
        <v>1</v>
      </c>
      <c r="AP279" s="37"/>
      <c r="AQ279" s="43">
        <f t="shared" si="517"/>
        <v>1</v>
      </c>
      <c r="AR279" s="41"/>
      <c r="AS279" s="41"/>
      <c r="AT279" s="53"/>
      <c r="AU279" s="54"/>
      <c r="AV279" s="54"/>
      <c r="AW279" s="4"/>
      <c r="AX279" s="4"/>
    </row>
    <row r="280" spans="1:50" ht="49.2" x14ac:dyDescent="0.4">
      <c r="A280" s="214">
        <v>4</v>
      </c>
      <c r="B280" s="73" t="s">
        <v>1196</v>
      </c>
      <c r="C280" s="64" t="s">
        <v>52</v>
      </c>
      <c r="D280" s="63" t="s">
        <v>72</v>
      </c>
      <c r="E280" s="105" t="s">
        <v>1197</v>
      </c>
      <c r="F280" s="41" t="s">
        <v>1198</v>
      </c>
      <c r="G280" s="44"/>
      <c r="H280" s="41"/>
      <c r="I280" s="41"/>
      <c r="J280" s="74"/>
      <c r="K280" s="66"/>
      <c r="L280" s="43"/>
      <c r="M280" s="43" t="s">
        <v>1199</v>
      </c>
      <c r="N280" s="53"/>
      <c r="O280" s="43">
        <f>'EQUIPO MAYO 2025  1'!AQ280</f>
        <v>-4</v>
      </c>
      <c r="P280" s="45">
        <f t="shared" si="551"/>
        <v>-4</v>
      </c>
      <c r="Q280" s="46">
        <f t="shared" ref="Q280:T280" si="554">AK280</f>
        <v>-4</v>
      </c>
      <c r="R280" s="46">
        <f t="shared" si="554"/>
        <v>-4</v>
      </c>
      <c r="S280" s="46">
        <f t="shared" si="554"/>
        <v>-4</v>
      </c>
      <c r="T280" s="47">
        <f t="shared" si="554"/>
        <v>-4</v>
      </c>
      <c r="U280" s="48"/>
      <c r="V280" s="37"/>
      <c r="W280" s="37"/>
      <c r="X280" s="37"/>
      <c r="Y280" s="49"/>
      <c r="Z280" s="138"/>
      <c r="AA280" s="139"/>
      <c r="AB280" s="37"/>
      <c r="AC280" s="37"/>
      <c r="AD280" s="49"/>
      <c r="AE280" s="50"/>
      <c r="AF280" s="37"/>
      <c r="AG280" s="37"/>
      <c r="AH280" s="37"/>
      <c r="AI280" s="49"/>
      <c r="AJ280" s="51">
        <f>'EQUIPO ENERO 2025'!AP222</f>
        <v>0</v>
      </c>
      <c r="AK280" s="52">
        <f t="shared" ref="AK280:AO280" si="555">P280-Z280+AE280+U280</f>
        <v>-4</v>
      </c>
      <c r="AL280" s="46">
        <f t="shared" si="555"/>
        <v>-4</v>
      </c>
      <c r="AM280" s="46">
        <f t="shared" si="555"/>
        <v>-4</v>
      </c>
      <c r="AN280" s="46">
        <f t="shared" si="555"/>
        <v>-4</v>
      </c>
      <c r="AO280" s="46">
        <f t="shared" si="555"/>
        <v>-4</v>
      </c>
      <c r="AP280" s="38"/>
      <c r="AQ280" s="43">
        <f t="shared" si="517"/>
        <v>-4</v>
      </c>
      <c r="AR280" s="41"/>
      <c r="AS280" s="41"/>
      <c r="AT280" s="53"/>
      <c r="AU280" s="54"/>
      <c r="AV280" s="54"/>
      <c r="AW280" s="4"/>
      <c r="AX280" s="4"/>
    </row>
    <row r="281" spans="1:50" ht="49.2" x14ac:dyDescent="0.4">
      <c r="A281" s="214">
        <v>5</v>
      </c>
      <c r="B281" s="67" t="s">
        <v>1201</v>
      </c>
      <c r="C281" s="64" t="s">
        <v>52</v>
      </c>
      <c r="D281" s="41" t="s">
        <v>1202</v>
      </c>
      <c r="E281" s="41" t="s">
        <v>1203</v>
      </c>
      <c r="F281" s="41"/>
      <c r="G281" s="53"/>
      <c r="H281" s="41"/>
      <c r="I281" s="41"/>
      <c r="J281" s="41"/>
      <c r="K281" s="72"/>
      <c r="L281" s="43"/>
      <c r="M281" s="43"/>
      <c r="N281" s="44"/>
      <c r="O281" s="43">
        <f>'EQUIPO MAYO 2025  1'!AQ281</f>
        <v>0</v>
      </c>
      <c r="P281" s="45">
        <f t="shared" si="551"/>
        <v>0</v>
      </c>
      <c r="Q281" s="46">
        <f t="shared" ref="Q281:T281" si="556">AK281</f>
        <v>0</v>
      </c>
      <c r="R281" s="46">
        <f t="shared" si="556"/>
        <v>0</v>
      </c>
      <c r="S281" s="46">
        <f t="shared" si="556"/>
        <v>0</v>
      </c>
      <c r="T281" s="47">
        <f t="shared" si="556"/>
        <v>0</v>
      </c>
      <c r="U281" s="48"/>
      <c r="V281" s="37"/>
      <c r="W281" s="37"/>
      <c r="X281" s="37"/>
      <c r="Y281" s="49"/>
      <c r="Z281" s="138"/>
      <c r="AA281" s="139"/>
      <c r="AB281" s="37"/>
      <c r="AC281" s="37"/>
      <c r="AD281" s="49"/>
      <c r="AE281" s="50"/>
      <c r="AF281" s="37"/>
      <c r="AG281" s="37"/>
      <c r="AH281" s="37"/>
      <c r="AI281" s="49"/>
      <c r="AJ281" s="51">
        <f>'EQUIPO ENERO 2025'!AP229</f>
        <v>47</v>
      </c>
      <c r="AK281" s="52">
        <f t="shared" ref="AK281:AO281" si="557">P281-Z281+AE281+U281</f>
        <v>0</v>
      </c>
      <c r="AL281" s="46">
        <f t="shared" si="557"/>
        <v>0</v>
      </c>
      <c r="AM281" s="46">
        <f t="shared" si="557"/>
        <v>0</v>
      </c>
      <c r="AN281" s="46">
        <f t="shared" si="557"/>
        <v>0</v>
      </c>
      <c r="AO281" s="46">
        <f t="shared" si="557"/>
        <v>0</v>
      </c>
      <c r="AP281" s="37"/>
      <c r="AQ281" s="43">
        <f t="shared" si="517"/>
        <v>0</v>
      </c>
      <c r="AR281" s="41"/>
      <c r="AS281" s="41"/>
      <c r="AT281" s="53"/>
      <c r="AU281" s="54"/>
      <c r="AV281" s="54"/>
      <c r="AW281" s="4"/>
      <c r="AX281" s="4"/>
    </row>
    <row r="282" spans="1:50" ht="25.8" x14ac:dyDescent="0.5">
      <c r="A282" s="214">
        <v>6</v>
      </c>
      <c r="B282" s="67" t="s">
        <v>1233</v>
      </c>
      <c r="C282" s="41" t="s">
        <v>52</v>
      </c>
      <c r="D282" s="190" t="s">
        <v>1205</v>
      </c>
      <c r="E282" s="186" t="s">
        <v>1206</v>
      </c>
      <c r="F282" s="41" t="s">
        <v>1207</v>
      </c>
      <c r="G282" s="53"/>
      <c r="H282" s="41"/>
      <c r="I282" s="41"/>
      <c r="J282" s="187"/>
      <c r="K282" s="188"/>
      <c r="L282" s="189"/>
      <c r="M282" s="189">
        <v>196</v>
      </c>
      <c r="N282" s="187"/>
      <c r="O282" s="43">
        <f>'EQUIPO MAYO 2025  1'!AQ282</f>
        <v>0</v>
      </c>
      <c r="P282" s="45">
        <f t="shared" si="551"/>
        <v>0</v>
      </c>
      <c r="Q282" s="46">
        <f t="shared" ref="Q282:T282" si="558">AK282</f>
        <v>0</v>
      </c>
      <c r="R282" s="46">
        <f t="shared" si="558"/>
        <v>0</v>
      </c>
      <c r="S282" s="46">
        <f t="shared" si="558"/>
        <v>0</v>
      </c>
      <c r="T282" s="47">
        <f t="shared" si="558"/>
        <v>0</v>
      </c>
      <c r="U282" s="48"/>
      <c r="V282" s="37"/>
      <c r="W282" s="37"/>
      <c r="X282" s="37"/>
      <c r="Y282" s="49"/>
      <c r="Z282" s="138"/>
      <c r="AA282" s="139"/>
      <c r="AB282" s="37"/>
      <c r="AC282" s="37"/>
      <c r="AD282" s="49"/>
      <c r="AE282" s="50"/>
      <c r="AF282" s="37"/>
      <c r="AG282" s="37"/>
      <c r="AH282" s="37"/>
      <c r="AI282" s="49"/>
      <c r="AJ282" s="51">
        <f>'EQUIPO ENERO 2025'!AP276</f>
        <v>1</v>
      </c>
      <c r="AK282" s="52">
        <f t="shared" ref="AK282:AO282" si="559">P282-Z282+AE282+U282</f>
        <v>0</v>
      </c>
      <c r="AL282" s="46">
        <f t="shared" si="559"/>
        <v>0</v>
      </c>
      <c r="AM282" s="46">
        <f t="shared" si="559"/>
        <v>0</v>
      </c>
      <c r="AN282" s="46">
        <f t="shared" si="559"/>
        <v>0</v>
      </c>
      <c r="AO282" s="46">
        <f t="shared" si="559"/>
        <v>0</v>
      </c>
      <c r="AP282" s="90"/>
      <c r="AQ282" s="43">
        <f t="shared" si="517"/>
        <v>0</v>
      </c>
      <c r="AR282" s="43"/>
      <c r="AS282" s="43"/>
      <c r="AT282" s="134"/>
      <c r="AU282" s="191"/>
      <c r="AV282" s="191"/>
      <c r="AW282" s="191"/>
      <c r="AX282" s="191"/>
    </row>
    <row r="283" spans="1:50" ht="73.8" x14ac:dyDescent="0.4">
      <c r="A283" s="214">
        <v>7</v>
      </c>
      <c r="B283" s="77" t="s">
        <v>942</v>
      </c>
      <c r="C283" s="41" t="s">
        <v>410</v>
      </c>
      <c r="D283" s="63" t="s">
        <v>58</v>
      </c>
      <c r="E283" s="41" t="s">
        <v>890</v>
      </c>
      <c r="F283" s="41" t="s">
        <v>943</v>
      </c>
      <c r="G283" s="53" t="s">
        <v>42</v>
      </c>
      <c r="H283" s="74">
        <v>9000</v>
      </c>
      <c r="I283" s="41" t="s">
        <v>944</v>
      </c>
      <c r="J283" s="41" t="s">
        <v>72</v>
      </c>
      <c r="K283" s="72"/>
      <c r="L283" s="43"/>
      <c r="M283" s="43"/>
      <c r="N283" s="44"/>
      <c r="O283" s="43">
        <f>'EQUIPO MAYO 2025  1'!AQ283</f>
        <v>0</v>
      </c>
      <c r="P283" s="68">
        <v>3</v>
      </c>
      <c r="Q283" s="37">
        <f t="shared" ref="Q283:T283" si="560">AK283</f>
        <v>3</v>
      </c>
      <c r="R283" s="37">
        <f t="shared" si="560"/>
        <v>3</v>
      </c>
      <c r="S283" s="37">
        <f t="shared" si="560"/>
        <v>3</v>
      </c>
      <c r="T283" s="132">
        <f t="shared" si="560"/>
        <v>3</v>
      </c>
      <c r="U283" s="48"/>
      <c r="V283" s="37"/>
      <c r="W283" s="37"/>
      <c r="X283" s="37"/>
      <c r="Y283" s="49"/>
      <c r="Z283" s="138"/>
      <c r="AA283" s="139"/>
      <c r="AB283" s="37"/>
      <c r="AC283" s="37"/>
      <c r="AD283" s="49"/>
      <c r="AE283" s="50"/>
      <c r="AF283" s="37"/>
      <c r="AG283" s="37"/>
      <c r="AH283" s="37"/>
      <c r="AI283" s="49"/>
      <c r="AJ283" s="51">
        <f>'EQUIPO ENERO 2025'!AP233</f>
        <v>2</v>
      </c>
      <c r="AK283" s="139">
        <f t="shared" ref="AK283:AO283" si="561">P283-Z283+AE283+U283</f>
        <v>3</v>
      </c>
      <c r="AL283" s="37">
        <f t="shared" si="561"/>
        <v>3</v>
      </c>
      <c r="AM283" s="37">
        <f t="shared" si="561"/>
        <v>3</v>
      </c>
      <c r="AN283" s="37">
        <f t="shared" si="561"/>
        <v>3</v>
      </c>
      <c r="AO283" s="37">
        <f t="shared" si="561"/>
        <v>3</v>
      </c>
      <c r="AP283" s="37"/>
      <c r="AQ283" s="43">
        <f t="shared" si="517"/>
        <v>3</v>
      </c>
      <c r="AR283" s="41"/>
      <c r="AS283" s="41"/>
      <c r="AT283" s="53"/>
      <c r="AU283" s="54"/>
      <c r="AV283" s="54"/>
      <c r="AW283" s="4"/>
      <c r="AX283" s="4"/>
    </row>
    <row r="284" spans="1:50" ht="73.8" x14ac:dyDescent="0.4">
      <c r="A284" s="214">
        <v>8</v>
      </c>
      <c r="B284" s="77" t="s">
        <v>1234</v>
      </c>
      <c r="C284" s="41"/>
      <c r="D284" s="63" t="s">
        <v>58</v>
      </c>
      <c r="E284" s="41" t="s">
        <v>890</v>
      </c>
      <c r="F284" s="41" t="s">
        <v>1235</v>
      </c>
      <c r="G284" s="53"/>
      <c r="H284" s="74"/>
      <c r="I284" s="41"/>
      <c r="J284" s="41"/>
      <c r="K284" s="72"/>
      <c r="L284" s="43"/>
      <c r="M284" s="43">
        <v>222</v>
      </c>
      <c r="N284" s="73" t="s">
        <v>1246</v>
      </c>
      <c r="O284" s="43">
        <f>'EQUIPO MAYO 2025  1'!AQ284</f>
        <v>0</v>
      </c>
      <c r="P284" s="68">
        <v>0</v>
      </c>
      <c r="Q284" s="37">
        <v>0</v>
      </c>
      <c r="R284" s="37">
        <v>0</v>
      </c>
      <c r="S284" s="37">
        <v>0</v>
      </c>
      <c r="T284" s="132">
        <v>0</v>
      </c>
      <c r="U284" s="48">
        <v>5</v>
      </c>
      <c r="V284" s="37"/>
      <c r="W284" s="37"/>
      <c r="X284" s="37"/>
      <c r="Y284" s="49"/>
      <c r="Z284" s="138"/>
      <c r="AA284" s="139"/>
      <c r="AB284" s="37"/>
      <c r="AC284" s="37"/>
      <c r="AD284" s="49"/>
      <c r="AE284" s="50"/>
      <c r="AF284" s="37"/>
      <c r="AG284" s="37"/>
      <c r="AH284" s="37"/>
      <c r="AI284" s="49"/>
      <c r="AJ284" s="51"/>
      <c r="AK284" s="139">
        <f t="shared" ref="AK284:AO284" si="562">P284-Z284+AE284+U284</f>
        <v>5</v>
      </c>
      <c r="AL284" s="37">
        <f t="shared" si="562"/>
        <v>0</v>
      </c>
      <c r="AM284" s="37">
        <f t="shared" si="562"/>
        <v>0</v>
      </c>
      <c r="AN284" s="37">
        <f t="shared" si="562"/>
        <v>0</v>
      </c>
      <c r="AO284" s="37">
        <f t="shared" si="562"/>
        <v>0</v>
      </c>
      <c r="AP284" s="37"/>
      <c r="AQ284" s="43">
        <f t="shared" si="517"/>
        <v>0</v>
      </c>
      <c r="AR284" s="41"/>
      <c r="AS284" s="41"/>
      <c r="AT284" s="53"/>
      <c r="AU284" s="54"/>
      <c r="AV284" s="54"/>
      <c r="AW284" s="4"/>
      <c r="AX284" s="4"/>
    </row>
    <row r="285" spans="1:50" ht="49.2" x14ac:dyDescent="0.4">
      <c r="A285" s="214">
        <v>9</v>
      </c>
      <c r="B285" s="67" t="s">
        <v>1249</v>
      </c>
      <c r="C285" s="64" t="s">
        <v>190</v>
      </c>
      <c r="D285" s="63" t="s">
        <v>58</v>
      </c>
      <c r="E285" s="41" t="s">
        <v>959</v>
      </c>
      <c r="F285" s="41" t="s">
        <v>158</v>
      </c>
      <c r="G285" s="53" t="s">
        <v>42</v>
      </c>
      <c r="H285" s="41"/>
      <c r="I285" s="41" t="s">
        <v>961</v>
      </c>
      <c r="J285" s="41" t="s">
        <v>72</v>
      </c>
      <c r="K285" s="72">
        <v>45575</v>
      </c>
      <c r="L285" s="43" t="s">
        <v>1237</v>
      </c>
      <c r="M285" s="43">
        <v>222</v>
      </c>
      <c r="N285" s="44"/>
      <c r="O285" s="43">
        <f>'EQUIPO MAYO 2025  1'!AQ285</f>
        <v>0</v>
      </c>
      <c r="P285" s="45">
        <f>O285</f>
        <v>0</v>
      </c>
      <c r="Q285" s="46">
        <f t="shared" ref="Q285:T285" si="563">AK285</f>
        <v>5</v>
      </c>
      <c r="R285" s="46">
        <f t="shared" si="563"/>
        <v>5</v>
      </c>
      <c r="S285" s="46">
        <f t="shared" si="563"/>
        <v>5</v>
      </c>
      <c r="T285" s="47">
        <f t="shared" si="563"/>
        <v>5</v>
      </c>
      <c r="U285" s="48">
        <v>5</v>
      </c>
      <c r="V285" s="37"/>
      <c r="W285" s="37"/>
      <c r="X285" s="37"/>
      <c r="Y285" s="49"/>
      <c r="Z285" s="138"/>
      <c r="AA285" s="139"/>
      <c r="AB285" s="37"/>
      <c r="AC285" s="37"/>
      <c r="AD285" s="49"/>
      <c r="AE285" s="50"/>
      <c r="AF285" s="37"/>
      <c r="AG285" s="37"/>
      <c r="AH285" s="37"/>
      <c r="AI285" s="49"/>
      <c r="AJ285" s="51">
        <f>'EQUIPO ENERO 2025'!AP239</f>
        <v>2</v>
      </c>
      <c r="AK285" s="52">
        <f t="shared" ref="AK285:AO285" si="564">P285-Z285+AE285+U285</f>
        <v>5</v>
      </c>
      <c r="AL285" s="46">
        <f t="shared" si="564"/>
        <v>5</v>
      </c>
      <c r="AM285" s="46">
        <f t="shared" si="564"/>
        <v>5</v>
      </c>
      <c r="AN285" s="46">
        <f t="shared" si="564"/>
        <v>5</v>
      </c>
      <c r="AO285" s="46">
        <f t="shared" si="564"/>
        <v>5</v>
      </c>
      <c r="AP285" s="37"/>
      <c r="AQ285" s="43">
        <f t="shared" si="517"/>
        <v>5</v>
      </c>
      <c r="AR285" s="41"/>
      <c r="AS285" s="41"/>
      <c r="AT285" s="53"/>
      <c r="AU285" s="54"/>
      <c r="AV285" s="54"/>
      <c r="AW285" s="4"/>
      <c r="AX285" s="4"/>
    </row>
    <row r="286" spans="1:50" ht="123" x14ac:dyDescent="0.4">
      <c r="A286" s="214">
        <v>10</v>
      </c>
      <c r="B286" s="55" t="s">
        <v>1238</v>
      </c>
      <c r="C286" s="37"/>
      <c r="D286" s="56" t="s">
        <v>98</v>
      </c>
      <c r="E286" s="57"/>
      <c r="F286" s="58" t="s">
        <v>1239</v>
      </c>
      <c r="G286" s="59"/>
      <c r="H286" s="58"/>
      <c r="I286" s="61"/>
      <c r="J286" s="40"/>
      <c r="K286" s="62"/>
      <c r="L286" s="43"/>
      <c r="M286" s="43">
        <v>215</v>
      </c>
      <c r="N286" s="105" t="s">
        <v>1254</v>
      </c>
      <c r="O286" s="43">
        <f>'EQUIPO MAYO 2025  1'!AQ286</f>
        <v>0</v>
      </c>
      <c r="P286" s="68">
        <v>0</v>
      </c>
      <c r="Q286" s="37">
        <v>0</v>
      </c>
      <c r="R286" s="37">
        <v>0</v>
      </c>
      <c r="S286" s="37">
        <v>0</v>
      </c>
      <c r="T286" s="132">
        <v>0</v>
      </c>
      <c r="U286" s="48">
        <v>1</v>
      </c>
      <c r="V286" s="37"/>
      <c r="W286" s="37"/>
      <c r="X286" s="37"/>
      <c r="Y286" s="49"/>
      <c r="Z286" s="50"/>
      <c r="AA286" s="37">
        <v>1</v>
      </c>
      <c r="AB286" s="37"/>
      <c r="AC286" s="37"/>
      <c r="AD286" s="49"/>
      <c r="AE286" s="50"/>
      <c r="AF286" s="37"/>
      <c r="AG286" s="37"/>
      <c r="AH286" s="37"/>
      <c r="AI286" s="49"/>
      <c r="AJ286" s="51"/>
      <c r="AK286" s="139">
        <f t="shared" ref="AK286:AO286" si="565">P286-Z286+AE286+U286</f>
        <v>1</v>
      </c>
      <c r="AL286" s="37">
        <f t="shared" si="565"/>
        <v>-1</v>
      </c>
      <c r="AM286" s="37">
        <f t="shared" si="565"/>
        <v>0</v>
      </c>
      <c r="AN286" s="37">
        <f t="shared" si="565"/>
        <v>0</v>
      </c>
      <c r="AO286" s="37">
        <f t="shared" si="565"/>
        <v>0</v>
      </c>
      <c r="AP286" s="37"/>
      <c r="AQ286" s="43">
        <f t="shared" si="517"/>
        <v>0</v>
      </c>
      <c r="AR286" s="41">
        <v>999901481</v>
      </c>
      <c r="AS286" s="41">
        <v>462</v>
      </c>
      <c r="AT286" s="53"/>
      <c r="AU286" s="54"/>
      <c r="AV286" s="54"/>
      <c r="AW286" s="4"/>
      <c r="AX286" s="4"/>
    </row>
    <row r="287" spans="1:50" ht="73.8" x14ac:dyDescent="0.4">
      <c r="A287" s="214">
        <v>11</v>
      </c>
      <c r="B287" s="73" t="s">
        <v>1240</v>
      </c>
      <c r="C287" s="37"/>
      <c r="D287" s="41" t="s">
        <v>98</v>
      </c>
      <c r="E287" s="41"/>
      <c r="F287" s="41"/>
      <c r="G287" s="44"/>
      <c r="H287" s="74"/>
      <c r="I287" s="41"/>
      <c r="J287" s="37"/>
      <c r="K287" s="42"/>
      <c r="L287" s="75"/>
      <c r="M287" s="43">
        <v>215</v>
      </c>
      <c r="N287" s="44" t="s">
        <v>1254</v>
      </c>
      <c r="O287" s="43">
        <f>'EQUIPO MAYO 2025  1'!AQ287</f>
        <v>0</v>
      </c>
      <c r="P287" s="68">
        <v>0</v>
      </c>
      <c r="Q287" s="37">
        <v>0</v>
      </c>
      <c r="R287" s="37">
        <v>0</v>
      </c>
      <c r="S287" s="37">
        <v>0</v>
      </c>
      <c r="T287" s="132">
        <v>0</v>
      </c>
      <c r="U287" s="48">
        <v>1</v>
      </c>
      <c r="V287" s="37"/>
      <c r="W287" s="37"/>
      <c r="X287" s="37"/>
      <c r="Y287" s="49"/>
      <c r="Z287" s="50"/>
      <c r="AA287" s="37">
        <v>1</v>
      </c>
      <c r="AB287" s="37"/>
      <c r="AC287" s="37"/>
      <c r="AD287" s="49"/>
      <c r="AE287" s="50"/>
      <c r="AF287" s="37"/>
      <c r="AG287" s="37"/>
      <c r="AH287" s="37"/>
      <c r="AI287" s="49"/>
      <c r="AJ287" s="51"/>
      <c r="AK287" s="139">
        <f t="shared" ref="AK287:AO287" si="566">P287-Z287+AE287+U287</f>
        <v>1</v>
      </c>
      <c r="AL287" s="37">
        <f t="shared" si="566"/>
        <v>-1</v>
      </c>
      <c r="AM287" s="37">
        <f t="shared" si="566"/>
        <v>0</v>
      </c>
      <c r="AN287" s="37">
        <f t="shared" si="566"/>
        <v>0</v>
      </c>
      <c r="AO287" s="37">
        <f t="shared" si="566"/>
        <v>0</v>
      </c>
      <c r="AP287" s="37"/>
      <c r="AQ287" s="43">
        <f t="shared" si="517"/>
        <v>0</v>
      </c>
      <c r="AR287" s="53">
        <v>999901481</v>
      </c>
      <c r="AS287" s="53">
        <v>462</v>
      </c>
      <c r="AT287" s="53"/>
      <c r="AU287" s="54"/>
      <c r="AV287" s="54"/>
      <c r="AW287" s="4"/>
      <c r="AX287" s="4"/>
    </row>
    <row r="288" spans="1:50" ht="49.2" x14ac:dyDescent="0.4">
      <c r="A288" s="214">
        <v>12</v>
      </c>
      <c r="B288" s="73" t="s">
        <v>1241</v>
      </c>
      <c r="C288" s="41"/>
      <c r="D288" s="41" t="s">
        <v>72</v>
      </c>
      <c r="E288" s="41" t="s">
        <v>1242</v>
      </c>
      <c r="F288" s="41" t="s">
        <v>1243</v>
      </c>
      <c r="G288" s="44"/>
      <c r="H288" s="74"/>
      <c r="I288" s="41"/>
      <c r="J288" s="37"/>
      <c r="K288" s="42"/>
      <c r="L288" s="43"/>
      <c r="M288" s="43">
        <v>224</v>
      </c>
      <c r="N288" s="44" t="s">
        <v>1259</v>
      </c>
      <c r="O288" s="43">
        <f>'EQUIPO MAYO 2025  1'!AQ288</f>
        <v>0</v>
      </c>
      <c r="P288" s="45">
        <f t="shared" ref="P288:P290" si="567">O288</f>
        <v>0</v>
      </c>
      <c r="Q288" s="46">
        <f t="shared" ref="Q288:R288" si="568">AK288</f>
        <v>0</v>
      </c>
      <c r="R288" s="46">
        <f t="shared" si="568"/>
        <v>0</v>
      </c>
      <c r="S288" s="37">
        <v>0</v>
      </c>
      <c r="T288" s="132">
        <f>AN288</f>
        <v>0</v>
      </c>
      <c r="U288" s="48"/>
      <c r="V288" s="37"/>
      <c r="W288" s="37">
        <v>1</v>
      </c>
      <c r="X288" s="37"/>
      <c r="Y288" s="49"/>
      <c r="Z288" s="50"/>
      <c r="AA288" s="37"/>
      <c r="AB288" s="37"/>
      <c r="AC288" s="37"/>
      <c r="AD288" s="49"/>
      <c r="AE288" s="50"/>
      <c r="AF288" s="37"/>
      <c r="AG288" s="37"/>
      <c r="AH288" s="37"/>
      <c r="AI288" s="49"/>
      <c r="AJ288" s="51"/>
      <c r="AK288" s="52">
        <f t="shared" ref="AK288:AO288" si="569">P288-Z288+AE288+U288</f>
        <v>0</v>
      </c>
      <c r="AL288" s="46">
        <f t="shared" si="569"/>
        <v>0</v>
      </c>
      <c r="AM288" s="46">
        <f t="shared" si="569"/>
        <v>1</v>
      </c>
      <c r="AN288" s="37">
        <f t="shared" si="569"/>
        <v>0</v>
      </c>
      <c r="AO288" s="37">
        <f t="shared" si="569"/>
        <v>0</v>
      </c>
      <c r="AP288" s="37"/>
      <c r="AQ288" s="43">
        <f t="shared" si="517"/>
        <v>0</v>
      </c>
      <c r="AR288" s="41"/>
      <c r="AS288" s="41"/>
      <c r="AT288" s="53"/>
      <c r="AU288" s="54"/>
      <c r="AV288" s="54"/>
      <c r="AW288" s="4"/>
      <c r="AX288" s="4"/>
    </row>
    <row r="289" spans="1:50" ht="49.2" x14ac:dyDescent="0.4">
      <c r="A289" s="214">
        <v>13</v>
      </c>
      <c r="B289" s="73" t="s">
        <v>1244</v>
      </c>
      <c r="C289" s="41"/>
      <c r="D289" s="41" t="s">
        <v>72</v>
      </c>
      <c r="E289" s="41" t="s">
        <v>1242</v>
      </c>
      <c r="F289" s="41" t="s">
        <v>1245</v>
      </c>
      <c r="G289" s="44"/>
      <c r="H289" s="74"/>
      <c r="I289" s="41"/>
      <c r="J289" s="37"/>
      <c r="K289" s="42"/>
      <c r="L289" s="43"/>
      <c r="M289" s="43">
        <v>224</v>
      </c>
      <c r="N289" s="44" t="s">
        <v>1218</v>
      </c>
      <c r="O289" s="43">
        <f>'EQUIPO MAYO 2025  1'!AQ289</f>
        <v>0</v>
      </c>
      <c r="P289" s="45">
        <f t="shared" si="567"/>
        <v>0</v>
      </c>
      <c r="Q289" s="46">
        <f t="shared" ref="Q289:T289" si="570">AK289</f>
        <v>0</v>
      </c>
      <c r="R289" s="46">
        <f t="shared" si="570"/>
        <v>0</v>
      </c>
      <c r="S289" s="46">
        <f t="shared" si="570"/>
        <v>1</v>
      </c>
      <c r="T289" s="47">
        <f t="shared" si="570"/>
        <v>1</v>
      </c>
      <c r="U289" s="48"/>
      <c r="V289" s="37"/>
      <c r="W289" s="37">
        <v>1</v>
      </c>
      <c r="X289" s="37"/>
      <c r="Y289" s="49"/>
      <c r="Z289" s="50"/>
      <c r="AA289" s="37"/>
      <c r="AB289" s="37"/>
      <c r="AC289" s="37"/>
      <c r="AD289" s="49"/>
      <c r="AE289" s="50"/>
      <c r="AF289" s="37"/>
      <c r="AG289" s="37"/>
      <c r="AH289" s="37"/>
      <c r="AI289" s="49"/>
      <c r="AJ289" s="51"/>
      <c r="AK289" s="52">
        <f t="shared" ref="AK289:AO289" si="571">P289-Z289+AE289+U289</f>
        <v>0</v>
      </c>
      <c r="AL289" s="46">
        <f t="shared" si="571"/>
        <v>0</v>
      </c>
      <c r="AM289" s="46">
        <f t="shared" si="571"/>
        <v>1</v>
      </c>
      <c r="AN289" s="46">
        <f t="shared" si="571"/>
        <v>1</v>
      </c>
      <c r="AO289" s="46">
        <f t="shared" si="571"/>
        <v>1</v>
      </c>
      <c r="AP289" s="37"/>
      <c r="AQ289" s="43">
        <f t="shared" si="517"/>
        <v>1</v>
      </c>
      <c r="AR289" s="41"/>
      <c r="AS289" s="41"/>
      <c r="AT289" s="53"/>
      <c r="AU289" s="54"/>
      <c r="AV289" s="54"/>
      <c r="AW289" s="4"/>
      <c r="AX289" s="4"/>
    </row>
    <row r="290" spans="1:50" ht="73.8" x14ac:dyDescent="0.4">
      <c r="A290" s="214">
        <v>14</v>
      </c>
      <c r="B290" s="67" t="s">
        <v>1261</v>
      </c>
      <c r="C290" s="41" t="s">
        <v>132</v>
      </c>
      <c r="D290" s="41" t="s">
        <v>72</v>
      </c>
      <c r="E290" s="41" t="s">
        <v>1248</v>
      </c>
      <c r="F290" s="41" t="s">
        <v>880</v>
      </c>
      <c r="G290" s="53"/>
      <c r="H290" s="41"/>
      <c r="I290" s="41"/>
      <c r="J290" s="37"/>
      <c r="K290" s="42"/>
      <c r="L290" s="43"/>
      <c r="M290" s="43">
        <v>223</v>
      </c>
      <c r="N290" s="44"/>
      <c r="O290" s="43">
        <f>'EQUIPO MAYO 2025  1'!AQ290</f>
        <v>0</v>
      </c>
      <c r="P290" s="45">
        <f t="shared" si="567"/>
        <v>0</v>
      </c>
      <c r="Q290" s="46">
        <f t="shared" ref="Q290:T290" si="572">AK290</f>
        <v>1</v>
      </c>
      <c r="R290" s="46">
        <f t="shared" si="572"/>
        <v>1</v>
      </c>
      <c r="S290" s="46">
        <f t="shared" si="572"/>
        <v>1</v>
      </c>
      <c r="T290" s="47">
        <f t="shared" si="572"/>
        <v>1</v>
      </c>
      <c r="U290" s="48">
        <v>1</v>
      </c>
      <c r="V290" s="37"/>
      <c r="W290" s="37"/>
      <c r="X290" s="37"/>
      <c r="Y290" s="49"/>
      <c r="Z290" s="138"/>
      <c r="AA290" s="139"/>
      <c r="AB290" s="37"/>
      <c r="AC290" s="37"/>
      <c r="AD290" s="49"/>
      <c r="AE290" s="50"/>
      <c r="AF290" s="37"/>
      <c r="AG290" s="37"/>
      <c r="AH290" s="37"/>
      <c r="AI290" s="49"/>
      <c r="AJ290" s="51">
        <f>'EQUIPO ENERO 2025'!AP216</f>
        <v>1</v>
      </c>
      <c r="AK290" s="52">
        <f t="shared" ref="AK290:AO290" si="573">P290-Z290+AE290+U290</f>
        <v>1</v>
      </c>
      <c r="AL290" s="46">
        <f t="shared" si="573"/>
        <v>1</v>
      </c>
      <c r="AM290" s="46">
        <f t="shared" si="573"/>
        <v>1</v>
      </c>
      <c r="AN290" s="46">
        <f t="shared" si="573"/>
        <v>1</v>
      </c>
      <c r="AO290" s="46">
        <f t="shared" si="573"/>
        <v>1</v>
      </c>
      <c r="AP290" s="37"/>
      <c r="AQ290" s="43">
        <f t="shared" si="517"/>
        <v>1</v>
      </c>
      <c r="AR290" s="41"/>
      <c r="AS290" s="41"/>
      <c r="AT290" s="53"/>
      <c r="AU290" s="54"/>
      <c r="AV290" s="54"/>
      <c r="AW290" s="4"/>
      <c r="AX290" s="4"/>
    </row>
    <row r="291" spans="1:50" ht="18" x14ac:dyDescent="0.35">
      <c r="A291" s="192"/>
      <c r="B291" s="192"/>
      <c r="C291" s="4"/>
      <c r="D291" s="158"/>
      <c r="E291" s="158"/>
      <c r="F291" s="193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8" x14ac:dyDescent="0.35">
      <c r="A292" s="192"/>
      <c r="B292" s="192"/>
      <c r="C292" s="4"/>
      <c r="D292" s="158"/>
      <c r="E292" s="158"/>
      <c r="F292" s="193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8" x14ac:dyDescent="0.35">
      <c r="A293" s="192"/>
      <c r="B293" s="192"/>
      <c r="C293" s="4"/>
      <c r="D293" s="158"/>
      <c r="E293" s="158"/>
      <c r="F293" s="193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8" x14ac:dyDescent="0.35">
      <c r="A294" s="192"/>
      <c r="B294" s="192"/>
      <c r="C294" s="4"/>
      <c r="D294" s="158"/>
      <c r="E294" s="158"/>
      <c r="F294" s="193"/>
      <c r="G294" s="4"/>
      <c r="H294" s="158"/>
      <c r="I294" s="4"/>
      <c r="J294" s="4"/>
      <c r="K294" s="158"/>
      <c r="L294" s="196"/>
      <c r="M294" s="196"/>
      <c r="N294" s="4"/>
      <c r="O294" s="19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8" x14ac:dyDescent="0.35">
      <c r="A295" s="192"/>
      <c r="B295" s="192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19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194">
        <f>SUM(AQ6:AQ294)</f>
        <v>4309</v>
      </c>
      <c r="AR295" s="4"/>
      <c r="AS295" s="4"/>
      <c r="AT295" s="4"/>
      <c r="AU295" s="4"/>
      <c r="AV295" s="4"/>
      <c r="AW295" s="4"/>
      <c r="AX295" s="4"/>
    </row>
    <row r="296" spans="1:50" ht="18" x14ac:dyDescent="0.35">
      <c r="A296" s="192"/>
      <c r="B296" s="192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8" x14ac:dyDescent="0.35">
      <c r="A297" s="192"/>
      <c r="B297" s="192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8" x14ac:dyDescent="0.35">
      <c r="A298" s="192"/>
      <c r="B298" s="192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8" x14ac:dyDescent="0.35">
      <c r="A299" s="192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8" x14ac:dyDescent="0.35">
      <c r="A300" s="192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8" x14ac:dyDescent="0.35">
      <c r="A301" s="192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8" x14ac:dyDescent="0.35">
      <c r="A302" s="192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8" x14ac:dyDescent="0.35">
      <c r="A303" s="192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8" x14ac:dyDescent="0.35">
      <c r="A304" s="192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8" x14ac:dyDescent="0.35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8" x14ac:dyDescent="0.35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8" x14ac:dyDescent="0.35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8" x14ac:dyDescent="0.35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8" x14ac:dyDescent="0.35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8" x14ac:dyDescent="0.35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8" x14ac:dyDescent="0.35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8" x14ac:dyDescent="0.35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8" x14ac:dyDescent="0.35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8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8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8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8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8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8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8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8" x14ac:dyDescent="0.35">
      <c r="A321" s="4"/>
      <c r="B321" s="192"/>
      <c r="C321" s="4"/>
      <c r="D321" s="158"/>
      <c r="E321" s="158"/>
      <c r="F321" s="193"/>
      <c r="G321" s="4"/>
      <c r="H321" s="4"/>
      <c r="I321" s="4"/>
      <c r="J321" s="4"/>
      <c r="K321" s="158"/>
      <c r="L321" s="196"/>
      <c r="M321" s="196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8" x14ac:dyDescent="0.35">
      <c r="A322" s="4"/>
      <c r="B322" s="192"/>
      <c r="C322" s="4"/>
      <c r="D322" s="158"/>
      <c r="E322" s="158"/>
      <c r="F322" s="193"/>
      <c r="G322" s="4"/>
      <c r="H322" s="4"/>
      <c r="I322" s="4"/>
      <c r="J322" s="4"/>
      <c r="K322" s="158"/>
      <c r="L322" s="196"/>
      <c r="M322" s="196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8" x14ac:dyDescent="0.35">
      <c r="A323" s="4"/>
      <c r="B323" s="192"/>
      <c r="C323" s="4"/>
      <c r="D323" s="158"/>
      <c r="E323" s="158"/>
      <c r="F323" s="193"/>
      <c r="G323" s="4"/>
      <c r="H323" s="4"/>
      <c r="I323" s="4"/>
      <c r="J323" s="4"/>
      <c r="K323" s="158"/>
      <c r="L323" s="196"/>
      <c r="M323" s="196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8" x14ac:dyDescent="0.35">
      <c r="A324" s="4"/>
      <c r="B324" s="192"/>
      <c r="C324" s="4"/>
      <c r="D324" s="158"/>
      <c r="E324" s="158"/>
      <c r="F324" s="193"/>
      <c r="G324" s="4"/>
      <c r="H324" s="4"/>
      <c r="I324" s="4"/>
      <c r="J324" s="4"/>
      <c r="K324" s="158"/>
      <c r="L324" s="196"/>
      <c r="M324" s="19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8" x14ac:dyDescent="0.35">
      <c r="A325" s="4"/>
      <c r="B325" s="192"/>
      <c r="C325" s="4"/>
      <c r="D325" s="158"/>
      <c r="E325" s="158"/>
      <c r="F325" s="193"/>
      <c r="G325" s="4"/>
      <c r="H325" s="4"/>
      <c r="I325" s="4"/>
      <c r="J325" s="4"/>
      <c r="K325" s="158"/>
      <c r="L325" s="196"/>
      <c r="M325" s="19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8" x14ac:dyDescent="0.35">
      <c r="A326" s="4"/>
      <c r="B326" s="192"/>
      <c r="C326" s="4"/>
      <c r="D326" s="158"/>
      <c r="E326" s="158"/>
      <c r="F326" s="193"/>
      <c r="G326" s="4"/>
      <c r="H326" s="4"/>
      <c r="I326" s="4"/>
      <c r="J326" s="4"/>
      <c r="K326" s="158"/>
      <c r="L326" s="196"/>
      <c r="M326" s="19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8" x14ac:dyDescent="0.35">
      <c r="A327" s="4"/>
      <c r="B327" s="192"/>
      <c r="C327" s="4"/>
      <c r="D327" s="158"/>
      <c r="E327" s="158"/>
      <c r="F327" s="193"/>
      <c r="G327" s="4"/>
      <c r="H327" s="4"/>
      <c r="I327" s="4"/>
      <c r="J327" s="4"/>
      <c r="K327" s="158"/>
      <c r="L327" s="196"/>
      <c r="M327" s="19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8" x14ac:dyDescent="0.35">
      <c r="A328" s="4"/>
      <c r="B328" s="192"/>
      <c r="C328" s="4"/>
      <c r="D328" s="158"/>
      <c r="E328" s="158"/>
      <c r="F328" s="193"/>
      <c r="G328" s="4"/>
      <c r="H328" s="4"/>
      <c r="I328" s="4"/>
      <c r="J328" s="4"/>
      <c r="K328" s="158"/>
      <c r="L328" s="196"/>
      <c r="M328" s="19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8" x14ac:dyDescent="0.35">
      <c r="A329" s="4"/>
      <c r="B329" s="192"/>
      <c r="C329" s="4"/>
      <c r="D329" s="158"/>
      <c r="E329" s="158"/>
      <c r="F329" s="193"/>
      <c r="G329" s="4"/>
      <c r="H329" s="4"/>
      <c r="I329" s="4"/>
      <c r="J329" s="4"/>
      <c r="K329" s="158"/>
      <c r="L329" s="196"/>
      <c r="M329" s="19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8" x14ac:dyDescent="0.35">
      <c r="A330" s="4"/>
      <c r="B330" s="192"/>
      <c r="C330" s="4"/>
      <c r="D330" s="158"/>
      <c r="E330" s="158"/>
      <c r="F330" s="193"/>
      <c r="G330" s="4"/>
      <c r="H330" s="4"/>
      <c r="I330" s="4"/>
      <c r="J330" s="4"/>
      <c r="K330" s="158"/>
      <c r="L330" s="196"/>
      <c r="M330" s="19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8" x14ac:dyDescent="0.35">
      <c r="A331" s="4"/>
      <c r="B331" s="192"/>
      <c r="C331" s="4"/>
      <c r="D331" s="158"/>
      <c r="E331" s="158"/>
      <c r="F331" s="193"/>
      <c r="G331" s="4"/>
      <c r="H331" s="4"/>
      <c r="I331" s="4"/>
      <c r="J331" s="4"/>
      <c r="K331" s="158"/>
      <c r="L331" s="196"/>
      <c r="M331" s="19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8" x14ac:dyDescent="0.35">
      <c r="A332" s="4"/>
      <c r="B332" s="192"/>
      <c r="C332" s="4"/>
      <c r="D332" s="158"/>
      <c r="E332" s="158"/>
      <c r="F332" s="193"/>
      <c r="G332" s="4"/>
      <c r="H332" s="4"/>
      <c r="I332" s="4"/>
      <c r="J332" s="4"/>
      <c r="K332" s="158"/>
      <c r="L332" s="196"/>
      <c r="M332" s="19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8" x14ac:dyDescent="0.35">
      <c r="A333" s="4"/>
      <c r="B333" s="192"/>
      <c r="C333" s="4"/>
      <c r="D333" s="158"/>
      <c r="E333" s="158"/>
      <c r="F333" s="193"/>
      <c r="G333" s="4"/>
      <c r="H333" s="4"/>
      <c r="I333" s="4"/>
      <c r="J333" s="4"/>
      <c r="K333" s="158"/>
      <c r="L333" s="196"/>
      <c r="M333" s="19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8" x14ac:dyDescent="0.35">
      <c r="A334" s="4"/>
      <c r="B334" s="192"/>
      <c r="C334" s="4"/>
      <c r="D334" s="158"/>
      <c r="E334" s="158"/>
      <c r="F334" s="193"/>
      <c r="G334" s="4"/>
      <c r="H334" s="4"/>
      <c r="I334" s="4"/>
      <c r="J334" s="4"/>
      <c r="K334" s="158"/>
      <c r="L334" s="196"/>
      <c r="M334" s="19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8" x14ac:dyDescent="0.35">
      <c r="A335" s="4"/>
      <c r="B335" s="192"/>
      <c r="C335" s="4"/>
      <c r="D335" s="158"/>
      <c r="E335" s="158"/>
      <c r="F335" s="193"/>
      <c r="G335" s="4"/>
      <c r="H335" s="4"/>
      <c r="I335" s="4"/>
      <c r="J335" s="4"/>
      <c r="K335" s="158"/>
      <c r="L335" s="196"/>
      <c r="M335" s="19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8" x14ac:dyDescent="0.35">
      <c r="A336" s="4"/>
      <c r="B336" s="192"/>
      <c r="C336" s="4"/>
      <c r="D336" s="158"/>
      <c r="E336" s="158"/>
      <c r="F336" s="193"/>
      <c r="G336" s="4"/>
      <c r="H336" s="4"/>
      <c r="I336" s="4"/>
      <c r="J336" s="4"/>
      <c r="K336" s="158"/>
      <c r="L336" s="196"/>
      <c r="M336" s="19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8" x14ac:dyDescent="0.35">
      <c r="A337" s="4"/>
      <c r="B337" s="192"/>
      <c r="C337" s="4"/>
      <c r="D337" s="158"/>
      <c r="E337" s="158"/>
      <c r="F337" s="193"/>
      <c r="G337" s="4"/>
      <c r="H337" s="4"/>
      <c r="I337" s="4"/>
      <c r="J337" s="4"/>
      <c r="K337" s="158"/>
      <c r="L337" s="196"/>
      <c r="M337" s="19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8" x14ac:dyDescent="0.35">
      <c r="A338" s="4"/>
      <c r="B338" s="192"/>
      <c r="C338" s="4"/>
      <c r="D338" s="158"/>
      <c r="E338" s="158"/>
      <c r="F338" s="193"/>
      <c r="G338" s="4"/>
      <c r="H338" s="4"/>
      <c r="I338" s="4"/>
      <c r="J338" s="4"/>
      <c r="K338" s="158"/>
      <c r="L338" s="196"/>
      <c r="M338" s="19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8" x14ac:dyDescent="0.35">
      <c r="A339" s="4"/>
      <c r="B339" s="192"/>
      <c r="C339" s="4"/>
      <c r="D339" s="158"/>
      <c r="E339" s="158"/>
      <c r="F339" s="193"/>
      <c r="G339" s="4"/>
      <c r="H339" s="4"/>
      <c r="I339" s="4"/>
      <c r="J339" s="4"/>
      <c r="K339" s="158"/>
      <c r="L339" s="196"/>
      <c r="M339" s="19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8" x14ac:dyDescent="0.35">
      <c r="A340" s="4"/>
      <c r="B340" s="192"/>
      <c r="C340" s="4"/>
      <c r="D340" s="158"/>
      <c r="E340" s="158"/>
      <c r="F340" s="193"/>
      <c r="G340" s="4"/>
      <c r="H340" s="4"/>
      <c r="I340" s="4"/>
      <c r="J340" s="4"/>
      <c r="K340" s="158"/>
      <c r="L340" s="196"/>
      <c r="M340" s="19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8" x14ac:dyDescent="0.35">
      <c r="A341" s="4"/>
      <c r="B341" s="192"/>
      <c r="C341" s="4"/>
      <c r="D341" s="158"/>
      <c r="E341" s="158"/>
      <c r="F341" s="193"/>
      <c r="G341" s="4"/>
      <c r="H341" s="4"/>
      <c r="I341" s="4"/>
      <c r="J341" s="4"/>
      <c r="K341" s="158"/>
      <c r="L341" s="196"/>
      <c r="M341" s="19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8" x14ac:dyDescent="0.35">
      <c r="A342" s="4"/>
      <c r="B342" s="192"/>
      <c r="C342" s="4"/>
      <c r="D342" s="158"/>
      <c r="E342" s="158"/>
      <c r="F342" s="193"/>
      <c r="G342" s="4"/>
      <c r="H342" s="4"/>
      <c r="I342" s="4"/>
      <c r="J342" s="4"/>
      <c r="K342" s="158"/>
      <c r="L342" s="196"/>
      <c r="M342" s="19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8" x14ac:dyDescent="0.35">
      <c r="A343" s="4"/>
      <c r="B343" s="192"/>
      <c r="C343" s="4"/>
      <c r="D343" s="158"/>
      <c r="E343" s="158"/>
      <c r="F343" s="193"/>
      <c r="G343" s="4"/>
      <c r="H343" s="4"/>
      <c r="I343" s="4"/>
      <c r="J343" s="4"/>
      <c r="K343" s="158"/>
      <c r="L343" s="196"/>
      <c r="M343" s="19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8" x14ac:dyDescent="0.35">
      <c r="A344" s="4"/>
      <c r="B344" s="192"/>
      <c r="C344" s="4"/>
      <c r="D344" s="158"/>
      <c r="E344" s="158"/>
      <c r="F344" s="193"/>
      <c r="G344" s="4"/>
      <c r="H344" s="4"/>
      <c r="I344" s="4"/>
      <c r="J344" s="4"/>
      <c r="K344" s="158"/>
      <c r="L344" s="196"/>
      <c r="M344" s="19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8" x14ac:dyDescent="0.35">
      <c r="A345" s="4"/>
      <c r="B345" s="192"/>
      <c r="C345" s="4"/>
      <c r="D345" s="158"/>
      <c r="E345" s="158"/>
      <c r="F345" s="193"/>
      <c r="G345" s="4"/>
      <c r="H345" s="4"/>
      <c r="I345" s="4"/>
      <c r="J345" s="4"/>
      <c r="K345" s="158"/>
      <c r="L345" s="196"/>
      <c r="M345" s="19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8" x14ac:dyDescent="0.35">
      <c r="A346" s="4"/>
      <c r="B346" s="192"/>
      <c r="C346" s="4"/>
      <c r="D346" s="158"/>
      <c r="E346" s="158"/>
      <c r="F346" s="193"/>
      <c r="G346" s="4"/>
      <c r="H346" s="4"/>
      <c r="I346" s="4"/>
      <c r="J346" s="4"/>
      <c r="K346" s="158"/>
      <c r="L346" s="196"/>
      <c r="M346" s="19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8" x14ac:dyDescent="0.35">
      <c r="A347" s="4"/>
      <c r="B347" s="192"/>
      <c r="C347" s="4"/>
      <c r="D347" s="158"/>
      <c r="E347" s="158"/>
      <c r="F347" s="193"/>
      <c r="G347" s="4"/>
      <c r="H347" s="4"/>
      <c r="I347" s="4"/>
      <c r="J347" s="4"/>
      <c r="K347" s="158"/>
      <c r="L347" s="196"/>
      <c r="M347" s="19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8" x14ac:dyDescent="0.35">
      <c r="A348" s="4"/>
      <c r="B348" s="192"/>
      <c r="C348" s="4"/>
      <c r="D348" s="158"/>
      <c r="E348" s="158"/>
      <c r="F348" s="193"/>
      <c r="G348" s="4"/>
      <c r="H348" s="4"/>
      <c r="I348" s="4"/>
      <c r="J348" s="4"/>
      <c r="K348" s="158"/>
      <c r="L348" s="196"/>
      <c r="M348" s="19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8" x14ac:dyDescent="0.35">
      <c r="A349" s="4"/>
      <c r="B349" s="192"/>
      <c r="C349" s="4"/>
      <c r="D349" s="158"/>
      <c r="E349" s="158"/>
      <c r="F349" s="193"/>
      <c r="G349" s="4"/>
      <c r="H349" s="4"/>
      <c r="I349" s="4"/>
      <c r="J349" s="4"/>
      <c r="K349" s="158"/>
      <c r="L349" s="196"/>
      <c r="M349" s="19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8" x14ac:dyDescent="0.35">
      <c r="A350" s="4"/>
      <c r="B350" s="192"/>
      <c r="C350" s="4"/>
      <c r="D350" s="158"/>
      <c r="E350" s="158"/>
      <c r="F350" s="193"/>
      <c r="G350" s="4"/>
      <c r="H350" s="4"/>
      <c r="I350" s="4"/>
      <c r="J350" s="4"/>
      <c r="K350" s="158"/>
      <c r="L350" s="196"/>
      <c r="M350" s="19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8" x14ac:dyDescent="0.35">
      <c r="A351" s="4"/>
      <c r="B351" s="192"/>
      <c r="C351" s="4"/>
      <c r="D351" s="158"/>
      <c r="E351" s="158"/>
      <c r="F351" s="193"/>
      <c r="G351" s="4"/>
      <c r="H351" s="4"/>
      <c r="I351" s="4"/>
      <c r="J351" s="4"/>
      <c r="K351" s="158"/>
      <c r="L351" s="196"/>
      <c r="M351" s="19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8" x14ac:dyDescent="0.35">
      <c r="A352" s="4"/>
      <c r="B352" s="192"/>
      <c r="C352" s="4"/>
      <c r="D352" s="158"/>
      <c r="E352" s="158"/>
      <c r="F352" s="193"/>
      <c r="G352" s="4"/>
      <c r="H352" s="4"/>
      <c r="I352" s="4"/>
      <c r="J352" s="4"/>
      <c r="K352" s="158"/>
      <c r="L352" s="196"/>
      <c r="M352" s="19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8" x14ac:dyDescent="0.35">
      <c r="A353" s="4"/>
      <c r="B353" s="192"/>
      <c r="C353" s="4"/>
      <c r="D353" s="158"/>
      <c r="E353" s="158"/>
      <c r="F353" s="193"/>
      <c r="G353" s="4"/>
      <c r="H353" s="4"/>
      <c r="I353" s="4"/>
      <c r="J353" s="4"/>
      <c r="K353" s="158"/>
      <c r="L353" s="196"/>
      <c r="M353" s="19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8" x14ac:dyDescent="0.35">
      <c r="A354" s="4"/>
      <c r="B354" s="192"/>
      <c r="C354" s="4"/>
      <c r="D354" s="158"/>
      <c r="E354" s="158"/>
      <c r="F354" s="193"/>
      <c r="G354" s="4"/>
      <c r="H354" s="4"/>
      <c r="I354" s="4"/>
      <c r="J354" s="4"/>
      <c r="K354" s="158"/>
      <c r="L354" s="196"/>
      <c r="M354" s="19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8" x14ac:dyDescent="0.35">
      <c r="A355" s="4"/>
      <c r="B355" s="192"/>
      <c r="C355" s="4"/>
      <c r="D355" s="158"/>
      <c r="E355" s="158"/>
      <c r="F355" s="193"/>
      <c r="G355" s="4"/>
      <c r="H355" s="4"/>
      <c r="I355" s="4"/>
      <c r="J355" s="4"/>
      <c r="K355" s="158"/>
      <c r="L355" s="196"/>
      <c r="M355" s="19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8" x14ac:dyDescent="0.35">
      <c r="A356" s="4"/>
      <c r="B356" s="192"/>
      <c r="C356" s="4"/>
      <c r="D356" s="158"/>
      <c r="E356" s="158"/>
      <c r="F356" s="193"/>
      <c r="G356" s="4"/>
      <c r="H356" s="4"/>
      <c r="I356" s="4"/>
      <c r="J356" s="4"/>
      <c r="K356" s="158"/>
      <c r="L356" s="196"/>
      <c r="M356" s="19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8" x14ac:dyDescent="0.35">
      <c r="A357" s="4"/>
      <c r="B357" s="192"/>
      <c r="C357" s="4"/>
      <c r="D357" s="158"/>
      <c r="E357" s="158"/>
      <c r="F357" s="193"/>
      <c r="G357" s="4"/>
      <c r="H357" s="4"/>
      <c r="I357" s="4"/>
      <c r="J357" s="4"/>
      <c r="K357" s="158"/>
      <c r="L357" s="196"/>
      <c r="M357" s="19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8" x14ac:dyDescent="0.35">
      <c r="A358" s="4"/>
      <c r="B358" s="192"/>
      <c r="C358" s="4"/>
      <c r="D358" s="158"/>
      <c r="E358" s="158"/>
      <c r="F358" s="193"/>
      <c r="G358" s="4"/>
      <c r="H358" s="4"/>
      <c r="I358" s="4"/>
      <c r="J358" s="4"/>
      <c r="K358" s="158"/>
      <c r="L358" s="196"/>
      <c r="M358" s="19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8" x14ac:dyDescent="0.35">
      <c r="A359" s="4"/>
      <c r="B359" s="192"/>
      <c r="C359" s="4"/>
      <c r="D359" s="158"/>
      <c r="E359" s="158"/>
      <c r="F359" s="193"/>
      <c r="G359" s="4"/>
      <c r="H359" s="4"/>
      <c r="I359" s="4"/>
      <c r="J359" s="4"/>
      <c r="K359" s="158"/>
      <c r="L359" s="196"/>
      <c r="M359" s="19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8" x14ac:dyDescent="0.35">
      <c r="A360" s="4"/>
      <c r="B360" s="192"/>
      <c r="C360" s="4"/>
      <c r="D360" s="158"/>
      <c r="E360" s="158"/>
      <c r="F360" s="193"/>
      <c r="G360" s="4"/>
      <c r="H360" s="4"/>
      <c r="I360" s="4"/>
      <c r="J360" s="4"/>
      <c r="K360" s="158"/>
      <c r="L360" s="196"/>
      <c r="M360" s="19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8" x14ac:dyDescent="0.35">
      <c r="A361" s="4"/>
      <c r="B361" s="192"/>
      <c r="C361" s="4"/>
      <c r="D361" s="158"/>
      <c r="E361" s="158"/>
      <c r="F361" s="193"/>
      <c r="G361" s="4"/>
      <c r="H361" s="4"/>
      <c r="I361" s="4"/>
      <c r="J361" s="4"/>
      <c r="K361" s="158"/>
      <c r="L361" s="196"/>
      <c r="M361" s="19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8" x14ac:dyDescent="0.35">
      <c r="A362" s="4"/>
      <c r="B362" s="192"/>
      <c r="C362" s="4"/>
      <c r="D362" s="158"/>
      <c r="E362" s="158"/>
      <c r="F362" s="193"/>
      <c r="G362" s="4"/>
      <c r="H362" s="4"/>
      <c r="I362" s="4"/>
      <c r="J362" s="4"/>
      <c r="K362" s="158"/>
      <c r="L362" s="196"/>
      <c r="M362" s="19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8" x14ac:dyDescent="0.35">
      <c r="A363" s="4"/>
      <c r="B363" s="192"/>
      <c r="C363" s="4"/>
      <c r="D363" s="158"/>
      <c r="E363" s="158"/>
      <c r="F363" s="193"/>
      <c r="G363" s="4"/>
      <c r="H363" s="4"/>
      <c r="I363" s="4"/>
      <c r="J363" s="4"/>
      <c r="K363" s="158"/>
      <c r="L363" s="196"/>
      <c r="M363" s="19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8" x14ac:dyDescent="0.35">
      <c r="A364" s="4"/>
      <c r="B364" s="192"/>
      <c r="C364" s="4"/>
      <c r="D364" s="158"/>
      <c r="E364" s="158"/>
      <c r="F364" s="193"/>
      <c r="G364" s="4"/>
      <c r="H364" s="4"/>
      <c r="I364" s="4"/>
      <c r="J364" s="4"/>
      <c r="K364" s="158"/>
      <c r="L364" s="196"/>
      <c r="M364" s="19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8" x14ac:dyDescent="0.35">
      <c r="A365" s="4"/>
      <c r="B365" s="192"/>
      <c r="C365" s="4"/>
      <c r="D365" s="158"/>
      <c r="E365" s="158"/>
      <c r="F365" s="193"/>
      <c r="G365" s="4"/>
      <c r="H365" s="4"/>
      <c r="I365" s="4"/>
      <c r="J365" s="4"/>
      <c r="K365" s="158"/>
      <c r="L365" s="196"/>
      <c r="M365" s="19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8" x14ac:dyDescent="0.35">
      <c r="A366" s="4"/>
      <c r="B366" s="192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8" x14ac:dyDescent="0.35">
      <c r="A367" s="4"/>
      <c r="B367" s="192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8" x14ac:dyDescent="0.35">
      <c r="A368" s="4"/>
      <c r="B368" s="192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8" x14ac:dyDescent="0.35">
      <c r="A369" s="4"/>
      <c r="B369" s="192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8" x14ac:dyDescent="0.35">
      <c r="A370" s="4"/>
      <c r="B370" s="192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8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8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8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8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8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8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8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8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8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8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8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8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8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8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8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8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8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8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8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8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8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8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8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8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8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8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8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8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8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8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8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8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8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8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8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8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8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8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8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8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8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8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8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8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8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8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8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8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8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8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8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8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8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8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8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8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8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8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8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8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8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8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8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8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8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8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8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8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8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8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8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8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8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8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8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8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8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8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8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8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8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8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8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8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8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8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8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8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8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8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8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8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8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8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8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8" x14ac:dyDescent="0.35">
      <c r="A466" s="4"/>
      <c r="B466" s="192"/>
      <c r="C466" s="4"/>
      <c r="D466" s="4"/>
      <c r="E466" s="4"/>
      <c r="F466" s="19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8" x14ac:dyDescent="0.35">
      <c r="A467" s="4"/>
      <c r="B467" s="192"/>
      <c r="C467" s="4"/>
      <c r="D467" s="4"/>
      <c r="E467" s="4"/>
      <c r="F467" s="19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8" x14ac:dyDescent="0.35">
      <c r="A468" s="4"/>
      <c r="B468" s="192"/>
      <c r="C468" s="4"/>
      <c r="D468" s="4"/>
      <c r="E468" s="4"/>
      <c r="F468" s="19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8" x14ac:dyDescent="0.35">
      <c r="A469" s="4"/>
      <c r="B469" s="192"/>
      <c r="C469" s="4"/>
      <c r="D469" s="4"/>
      <c r="E469" s="4"/>
      <c r="F469" s="19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8" x14ac:dyDescent="0.35">
      <c r="A470" s="4"/>
      <c r="B470" s="192"/>
      <c r="C470" s="4"/>
      <c r="D470" s="4"/>
      <c r="E470" s="4"/>
      <c r="F470" s="19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8" x14ac:dyDescent="0.35">
      <c r="A471" s="4"/>
      <c r="B471" s="192"/>
      <c r="C471" s="4"/>
      <c r="D471" s="4"/>
      <c r="E471" s="4"/>
      <c r="F471" s="19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8" x14ac:dyDescent="0.35">
      <c r="A472" s="4"/>
      <c r="B472" s="192"/>
      <c r="C472" s="4"/>
      <c r="D472" s="4"/>
      <c r="E472" s="4"/>
      <c r="F472" s="19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8" x14ac:dyDescent="0.35">
      <c r="A473" s="4"/>
      <c r="B473" s="192"/>
      <c r="C473" s="4"/>
      <c r="D473" s="4"/>
      <c r="E473" s="4"/>
      <c r="F473" s="19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8" x14ac:dyDescent="0.35">
      <c r="A474" s="4"/>
      <c r="B474" s="192"/>
      <c r="C474" s="4"/>
      <c r="D474" s="4"/>
      <c r="E474" s="4"/>
      <c r="F474" s="19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8" x14ac:dyDescent="0.35">
      <c r="A475" s="4"/>
      <c r="B475" s="192"/>
      <c r="C475" s="4"/>
      <c r="D475" s="4"/>
      <c r="E475" s="4"/>
      <c r="F475" s="19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8" x14ac:dyDescent="0.35">
      <c r="A476" s="4"/>
      <c r="B476" s="192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8" x14ac:dyDescent="0.35">
      <c r="A477" s="4"/>
      <c r="B477" s="192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8" x14ac:dyDescent="0.35">
      <c r="A478" s="4"/>
      <c r="B478" s="192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8" x14ac:dyDescent="0.35">
      <c r="A479" s="4"/>
      <c r="B479" s="192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8" x14ac:dyDescent="0.35">
      <c r="A480" s="4"/>
      <c r="B480" s="192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8" x14ac:dyDescent="0.35">
      <c r="A481" s="4"/>
      <c r="B481" s="192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8" x14ac:dyDescent="0.35">
      <c r="A482" s="4"/>
      <c r="B482" s="192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8" x14ac:dyDescent="0.35">
      <c r="A483" s="4"/>
      <c r="B483" s="192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8" x14ac:dyDescent="0.35">
      <c r="A484" s="4"/>
      <c r="B484" s="192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8" x14ac:dyDescent="0.35">
      <c r="A485" s="4"/>
      <c r="B485" s="192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8" x14ac:dyDescent="0.35">
      <c r="A486" s="4"/>
      <c r="B486" s="192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8" x14ac:dyDescent="0.35">
      <c r="A487" s="4"/>
      <c r="B487" s="192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8" x14ac:dyDescent="0.35">
      <c r="A488" s="4"/>
      <c r="B488" s="192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8" x14ac:dyDescent="0.35">
      <c r="A489" s="4"/>
      <c r="B489" s="192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8" x14ac:dyDescent="0.35">
      <c r="A490" s="4"/>
      <c r="B490" s="192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8" x14ac:dyDescent="0.35">
      <c r="A491" s="4"/>
      <c r="B491" s="192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8" x14ac:dyDescent="0.35">
      <c r="A492" s="4"/>
      <c r="B492" s="192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8" x14ac:dyDescent="0.35">
      <c r="A493" s="4"/>
      <c r="B493" s="192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8" x14ac:dyDescent="0.35">
      <c r="A494" s="4"/>
      <c r="B494" s="192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8" x14ac:dyDescent="0.35">
      <c r="A495" s="4"/>
      <c r="B495" s="192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8" x14ac:dyDescent="0.35">
      <c r="A496" s="4"/>
      <c r="B496" s="192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8" x14ac:dyDescent="0.35">
      <c r="A497" s="4"/>
      <c r="B497" s="192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8" x14ac:dyDescent="0.35">
      <c r="A498" s="4"/>
      <c r="B498" s="192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8" x14ac:dyDescent="0.35">
      <c r="A499" s="4"/>
      <c r="B499" s="192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8" x14ac:dyDescent="0.35">
      <c r="A500" s="4"/>
      <c r="B500" s="192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8" x14ac:dyDescent="0.35">
      <c r="A501" s="4"/>
      <c r="B501" s="192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8" x14ac:dyDescent="0.35">
      <c r="A502" s="4"/>
      <c r="B502" s="192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8" x14ac:dyDescent="0.35">
      <c r="A503" s="4"/>
      <c r="B503" s="192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8" x14ac:dyDescent="0.35">
      <c r="A504" s="4"/>
      <c r="B504" s="192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8" x14ac:dyDescent="0.35">
      <c r="A505" s="4"/>
      <c r="B505" s="192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8" x14ac:dyDescent="0.35">
      <c r="A506" s="4"/>
      <c r="B506" s="192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8" x14ac:dyDescent="0.35">
      <c r="A507" s="4"/>
      <c r="B507" s="192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8" x14ac:dyDescent="0.35">
      <c r="A508" s="4"/>
      <c r="B508" s="192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8" x14ac:dyDescent="0.35">
      <c r="A509" s="4"/>
      <c r="B509" s="192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8" x14ac:dyDescent="0.35">
      <c r="A510" s="4"/>
      <c r="B510" s="192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8" x14ac:dyDescent="0.35">
      <c r="A511" s="4"/>
      <c r="B511" s="192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8" x14ac:dyDescent="0.35">
      <c r="A512" s="4"/>
      <c r="B512" s="192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8" x14ac:dyDescent="0.35">
      <c r="A513" s="4"/>
      <c r="B513" s="192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8" x14ac:dyDescent="0.35">
      <c r="A514" s="4"/>
      <c r="B514" s="192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8" x14ac:dyDescent="0.35">
      <c r="A515" s="4"/>
      <c r="B515" s="192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8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8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8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8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8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8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8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8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8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8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8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8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8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8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8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8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8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8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8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8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8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8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8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8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8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8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8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8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8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8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8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8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8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8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8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8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8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8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8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8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8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8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8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8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8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8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8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8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8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8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8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8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8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8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8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8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8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8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8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8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8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8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8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8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8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8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8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8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8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8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8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8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8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8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8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8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8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8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8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8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8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8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8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8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8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8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8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8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8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8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8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8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8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8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8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8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8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8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8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8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8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8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8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8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8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8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8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8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8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8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8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8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8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8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8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8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8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8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8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8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8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8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8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8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8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8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8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8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8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8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8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8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8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8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8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8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8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8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8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8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8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8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8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8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8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8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8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8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8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8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8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8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8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8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8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8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8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8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8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8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8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8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8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8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8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8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8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8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8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8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8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8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8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8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8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8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8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8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8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8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8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8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8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8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8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8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8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8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8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8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8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8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8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8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8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8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8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8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8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8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8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8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8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8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8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8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8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8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8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8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8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8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8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8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8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8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8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8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8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8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8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8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8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8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8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8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8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8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8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8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8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8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8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8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8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8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8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8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8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8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8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8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8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8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8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8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8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8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8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8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8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8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8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8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8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8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8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8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8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8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8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8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8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8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8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8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8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8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8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8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8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8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8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8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8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8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8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8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8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8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8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8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8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8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8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8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8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8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8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8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8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8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8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8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8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8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8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8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8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8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8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8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8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8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8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8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8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8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8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8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8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8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8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8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8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8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8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8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8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8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8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8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8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8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8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8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8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8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8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8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8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8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8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8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8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8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8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8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8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8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8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8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8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8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8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8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8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8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8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8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8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8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8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8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8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8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8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8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8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8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8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8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8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8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8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8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8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8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8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8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8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8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8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8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8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8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8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8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8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8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8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8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8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8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8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8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8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8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8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8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8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8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8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8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8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8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8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8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8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8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8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8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8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8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8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8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8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8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8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8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8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8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8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8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8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8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8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8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8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8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8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8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8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8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8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8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8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8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8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8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8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8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8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8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8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8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8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8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8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8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04" priority="1" operator="equal">
      <formula>3</formula>
    </cfRule>
  </conditionalFormatting>
  <conditionalFormatting sqref="AK3">
    <cfRule type="cellIs" dxfId="103" priority="2" operator="greaterThan">
      <formula>3</formula>
    </cfRule>
    <cfRule type="cellIs" dxfId="102" priority="3" operator="equal">
      <formula>0</formula>
    </cfRule>
    <cfRule type="cellIs" dxfId="101" priority="4" operator="between">
      <formula>1</formula>
      <formula>2</formula>
    </cfRule>
  </conditionalFormatting>
  <conditionalFormatting sqref="AK6:AP955">
    <cfRule type="cellIs" dxfId="100" priority="5" operator="equal">
      <formula>3</formula>
    </cfRule>
    <cfRule type="cellIs" dxfId="99" priority="6" operator="greaterThan">
      <formula>3</formula>
    </cfRule>
    <cfRule type="cellIs" dxfId="98" priority="7" operator="equal">
      <formula>0</formula>
    </cfRule>
    <cfRule type="cellIs" dxfId="97" priority="8" operator="between">
      <formula>1</formula>
      <formula>2</formula>
    </cfRule>
  </conditionalFormatting>
  <conditionalFormatting sqref="AQ14:AQ85 AQ216 AQ277:AQ284 AQ286:AQ290">
    <cfRule type="cellIs" dxfId="96" priority="9" operator="lessThan">
      <formula>2</formula>
    </cfRule>
  </conditionalFormatting>
  <conditionalFormatting sqref="AQ87:AQ90">
    <cfRule type="cellIs" dxfId="95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pageSetUpPr fitToPage="1"/>
  </sheetPr>
  <dimension ref="A1:AX99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5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1075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215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709" t="s">
        <v>35</v>
      </c>
      <c r="AW4" s="216" t="s">
        <v>21</v>
      </c>
      <c r="AX4" s="4"/>
    </row>
    <row r="5" spans="1:50" ht="28.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217"/>
      <c r="AR5" s="666"/>
      <c r="AS5" s="34"/>
      <c r="AT5" s="666"/>
      <c r="AU5" s="666"/>
      <c r="AV5" s="710"/>
      <c r="AW5" s="25"/>
      <c r="AX5" s="4"/>
    </row>
    <row r="6" spans="1:50" ht="93.75" customHeight="1" x14ac:dyDescent="0.55000000000000004">
      <c r="A6" s="218">
        <v>1</v>
      </c>
      <c r="B6" s="219" t="s">
        <v>37</v>
      </c>
      <c r="C6" s="220" t="s">
        <v>38</v>
      </c>
      <c r="D6" s="220" t="s">
        <v>39</v>
      </c>
      <c r="E6" s="221" t="s">
        <v>40</v>
      </c>
      <c r="F6" s="220" t="s">
        <v>41</v>
      </c>
      <c r="G6" s="222" t="s">
        <v>42</v>
      </c>
      <c r="H6" s="223">
        <v>395</v>
      </c>
      <c r="I6" s="224" t="s">
        <v>43</v>
      </c>
      <c r="J6" s="220" t="s">
        <v>44</v>
      </c>
      <c r="K6" s="225">
        <v>45666</v>
      </c>
      <c r="L6" s="226" t="s">
        <v>45</v>
      </c>
      <c r="M6" s="226">
        <v>220</v>
      </c>
      <c r="N6" s="227"/>
      <c r="O6" s="226">
        <f>'EQUIPO JUNIO 2025  1'!AQ6</f>
        <v>90</v>
      </c>
      <c r="P6" s="228">
        <v>10</v>
      </c>
      <c r="Q6" s="229">
        <v>11</v>
      </c>
      <c r="R6" s="229">
        <v>10</v>
      </c>
      <c r="S6" s="229">
        <f t="shared" ref="S6:T6" si="0">AM6</f>
        <v>13</v>
      </c>
      <c r="T6" s="230">
        <f t="shared" si="0"/>
        <v>20</v>
      </c>
      <c r="U6" s="231">
        <v>2</v>
      </c>
      <c r="V6" s="220">
        <v>3</v>
      </c>
      <c r="W6" s="220">
        <v>3</v>
      </c>
      <c r="X6" s="220">
        <v>3</v>
      </c>
      <c r="Y6" s="232"/>
      <c r="Z6" s="233">
        <v>4</v>
      </c>
      <c r="AA6" s="220">
        <v>4</v>
      </c>
      <c r="AB6" s="220">
        <v>3</v>
      </c>
      <c r="AC6" s="220"/>
      <c r="AD6" s="232"/>
      <c r="AE6" s="233"/>
      <c r="AF6" s="220">
        <v>4</v>
      </c>
      <c r="AG6" s="220">
        <v>3</v>
      </c>
      <c r="AH6" s="220">
        <v>4</v>
      </c>
      <c r="AI6" s="232"/>
      <c r="AJ6" s="234">
        <f>'EQUIPO ENERO 2025'!AP6</f>
        <v>47</v>
      </c>
      <c r="AK6" s="235">
        <f t="shared" ref="AK6:AO6" si="1">P6-Z6+AE6+U6</f>
        <v>8</v>
      </c>
      <c r="AL6" s="229">
        <f t="shared" si="1"/>
        <v>14</v>
      </c>
      <c r="AM6" s="229">
        <f t="shared" si="1"/>
        <v>13</v>
      </c>
      <c r="AN6" s="229">
        <f t="shared" si="1"/>
        <v>20</v>
      </c>
      <c r="AO6" s="229">
        <f t="shared" si="1"/>
        <v>20</v>
      </c>
      <c r="AP6" s="220"/>
      <c r="AQ6" s="226">
        <f t="shared" ref="AQ6:AQ260" si="2">AO6</f>
        <v>20</v>
      </c>
      <c r="AR6" s="236"/>
      <c r="AS6" s="236" t="s">
        <v>1077</v>
      </c>
      <c r="AT6" s="236"/>
      <c r="AU6" s="224"/>
      <c r="AV6" s="224"/>
      <c r="AW6" s="237"/>
      <c r="AX6" s="238"/>
    </row>
    <row r="7" spans="1:50" ht="93.75" customHeight="1" x14ac:dyDescent="0.55000000000000004">
      <c r="A7" s="218">
        <f t="shared" ref="A7:A261" si="3">A6+1</f>
        <v>2</v>
      </c>
      <c r="B7" s="219" t="s">
        <v>51</v>
      </c>
      <c r="C7" s="220" t="s">
        <v>52</v>
      </c>
      <c r="D7" s="220" t="s">
        <v>53</v>
      </c>
      <c r="E7" s="221"/>
      <c r="F7" s="220" t="s">
        <v>54</v>
      </c>
      <c r="G7" s="222"/>
      <c r="H7" s="223"/>
      <c r="I7" s="224"/>
      <c r="J7" s="220"/>
      <c r="K7" s="225">
        <v>45712</v>
      </c>
      <c r="L7" s="226"/>
      <c r="M7" s="226">
        <v>162</v>
      </c>
      <c r="N7" s="227" t="s">
        <v>1078</v>
      </c>
      <c r="O7" s="226">
        <f>'EQUIPO JUNIO 2025  1'!AQ7</f>
        <v>7</v>
      </c>
      <c r="P7" s="228">
        <f t="shared" ref="P7:P261" si="4">O7</f>
        <v>7</v>
      </c>
      <c r="Q7" s="229">
        <f t="shared" ref="Q7:T7" si="5">AK7</f>
        <v>7</v>
      </c>
      <c r="R7" s="229">
        <f t="shared" si="5"/>
        <v>7</v>
      </c>
      <c r="S7" s="229">
        <f t="shared" si="5"/>
        <v>7</v>
      </c>
      <c r="T7" s="230">
        <f t="shared" si="5"/>
        <v>5</v>
      </c>
      <c r="U7" s="231"/>
      <c r="V7" s="220"/>
      <c r="W7" s="220"/>
      <c r="X7" s="220"/>
      <c r="Y7" s="232"/>
      <c r="Z7" s="233"/>
      <c r="AA7" s="220">
        <v>4</v>
      </c>
      <c r="AB7" s="220">
        <v>2</v>
      </c>
      <c r="AC7" s="220">
        <v>2</v>
      </c>
      <c r="AD7" s="232"/>
      <c r="AE7" s="233"/>
      <c r="AF7" s="220">
        <v>4</v>
      </c>
      <c r="AG7" s="220">
        <v>2</v>
      </c>
      <c r="AH7" s="220"/>
      <c r="AI7" s="232"/>
      <c r="AJ7" s="234"/>
      <c r="AK7" s="235">
        <f t="shared" ref="AK7:AO7" si="6">P7-Z7+AE7+U7</f>
        <v>7</v>
      </c>
      <c r="AL7" s="229">
        <f t="shared" si="6"/>
        <v>7</v>
      </c>
      <c r="AM7" s="229">
        <f t="shared" si="6"/>
        <v>7</v>
      </c>
      <c r="AN7" s="229">
        <f t="shared" si="6"/>
        <v>5</v>
      </c>
      <c r="AO7" s="229">
        <f t="shared" si="6"/>
        <v>5</v>
      </c>
      <c r="AP7" s="220"/>
      <c r="AQ7" s="226">
        <f t="shared" si="2"/>
        <v>5</v>
      </c>
      <c r="AR7" s="236">
        <v>2383497476</v>
      </c>
      <c r="AS7" s="236" t="s">
        <v>1079</v>
      </c>
      <c r="AT7" s="236"/>
      <c r="AU7" s="224"/>
      <c r="AV7" s="224"/>
      <c r="AW7" s="237"/>
      <c r="AX7" s="238"/>
    </row>
    <row r="8" spans="1:50" ht="93.75" customHeight="1" x14ac:dyDescent="0.55000000000000004">
      <c r="A8" s="218">
        <f t="shared" si="3"/>
        <v>3</v>
      </c>
      <c r="B8" s="239" t="s">
        <v>57</v>
      </c>
      <c r="C8" s="220" t="s">
        <v>38</v>
      </c>
      <c r="D8" s="240" t="s">
        <v>58</v>
      </c>
      <c r="E8" s="241" t="s">
        <v>59</v>
      </c>
      <c r="F8" s="242"/>
      <c r="G8" s="243" t="s">
        <v>42</v>
      </c>
      <c r="H8" s="244"/>
      <c r="I8" s="245" t="s">
        <v>60</v>
      </c>
      <c r="J8" s="223" t="s">
        <v>58</v>
      </c>
      <c r="K8" s="246">
        <v>44592</v>
      </c>
      <c r="L8" s="226"/>
      <c r="M8" s="226"/>
      <c r="N8" s="236"/>
      <c r="O8" s="226">
        <f>'EQUIPO JUNIO 2025  1'!AQ8</f>
        <v>2</v>
      </c>
      <c r="P8" s="228">
        <f t="shared" si="4"/>
        <v>2</v>
      </c>
      <c r="Q8" s="229">
        <f t="shared" ref="Q8:T8" si="7">AK8</f>
        <v>2</v>
      </c>
      <c r="R8" s="229">
        <f t="shared" si="7"/>
        <v>2</v>
      </c>
      <c r="S8" s="229">
        <f t="shared" si="7"/>
        <v>2</v>
      </c>
      <c r="T8" s="230">
        <f t="shared" si="7"/>
        <v>2</v>
      </c>
      <c r="U8" s="231"/>
      <c r="V8" s="220"/>
      <c r="W8" s="220"/>
      <c r="X8" s="220"/>
      <c r="Y8" s="232"/>
      <c r="Z8" s="233"/>
      <c r="AA8" s="220"/>
      <c r="AB8" s="220"/>
      <c r="AC8" s="220"/>
      <c r="AD8" s="232"/>
      <c r="AE8" s="233"/>
      <c r="AF8" s="220"/>
      <c r="AG8" s="220"/>
      <c r="AH8" s="220"/>
      <c r="AI8" s="232"/>
      <c r="AJ8" s="234">
        <f>'EQUIPO ENERO 2025'!AP8</f>
        <v>2</v>
      </c>
      <c r="AK8" s="235">
        <f t="shared" ref="AK8:AO8" si="8">P8-Z8+AE8+U8</f>
        <v>2</v>
      </c>
      <c r="AL8" s="229">
        <f t="shared" si="8"/>
        <v>2</v>
      </c>
      <c r="AM8" s="229">
        <f t="shared" si="8"/>
        <v>2</v>
      </c>
      <c r="AN8" s="229">
        <f t="shared" si="8"/>
        <v>2</v>
      </c>
      <c r="AO8" s="229">
        <f t="shared" si="8"/>
        <v>2</v>
      </c>
      <c r="AP8" s="220"/>
      <c r="AQ8" s="226">
        <f t="shared" si="2"/>
        <v>2</v>
      </c>
      <c r="AR8" s="224"/>
      <c r="AS8" s="224"/>
      <c r="AT8" s="236"/>
      <c r="AU8" s="224"/>
      <c r="AV8" s="224"/>
      <c r="AW8" s="237"/>
      <c r="AX8" s="238"/>
    </row>
    <row r="9" spans="1:50" ht="93.75" customHeight="1" x14ac:dyDescent="0.55000000000000004">
      <c r="A9" s="218">
        <f t="shared" si="3"/>
        <v>4</v>
      </c>
      <c r="B9" s="239" t="s">
        <v>62</v>
      </c>
      <c r="C9" s="220" t="s">
        <v>38</v>
      </c>
      <c r="D9" s="247" t="s">
        <v>63</v>
      </c>
      <c r="E9" s="241" t="s">
        <v>64</v>
      </c>
      <c r="F9" s="248"/>
      <c r="G9" s="239" t="s">
        <v>42</v>
      </c>
      <c r="H9" s="249">
        <v>550</v>
      </c>
      <c r="I9" s="245" t="s">
        <v>65</v>
      </c>
      <c r="J9" s="247" t="s">
        <v>63</v>
      </c>
      <c r="K9" s="250">
        <v>44592</v>
      </c>
      <c r="L9" s="226"/>
      <c r="M9" s="226"/>
      <c r="N9" s="224"/>
      <c r="O9" s="226">
        <f>'EQUIPO JUNIO 2025  1'!AQ9</f>
        <v>8</v>
      </c>
      <c r="P9" s="228">
        <f t="shared" si="4"/>
        <v>8</v>
      </c>
      <c r="Q9" s="229">
        <f t="shared" ref="Q9:T9" si="9">AK9</f>
        <v>8</v>
      </c>
      <c r="R9" s="229">
        <f t="shared" si="9"/>
        <v>8</v>
      </c>
      <c r="S9" s="229">
        <f t="shared" si="9"/>
        <v>8</v>
      </c>
      <c r="T9" s="230">
        <f t="shared" si="9"/>
        <v>8</v>
      </c>
      <c r="U9" s="231"/>
      <c r="V9" s="220"/>
      <c r="W9" s="220"/>
      <c r="X9" s="220"/>
      <c r="Y9" s="232"/>
      <c r="Z9" s="233"/>
      <c r="AA9" s="220"/>
      <c r="AB9" s="220"/>
      <c r="AC9" s="220"/>
      <c r="AD9" s="232"/>
      <c r="AE9" s="233"/>
      <c r="AF9" s="220"/>
      <c r="AG9" s="220"/>
      <c r="AH9" s="220"/>
      <c r="AI9" s="232"/>
      <c r="AJ9" s="234">
        <f>'EQUIPO ENERO 2025'!AP9</f>
        <v>8</v>
      </c>
      <c r="AK9" s="235">
        <f t="shared" ref="AK9:AO9" si="10">P9-Z9+AE9+U9</f>
        <v>8</v>
      </c>
      <c r="AL9" s="229">
        <f t="shared" si="10"/>
        <v>8</v>
      </c>
      <c r="AM9" s="229">
        <f t="shared" si="10"/>
        <v>8</v>
      </c>
      <c r="AN9" s="229">
        <f t="shared" si="10"/>
        <v>8</v>
      </c>
      <c r="AO9" s="229">
        <f t="shared" si="10"/>
        <v>8</v>
      </c>
      <c r="AP9" s="220"/>
      <c r="AQ9" s="226">
        <f t="shared" si="2"/>
        <v>8</v>
      </c>
      <c r="AR9" s="224"/>
      <c r="AS9" s="224"/>
      <c r="AT9" s="236"/>
      <c r="AU9" s="224"/>
      <c r="AV9" s="224"/>
      <c r="AW9" s="237"/>
      <c r="AX9" s="238"/>
    </row>
    <row r="10" spans="1:50" ht="93.75" customHeight="1" x14ac:dyDescent="0.55000000000000004">
      <c r="A10" s="218">
        <f t="shared" si="3"/>
        <v>5</v>
      </c>
      <c r="B10" s="239" t="s">
        <v>66</v>
      </c>
      <c r="C10" s="220" t="s">
        <v>38</v>
      </c>
      <c r="D10" s="240" t="s">
        <v>58</v>
      </c>
      <c r="E10" s="241" t="s">
        <v>67</v>
      </c>
      <c r="F10" s="242" t="s">
        <v>68</v>
      </c>
      <c r="G10" s="243" t="s">
        <v>42</v>
      </c>
      <c r="H10" s="242"/>
      <c r="I10" s="245" t="s">
        <v>69</v>
      </c>
      <c r="J10" s="223" t="s">
        <v>58</v>
      </c>
      <c r="K10" s="246">
        <v>44592</v>
      </c>
      <c r="L10" s="226"/>
      <c r="M10" s="226"/>
      <c r="N10" s="224"/>
      <c r="O10" s="226">
        <f>'EQUIPO JUNIO 2025  1'!AQ10</f>
        <v>1</v>
      </c>
      <c r="P10" s="228">
        <f t="shared" si="4"/>
        <v>1</v>
      </c>
      <c r="Q10" s="229">
        <f t="shared" ref="Q10:T10" si="11">AK10</f>
        <v>1</v>
      </c>
      <c r="R10" s="229">
        <f t="shared" si="11"/>
        <v>1</v>
      </c>
      <c r="S10" s="229">
        <f t="shared" si="11"/>
        <v>1</v>
      </c>
      <c r="T10" s="230">
        <f t="shared" si="11"/>
        <v>1</v>
      </c>
      <c r="U10" s="231"/>
      <c r="V10" s="220"/>
      <c r="W10" s="220"/>
      <c r="X10" s="220"/>
      <c r="Y10" s="232"/>
      <c r="Z10" s="233"/>
      <c r="AA10" s="220"/>
      <c r="AB10" s="220"/>
      <c r="AC10" s="220"/>
      <c r="AD10" s="232"/>
      <c r="AE10" s="233"/>
      <c r="AF10" s="220"/>
      <c r="AG10" s="220"/>
      <c r="AH10" s="220"/>
      <c r="AI10" s="232"/>
      <c r="AJ10" s="234">
        <f>'EQUIPO ENERO 2025'!AP10</f>
        <v>1</v>
      </c>
      <c r="AK10" s="235">
        <f t="shared" ref="AK10:AO10" si="12">P10-Z10+AE10+U10</f>
        <v>1</v>
      </c>
      <c r="AL10" s="229">
        <f t="shared" si="12"/>
        <v>1</v>
      </c>
      <c r="AM10" s="229">
        <f t="shared" si="12"/>
        <v>1</v>
      </c>
      <c r="AN10" s="229">
        <f t="shared" si="12"/>
        <v>1</v>
      </c>
      <c r="AO10" s="229">
        <f t="shared" si="12"/>
        <v>1</v>
      </c>
      <c r="AP10" s="220"/>
      <c r="AQ10" s="226">
        <f t="shared" si="2"/>
        <v>1</v>
      </c>
      <c r="AR10" s="224"/>
      <c r="AS10" s="224"/>
      <c r="AT10" s="236"/>
      <c r="AU10" s="224"/>
      <c r="AV10" s="224"/>
      <c r="AW10" s="238"/>
      <c r="AX10" s="238"/>
    </row>
    <row r="11" spans="1:50" ht="93.75" customHeight="1" x14ac:dyDescent="0.55000000000000004">
      <c r="A11" s="218">
        <f t="shared" si="3"/>
        <v>6</v>
      </c>
      <c r="B11" s="239" t="s">
        <v>70</v>
      </c>
      <c r="C11" s="251" t="s">
        <v>52</v>
      </c>
      <c r="D11" s="252"/>
      <c r="E11" s="253" t="s">
        <v>71</v>
      </c>
      <c r="F11" s="254"/>
      <c r="G11" s="255" t="s">
        <v>42</v>
      </c>
      <c r="H11" s="254"/>
      <c r="I11" s="256"/>
      <c r="J11" s="251" t="s">
        <v>72</v>
      </c>
      <c r="K11" s="257">
        <v>45464</v>
      </c>
      <c r="L11" s="258"/>
      <c r="M11" s="258">
        <v>87</v>
      </c>
      <c r="N11" s="259"/>
      <c r="O11" s="258">
        <f>'EQUIPO JUNIO 2025  1'!AQ11</f>
        <v>2</v>
      </c>
      <c r="P11" s="260">
        <f t="shared" si="4"/>
        <v>2</v>
      </c>
      <c r="Q11" s="261">
        <f t="shared" ref="Q11:T11" si="13">AK11</f>
        <v>2</v>
      </c>
      <c r="R11" s="261">
        <f t="shared" si="13"/>
        <v>2</v>
      </c>
      <c r="S11" s="261">
        <f t="shared" si="13"/>
        <v>2</v>
      </c>
      <c r="T11" s="262">
        <f t="shared" si="13"/>
        <v>2</v>
      </c>
      <c r="U11" s="263"/>
      <c r="V11" s="251"/>
      <c r="W11" s="251"/>
      <c r="X11" s="251"/>
      <c r="Y11" s="264"/>
      <c r="Z11" s="265"/>
      <c r="AA11" s="251">
        <v>2</v>
      </c>
      <c r="AB11" s="251"/>
      <c r="AC11" s="251"/>
      <c r="AD11" s="264"/>
      <c r="AE11" s="265"/>
      <c r="AF11" s="251">
        <v>2</v>
      </c>
      <c r="AG11" s="251"/>
      <c r="AH11" s="251"/>
      <c r="AI11" s="264"/>
      <c r="AJ11" s="266">
        <f>'EQUIPO ENERO 2025'!AP11</f>
        <v>2</v>
      </c>
      <c r="AK11" s="235">
        <f t="shared" ref="AK11:AO11" si="14">P11-Z11+AE11+U11</f>
        <v>2</v>
      </c>
      <c r="AL11" s="229">
        <f t="shared" si="14"/>
        <v>2</v>
      </c>
      <c r="AM11" s="229">
        <f t="shared" si="14"/>
        <v>2</v>
      </c>
      <c r="AN11" s="229">
        <f t="shared" si="14"/>
        <v>2</v>
      </c>
      <c r="AO11" s="229">
        <f t="shared" si="14"/>
        <v>2</v>
      </c>
      <c r="AP11" s="251"/>
      <c r="AQ11" s="226">
        <f t="shared" si="2"/>
        <v>2</v>
      </c>
      <c r="AR11" s="259"/>
      <c r="AS11" s="259">
        <v>510</v>
      </c>
      <c r="AT11" s="267"/>
      <c r="AU11" s="224"/>
      <c r="AV11" s="224"/>
      <c r="AW11" s="238"/>
      <c r="AX11" s="238"/>
    </row>
    <row r="12" spans="1:50" ht="93.75" customHeight="1" x14ac:dyDescent="0.55000000000000004">
      <c r="A12" s="218">
        <f t="shared" si="3"/>
        <v>7</v>
      </c>
      <c r="B12" s="268" t="s">
        <v>73</v>
      </c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26">
        <f>'EQUIPO JUNIO 2025  1'!AQ12</f>
        <v>1</v>
      </c>
      <c r="P12" s="270">
        <f t="shared" si="4"/>
        <v>1</v>
      </c>
      <c r="Q12" s="226">
        <f t="shared" ref="Q12:T12" si="15">AK12</f>
        <v>1</v>
      </c>
      <c r="R12" s="226">
        <f t="shared" si="15"/>
        <v>1</v>
      </c>
      <c r="S12" s="226">
        <f t="shared" si="15"/>
        <v>1</v>
      </c>
      <c r="T12" s="226">
        <f t="shared" si="15"/>
        <v>1</v>
      </c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35">
        <f t="shared" ref="AK12:AO12" si="16">P12-Z12+AE12+U12</f>
        <v>1</v>
      </c>
      <c r="AL12" s="229">
        <f t="shared" si="16"/>
        <v>1</v>
      </c>
      <c r="AM12" s="229">
        <f t="shared" si="16"/>
        <v>1</v>
      </c>
      <c r="AN12" s="229">
        <f t="shared" si="16"/>
        <v>1</v>
      </c>
      <c r="AO12" s="229">
        <f t="shared" si="16"/>
        <v>1</v>
      </c>
      <c r="AP12" s="224"/>
      <c r="AQ12" s="226">
        <f t="shared" si="2"/>
        <v>1</v>
      </c>
      <c r="AR12" s="269"/>
      <c r="AS12" s="269"/>
      <c r="AT12" s="269"/>
      <c r="AU12" s="238"/>
      <c r="AV12" s="238"/>
      <c r="AW12" s="238"/>
      <c r="AX12" s="238"/>
    </row>
    <row r="13" spans="1:50" ht="93.75" customHeight="1" x14ac:dyDescent="0.55000000000000004">
      <c r="A13" s="218">
        <f t="shared" si="3"/>
        <v>8</v>
      </c>
      <c r="B13" s="239" t="s">
        <v>78</v>
      </c>
      <c r="C13" s="220" t="s">
        <v>74</v>
      </c>
      <c r="D13" s="240" t="s">
        <v>59</v>
      </c>
      <c r="E13" s="271" t="s">
        <v>79</v>
      </c>
      <c r="F13" s="242" t="s">
        <v>80</v>
      </c>
      <c r="G13" s="243" t="s">
        <v>42</v>
      </c>
      <c r="H13" s="242"/>
      <c r="I13" s="272" t="s">
        <v>81</v>
      </c>
      <c r="J13" s="220" t="s">
        <v>72</v>
      </c>
      <c r="K13" s="246">
        <v>45582</v>
      </c>
      <c r="L13" s="229"/>
      <c r="M13" s="229">
        <v>81</v>
      </c>
      <c r="N13" s="221"/>
      <c r="O13" s="229">
        <f>'EQUIPO JUNIO 2025  1'!AQ13</f>
        <v>2</v>
      </c>
      <c r="P13" s="228">
        <f t="shared" si="4"/>
        <v>2</v>
      </c>
      <c r="Q13" s="229">
        <f t="shared" ref="Q13:T13" si="17">AK13</f>
        <v>2</v>
      </c>
      <c r="R13" s="229">
        <f t="shared" si="17"/>
        <v>2</v>
      </c>
      <c r="S13" s="229">
        <f t="shared" si="17"/>
        <v>2</v>
      </c>
      <c r="T13" s="230">
        <f t="shared" si="17"/>
        <v>2</v>
      </c>
      <c r="U13" s="231"/>
      <c r="V13" s="220"/>
      <c r="W13" s="220"/>
      <c r="X13" s="220"/>
      <c r="Y13" s="232"/>
      <c r="Z13" s="233"/>
      <c r="AA13" s="220"/>
      <c r="AB13" s="220"/>
      <c r="AC13" s="220"/>
      <c r="AD13" s="232"/>
      <c r="AE13" s="233"/>
      <c r="AF13" s="220"/>
      <c r="AG13" s="220"/>
      <c r="AH13" s="220"/>
      <c r="AI13" s="232"/>
      <c r="AJ13" s="234">
        <f>'EQUIPO ENERO 2025'!AP13</f>
        <v>2</v>
      </c>
      <c r="AK13" s="235">
        <f t="shared" ref="AK13:AO13" si="18">P13-Z13+AE13+U13</f>
        <v>2</v>
      </c>
      <c r="AL13" s="229">
        <f t="shared" si="18"/>
        <v>2</v>
      </c>
      <c r="AM13" s="229">
        <f t="shared" si="18"/>
        <v>2</v>
      </c>
      <c r="AN13" s="229">
        <f t="shared" si="18"/>
        <v>2</v>
      </c>
      <c r="AO13" s="229">
        <f t="shared" si="18"/>
        <v>2</v>
      </c>
      <c r="AP13" s="220"/>
      <c r="AQ13" s="226">
        <f t="shared" si="2"/>
        <v>2</v>
      </c>
      <c r="AR13" s="220"/>
      <c r="AS13" s="220"/>
      <c r="AT13" s="221"/>
      <c r="AU13" s="224"/>
      <c r="AV13" s="224"/>
      <c r="AW13" s="238"/>
      <c r="AX13" s="238"/>
    </row>
    <row r="14" spans="1:50" ht="93.75" customHeight="1" x14ac:dyDescent="0.55000000000000004">
      <c r="A14" s="218">
        <f t="shared" si="3"/>
        <v>9</v>
      </c>
      <c r="B14" s="239" t="s">
        <v>82</v>
      </c>
      <c r="C14" s="220" t="s">
        <v>38</v>
      </c>
      <c r="D14" s="240" t="s">
        <v>58</v>
      </c>
      <c r="E14" s="241" t="s">
        <v>83</v>
      </c>
      <c r="F14" s="242"/>
      <c r="G14" s="243" t="s">
        <v>42</v>
      </c>
      <c r="H14" s="242"/>
      <c r="I14" s="245" t="s">
        <v>84</v>
      </c>
      <c r="J14" s="223" t="s">
        <v>58</v>
      </c>
      <c r="K14" s="250">
        <v>44592</v>
      </c>
      <c r="L14" s="226"/>
      <c r="M14" s="226"/>
      <c r="N14" s="224"/>
      <c r="O14" s="226">
        <f>'EQUIPO JUNIO 2025  1'!AQ14</f>
        <v>3</v>
      </c>
      <c r="P14" s="228">
        <f t="shared" si="4"/>
        <v>3</v>
      </c>
      <c r="Q14" s="229">
        <f t="shared" ref="Q14:T14" si="19">AK14</f>
        <v>3</v>
      </c>
      <c r="R14" s="229">
        <f t="shared" si="19"/>
        <v>3</v>
      </c>
      <c r="S14" s="229">
        <f t="shared" si="19"/>
        <v>3</v>
      </c>
      <c r="T14" s="230">
        <f t="shared" si="19"/>
        <v>3</v>
      </c>
      <c r="U14" s="231"/>
      <c r="V14" s="220"/>
      <c r="W14" s="220"/>
      <c r="X14" s="220"/>
      <c r="Y14" s="232"/>
      <c r="Z14" s="233"/>
      <c r="AA14" s="220"/>
      <c r="AB14" s="220"/>
      <c r="AC14" s="220"/>
      <c r="AD14" s="232"/>
      <c r="AE14" s="233"/>
      <c r="AF14" s="220"/>
      <c r="AG14" s="220"/>
      <c r="AH14" s="220"/>
      <c r="AI14" s="232"/>
      <c r="AJ14" s="234">
        <f>'EQUIPO ENERO 2025'!AP14</f>
        <v>3</v>
      </c>
      <c r="AK14" s="235">
        <f t="shared" ref="AK14:AO14" si="20">P14-Z14+AE14+U14</f>
        <v>3</v>
      </c>
      <c r="AL14" s="229">
        <f t="shared" si="20"/>
        <v>3</v>
      </c>
      <c r="AM14" s="229">
        <f t="shared" si="20"/>
        <v>3</v>
      </c>
      <c r="AN14" s="229">
        <f t="shared" si="20"/>
        <v>3</v>
      </c>
      <c r="AO14" s="229">
        <f t="shared" si="20"/>
        <v>3</v>
      </c>
      <c r="AP14" s="220"/>
      <c r="AQ14" s="226">
        <f t="shared" si="2"/>
        <v>3</v>
      </c>
      <c r="AR14" s="224"/>
      <c r="AS14" s="224"/>
      <c r="AT14" s="236"/>
      <c r="AU14" s="224"/>
      <c r="AV14" s="224"/>
      <c r="AW14" s="238"/>
      <c r="AX14" s="238"/>
    </row>
    <row r="15" spans="1:50" ht="93.75" customHeight="1" x14ac:dyDescent="0.55000000000000004">
      <c r="A15" s="218">
        <f t="shared" si="3"/>
        <v>10</v>
      </c>
      <c r="B15" s="239" t="s">
        <v>85</v>
      </c>
      <c r="C15" s="220" t="s">
        <v>74</v>
      </c>
      <c r="D15" s="240" t="s">
        <v>59</v>
      </c>
      <c r="E15" s="241" t="s">
        <v>86</v>
      </c>
      <c r="F15" s="242" t="s">
        <v>87</v>
      </c>
      <c r="G15" s="243" t="s">
        <v>42</v>
      </c>
      <c r="H15" s="242"/>
      <c r="I15" s="245" t="s">
        <v>88</v>
      </c>
      <c r="J15" s="223" t="s">
        <v>72</v>
      </c>
      <c r="K15" s="246">
        <v>45673</v>
      </c>
      <c r="L15" s="226" t="s">
        <v>89</v>
      </c>
      <c r="M15" s="226">
        <v>131</v>
      </c>
      <c r="N15" s="224"/>
      <c r="O15" s="226">
        <f>'EQUIPO JUNIO 2025  1'!AQ15</f>
        <v>0</v>
      </c>
      <c r="P15" s="228">
        <f t="shared" si="4"/>
        <v>0</v>
      </c>
      <c r="Q15" s="229">
        <f t="shared" ref="Q15:T15" si="21">AK15</f>
        <v>0</v>
      </c>
      <c r="R15" s="229">
        <f t="shared" si="21"/>
        <v>0</v>
      </c>
      <c r="S15" s="229">
        <f t="shared" si="21"/>
        <v>0</v>
      </c>
      <c r="T15" s="230">
        <f t="shared" si="21"/>
        <v>0</v>
      </c>
      <c r="U15" s="231"/>
      <c r="V15" s="220"/>
      <c r="W15" s="220"/>
      <c r="X15" s="220"/>
      <c r="Y15" s="232"/>
      <c r="Z15" s="233"/>
      <c r="AA15" s="220"/>
      <c r="AB15" s="220"/>
      <c r="AC15" s="220"/>
      <c r="AD15" s="232"/>
      <c r="AE15" s="233"/>
      <c r="AF15" s="220"/>
      <c r="AG15" s="220"/>
      <c r="AH15" s="220"/>
      <c r="AI15" s="232"/>
      <c r="AJ15" s="234">
        <f>'EQUIPO ENERO 2025'!AP15</f>
        <v>0</v>
      </c>
      <c r="AK15" s="235">
        <f t="shared" ref="AK15:AO15" si="22">P15-Z15+AE15+U15</f>
        <v>0</v>
      </c>
      <c r="AL15" s="229">
        <f t="shared" si="22"/>
        <v>0</v>
      </c>
      <c r="AM15" s="229">
        <f t="shared" si="22"/>
        <v>0</v>
      </c>
      <c r="AN15" s="229">
        <f t="shared" si="22"/>
        <v>0</v>
      </c>
      <c r="AO15" s="229">
        <f t="shared" si="22"/>
        <v>0</v>
      </c>
      <c r="AP15" s="220"/>
      <c r="AQ15" s="226">
        <f t="shared" si="2"/>
        <v>0</v>
      </c>
      <c r="AR15" s="224"/>
      <c r="AS15" s="224"/>
      <c r="AT15" s="236"/>
      <c r="AU15" s="224"/>
      <c r="AV15" s="224"/>
      <c r="AW15" s="238"/>
      <c r="AX15" s="238"/>
    </row>
    <row r="16" spans="1:50" ht="93.75" customHeight="1" x14ac:dyDescent="0.55000000000000004">
      <c r="A16" s="218">
        <f t="shared" si="3"/>
        <v>11</v>
      </c>
      <c r="B16" s="273" t="s">
        <v>90</v>
      </c>
      <c r="C16" s="274" t="s">
        <v>91</v>
      </c>
      <c r="D16" s="220"/>
      <c r="E16" s="224" t="s">
        <v>92</v>
      </c>
      <c r="F16" s="274" t="s">
        <v>93</v>
      </c>
      <c r="G16" s="275" t="s">
        <v>42</v>
      </c>
      <c r="H16" s="276">
        <v>150</v>
      </c>
      <c r="I16" s="224" t="s">
        <v>94</v>
      </c>
      <c r="J16" s="222"/>
      <c r="K16" s="225">
        <v>44592</v>
      </c>
      <c r="L16" s="226"/>
      <c r="M16" s="226"/>
      <c r="N16" s="227"/>
      <c r="O16" s="226">
        <f>'EQUIPO JUNIO 2025  1'!AQ16</f>
        <v>5</v>
      </c>
      <c r="P16" s="228">
        <f t="shared" si="4"/>
        <v>5</v>
      </c>
      <c r="Q16" s="229">
        <f t="shared" ref="Q16:T16" si="23">AK16</f>
        <v>5</v>
      </c>
      <c r="R16" s="229">
        <f t="shared" si="23"/>
        <v>5</v>
      </c>
      <c r="S16" s="229">
        <f t="shared" si="23"/>
        <v>5</v>
      </c>
      <c r="T16" s="230">
        <f t="shared" si="23"/>
        <v>5</v>
      </c>
      <c r="U16" s="231"/>
      <c r="V16" s="220"/>
      <c r="W16" s="220"/>
      <c r="X16" s="220"/>
      <c r="Y16" s="232"/>
      <c r="Z16" s="233"/>
      <c r="AA16" s="220"/>
      <c r="AB16" s="220"/>
      <c r="AC16" s="220"/>
      <c r="AD16" s="232"/>
      <c r="AE16" s="233"/>
      <c r="AF16" s="220"/>
      <c r="AG16" s="220"/>
      <c r="AH16" s="220"/>
      <c r="AI16" s="232"/>
      <c r="AJ16" s="234">
        <f>'EQUIPO ENERO 2025'!AP16</f>
        <v>5</v>
      </c>
      <c r="AK16" s="235">
        <f t="shared" ref="AK16:AO16" si="24">P16-Z16+AE16+U16</f>
        <v>5</v>
      </c>
      <c r="AL16" s="229">
        <f t="shared" si="24"/>
        <v>5</v>
      </c>
      <c r="AM16" s="229">
        <f t="shared" si="24"/>
        <v>5</v>
      </c>
      <c r="AN16" s="229">
        <f t="shared" si="24"/>
        <v>5</v>
      </c>
      <c r="AO16" s="229">
        <f t="shared" si="24"/>
        <v>5</v>
      </c>
      <c r="AP16" s="220"/>
      <c r="AQ16" s="226">
        <f t="shared" si="2"/>
        <v>5</v>
      </c>
      <c r="AR16" s="224"/>
      <c r="AS16" s="224"/>
      <c r="AT16" s="236"/>
      <c r="AU16" s="224"/>
      <c r="AV16" s="224"/>
      <c r="AW16" s="238"/>
      <c r="AX16" s="238"/>
    </row>
    <row r="17" spans="1:50" ht="93.75" customHeight="1" x14ac:dyDescent="0.55000000000000004">
      <c r="A17" s="218">
        <f t="shared" si="3"/>
        <v>12</v>
      </c>
      <c r="B17" s="273" t="s">
        <v>96</v>
      </c>
      <c r="C17" s="224" t="s">
        <v>97</v>
      </c>
      <c r="D17" s="220" t="s">
        <v>98</v>
      </c>
      <c r="E17" s="224" t="s">
        <v>99</v>
      </c>
      <c r="F17" s="220" t="s">
        <v>100</v>
      </c>
      <c r="G17" s="221" t="s">
        <v>42</v>
      </c>
      <c r="H17" s="223">
        <v>9180</v>
      </c>
      <c r="I17" s="224" t="s">
        <v>101</v>
      </c>
      <c r="J17" s="220" t="s">
        <v>72</v>
      </c>
      <c r="K17" s="225">
        <v>45316</v>
      </c>
      <c r="L17" s="226"/>
      <c r="M17" s="226">
        <v>15</v>
      </c>
      <c r="N17" s="227"/>
      <c r="O17" s="226">
        <f>'EQUIPO JUNIO 2025  1'!AQ17</f>
        <v>0</v>
      </c>
      <c r="P17" s="228">
        <f t="shared" si="4"/>
        <v>0</v>
      </c>
      <c r="Q17" s="229">
        <f t="shared" ref="Q17:T17" si="25">AK17</f>
        <v>0</v>
      </c>
      <c r="R17" s="229">
        <f t="shared" si="25"/>
        <v>0</v>
      </c>
      <c r="S17" s="229">
        <f t="shared" si="25"/>
        <v>0</v>
      </c>
      <c r="T17" s="230">
        <f t="shared" si="25"/>
        <v>0</v>
      </c>
      <c r="U17" s="231"/>
      <c r="V17" s="220"/>
      <c r="W17" s="220"/>
      <c r="X17" s="220"/>
      <c r="Y17" s="232"/>
      <c r="Z17" s="233"/>
      <c r="AA17" s="220"/>
      <c r="AB17" s="220"/>
      <c r="AC17" s="220"/>
      <c r="AD17" s="232"/>
      <c r="AE17" s="233"/>
      <c r="AF17" s="220"/>
      <c r="AG17" s="220"/>
      <c r="AH17" s="220"/>
      <c r="AI17" s="232"/>
      <c r="AJ17" s="234">
        <f>'EQUIPO ENERO 2025'!AP17</f>
        <v>0</v>
      </c>
      <c r="AK17" s="235">
        <f t="shared" ref="AK17:AO17" si="26">P17-Z17+AE17+U17</f>
        <v>0</v>
      </c>
      <c r="AL17" s="229">
        <f t="shared" si="26"/>
        <v>0</v>
      </c>
      <c r="AM17" s="229">
        <f t="shared" si="26"/>
        <v>0</v>
      </c>
      <c r="AN17" s="229">
        <f t="shared" si="26"/>
        <v>0</v>
      </c>
      <c r="AO17" s="229">
        <f t="shared" si="26"/>
        <v>0</v>
      </c>
      <c r="AP17" s="220"/>
      <c r="AQ17" s="226">
        <f t="shared" si="2"/>
        <v>0</v>
      </c>
      <c r="AR17" s="224"/>
      <c r="AS17" s="224"/>
      <c r="AT17" s="236"/>
      <c r="AU17" s="224"/>
      <c r="AV17" s="224"/>
      <c r="AW17" s="238"/>
      <c r="AX17" s="238"/>
    </row>
    <row r="18" spans="1:50" ht="93.75" customHeight="1" x14ac:dyDescent="0.55000000000000004">
      <c r="A18" s="218">
        <f t="shared" si="3"/>
        <v>13</v>
      </c>
      <c r="B18" s="273" t="s">
        <v>102</v>
      </c>
      <c r="C18" s="274" t="s">
        <v>91</v>
      </c>
      <c r="D18" s="220" t="s">
        <v>98</v>
      </c>
      <c r="E18" s="224" t="s">
        <v>103</v>
      </c>
      <c r="F18" s="220" t="s">
        <v>104</v>
      </c>
      <c r="G18" s="221" t="s">
        <v>42</v>
      </c>
      <c r="H18" s="223">
        <v>4600</v>
      </c>
      <c r="I18" s="224" t="s">
        <v>103</v>
      </c>
      <c r="J18" s="220" t="s">
        <v>72</v>
      </c>
      <c r="K18" s="225">
        <v>45216</v>
      </c>
      <c r="L18" s="226">
        <v>2015</v>
      </c>
      <c r="M18" s="226">
        <v>451</v>
      </c>
      <c r="N18" s="227"/>
      <c r="O18" s="226">
        <f>'EQUIPO JUNIO 2025  1'!AQ18</f>
        <v>0</v>
      </c>
      <c r="P18" s="228">
        <f t="shared" si="4"/>
        <v>0</v>
      </c>
      <c r="Q18" s="229">
        <f t="shared" ref="Q18:T18" si="27">AK18</f>
        <v>0</v>
      </c>
      <c r="R18" s="229">
        <f t="shared" si="27"/>
        <v>0</v>
      </c>
      <c r="S18" s="229">
        <f t="shared" si="27"/>
        <v>0</v>
      </c>
      <c r="T18" s="230">
        <f t="shared" si="27"/>
        <v>0</v>
      </c>
      <c r="U18" s="231"/>
      <c r="V18" s="220"/>
      <c r="W18" s="220"/>
      <c r="X18" s="220"/>
      <c r="Y18" s="232"/>
      <c r="Z18" s="233"/>
      <c r="AA18" s="220"/>
      <c r="AB18" s="220"/>
      <c r="AC18" s="220"/>
      <c r="AD18" s="232"/>
      <c r="AE18" s="233"/>
      <c r="AF18" s="220"/>
      <c r="AG18" s="220"/>
      <c r="AH18" s="220"/>
      <c r="AI18" s="232"/>
      <c r="AJ18" s="234">
        <f>'EQUIPO ENERO 2025'!AP18</f>
        <v>0</v>
      </c>
      <c r="AK18" s="235">
        <f t="shared" ref="AK18:AO18" si="28">P18-Z18+AE18+U18</f>
        <v>0</v>
      </c>
      <c r="AL18" s="229">
        <f t="shared" si="28"/>
        <v>0</v>
      </c>
      <c r="AM18" s="229">
        <f t="shared" si="28"/>
        <v>0</v>
      </c>
      <c r="AN18" s="229">
        <f t="shared" si="28"/>
        <v>0</v>
      </c>
      <c r="AO18" s="229">
        <f t="shared" si="28"/>
        <v>0</v>
      </c>
      <c r="AP18" s="220"/>
      <c r="AQ18" s="226">
        <f t="shared" si="2"/>
        <v>0</v>
      </c>
      <c r="AR18" s="224"/>
      <c r="AS18" s="224"/>
      <c r="AT18" s="236"/>
      <c r="AU18" s="224"/>
      <c r="AV18" s="224"/>
      <c r="AW18" s="238"/>
      <c r="AX18" s="238"/>
    </row>
    <row r="19" spans="1:50" ht="93.75" customHeight="1" x14ac:dyDescent="0.55000000000000004">
      <c r="A19" s="218">
        <f t="shared" si="3"/>
        <v>14</v>
      </c>
      <c r="B19" s="273" t="s">
        <v>105</v>
      </c>
      <c r="C19" s="224" t="s">
        <v>97</v>
      </c>
      <c r="D19" s="220" t="s">
        <v>98</v>
      </c>
      <c r="E19" s="224" t="s">
        <v>106</v>
      </c>
      <c r="F19" s="220" t="s">
        <v>107</v>
      </c>
      <c r="G19" s="221" t="s">
        <v>42</v>
      </c>
      <c r="H19" s="223">
        <v>2800</v>
      </c>
      <c r="I19" s="224" t="s">
        <v>108</v>
      </c>
      <c r="J19" s="220" t="s">
        <v>72</v>
      </c>
      <c r="K19" s="225">
        <v>45107</v>
      </c>
      <c r="L19" s="226" t="s">
        <v>109</v>
      </c>
      <c r="M19" s="226">
        <v>393</v>
      </c>
      <c r="N19" s="224"/>
      <c r="O19" s="226">
        <f>'EQUIPO JUNIO 2025  1'!AQ19</f>
        <v>5</v>
      </c>
      <c r="P19" s="228">
        <f t="shared" si="4"/>
        <v>5</v>
      </c>
      <c r="Q19" s="229">
        <f t="shared" ref="Q19:T19" si="29">AK19</f>
        <v>5</v>
      </c>
      <c r="R19" s="229">
        <f t="shared" si="29"/>
        <v>5</v>
      </c>
      <c r="S19" s="229">
        <f t="shared" si="29"/>
        <v>5</v>
      </c>
      <c r="T19" s="230">
        <f t="shared" si="29"/>
        <v>5</v>
      </c>
      <c r="U19" s="231"/>
      <c r="V19" s="220"/>
      <c r="W19" s="220"/>
      <c r="X19" s="220"/>
      <c r="Y19" s="232"/>
      <c r="Z19" s="233"/>
      <c r="AA19" s="220">
        <v>1</v>
      </c>
      <c r="AB19" s="220"/>
      <c r="AC19" s="220"/>
      <c r="AD19" s="232"/>
      <c r="AE19" s="233"/>
      <c r="AF19" s="220">
        <v>1</v>
      </c>
      <c r="AG19" s="220"/>
      <c r="AH19" s="220"/>
      <c r="AI19" s="232"/>
      <c r="AJ19" s="234">
        <f>'EQUIPO ENERO 2025'!AP19</f>
        <v>5</v>
      </c>
      <c r="AK19" s="235">
        <f t="shared" ref="AK19:AO19" si="30">P19-Z19+AE19+U19</f>
        <v>5</v>
      </c>
      <c r="AL19" s="229">
        <f t="shared" si="30"/>
        <v>5</v>
      </c>
      <c r="AM19" s="229">
        <f t="shared" si="30"/>
        <v>5</v>
      </c>
      <c r="AN19" s="229">
        <f t="shared" si="30"/>
        <v>5</v>
      </c>
      <c r="AO19" s="229">
        <f t="shared" si="30"/>
        <v>5</v>
      </c>
      <c r="AP19" s="220"/>
      <c r="AQ19" s="226">
        <f t="shared" si="2"/>
        <v>5</v>
      </c>
      <c r="AR19" s="224"/>
      <c r="AS19" s="224"/>
      <c r="AT19" s="236"/>
      <c r="AU19" s="224"/>
      <c r="AV19" s="224"/>
      <c r="AW19" s="238"/>
      <c r="AX19" s="238"/>
    </row>
    <row r="20" spans="1:50" ht="93.75" customHeight="1" x14ac:dyDescent="0.55000000000000004">
      <c r="A20" s="218">
        <f t="shared" si="3"/>
        <v>15</v>
      </c>
      <c r="B20" s="273" t="s">
        <v>110</v>
      </c>
      <c r="C20" s="274" t="s">
        <v>91</v>
      </c>
      <c r="D20" s="220" t="s">
        <v>98</v>
      </c>
      <c r="E20" s="224" t="s">
        <v>111</v>
      </c>
      <c r="F20" s="220" t="s">
        <v>112</v>
      </c>
      <c r="G20" s="277" t="s">
        <v>42</v>
      </c>
      <c r="H20" s="223">
        <v>9180</v>
      </c>
      <c r="I20" s="224" t="s">
        <v>113</v>
      </c>
      <c r="J20" s="220" t="s">
        <v>72</v>
      </c>
      <c r="K20" s="278">
        <v>45316</v>
      </c>
      <c r="L20" s="226"/>
      <c r="M20" s="226">
        <v>15</v>
      </c>
      <c r="N20" s="227"/>
      <c r="O20" s="226">
        <f>'EQUIPO JUNIO 2025  1'!AQ20</f>
        <v>0</v>
      </c>
      <c r="P20" s="228">
        <f t="shared" si="4"/>
        <v>0</v>
      </c>
      <c r="Q20" s="229">
        <f t="shared" ref="Q20:T20" si="31">AK20</f>
        <v>0</v>
      </c>
      <c r="R20" s="229">
        <f t="shared" si="31"/>
        <v>0</v>
      </c>
      <c r="S20" s="229">
        <f t="shared" si="31"/>
        <v>0</v>
      </c>
      <c r="T20" s="230">
        <f t="shared" si="31"/>
        <v>0</v>
      </c>
      <c r="U20" s="231"/>
      <c r="V20" s="220"/>
      <c r="W20" s="220"/>
      <c r="X20" s="220"/>
      <c r="Y20" s="232"/>
      <c r="Z20" s="233"/>
      <c r="AA20" s="220"/>
      <c r="AB20" s="220"/>
      <c r="AC20" s="220"/>
      <c r="AD20" s="232"/>
      <c r="AE20" s="233"/>
      <c r="AF20" s="220"/>
      <c r="AG20" s="220"/>
      <c r="AH20" s="220"/>
      <c r="AI20" s="232"/>
      <c r="AJ20" s="234">
        <f>'EQUIPO ENERO 2025'!AP20</f>
        <v>0</v>
      </c>
      <c r="AK20" s="235">
        <f t="shared" ref="AK20:AO20" si="32">P20-Z20+AE20+U20</f>
        <v>0</v>
      </c>
      <c r="AL20" s="229">
        <f t="shared" si="32"/>
        <v>0</v>
      </c>
      <c r="AM20" s="229">
        <f t="shared" si="32"/>
        <v>0</v>
      </c>
      <c r="AN20" s="229">
        <f t="shared" si="32"/>
        <v>0</v>
      </c>
      <c r="AO20" s="229">
        <f t="shared" si="32"/>
        <v>0</v>
      </c>
      <c r="AP20" s="220"/>
      <c r="AQ20" s="226">
        <f t="shared" si="2"/>
        <v>0</v>
      </c>
      <c r="AR20" s="224"/>
      <c r="AS20" s="224"/>
      <c r="AT20" s="236"/>
      <c r="AU20" s="224"/>
      <c r="AV20" s="224"/>
      <c r="AW20" s="238"/>
      <c r="AX20" s="238"/>
    </row>
    <row r="21" spans="1:50" ht="93.75" customHeight="1" x14ac:dyDescent="0.55000000000000004">
      <c r="A21" s="218">
        <f t="shared" si="3"/>
        <v>16</v>
      </c>
      <c r="B21" s="279" t="s">
        <v>114</v>
      </c>
      <c r="C21" s="224" t="s">
        <v>97</v>
      </c>
      <c r="D21" s="224" t="s">
        <v>98</v>
      </c>
      <c r="E21" s="224" t="s">
        <v>115</v>
      </c>
      <c r="F21" s="224" t="s">
        <v>116</v>
      </c>
      <c r="G21" s="227" t="s">
        <v>42</v>
      </c>
      <c r="H21" s="280">
        <v>36300</v>
      </c>
      <c r="I21" s="224" t="s">
        <v>117</v>
      </c>
      <c r="J21" s="220" t="s">
        <v>72</v>
      </c>
      <c r="K21" s="278">
        <v>45299</v>
      </c>
      <c r="L21" s="226"/>
      <c r="M21" s="226">
        <v>6</v>
      </c>
      <c r="N21" s="227"/>
      <c r="O21" s="226">
        <f>'EQUIPO JUNIO 2025  1'!AQ21</f>
        <v>0</v>
      </c>
      <c r="P21" s="228">
        <f t="shared" si="4"/>
        <v>0</v>
      </c>
      <c r="Q21" s="229">
        <f t="shared" ref="Q21:T21" si="33">AK21</f>
        <v>0</v>
      </c>
      <c r="R21" s="229">
        <f t="shared" si="33"/>
        <v>0</v>
      </c>
      <c r="S21" s="229">
        <f t="shared" si="33"/>
        <v>0</v>
      </c>
      <c r="T21" s="230">
        <f t="shared" si="33"/>
        <v>0</v>
      </c>
      <c r="U21" s="231"/>
      <c r="V21" s="220"/>
      <c r="W21" s="220"/>
      <c r="X21" s="220"/>
      <c r="Y21" s="232"/>
      <c r="Z21" s="233"/>
      <c r="AA21" s="220"/>
      <c r="AB21" s="220"/>
      <c r="AC21" s="220"/>
      <c r="AD21" s="232"/>
      <c r="AE21" s="233"/>
      <c r="AF21" s="220"/>
      <c r="AG21" s="220"/>
      <c r="AH21" s="220"/>
      <c r="AI21" s="232"/>
      <c r="AJ21" s="234">
        <f>'EQUIPO ENERO 2025'!AP21</f>
        <v>0</v>
      </c>
      <c r="AK21" s="235">
        <f t="shared" ref="AK21:AO21" si="34">P21-Z21+AE21+U21</f>
        <v>0</v>
      </c>
      <c r="AL21" s="229">
        <f t="shared" si="34"/>
        <v>0</v>
      </c>
      <c r="AM21" s="229">
        <f t="shared" si="34"/>
        <v>0</v>
      </c>
      <c r="AN21" s="229">
        <f t="shared" si="34"/>
        <v>0</v>
      </c>
      <c r="AO21" s="229">
        <f t="shared" si="34"/>
        <v>0</v>
      </c>
      <c r="AP21" s="220"/>
      <c r="AQ21" s="226">
        <f t="shared" si="2"/>
        <v>0</v>
      </c>
      <c r="AR21" s="236"/>
      <c r="AS21" s="236"/>
      <c r="AT21" s="236"/>
      <c r="AU21" s="224"/>
      <c r="AV21" s="224"/>
      <c r="AW21" s="238"/>
      <c r="AX21" s="238"/>
    </row>
    <row r="22" spans="1:50" ht="93.75" customHeight="1" x14ac:dyDescent="0.55000000000000004">
      <c r="A22" s="218">
        <f t="shared" si="3"/>
        <v>17</v>
      </c>
      <c r="B22" s="279" t="s">
        <v>118</v>
      </c>
      <c r="C22" s="224" t="s">
        <v>97</v>
      </c>
      <c r="D22" s="224" t="s">
        <v>98</v>
      </c>
      <c r="E22" s="224" t="s">
        <v>119</v>
      </c>
      <c r="F22" s="224" t="s">
        <v>120</v>
      </c>
      <c r="G22" s="227" t="s">
        <v>42</v>
      </c>
      <c r="H22" s="280"/>
      <c r="I22" s="224" t="s">
        <v>121</v>
      </c>
      <c r="J22" s="220" t="s">
        <v>72</v>
      </c>
      <c r="K22" s="225">
        <v>45336</v>
      </c>
      <c r="L22" s="281" t="s">
        <v>122</v>
      </c>
      <c r="M22" s="226">
        <v>37</v>
      </c>
      <c r="N22" s="227"/>
      <c r="O22" s="226">
        <f>'EQUIPO JUNIO 2025  1'!AQ22</f>
        <v>0</v>
      </c>
      <c r="P22" s="228">
        <f t="shared" si="4"/>
        <v>0</v>
      </c>
      <c r="Q22" s="229">
        <f t="shared" ref="Q22:T22" si="35">AK22</f>
        <v>0</v>
      </c>
      <c r="R22" s="229">
        <f t="shared" si="35"/>
        <v>0</v>
      </c>
      <c r="S22" s="229">
        <f t="shared" si="35"/>
        <v>0</v>
      </c>
      <c r="T22" s="230">
        <f t="shared" si="35"/>
        <v>0</v>
      </c>
      <c r="U22" s="231"/>
      <c r="V22" s="220"/>
      <c r="W22" s="220"/>
      <c r="X22" s="220"/>
      <c r="Y22" s="232"/>
      <c r="Z22" s="233"/>
      <c r="AA22" s="220"/>
      <c r="AB22" s="220"/>
      <c r="AC22" s="220"/>
      <c r="AD22" s="232"/>
      <c r="AE22" s="233"/>
      <c r="AF22" s="220"/>
      <c r="AG22" s="220"/>
      <c r="AH22" s="220"/>
      <c r="AI22" s="232"/>
      <c r="AJ22" s="234">
        <f>'EQUIPO ENERO 2025'!AP22</f>
        <v>0</v>
      </c>
      <c r="AK22" s="235">
        <f t="shared" ref="AK22:AO22" si="36">P22-Z22+AE22+U22</f>
        <v>0</v>
      </c>
      <c r="AL22" s="229">
        <f t="shared" si="36"/>
        <v>0</v>
      </c>
      <c r="AM22" s="229">
        <f t="shared" si="36"/>
        <v>0</v>
      </c>
      <c r="AN22" s="229">
        <f t="shared" si="36"/>
        <v>0</v>
      </c>
      <c r="AO22" s="229">
        <f t="shared" si="36"/>
        <v>0</v>
      </c>
      <c r="AP22" s="220"/>
      <c r="AQ22" s="226">
        <f t="shared" si="2"/>
        <v>0</v>
      </c>
      <c r="AR22" s="236"/>
      <c r="AS22" s="236"/>
      <c r="AT22" s="236"/>
      <c r="AU22" s="224"/>
      <c r="AV22" s="224"/>
      <c r="AW22" s="238"/>
      <c r="AX22" s="238"/>
    </row>
    <row r="23" spans="1:50" ht="93.75" customHeight="1" x14ac:dyDescent="0.55000000000000004">
      <c r="A23" s="218">
        <f t="shared" si="3"/>
        <v>18</v>
      </c>
      <c r="B23" s="279" t="s">
        <v>123</v>
      </c>
      <c r="C23" s="224" t="s">
        <v>97</v>
      </c>
      <c r="D23" s="224" t="s">
        <v>98</v>
      </c>
      <c r="E23" s="224" t="s">
        <v>124</v>
      </c>
      <c r="F23" s="224" t="s">
        <v>125</v>
      </c>
      <c r="G23" s="227" t="s">
        <v>42</v>
      </c>
      <c r="H23" s="280"/>
      <c r="I23" s="224" t="s">
        <v>126</v>
      </c>
      <c r="J23" s="220" t="s">
        <v>72</v>
      </c>
      <c r="K23" s="225">
        <v>45336</v>
      </c>
      <c r="L23" s="281" t="s">
        <v>122</v>
      </c>
      <c r="M23" s="226">
        <v>37</v>
      </c>
      <c r="N23" s="227"/>
      <c r="O23" s="226">
        <f>'EQUIPO JUNIO 2025  1'!AQ23</f>
        <v>0</v>
      </c>
      <c r="P23" s="228">
        <f t="shared" si="4"/>
        <v>0</v>
      </c>
      <c r="Q23" s="229">
        <f t="shared" ref="Q23:T23" si="37">AK23</f>
        <v>0</v>
      </c>
      <c r="R23" s="229">
        <f t="shared" si="37"/>
        <v>0</v>
      </c>
      <c r="S23" s="229">
        <f t="shared" si="37"/>
        <v>0</v>
      </c>
      <c r="T23" s="230">
        <f t="shared" si="37"/>
        <v>0</v>
      </c>
      <c r="U23" s="231"/>
      <c r="V23" s="220"/>
      <c r="W23" s="220"/>
      <c r="X23" s="220"/>
      <c r="Y23" s="232"/>
      <c r="Z23" s="233"/>
      <c r="AA23" s="220"/>
      <c r="AB23" s="220"/>
      <c r="AC23" s="220"/>
      <c r="AD23" s="232"/>
      <c r="AE23" s="233"/>
      <c r="AF23" s="220"/>
      <c r="AG23" s="220"/>
      <c r="AH23" s="220"/>
      <c r="AI23" s="232"/>
      <c r="AJ23" s="234">
        <f>'EQUIPO ENERO 2025'!AP23</f>
        <v>0</v>
      </c>
      <c r="AK23" s="235">
        <f t="shared" ref="AK23:AO23" si="38">P23-Z23+AE23+U23</f>
        <v>0</v>
      </c>
      <c r="AL23" s="229">
        <f t="shared" si="38"/>
        <v>0</v>
      </c>
      <c r="AM23" s="229">
        <f t="shared" si="38"/>
        <v>0</v>
      </c>
      <c r="AN23" s="229">
        <f t="shared" si="38"/>
        <v>0</v>
      </c>
      <c r="AO23" s="229">
        <f t="shared" si="38"/>
        <v>0</v>
      </c>
      <c r="AP23" s="220"/>
      <c r="AQ23" s="226">
        <f t="shared" si="2"/>
        <v>0</v>
      </c>
      <c r="AR23" s="236"/>
      <c r="AS23" s="236"/>
      <c r="AT23" s="236"/>
      <c r="AU23" s="224"/>
      <c r="AV23" s="224"/>
      <c r="AW23" s="238"/>
      <c r="AX23" s="238"/>
    </row>
    <row r="24" spans="1:50" ht="93.75" customHeight="1" x14ac:dyDescent="0.55000000000000004">
      <c r="A24" s="218">
        <f t="shared" si="3"/>
        <v>19</v>
      </c>
      <c r="B24" s="279" t="s">
        <v>127</v>
      </c>
      <c r="C24" s="224" t="s">
        <v>97</v>
      </c>
      <c r="D24" s="224" t="s">
        <v>98</v>
      </c>
      <c r="E24" s="224" t="s">
        <v>128</v>
      </c>
      <c r="F24" s="224" t="s">
        <v>129</v>
      </c>
      <c r="G24" s="227" t="s">
        <v>42</v>
      </c>
      <c r="H24" s="280"/>
      <c r="I24" s="224" t="s">
        <v>130</v>
      </c>
      <c r="J24" s="220" t="s">
        <v>72</v>
      </c>
      <c r="K24" s="225">
        <v>45336</v>
      </c>
      <c r="L24" s="281" t="s">
        <v>122</v>
      </c>
      <c r="M24" s="226">
        <v>38</v>
      </c>
      <c r="N24" s="227"/>
      <c r="O24" s="226">
        <f>'EQUIPO JUNIO 2025  1'!AQ24</f>
        <v>0</v>
      </c>
      <c r="P24" s="228">
        <f t="shared" si="4"/>
        <v>0</v>
      </c>
      <c r="Q24" s="229">
        <f t="shared" ref="Q24:T24" si="39">AK24</f>
        <v>0</v>
      </c>
      <c r="R24" s="229">
        <f t="shared" si="39"/>
        <v>0</v>
      </c>
      <c r="S24" s="229">
        <f t="shared" si="39"/>
        <v>0</v>
      </c>
      <c r="T24" s="230">
        <f t="shared" si="39"/>
        <v>0</v>
      </c>
      <c r="U24" s="231"/>
      <c r="V24" s="220"/>
      <c r="W24" s="220"/>
      <c r="X24" s="220"/>
      <c r="Y24" s="232"/>
      <c r="Z24" s="233"/>
      <c r="AA24" s="220"/>
      <c r="AB24" s="220"/>
      <c r="AC24" s="220"/>
      <c r="AD24" s="232"/>
      <c r="AE24" s="233"/>
      <c r="AF24" s="220"/>
      <c r="AG24" s="220"/>
      <c r="AH24" s="220"/>
      <c r="AI24" s="232"/>
      <c r="AJ24" s="234">
        <f>'EQUIPO ENERO 2025'!AP24</f>
        <v>0</v>
      </c>
      <c r="AK24" s="235">
        <f t="shared" ref="AK24:AO24" si="40">P24-Z24+AE24+U24</f>
        <v>0</v>
      </c>
      <c r="AL24" s="229">
        <f t="shared" si="40"/>
        <v>0</v>
      </c>
      <c r="AM24" s="229">
        <f t="shared" si="40"/>
        <v>0</v>
      </c>
      <c r="AN24" s="229">
        <f t="shared" si="40"/>
        <v>0</v>
      </c>
      <c r="AO24" s="229">
        <f t="shared" si="40"/>
        <v>0</v>
      </c>
      <c r="AP24" s="220"/>
      <c r="AQ24" s="226">
        <f t="shared" si="2"/>
        <v>0</v>
      </c>
      <c r="AR24" s="236"/>
      <c r="AS24" s="236"/>
      <c r="AT24" s="236"/>
      <c r="AU24" s="224"/>
      <c r="AV24" s="224"/>
      <c r="AW24" s="238"/>
      <c r="AX24" s="238"/>
    </row>
    <row r="25" spans="1:50" ht="93.75" customHeight="1" x14ac:dyDescent="0.55000000000000004">
      <c r="A25" s="218">
        <f t="shared" si="3"/>
        <v>20</v>
      </c>
      <c r="B25" s="279" t="s">
        <v>131</v>
      </c>
      <c r="C25" s="220" t="s">
        <v>132</v>
      </c>
      <c r="D25" s="224"/>
      <c r="E25" s="224" t="s">
        <v>133</v>
      </c>
      <c r="F25" s="224" t="s">
        <v>134</v>
      </c>
      <c r="G25" s="227" t="s">
        <v>42</v>
      </c>
      <c r="H25" s="280"/>
      <c r="I25" s="224" t="s">
        <v>135</v>
      </c>
      <c r="J25" s="220" t="s">
        <v>136</v>
      </c>
      <c r="K25" s="225">
        <v>45454</v>
      </c>
      <c r="L25" s="281" t="s">
        <v>137</v>
      </c>
      <c r="M25" s="226">
        <v>76</v>
      </c>
      <c r="N25" s="227"/>
      <c r="O25" s="226">
        <f>'EQUIPO JUNIO 2025  1'!AQ25</f>
        <v>0</v>
      </c>
      <c r="P25" s="228">
        <f t="shared" si="4"/>
        <v>0</v>
      </c>
      <c r="Q25" s="229">
        <f t="shared" ref="Q25:T25" si="41">AK25</f>
        <v>0</v>
      </c>
      <c r="R25" s="229">
        <f t="shared" si="41"/>
        <v>0</v>
      </c>
      <c r="S25" s="229">
        <f t="shared" si="41"/>
        <v>0</v>
      </c>
      <c r="T25" s="230">
        <f t="shared" si="41"/>
        <v>0</v>
      </c>
      <c r="U25" s="231"/>
      <c r="V25" s="220"/>
      <c r="W25" s="220"/>
      <c r="X25" s="220"/>
      <c r="Y25" s="232"/>
      <c r="Z25" s="233"/>
      <c r="AA25" s="220"/>
      <c r="AB25" s="220"/>
      <c r="AC25" s="220"/>
      <c r="AD25" s="232"/>
      <c r="AE25" s="233"/>
      <c r="AF25" s="220"/>
      <c r="AG25" s="220"/>
      <c r="AH25" s="220"/>
      <c r="AI25" s="232"/>
      <c r="AJ25" s="234">
        <f>'EQUIPO ENERO 2025'!AP25</f>
        <v>0</v>
      </c>
      <c r="AK25" s="235">
        <f t="shared" ref="AK25:AO25" si="42">P25-Z25+AE25+U25</f>
        <v>0</v>
      </c>
      <c r="AL25" s="229">
        <f t="shared" si="42"/>
        <v>0</v>
      </c>
      <c r="AM25" s="229">
        <f t="shared" si="42"/>
        <v>0</v>
      </c>
      <c r="AN25" s="229">
        <f t="shared" si="42"/>
        <v>0</v>
      </c>
      <c r="AO25" s="229">
        <f t="shared" si="42"/>
        <v>0</v>
      </c>
      <c r="AP25" s="220"/>
      <c r="AQ25" s="226">
        <f t="shared" si="2"/>
        <v>0</v>
      </c>
      <c r="AR25" s="236"/>
      <c r="AS25" s="236"/>
      <c r="AT25" s="236"/>
      <c r="AU25" s="224"/>
      <c r="AV25" s="224"/>
      <c r="AW25" s="238"/>
      <c r="AX25" s="238"/>
    </row>
    <row r="26" spans="1:50" ht="93.75" customHeight="1" x14ac:dyDescent="0.55000000000000004">
      <c r="A26" s="218">
        <f t="shared" si="3"/>
        <v>21</v>
      </c>
      <c r="B26" s="282" t="s">
        <v>138</v>
      </c>
      <c r="C26" s="274" t="s">
        <v>91</v>
      </c>
      <c r="D26" s="224" t="s">
        <v>58</v>
      </c>
      <c r="E26" s="224" t="s">
        <v>139</v>
      </c>
      <c r="F26" s="224" t="s">
        <v>140</v>
      </c>
      <c r="G26" s="236" t="s">
        <v>42</v>
      </c>
      <c r="H26" s="280">
        <v>2800</v>
      </c>
      <c r="I26" s="224" t="s">
        <v>141</v>
      </c>
      <c r="J26" s="224" t="s">
        <v>72</v>
      </c>
      <c r="K26" s="225">
        <v>45574</v>
      </c>
      <c r="L26" s="226" t="s">
        <v>142</v>
      </c>
      <c r="M26" s="226">
        <v>71</v>
      </c>
      <c r="N26" s="236"/>
      <c r="O26" s="226">
        <f>'EQUIPO JUNIO 2025  1'!AQ26</f>
        <v>8</v>
      </c>
      <c r="P26" s="228">
        <f t="shared" si="4"/>
        <v>8</v>
      </c>
      <c r="Q26" s="229">
        <f t="shared" ref="Q26:T26" si="43">AK26</f>
        <v>8</v>
      </c>
      <c r="R26" s="229">
        <f t="shared" si="43"/>
        <v>8</v>
      </c>
      <c r="S26" s="229">
        <f t="shared" si="43"/>
        <v>8</v>
      </c>
      <c r="T26" s="230">
        <f t="shared" si="43"/>
        <v>8</v>
      </c>
      <c r="U26" s="231"/>
      <c r="V26" s="220"/>
      <c r="W26" s="220"/>
      <c r="X26" s="220"/>
      <c r="Y26" s="232"/>
      <c r="Z26" s="233"/>
      <c r="AA26" s="220"/>
      <c r="AB26" s="220"/>
      <c r="AC26" s="220"/>
      <c r="AD26" s="232"/>
      <c r="AE26" s="233"/>
      <c r="AF26" s="220"/>
      <c r="AG26" s="220"/>
      <c r="AH26" s="220"/>
      <c r="AI26" s="232"/>
      <c r="AJ26" s="234">
        <f>'EQUIPO ENERO 2025'!AP26</f>
        <v>8</v>
      </c>
      <c r="AK26" s="235">
        <f t="shared" ref="AK26:AO26" si="44">P26-Z26+AE26+U26</f>
        <v>8</v>
      </c>
      <c r="AL26" s="229">
        <f t="shared" si="44"/>
        <v>8</v>
      </c>
      <c r="AM26" s="229">
        <f t="shared" si="44"/>
        <v>8</v>
      </c>
      <c r="AN26" s="229">
        <f t="shared" si="44"/>
        <v>8</v>
      </c>
      <c r="AO26" s="229">
        <f t="shared" si="44"/>
        <v>8</v>
      </c>
      <c r="AP26" s="220"/>
      <c r="AQ26" s="226">
        <f t="shared" si="2"/>
        <v>8</v>
      </c>
      <c r="AR26" s="224"/>
      <c r="AS26" s="224"/>
      <c r="AT26" s="236"/>
      <c r="AU26" s="224"/>
      <c r="AV26" s="224"/>
      <c r="AW26" s="238"/>
      <c r="AX26" s="238"/>
    </row>
    <row r="27" spans="1:50" ht="93.75" customHeight="1" x14ac:dyDescent="0.55000000000000004">
      <c r="A27" s="218">
        <f t="shared" si="3"/>
        <v>22</v>
      </c>
      <c r="B27" s="283" t="s">
        <v>138</v>
      </c>
      <c r="C27" s="274" t="s">
        <v>91</v>
      </c>
      <c r="D27" s="220" t="s">
        <v>58</v>
      </c>
      <c r="E27" s="224" t="s">
        <v>139</v>
      </c>
      <c r="F27" s="220" t="s">
        <v>143</v>
      </c>
      <c r="G27" s="221" t="s">
        <v>42</v>
      </c>
      <c r="H27" s="223">
        <v>2800</v>
      </c>
      <c r="I27" s="224" t="s">
        <v>144</v>
      </c>
      <c r="J27" s="220" t="s">
        <v>72</v>
      </c>
      <c r="K27" s="225">
        <v>45574</v>
      </c>
      <c r="L27" s="226" t="s">
        <v>142</v>
      </c>
      <c r="M27" s="226">
        <v>71</v>
      </c>
      <c r="N27" s="224"/>
      <c r="O27" s="226">
        <f>'EQUIPO JUNIO 2025  1'!AQ27</f>
        <v>8</v>
      </c>
      <c r="P27" s="228">
        <f t="shared" si="4"/>
        <v>8</v>
      </c>
      <c r="Q27" s="229">
        <f t="shared" ref="Q27:T27" si="45">AK27</f>
        <v>8</v>
      </c>
      <c r="R27" s="229">
        <f t="shared" si="45"/>
        <v>8</v>
      </c>
      <c r="S27" s="229">
        <f t="shared" si="45"/>
        <v>8</v>
      </c>
      <c r="T27" s="230">
        <f t="shared" si="45"/>
        <v>8</v>
      </c>
      <c r="U27" s="231"/>
      <c r="V27" s="220"/>
      <c r="W27" s="220"/>
      <c r="X27" s="220"/>
      <c r="Y27" s="232"/>
      <c r="Z27" s="233"/>
      <c r="AA27" s="220"/>
      <c r="AB27" s="220"/>
      <c r="AC27" s="220"/>
      <c r="AD27" s="232"/>
      <c r="AE27" s="233"/>
      <c r="AF27" s="220"/>
      <c r="AG27" s="220"/>
      <c r="AH27" s="220"/>
      <c r="AI27" s="232"/>
      <c r="AJ27" s="234">
        <f>'EQUIPO ENERO 2025'!AP27</f>
        <v>10</v>
      </c>
      <c r="AK27" s="235">
        <f t="shared" ref="AK27:AO27" si="46">P27-Z27+AE27+U27</f>
        <v>8</v>
      </c>
      <c r="AL27" s="229">
        <f t="shared" si="46"/>
        <v>8</v>
      </c>
      <c r="AM27" s="229">
        <f t="shared" si="46"/>
        <v>8</v>
      </c>
      <c r="AN27" s="229">
        <f t="shared" si="46"/>
        <v>8</v>
      </c>
      <c r="AO27" s="229">
        <f t="shared" si="46"/>
        <v>8</v>
      </c>
      <c r="AP27" s="220"/>
      <c r="AQ27" s="226">
        <f t="shared" si="2"/>
        <v>8</v>
      </c>
      <c r="AR27" s="224"/>
      <c r="AS27" s="224"/>
      <c r="AT27" s="236"/>
      <c r="AU27" s="224"/>
      <c r="AV27" s="224"/>
      <c r="AW27" s="238"/>
      <c r="AX27" s="238"/>
    </row>
    <row r="28" spans="1:50" ht="93.75" customHeight="1" x14ac:dyDescent="0.55000000000000004">
      <c r="A28" s="218">
        <f t="shared" si="3"/>
        <v>23</v>
      </c>
      <c r="B28" s="282" t="s">
        <v>138</v>
      </c>
      <c r="C28" s="284" t="s">
        <v>91</v>
      </c>
      <c r="D28" s="285" t="s">
        <v>58</v>
      </c>
      <c r="E28" s="286" t="s">
        <v>139</v>
      </c>
      <c r="F28" s="285" t="s">
        <v>145</v>
      </c>
      <c r="G28" s="287" t="s">
        <v>42</v>
      </c>
      <c r="H28" s="288">
        <v>2800</v>
      </c>
      <c r="I28" s="286" t="s">
        <v>146</v>
      </c>
      <c r="J28" s="285" t="s">
        <v>72</v>
      </c>
      <c r="K28" s="289">
        <v>45574</v>
      </c>
      <c r="L28" s="290" t="s">
        <v>142</v>
      </c>
      <c r="M28" s="290">
        <v>71</v>
      </c>
      <c r="N28" s="291"/>
      <c r="O28" s="226">
        <f>'EQUIPO JUNIO 2025  1'!AQ28</f>
        <v>6</v>
      </c>
      <c r="P28" s="228">
        <f t="shared" si="4"/>
        <v>6</v>
      </c>
      <c r="Q28" s="229">
        <f t="shared" ref="Q28:T28" si="47">AK28</f>
        <v>6</v>
      </c>
      <c r="R28" s="229">
        <f t="shared" si="47"/>
        <v>6</v>
      </c>
      <c r="S28" s="229">
        <f t="shared" si="47"/>
        <v>6</v>
      </c>
      <c r="T28" s="230">
        <f t="shared" si="47"/>
        <v>6</v>
      </c>
      <c r="U28" s="292"/>
      <c r="V28" s="293"/>
      <c r="W28" s="293"/>
      <c r="X28" s="293"/>
      <c r="Y28" s="294"/>
      <c r="Z28" s="295"/>
      <c r="AA28" s="293"/>
      <c r="AB28" s="293"/>
      <c r="AC28" s="293"/>
      <c r="AD28" s="294"/>
      <c r="AE28" s="295"/>
      <c r="AF28" s="293"/>
      <c r="AG28" s="293"/>
      <c r="AH28" s="293"/>
      <c r="AI28" s="294"/>
      <c r="AJ28" s="234">
        <f>'EQUIPO ENERO 2025'!AP28</f>
        <v>6</v>
      </c>
      <c r="AK28" s="235">
        <f t="shared" ref="AK28:AO28" si="48">P28-Z28+AE28+U28</f>
        <v>6</v>
      </c>
      <c r="AL28" s="229">
        <f t="shared" si="48"/>
        <v>6</v>
      </c>
      <c r="AM28" s="229">
        <f t="shared" si="48"/>
        <v>6</v>
      </c>
      <c r="AN28" s="229">
        <f t="shared" si="48"/>
        <v>6</v>
      </c>
      <c r="AO28" s="229">
        <f t="shared" si="48"/>
        <v>6</v>
      </c>
      <c r="AP28" s="285"/>
      <c r="AQ28" s="226">
        <f t="shared" si="2"/>
        <v>6</v>
      </c>
      <c r="AR28" s="296"/>
      <c r="AS28" s="296"/>
      <c r="AT28" s="297"/>
      <c r="AU28" s="286"/>
      <c r="AV28" s="286"/>
      <c r="AW28" s="296"/>
      <c r="AX28" s="296"/>
    </row>
    <row r="29" spans="1:50" ht="93.75" customHeight="1" x14ac:dyDescent="0.55000000000000004">
      <c r="A29" s="218">
        <f t="shared" si="3"/>
        <v>24</v>
      </c>
      <c r="B29" s="273" t="s">
        <v>148</v>
      </c>
      <c r="C29" s="274" t="s">
        <v>91</v>
      </c>
      <c r="D29" s="240" t="s">
        <v>58</v>
      </c>
      <c r="E29" s="224" t="s">
        <v>139</v>
      </c>
      <c r="F29" s="220" t="s">
        <v>149</v>
      </c>
      <c r="G29" s="277" t="s">
        <v>42</v>
      </c>
      <c r="H29" s="223">
        <v>3000</v>
      </c>
      <c r="I29" s="224" t="s">
        <v>150</v>
      </c>
      <c r="J29" s="220" t="s">
        <v>72</v>
      </c>
      <c r="K29" s="225">
        <v>45107</v>
      </c>
      <c r="L29" s="226" t="s">
        <v>109</v>
      </c>
      <c r="M29" s="226">
        <v>390</v>
      </c>
      <c r="N29" s="227"/>
      <c r="O29" s="226">
        <f>'EQUIPO JUNIO 2025  1'!AQ29</f>
        <v>5</v>
      </c>
      <c r="P29" s="228">
        <f t="shared" si="4"/>
        <v>5</v>
      </c>
      <c r="Q29" s="229">
        <f t="shared" ref="Q29:T29" si="49">AK29</f>
        <v>5</v>
      </c>
      <c r="R29" s="229">
        <f t="shared" si="49"/>
        <v>5</v>
      </c>
      <c r="S29" s="229">
        <f t="shared" si="49"/>
        <v>5</v>
      </c>
      <c r="T29" s="230">
        <f t="shared" si="49"/>
        <v>5</v>
      </c>
      <c r="U29" s="231"/>
      <c r="V29" s="220"/>
      <c r="W29" s="220"/>
      <c r="X29" s="220"/>
      <c r="Y29" s="232"/>
      <c r="Z29" s="233"/>
      <c r="AA29" s="220"/>
      <c r="AB29" s="220"/>
      <c r="AC29" s="220"/>
      <c r="AD29" s="232"/>
      <c r="AE29" s="233"/>
      <c r="AF29" s="220"/>
      <c r="AG29" s="220"/>
      <c r="AH29" s="220"/>
      <c r="AI29" s="232"/>
      <c r="AJ29" s="234">
        <f>'EQUIPO ENERO 2025'!AP29</f>
        <v>5</v>
      </c>
      <c r="AK29" s="235">
        <f t="shared" ref="AK29:AO29" si="50">P29-Z29+AE29+U29</f>
        <v>5</v>
      </c>
      <c r="AL29" s="229">
        <f t="shared" si="50"/>
        <v>5</v>
      </c>
      <c r="AM29" s="229">
        <f t="shared" si="50"/>
        <v>5</v>
      </c>
      <c r="AN29" s="229">
        <f t="shared" si="50"/>
        <v>5</v>
      </c>
      <c r="AO29" s="229">
        <f t="shared" si="50"/>
        <v>5</v>
      </c>
      <c r="AP29" s="220"/>
      <c r="AQ29" s="226">
        <f t="shared" si="2"/>
        <v>5</v>
      </c>
      <c r="AR29" s="224"/>
      <c r="AS29" s="224"/>
      <c r="AT29" s="236"/>
      <c r="AU29" s="224"/>
      <c r="AV29" s="224"/>
      <c r="AW29" s="238"/>
      <c r="AX29" s="238"/>
    </row>
    <row r="30" spans="1:50" ht="93.75" customHeight="1" x14ac:dyDescent="0.55000000000000004">
      <c r="A30" s="218">
        <f t="shared" si="3"/>
        <v>25</v>
      </c>
      <c r="B30" s="273" t="s">
        <v>151</v>
      </c>
      <c r="C30" s="220" t="s">
        <v>97</v>
      </c>
      <c r="D30" s="220" t="s">
        <v>98</v>
      </c>
      <c r="E30" s="224" t="s">
        <v>152</v>
      </c>
      <c r="F30" s="220" t="s">
        <v>153</v>
      </c>
      <c r="G30" s="221" t="s">
        <v>42</v>
      </c>
      <c r="H30" s="223">
        <v>6300</v>
      </c>
      <c r="I30" s="224" t="s">
        <v>152</v>
      </c>
      <c r="J30" s="220" t="s">
        <v>72</v>
      </c>
      <c r="K30" s="278">
        <v>45139</v>
      </c>
      <c r="L30" s="226">
        <v>781781092133</v>
      </c>
      <c r="M30" s="226">
        <v>419</v>
      </c>
      <c r="N30" s="227"/>
      <c r="O30" s="226">
        <f>'EQUIPO JUNIO 2025  1'!AQ30</f>
        <v>0</v>
      </c>
      <c r="P30" s="228">
        <f t="shared" si="4"/>
        <v>0</v>
      </c>
      <c r="Q30" s="229">
        <f t="shared" ref="Q30:T30" si="51">AK30</f>
        <v>0</v>
      </c>
      <c r="R30" s="229">
        <f t="shared" si="51"/>
        <v>0</v>
      </c>
      <c r="S30" s="229">
        <f t="shared" si="51"/>
        <v>0</v>
      </c>
      <c r="T30" s="230">
        <f t="shared" si="51"/>
        <v>0</v>
      </c>
      <c r="U30" s="231"/>
      <c r="V30" s="220"/>
      <c r="W30" s="220"/>
      <c r="X30" s="220"/>
      <c r="Y30" s="232"/>
      <c r="Z30" s="233"/>
      <c r="AA30" s="220"/>
      <c r="AB30" s="220"/>
      <c r="AC30" s="220"/>
      <c r="AD30" s="232"/>
      <c r="AE30" s="233"/>
      <c r="AF30" s="220"/>
      <c r="AG30" s="220"/>
      <c r="AH30" s="220"/>
      <c r="AI30" s="232"/>
      <c r="AJ30" s="234">
        <f>'EQUIPO ENERO 2025'!AP30</f>
        <v>0</v>
      </c>
      <c r="AK30" s="235">
        <f t="shared" ref="AK30:AO30" si="52">P30-Z30+AE30+U30</f>
        <v>0</v>
      </c>
      <c r="AL30" s="229">
        <f t="shared" si="52"/>
        <v>0</v>
      </c>
      <c r="AM30" s="229">
        <f t="shared" si="52"/>
        <v>0</v>
      </c>
      <c r="AN30" s="229">
        <f t="shared" si="52"/>
        <v>0</v>
      </c>
      <c r="AO30" s="229">
        <f t="shared" si="52"/>
        <v>0</v>
      </c>
      <c r="AP30" s="220"/>
      <c r="AQ30" s="226">
        <f t="shared" si="2"/>
        <v>0</v>
      </c>
      <c r="AR30" s="224"/>
      <c r="AS30" s="224"/>
      <c r="AT30" s="236"/>
      <c r="AU30" s="224"/>
      <c r="AV30" s="224"/>
      <c r="AW30" s="238"/>
      <c r="AX30" s="238"/>
    </row>
    <row r="31" spans="1:50" ht="93.75" customHeight="1" x14ac:dyDescent="0.55000000000000004">
      <c r="A31" s="218">
        <f t="shared" si="3"/>
        <v>26</v>
      </c>
      <c r="B31" s="273" t="s">
        <v>154</v>
      </c>
      <c r="C31" s="220" t="s">
        <v>155</v>
      </c>
      <c r="D31" s="220" t="s">
        <v>59</v>
      </c>
      <c r="E31" s="224" t="s">
        <v>59</v>
      </c>
      <c r="F31" s="220"/>
      <c r="G31" s="221" t="s">
        <v>42</v>
      </c>
      <c r="H31" s="223"/>
      <c r="I31" s="224"/>
      <c r="J31" s="220"/>
      <c r="K31" s="225">
        <v>45568</v>
      </c>
      <c r="L31" s="226"/>
      <c r="M31" s="226">
        <v>62</v>
      </c>
      <c r="N31" s="227"/>
      <c r="O31" s="226">
        <f>'EQUIPO JUNIO 2025  1'!AQ31</f>
        <v>2</v>
      </c>
      <c r="P31" s="228">
        <f t="shared" si="4"/>
        <v>2</v>
      </c>
      <c r="Q31" s="229">
        <f t="shared" ref="Q31:T31" si="53">AK31</f>
        <v>2</v>
      </c>
      <c r="R31" s="229">
        <f t="shared" si="53"/>
        <v>2</v>
      </c>
      <c r="S31" s="229">
        <f t="shared" si="53"/>
        <v>2</v>
      </c>
      <c r="T31" s="230">
        <f t="shared" si="53"/>
        <v>2</v>
      </c>
      <c r="U31" s="231"/>
      <c r="V31" s="220"/>
      <c r="W31" s="220"/>
      <c r="X31" s="220"/>
      <c r="Y31" s="232"/>
      <c r="Z31" s="233"/>
      <c r="AA31" s="220"/>
      <c r="AB31" s="220"/>
      <c r="AC31" s="220"/>
      <c r="AD31" s="232"/>
      <c r="AE31" s="233"/>
      <c r="AF31" s="220"/>
      <c r="AG31" s="220"/>
      <c r="AH31" s="220"/>
      <c r="AI31" s="232"/>
      <c r="AJ31" s="234">
        <f>'EQUIPO ENERO 2025'!AP31</f>
        <v>2</v>
      </c>
      <c r="AK31" s="235">
        <f t="shared" ref="AK31:AO31" si="54">P31-Z31+AE31+U31</f>
        <v>2</v>
      </c>
      <c r="AL31" s="229">
        <f t="shared" si="54"/>
        <v>2</v>
      </c>
      <c r="AM31" s="229">
        <f t="shared" si="54"/>
        <v>2</v>
      </c>
      <c r="AN31" s="229">
        <f t="shared" si="54"/>
        <v>2</v>
      </c>
      <c r="AO31" s="229">
        <f t="shared" si="54"/>
        <v>2</v>
      </c>
      <c r="AP31" s="220"/>
      <c r="AQ31" s="226">
        <f t="shared" si="2"/>
        <v>2</v>
      </c>
      <c r="AR31" s="224"/>
      <c r="AS31" s="224"/>
      <c r="AT31" s="236"/>
      <c r="AU31" s="224"/>
      <c r="AV31" s="224"/>
      <c r="AW31" s="238"/>
      <c r="AX31" s="238"/>
    </row>
    <row r="32" spans="1:50" ht="93.75" customHeight="1" x14ac:dyDescent="0.55000000000000004">
      <c r="A32" s="218">
        <f t="shared" si="3"/>
        <v>27</v>
      </c>
      <c r="B32" s="273" t="s">
        <v>156</v>
      </c>
      <c r="C32" s="220" t="s">
        <v>74</v>
      </c>
      <c r="D32" s="298" t="s">
        <v>58</v>
      </c>
      <c r="E32" s="224" t="s">
        <v>157</v>
      </c>
      <c r="F32" s="220" t="s">
        <v>158</v>
      </c>
      <c r="G32" s="221" t="s">
        <v>42</v>
      </c>
      <c r="H32" s="223">
        <v>9500</v>
      </c>
      <c r="I32" s="224" t="s">
        <v>159</v>
      </c>
      <c r="J32" s="220" t="s">
        <v>160</v>
      </c>
      <c r="K32" s="225">
        <v>45666</v>
      </c>
      <c r="L32" s="226" t="s">
        <v>45</v>
      </c>
      <c r="M32" s="226">
        <v>117</v>
      </c>
      <c r="N32" s="227"/>
      <c r="O32" s="226">
        <f>'EQUIPO JUNIO 2025  1'!AQ32</f>
        <v>0</v>
      </c>
      <c r="P32" s="228">
        <f t="shared" si="4"/>
        <v>0</v>
      </c>
      <c r="Q32" s="229">
        <f t="shared" ref="Q32:T32" si="55">AK32</f>
        <v>0</v>
      </c>
      <c r="R32" s="229">
        <f t="shared" si="55"/>
        <v>0</v>
      </c>
      <c r="S32" s="229">
        <f t="shared" si="55"/>
        <v>0</v>
      </c>
      <c r="T32" s="230">
        <f t="shared" si="55"/>
        <v>0</v>
      </c>
      <c r="U32" s="231"/>
      <c r="V32" s="220"/>
      <c r="W32" s="220"/>
      <c r="X32" s="220"/>
      <c r="Y32" s="232"/>
      <c r="Z32" s="233"/>
      <c r="AA32" s="220"/>
      <c r="AB32" s="220"/>
      <c r="AC32" s="220"/>
      <c r="AD32" s="232"/>
      <c r="AE32" s="233"/>
      <c r="AF32" s="220"/>
      <c r="AG32" s="220"/>
      <c r="AH32" s="220"/>
      <c r="AI32" s="232"/>
      <c r="AJ32" s="234">
        <f>'EQUIPO ENERO 2025'!AP32</f>
        <v>1</v>
      </c>
      <c r="AK32" s="235">
        <f t="shared" ref="AK32:AO32" si="56">P32-Z32+AE32+U32</f>
        <v>0</v>
      </c>
      <c r="AL32" s="229">
        <f t="shared" si="56"/>
        <v>0</v>
      </c>
      <c r="AM32" s="229">
        <f t="shared" si="56"/>
        <v>0</v>
      </c>
      <c r="AN32" s="229">
        <f t="shared" si="56"/>
        <v>0</v>
      </c>
      <c r="AO32" s="229">
        <f t="shared" si="56"/>
        <v>0</v>
      </c>
      <c r="AP32" s="220"/>
      <c r="AQ32" s="226">
        <f t="shared" si="2"/>
        <v>0</v>
      </c>
      <c r="AR32" s="224"/>
      <c r="AS32" s="224"/>
      <c r="AT32" s="236"/>
      <c r="AU32" s="224"/>
      <c r="AV32" s="224"/>
      <c r="AW32" s="238"/>
      <c r="AX32" s="238"/>
    </row>
    <row r="33" spans="1:50" ht="93.75" customHeight="1" x14ac:dyDescent="0.55000000000000004">
      <c r="A33" s="218">
        <f t="shared" si="3"/>
        <v>28</v>
      </c>
      <c r="B33" s="273" t="s">
        <v>161</v>
      </c>
      <c r="C33" s="220" t="s">
        <v>38</v>
      </c>
      <c r="D33" s="299" t="s">
        <v>58</v>
      </c>
      <c r="E33" s="224" t="s">
        <v>157</v>
      </c>
      <c r="F33" s="220" t="s">
        <v>162</v>
      </c>
      <c r="G33" s="221" t="s">
        <v>42</v>
      </c>
      <c r="H33" s="221" t="s">
        <v>163</v>
      </c>
      <c r="I33" s="224" t="s">
        <v>164</v>
      </c>
      <c r="J33" s="220" t="s">
        <v>72</v>
      </c>
      <c r="K33" s="225">
        <v>45107</v>
      </c>
      <c r="L33" s="226" t="s">
        <v>109</v>
      </c>
      <c r="M33" s="226">
        <v>393</v>
      </c>
      <c r="N33" s="227"/>
      <c r="O33" s="226">
        <f>'EQUIPO JUNIO 2025  1'!AQ33</f>
        <v>1</v>
      </c>
      <c r="P33" s="228">
        <f t="shared" si="4"/>
        <v>1</v>
      </c>
      <c r="Q33" s="229">
        <f t="shared" ref="Q33:T33" si="57">AK33</f>
        <v>1</v>
      </c>
      <c r="R33" s="229">
        <f t="shared" si="57"/>
        <v>1</v>
      </c>
      <c r="S33" s="229">
        <f t="shared" si="57"/>
        <v>1</v>
      </c>
      <c r="T33" s="230">
        <f t="shared" si="57"/>
        <v>1</v>
      </c>
      <c r="U33" s="231"/>
      <c r="V33" s="220"/>
      <c r="W33" s="220"/>
      <c r="X33" s="220"/>
      <c r="Y33" s="232"/>
      <c r="Z33" s="233"/>
      <c r="AA33" s="220"/>
      <c r="AB33" s="220"/>
      <c r="AC33" s="220"/>
      <c r="AD33" s="232"/>
      <c r="AE33" s="233"/>
      <c r="AF33" s="220"/>
      <c r="AG33" s="220"/>
      <c r="AH33" s="220"/>
      <c r="AI33" s="232"/>
      <c r="AJ33" s="234">
        <f>'EQUIPO ENERO 2025'!AP33</f>
        <v>1</v>
      </c>
      <c r="AK33" s="235">
        <f t="shared" ref="AK33:AO33" si="58">P33-Z33+AE33+U33</f>
        <v>1</v>
      </c>
      <c r="AL33" s="229">
        <f t="shared" si="58"/>
        <v>1</v>
      </c>
      <c r="AM33" s="229">
        <f t="shared" si="58"/>
        <v>1</v>
      </c>
      <c r="AN33" s="229">
        <f t="shared" si="58"/>
        <v>1</v>
      </c>
      <c r="AO33" s="229">
        <f t="shared" si="58"/>
        <v>1</v>
      </c>
      <c r="AP33" s="220"/>
      <c r="AQ33" s="226">
        <f t="shared" si="2"/>
        <v>1</v>
      </c>
      <c r="AR33" s="224"/>
      <c r="AS33" s="224"/>
      <c r="AT33" s="236"/>
      <c r="AU33" s="224"/>
      <c r="AV33" s="224"/>
      <c r="AW33" s="238"/>
      <c r="AX33" s="238"/>
    </row>
    <row r="34" spans="1:50" ht="93.75" customHeight="1" x14ac:dyDescent="0.55000000000000004">
      <c r="A34" s="218">
        <f t="shared" si="3"/>
        <v>29</v>
      </c>
      <c r="B34" s="279" t="s">
        <v>165</v>
      </c>
      <c r="C34" s="274" t="s">
        <v>91</v>
      </c>
      <c r="D34" s="224" t="s">
        <v>58</v>
      </c>
      <c r="E34" s="224" t="s">
        <v>166</v>
      </c>
      <c r="F34" s="224" t="s">
        <v>167</v>
      </c>
      <c r="G34" s="227" t="s">
        <v>42</v>
      </c>
      <c r="H34" s="280">
        <v>650</v>
      </c>
      <c r="I34" s="224" t="s">
        <v>168</v>
      </c>
      <c r="J34" s="224" t="s">
        <v>72</v>
      </c>
      <c r="K34" s="225">
        <v>45107</v>
      </c>
      <c r="L34" s="226" t="s">
        <v>109</v>
      </c>
      <c r="M34" s="226">
        <v>389</v>
      </c>
      <c r="N34" s="227"/>
      <c r="O34" s="226">
        <f>'EQUIPO JUNIO 2025  1'!AQ34</f>
        <v>11</v>
      </c>
      <c r="P34" s="228">
        <f t="shared" si="4"/>
        <v>11</v>
      </c>
      <c r="Q34" s="229">
        <f t="shared" ref="Q34:T34" si="59">AK34</f>
        <v>11</v>
      </c>
      <c r="R34" s="229">
        <f t="shared" si="59"/>
        <v>11</v>
      </c>
      <c r="S34" s="229">
        <f t="shared" si="59"/>
        <v>11</v>
      </c>
      <c r="T34" s="230">
        <f t="shared" si="59"/>
        <v>11</v>
      </c>
      <c r="U34" s="231"/>
      <c r="V34" s="220"/>
      <c r="W34" s="220"/>
      <c r="X34" s="220"/>
      <c r="Y34" s="232"/>
      <c r="Z34" s="233"/>
      <c r="AA34" s="220"/>
      <c r="AB34" s="220"/>
      <c r="AC34" s="220"/>
      <c r="AD34" s="232"/>
      <c r="AE34" s="233"/>
      <c r="AF34" s="220"/>
      <c r="AG34" s="220"/>
      <c r="AH34" s="220"/>
      <c r="AI34" s="232"/>
      <c r="AJ34" s="234">
        <f>'EQUIPO ENERO 2025'!AP34</f>
        <v>11</v>
      </c>
      <c r="AK34" s="235">
        <f t="shared" ref="AK34:AO34" si="60">P34-Z34+AE34+U34</f>
        <v>11</v>
      </c>
      <c r="AL34" s="229">
        <f t="shared" si="60"/>
        <v>11</v>
      </c>
      <c r="AM34" s="229">
        <f t="shared" si="60"/>
        <v>11</v>
      </c>
      <c r="AN34" s="229">
        <f t="shared" si="60"/>
        <v>11</v>
      </c>
      <c r="AO34" s="229">
        <f t="shared" si="60"/>
        <v>11</v>
      </c>
      <c r="AP34" s="220"/>
      <c r="AQ34" s="226">
        <f t="shared" si="2"/>
        <v>11</v>
      </c>
      <c r="AR34" s="224"/>
      <c r="AS34" s="224"/>
      <c r="AT34" s="236"/>
      <c r="AU34" s="224"/>
      <c r="AV34" s="224"/>
      <c r="AW34" s="238"/>
      <c r="AX34" s="238"/>
    </row>
    <row r="35" spans="1:50" ht="93.75" customHeight="1" x14ac:dyDescent="0.55000000000000004">
      <c r="A35" s="218">
        <f t="shared" si="3"/>
        <v>30</v>
      </c>
      <c r="B35" s="273" t="s">
        <v>169</v>
      </c>
      <c r="C35" s="274" t="s">
        <v>91</v>
      </c>
      <c r="D35" s="220" t="s">
        <v>58</v>
      </c>
      <c r="E35" s="224" t="s">
        <v>170</v>
      </c>
      <c r="F35" s="220" t="s">
        <v>167</v>
      </c>
      <c r="G35" s="221" t="s">
        <v>42</v>
      </c>
      <c r="H35" s="223">
        <v>1800</v>
      </c>
      <c r="I35" s="224" t="s">
        <v>171</v>
      </c>
      <c r="J35" s="220" t="s">
        <v>72</v>
      </c>
      <c r="K35" s="246">
        <v>44592</v>
      </c>
      <c r="L35" s="226"/>
      <c r="M35" s="226"/>
      <c r="N35" s="236"/>
      <c r="O35" s="226">
        <f>'EQUIPO JUNIO 2025  1'!AQ35</f>
        <v>6</v>
      </c>
      <c r="P35" s="228">
        <f t="shared" si="4"/>
        <v>6</v>
      </c>
      <c r="Q35" s="229">
        <f t="shared" ref="Q35:T35" si="61">AK35</f>
        <v>6</v>
      </c>
      <c r="R35" s="229">
        <f t="shared" si="61"/>
        <v>6</v>
      </c>
      <c r="S35" s="229">
        <f t="shared" si="61"/>
        <v>6</v>
      </c>
      <c r="T35" s="230">
        <f t="shared" si="61"/>
        <v>6</v>
      </c>
      <c r="U35" s="231"/>
      <c r="V35" s="220"/>
      <c r="W35" s="220"/>
      <c r="X35" s="220"/>
      <c r="Y35" s="232"/>
      <c r="Z35" s="233"/>
      <c r="AA35" s="220"/>
      <c r="AB35" s="220"/>
      <c r="AC35" s="220"/>
      <c r="AD35" s="232"/>
      <c r="AE35" s="233"/>
      <c r="AF35" s="220"/>
      <c r="AG35" s="220"/>
      <c r="AH35" s="220"/>
      <c r="AI35" s="232"/>
      <c r="AJ35" s="234">
        <f>'EQUIPO ENERO 2025'!AP35</f>
        <v>6</v>
      </c>
      <c r="AK35" s="235">
        <f t="shared" ref="AK35:AO35" si="62">P35-Z35+AE35+U35</f>
        <v>6</v>
      </c>
      <c r="AL35" s="229">
        <f t="shared" si="62"/>
        <v>6</v>
      </c>
      <c r="AM35" s="229">
        <f t="shared" si="62"/>
        <v>6</v>
      </c>
      <c r="AN35" s="229">
        <f t="shared" si="62"/>
        <v>6</v>
      </c>
      <c r="AO35" s="229">
        <f t="shared" si="62"/>
        <v>6</v>
      </c>
      <c r="AP35" s="220"/>
      <c r="AQ35" s="226">
        <f t="shared" si="2"/>
        <v>6</v>
      </c>
      <c r="AR35" s="224"/>
      <c r="AS35" s="224"/>
      <c r="AT35" s="236"/>
      <c r="AU35" s="224"/>
      <c r="AV35" s="224"/>
      <c r="AW35" s="238"/>
      <c r="AX35" s="238"/>
    </row>
    <row r="36" spans="1:50" ht="93.75" customHeight="1" x14ac:dyDescent="0.55000000000000004">
      <c r="A36" s="218">
        <f t="shared" si="3"/>
        <v>31</v>
      </c>
      <c r="B36" s="273" t="s">
        <v>172</v>
      </c>
      <c r="C36" s="274" t="s">
        <v>91</v>
      </c>
      <c r="D36" s="236" t="s">
        <v>98</v>
      </c>
      <c r="E36" s="224" t="s">
        <v>173</v>
      </c>
      <c r="F36" s="224" t="s">
        <v>174</v>
      </c>
      <c r="G36" s="277" t="s">
        <v>42</v>
      </c>
      <c r="H36" s="280">
        <v>3400</v>
      </c>
      <c r="I36" s="224" t="s">
        <v>173</v>
      </c>
      <c r="J36" s="224" t="s">
        <v>72</v>
      </c>
      <c r="K36" s="225">
        <v>45107</v>
      </c>
      <c r="L36" s="226" t="s">
        <v>109</v>
      </c>
      <c r="M36" s="226">
        <v>393</v>
      </c>
      <c r="N36" s="227"/>
      <c r="O36" s="226">
        <f>'EQUIPO JUNIO 2025  1'!AQ36</f>
        <v>4</v>
      </c>
      <c r="P36" s="228">
        <f t="shared" si="4"/>
        <v>4</v>
      </c>
      <c r="Q36" s="229">
        <f t="shared" ref="Q36:T36" si="63">AK36</f>
        <v>4</v>
      </c>
      <c r="R36" s="229">
        <f t="shared" si="63"/>
        <v>4</v>
      </c>
      <c r="S36" s="229">
        <f t="shared" si="63"/>
        <v>4</v>
      </c>
      <c r="T36" s="230">
        <f t="shared" si="63"/>
        <v>4</v>
      </c>
      <c r="U36" s="231"/>
      <c r="V36" s="220"/>
      <c r="W36" s="220"/>
      <c r="X36" s="220"/>
      <c r="Y36" s="232"/>
      <c r="Z36" s="233"/>
      <c r="AA36" s="220"/>
      <c r="AB36" s="220"/>
      <c r="AC36" s="220"/>
      <c r="AD36" s="232"/>
      <c r="AE36" s="233"/>
      <c r="AF36" s="220"/>
      <c r="AG36" s="220"/>
      <c r="AH36" s="220"/>
      <c r="AI36" s="232"/>
      <c r="AJ36" s="234">
        <f>'EQUIPO ENERO 2025'!AP36</f>
        <v>4</v>
      </c>
      <c r="AK36" s="235">
        <f t="shared" ref="AK36:AO36" si="64">P36-Z36+AE36+U36</f>
        <v>4</v>
      </c>
      <c r="AL36" s="229">
        <f t="shared" si="64"/>
        <v>4</v>
      </c>
      <c r="AM36" s="229">
        <f t="shared" si="64"/>
        <v>4</v>
      </c>
      <c r="AN36" s="229">
        <f t="shared" si="64"/>
        <v>4</v>
      </c>
      <c r="AO36" s="229">
        <f t="shared" si="64"/>
        <v>4</v>
      </c>
      <c r="AP36" s="220"/>
      <c r="AQ36" s="226">
        <f t="shared" si="2"/>
        <v>4</v>
      </c>
      <c r="AR36" s="224"/>
      <c r="AS36" s="224"/>
      <c r="AT36" s="236"/>
      <c r="AU36" s="224"/>
      <c r="AV36" s="224"/>
      <c r="AW36" s="238"/>
      <c r="AX36" s="238"/>
    </row>
    <row r="37" spans="1:50" ht="93.75" customHeight="1" x14ac:dyDescent="0.55000000000000004">
      <c r="A37" s="218">
        <f t="shared" si="3"/>
        <v>32</v>
      </c>
      <c r="B37" s="273" t="s">
        <v>175</v>
      </c>
      <c r="C37" s="274" t="s">
        <v>91</v>
      </c>
      <c r="D37" s="240" t="s">
        <v>176</v>
      </c>
      <c r="E37" s="224" t="s">
        <v>177</v>
      </c>
      <c r="F37" s="220" t="s">
        <v>178</v>
      </c>
      <c r="G37" s="277" t="s">
        <v>42</v>
      </c>
      <c r="H37" s="223">
        <v>550</v>
      </c>
      <c r="I37" s="224" t="s">
        <v>177</v>
      </c>
      <c r="J37" s="220" t="s">
        <v>72</v>
      </c>
      <c r="K37" s="225">
        <v>45328</v>
      </c>
      <c r="L37" s="226" t="s">
        <v>109</v>
      </c>
      <c r="M37" s="226">
        <v>32</v>
      </c>
      <c r="N37" s="227"/>
      <c r="O37" s="226">
        <f>'EQUIPO JUNIO 2025  1'!AQ37</f>
        <v>11</v>
      </c>
      <c r="P37" s="228">
        <f t="shared" si="4"/>
        <v>11</v>
      </c>
      <c r="Q37" s="229">
        <f t="shared" ref="Q37:T37" si="65">AK37</f>
        <v>11</v>
      </c>
      <c r="R37" s="229">
        <f t="shared" si="65"/>
        <v>11</v>
      </c>
      <c r="S37" s="229">
        <f t="shared" si="65"/>
        <v>11</v>
      </c>
      <c r="T37" s="230">
        <f t="shared" si="65"/>
        <v>11</v>
      </c>
      <c r="U37" s="231"/>
      <c r="V37" s="220"/>
      <c r="W37" s="220"/>
      <c r="X37" s="220"/>
      <c r="Y37" s="232"/>
      <c r="Z37" s="233"/>
      <c r="AA37" s="220"/>
      <c r="AB37" s="220"/>
      <c r="AC37" s="220"/>
      <c r="AD37" s="232"/>
      <c r="AE37" s="233"/>
      <c r="AF37" s="220"/>
      <c r="AG37" s="220"/>
      <c r="AH37" s="220"/>
      <c r="AI37" s="232"/>
      <c r="AJ37" s="234">
        <f>'EQUIPO ENERO 2025'!AP37</f>
        <v>14</v>
      </c>
      <c r="AK37" s="235">
        <f t="shared" ref="AK37:AO37" si="66">P37-Z37+AE37+U37</f>
        <v>11</v>
      </c>
      <c r="AL37" s="229">
        <f t="shared" si="66"/>
        <v>11</v>
      </c>
      <c r="AM37" s="229">
        <f t="shared" si="66"/>
        <v>11</v>
      </c>
      <c r="AN37" s="229">
        <f t="shared" si="66"/>
        <v>11</v>
      </c>
      <c r="AO37" s="229">
        <f t="shared" si="66"/>
        <v>11</v>
      </c>
      <c r="AP37" s="220"/>
      <c r="AQ37" s="226">
        <f t="shared" si="2"/>
        <v>11</v>
      </c>
      <c r="AR37" s="224"/>
      <c r="AS37" s="224"/>
      <c r="AT37" s="236"/>
      <c r="AU37" s="224"/>
      <c r="AV37" s="224"/>
      <c r="AW37" s="238"/>
      <c r="AX37" s="238"/>
    </row>
    <row r="38" spans="1:50" ht="93.75" customHeight="1" x14ac:dyDescent="0.55000000000000004">
      <c r="A38" s="218">
        <f t="shared" si="3"/>
        <v>33</v>
      </c>
      <c r="B38" s="273" t="s">
        <v>181</v>
      </c>
      <c r="C38" s="274" t="s">
        <v>91</v>
      </c>
      <c r="D38" s="240" t="s">
        <v>58</v>
      </c>
      <c r="E38" s="224" t="s">
        <v>182</v>
      </c>
      <c r="F38" s="220" t="s">
        <v>183</v>
      </c>
      <c r="G38" s="221" t="s">
        <v>42</v>
      </c>
      <c r="H38" s="223">
        <v>7500</v>
      </c>
      <c r="I38" s="224" t="s">
        <v>184</v>
      </c>
      <c r="J38" s="220" t="s">
        <v>72</v>
      </c>
      <c r="K38" s="225">
        <v>45107</v>
      </c>
      <c r="L38" s="226" t="s">
        <v>109</v>
      </c>
      <c r="M38" s="226">
        <v>392</v>
      </c>
      <c r="N38" s="227"/>
      <c r="O38" s="226">
        <f>'EQUIPO JUNIO 2025  1'!AQ38</f>
        <v>5</v>
      </c>
      <c r="P38" s="228">
        <f t="shared" si="4"/>
        <v>5</v>
      </c>
      <c r="Q38" s="229">
        <f t="shared" ref="Q38:T38" si="67">AK38</f>
        <v>5</v>
      </c>
      <c r="R38" s="229">
        <f t="shared" si="67"/>
        <v>5</v>
      </c>
      <c r="S38" s="229">
        <f t="shared" si="67"/>
        <v>5</v>
      </c>
      <c r="T38" s="230">
        <f t="shared" si="67"/>
        <v>5</v>
      </c>
      <c r="U38" s="231"/>
      <c r="V38" s="220"/>
      <c r="W38" s="220"/>
      <c r="X38" s="220"/>
      <c r="Y38" s="232"/>
      <c r="Z38" s="233"/>
      <c r="AA38" s="220"/>
      <c r="AB38" s="220"/>
      <c r="AC38" s="220"/>
      <c r="AD38" s="232"/>
      <c r="AE38" s="233"/>
      <c r="AF38" s="220"/>
      <c r="AG38" s="220"/>
      <c r="AH38" s="220"/>
      <c r="AI38" s="232"/>
      <c r="AJ38" s="234">
        <f>'EQUIPO ENERO 2025'!AP38</f>
        <v>5</v>
      </c>
      <c r="AK38" s="235">
        <f t="shared" ref="AK38:AO38" si="68">P38-Z38+AE38+U38</f>
        <v>5</v>
      </c>
      <c r="AL38" s="229">
        <f t="shared" si="68"/>
        <v>5</v>
      </c>
      <c r="AM38" s="229">
        <f t="shared" si="68"/>
        <v>5</v>
      </c>
      <c r="AN38" s="229">
        <f t="shared" si="68"/>
        <v>5</v>
      </c>
      <c r="AO38" s="229">
        <f t="shared" si="68"/>
        <v>5</v>
      </c>
      <c r="AP38" s="220">
        <v>1</v>
      </c>
      <c r="AQ38" s="226">
        <f t="shared" si="2"/>
        <v>5</v>
      </c>
      <c r="AR38" s="224"/>
      <c r="AS38" s="224"/>
      <c r="AT38" s="236"/>
      <c r="AU38" s="224"/>
      <c r="AV38" s="224"/>
      <c r="AW38" s="238"/>
      <c r="AX38" s="238"/>
    </row>
    <row r="39" spans="1:50" ht="93.75" customHeight="1" x14ac:dyDescent="0.55000000000000004">
      <c r="A39" s="218">
        <f t="shared" si="3"/>
        <v>34</v>
      </c>
      <c r="B39" s="273" t="s">
        <v>189</v>
      </c>
      <c r="C39" s="274" t="s">
        <v>190</v>
      </c>
      <c r="D39" s="240" t="s">
        <v>58</v>
      </c>
      <c r="E39" s="224" t="s">
        <v>191</v>
      </c>
      <c r="F39" s="220" t="s">
        <v>183</v>
      </c>
      <c r="G39" s="221" t="s">
        <v>42</v>
      </c>
      <c r="H39" s="223">
        <v>10800</v>
      </c>
      <c r="I39" s="224" t="s">
        <v>192</v>
      </c>
      <c r="J39" s="220" t="s">
        <v>72</v>
      </c>
      <c r="K39" s="225">
        <v>45673</v>
      </c>
      <c r="L39" s="226" t="s">
        <v>89</v>
      </c>
      <c r="M39" s="226">
        <v>126</v>
      </c>
      <c r="N39" s="227"/>
      <c r="O39" s="226">
        <f>'EQUIPO JUNIO 2025  1'!AQ39</f>
        <v>5</v>
      </c>
      <c r="P39" s="228">
        <f t="shared" si="4"/>
        <v>5</v>
      </c>
      <c r="Q39" s="229">
        <f t="shared" ref="Q39:T39" si="69">AK39</f>
        <v>5</v>
      </c>
      <c r="R39" s="229">
        <f t="shared" si="69"/>
        <v>5</v>
      </c>
      <c r="S39" s="229">
        <f t="shared" si="69"/>
        <v>5</v>
      </c>
      <c r="T39" s="230">
        <f t="shared" si="69"/>
        <v>5</v>
      </c>
      <c r="U39" s="231"/>
      <c r="V39" s="220"/>
      <c r="W39" s="220"/>
      <c r="X39" s="220"/>
      <c r="Y39" s="232"/>
      <c r="Z39" s="233"/>
      <c r="AA39" s="220"/>
      <c r="AB39" s="220"/>
      <c r="AC39" s="220"/>
      <c r="AD39" s="232"/>
      <c r="AE39" s="233"/>
      <c r="AF39" s="220"/>
      <c r="AG39" s="220"/>
      <c r="AH39" s="220"/>
      <c r="AI39" s="232"/>
      <c r="AJ39" s="234">
        <f>'EQUIPO ENERO 2025'!AP39</f>
        <v>5</v>
      </c>
      <c r="AK39" s="235">
        <f t="shared" ref="AK39:AO39" si="70">P39-Z39+AE39+U39</f>
        <v>5</v>
      </c>
      <c r="AL39" s="229">
        <f t="shared" si="70"/>
        <v>5</v>
      </c>
      <c r="AM39" s="229">
        <f t="shared" si="70"/>
        <v>5</v>
      </c>
      <c r="AN39" s="229">
        <f t="shared" si="70"/>
        <v>5</v>
      </c>
      <c r="AO39" s="229">
        <f t="shared" si="70"/>
        <v>5</v>
      </c>
      <c r="AP39" s="220">
        <v>1</v>
      </c>
      <c r="AQ39" s="226">
        <f t="shared" si="2"/>
        <v>5</v>
      </c>
      <c r="AR39" s="224"/>
      <c r="AS39" s="224"/>
      <c r="AT39" s="236"/>
      <c r="AU39" s="224"/>
      <c r="AV39" s="224"/>
      <c r="AW39" s="238"/>
      <c r="AX39" s="238"/>
    </row>
    <row r="40" spans="1:50" ht="93.75" customHeight="1" x14ac:dyDescent="0.55000000000000004">
      <c r="A40" s="218">
        <f t="shared" si="3"/>
        <v>35</v>
      </c>
      <c r="B40" s="283" t="s">
        <v>193</v>
      </c>
      <c r="C40" s="274" t="s">
        <v>91</v>
      </c>
      <c r="D40" s="240" t="s">
        <v>58</v>
      </c>
      <c r="E40" s="224" t="s">
        <v>194</v>
      </c>
      <c r="F40" s="220" t="s">
        <v>149</v>
      </c>
      <c r="G40" s="221" t="s">
        <v>42</v>
      </c>
      <c r="H40" s="223">
        <v>2800</v>
      </c>
      <c r="I40" s="224" t="s">
        <v>195</v>
      </c>
      <c r="J40" s="220" t="s">
        <v>72</v>
      </c>
      <c r="K40" s="225">
        <v>45574</v>
      </c>
      <c r="L40" s="226" t="s">
        <v>142</v>
      </c>
      <c r="M40" s="226">
        <v>71</v>
      </c>
      <c r="N40" s="227"/>
      <c r="O40" s="226">
        <f>'EQUIPO JUNIO 2025  1'!AQ40</f>
        <v>2</v>
      </c>
      <c r="P40" s="228">
        <f t="shared" si="4"/>
        <v>2</v>
      </c>
      <c r="Q40" s="229">
        <f t="shared" ref="Q40:T40" si="71">AK40</f>
        <v>2</v>
      </c>
      <c r="R40" s="229">
        <f t="shared" si="71"/>
        <v>2</v>
      </c>
      <c r="S40" s="229">
        <f t="shared" si="71"/>
        <v>2</v>
      </c>
      <c r="T40" s="230">
        <f t="shared" si="71"/>
        <v>2</v>
      </c>
      <c r="U40" s="231"/>
      <c r="V40" s="220"/>
      <c r="W40" s="220"/>
      <c r="X40" s="220"/>
      <c r="Y40" s="232"/>
      <c r="Z40" s="233"/>
      <c r="AA40" s="220"/>
      <c r="AB40" s="220"/>
      <c r="AC40" s="220"/>
      <c r="AD40" s="232"/>
      <c r="AE40" s="233"/>
      <c r="AF40" s="220"/>
      <c r="AG40" s="220"/>
      <c r="AH40" s="220"/>
      <c r="AI40" s="232"/>
      <c r="AJ40" s="234">
        <f>'EQUIPO ENERO 2025'!AP40</f>
        <v>8</v>
      </c>
      <c r="AK40" s="235">
        <f t="shared" ref="AK40:AO40" si="72">P40-Z40+AE40+U40</f>
        <v>2</v>
      </c>
      <c r="AL40" s="229">
        <f t="shared" si="72"/>
        <v>2</v>
      </c>
      <c r="AM40" s="229">
        <f t="shared" si="72"/>
        <v>2</v>
      </c>
      <c r="AN40" s="229">
        <f t="shared" si="72"/>
        <v>2</v>
      </c>
      <c r="AO40" s="229">
        <f t="shared" si="72"/>
        <v>2</v>
      </c>
      <c r="AP40" s="220">
        <v>1</v>
      </c>
      <c r="AQ40" s="226">
        <f t="shared" si="2"/>
        <v>2</v>
      </c>
      <c r="AR40" s="224"/>
      <c r="AS40" s="224"/>
      <c r="AT40" s="236"/>
      <c r="AU40" s="224"/>
      <c r="AV40" s="224"/>
      <c r="AW40" s="238" t="s">
        <v>1089</v>
      </c>
      <c r="AX40" s="238"/>
    </row>
    <row r="41" spans="1:50" ht="93.75" customHeight="1" x14ac:dyDescent="0.55000000000000004">
      <c r="A41" s="218">
        <f t="shared" si="3"/>
        <v>36</v>
      </c>
      <c r="B41" s="273" t="s">
        <v>198</v>
      </c>
      <c r="C41" s="274" t="s">
        <v>91</v>
      </c>
      <c r="D41" s="240" t="s">
        <v>58</v>
      </c>
      <c r="E41" s="224" t="s">
        <v>194</v>
      </c>
      <c r="F41" s="220" t="s">
        <v>199</v>
      </c>
      <c r="G41" s="221" t="s">
        <v>42</v>
      </c>
      <c r="H41" s="223">
        <v>2800</v>
      </c>
      <c r="I41" s="224" t="s">
        <v>200</v>
      </c>
      <c r="J41" s="220" t="s">
        <v>72</v>
      </c>
      <c r="K41" s="225">
        <v>45574</v>
      </c>
      <c r="L41" s="226" t="s">
        <v>142</v>
      </c>
      <c r="M41" s="226">
        <v>71</v>
      </c>
      <c r="N41" s="236"/>
      <c r="O41" s="226">
        <f>'EQUIPO JUNIO 2025  1'!AQ41</f>
        <v>2</v>
      </c>
      <c r="P41" s="228">
        <f t="shared" si="4"/>
        <v>2</v>
      </c>
      <c r="Q41" s="229">
        <f t="shared" ref="Q41:T41" si="73">AK41</f>
        <v>2</v>
      </c>
      <c r="R41" s="229">
        <f t="shared" si="73"/>
        <v>2</v>
      </c>
      <c r="S41" s="229">
        <f t="shared" si="73"/>
        <v>2</v>
      </c>
      <c r="T41" s="230">
        <f t="shared" si="73"/>
        <v>2</v>
      </c>
      <c r="U41" s="231"/>
      <c r="V41" s="220"/>
      <c r="W41" s="220"/>
      <c r="X41" s="220"/>
      <c r="Y41" s="232"/>
      <c r="Z41" s="233"/>
      <c r="AA41" s="220"/>
      <c r="AB41" s="220"/>
      <c r="AC41" s="220"/>
      <c r="AD41" s="232"/>
      <c r="AE41" s="233"/>
      <c r="AF41" s="220"/>
      <c r="AG41" s="220"/>
      <c r="AH41" s="220"/>
      <c r="AI41" s="232"/>
      <c r="AJ41" s="234">
        <f>'EQUIPO ENERO 2025'!AP41</f>
        <v>2</v>
      </c>
      <c r="AK41" s="235">
        <f t="shared" ref="AK41:AO41" si="74">P41-Z41+AE41+U41</f>
        <v>2</v>
      </c>
      <c r="AL41" s="229">
        <f t="shared" si="74"/>
        <v>2</v>
      </c>
      <c r="AM41" s="229">
        <f t="shared" si="74"/>
        <v>2</v>
      </c>
      <c r="AN41" s="229">
        <f t="shared" si="74"/>
        <v>2</v>
      </c>
      <c r="AO41" s="229">
        <f t="shared" si="74"/>
        <v>2</v>
      </c>
      <c r="AP41" s="220">
        <v>0</v>
      </c>
      <c r="AQ41" s="226">
        <f t="shared" si="2"/>
        <v>2</v>
      </c>
      <c r="AR41" s="236"/>
      <c r="AS41" s="236"/>
      <c r="AT41" s="236"/>
      <c r="AU41" s="224"/>
      <c r="AV41" s="224"/>
      <c r="AW41" s="300">
        <v>45870</v>
      </c>
      <c r="AX41" s="238"/>
    </row>
    <row r="42" spans="1:50" ht="93.75" customHeight="1" x14ac:dyDescent="0.55000000000000004">
      <c r="A42" s="218">
        <f t="shared" si="3"/>
        <v>37</v>
      </c>
      <c r="B42" s="283" t="s">
        <v>1085</v>
      </c>
      <c r="C42" s="274" t="s">
        <v>91</v>
      </c>
      <c r="D42" s="220" t="s">
        <v>58</v>
      </c>
      <c r="E42" s="224" t="s">
        <v>203</v>
      </c>
      <c r="F42" s="220" t="s">
        <v>1086</v>
      </c>
      <c r="G42" s="221" t="s">
        <v>42</v>
      </c>
      <c r="H42" s="223">
        <v>5500</v>
      </c>
      <c r="I42" s="224" t="s">
        <v>205</v>
      </c>
      <c r="J42" s="220" t="s">
        <v>72</v>
      </c>
      <c r="K42" s="246">
        <v>45673</v>
      </c>
      <c r="L42" s="226" t="s">
        <v>89</v>
      </c>
      <c r="M42" s="226">
        <v>127</v>
      </c>
      <c r="N42" s="236" t="s">
        <v>1091</v>
      </c>
      <c r="O42" s="226">
        <f>'EQUIPO JUNIO 2025  1'!AQ42</f>
        <v>6</v>
      </c>
      <c r="P42" s="228">
        <f t="shared" si="4"/>
        <v>6</v>
      </c>
      <c r="Q42" s="229">
        <f t="shared" ref="Q42:T42" si="75">AK42</f>
        <v>4</v>
      </c>
      <c r="R42" s="229">
        <f t="shared" si="75"/>
        <v>4</v>
      </c>
      <c r="S42" s="229">
        <f t="shared" si="75"/>
        <v>4</v>
      </c>
      <c r="T42" s="230">
        <f t="shared" si="75"/>
        <v>4</v>
      </c>
      <c r="U42" s="231"/>
      <c r="V42" s="220"/>
      <c r="W42" s="220"/>
      <c r="X42" s="220"/>
      <c r="Y42" s="232"/>
      <c r="Z42" s="233">
        <v>2</v>
      </c>
      <c r="AA42" s="220"/>
      <c r="AB42" s="220"/>
      <c r="AC42" s="220"/>
      <c r="AD42" s="232"/>
      <c r="AE42" s="233"/>
      <c r="AF42" s="220"/>
      <c r="AG42" s="220"/>
      <c r="AH42" s="220"/>
      <c r="AI42" s="232"/>
      <c r="AJ42" s="234">
        <f>'EQUIPO ENERO 2025'!AP42</f>
        <v>10</v>
      </c>
      <c r="AK42" s="235">
        <f t="shared" ref="AK42:AO42" si="76">P42-Z42+AE42+U42</f>
        <v>4</v>
      </c>
      <c r="AL42" s="229">
        <f t="shared" si="76"/>
        <v>4</v>
      </c>
      <c r="AM42" s="229">
        <f t="shared" si="76"/>
        <v>4</v>
      </c>
      <c r="AN42" s="229">
        <f t="shared" si="76"/>
        <v>4</v>
      </c>
      <c r="AO42" s="229">
        <f t="shared" si="76"/>
        <v>4</v>
      </c>
      <c r="AP42" s="220">
        <v>1</v>
      </c>
      <c r="AQ42" s="226">
        <f t="shared" si="2"/>
        <v>4</v>
      </c>
      <c r="AR42" s="224">
        <v>1688883169</v>
      </c>
      <c r="AS42" s="224">
        <v>494</v>
      </c>
      <c r="AT42" s="236"/>
      <c r="AU42" s="224"/>
      <c r="AV42" s="224"/>
      <c r="AW42" s="238"/>
      <c r="AX42" s="238"/>
    </row>
    <row r="43" spans="1:50" ht="93.75" customHeight="1" x14ac:dyDescent="0.55000000000000004">
      <c r="A43" s="218">
        <f t="shared" si="3"/>
        <v>38</v>
      </c>
      <c r="B43" s="273" t="s">
        <v>211</v>
      </c>
      <c r="C43" s="274" t="s">
        <v>212</v>
      </c>
      <c r="D43" s="220" t="s">
        <v>58</v>
      </c>
      <c r="E43" s="224" t="s">
        <v>213</v>
      </c>
      <c r="F43" s="220" t="s">
        <v>214</v>
      </c>
      <c r="G43" s="221" t="s">
        <v>42</v>
      </c>
      <c r="H43" s="223"/>
      <c r="I43" s="224" t="s">
        <v>215</v>
      </c>
      <c r="J43" s="220" t="s">
        <v>72</v>
      </c>
      <c r="K43" s="246">
        <v>45673</v>
      </c>
      <c r="L43" s="226" t="s">
        <v>89</v>
      </c>
      <c r="M43" s="226">
        <v>128</v>
      </c>
      <c r="N43" s="236"/>
      <c r="O43" s="226">
        <f>'EQUIPO JUNIO 2025  1'!AQ43</f>
        <v>10</v>
      </c>
      <c r="P43" s="228">
        <f t="shared" si="4"/>
        <v>10</v>
      </c>
      <c r="Q43" s="229">
        <f t="shared" ref="Q43:T43" si="77">AK43</f>
        <v>10</v>
      </c>
      <c r="R43" s="229">
        <f t="shared" si="77"/>
        <v>10</v>
      </c>
      <c r="S43" s="229">
        <f t="shared" si="77"/>
        <v>10</v>
      </c>
      <c r="T43" s="230">
        <f t="shared" si="77"/>
        <v>10</v>
      </c>
      <c r="U43" s="231"/>
      <c r="V43" s="220"/>
      <c r="W43" s="220"/>
      <c r="X43" s="220"/>
      <c r="Y43" s="232"/>
      <c r="Z43" s="233"/>
      <c r="AA43" s="220"/>
      <c r="AB43" s="220"/>
      <c r="AC43" s="220"/>
      <c r="AD43" s="232"/>
      <c r="AE43" s="233"/>
      <c r="AF43" s="220"/>
      <c r="AG43" s="220"/>
      <c r="AH43" s="220"/>
      <c r="AI43" s="232"/>
      <c r="AJ43" s="234">
        <f>'EQUIPO ENERO 2025'!AP43</f>
        <v>10</v>
      </c>
      <c r="AK43" s="235">
        <f t="shared" ref="AK43:AO43" si="78">P43-Z43+AE43+U43</f>
        <v>10</v>
      </c>
      <c r="AL43" s="229">
        <f t="shared" si="78"/>
        <v>10</v>
      </c>
      <c r="AM43" s="229">
        <f t="shared" si="78"/>
        <v>10</v>
      </c>
      <c r="AN43" s="229">
        <f t="shared" si="78"/>
        <v>10</v>
      </c>
      <c r="AO43" s="229">
        <f t="shared" si="78"/>
        <v>10</v>
      </c>
      <c r="AP43" s="220">
        <v>1</v>
      </c>
      <c r="AQ43" s="226">
        <f t="shared" si="2"/>
        <v>10</v>
      </c>
      <c r="AR43" s="224"/>
      <c r="AS43" s="224"/>
      <c r="AT43" s="236"/>
      <c r="AU43" s="224"/>
      <c r="AV43" s="224"/>
      <c r="AW43" s="238"/>
      <c r="AX43" s="238"/>
    </row>
    <row r="44" spans="1:50" ht="93.75" customHeight="1" x14ac:dyDescent="0.55000000000000004">
      <c r="A44" s="218">
        <f t="shared" si="3"/>
        <v>39</v>
      </c>
      <c r="B44" s="273" t="s">
        <v>1090</v>
      </c>
      <c r="C44" s="274" t="s">
        <v>91</v>
      </c>
      <c r="D44" s="220" t="s">
        <v>218</v>
      </c>
      <c r="E44" s="224" t="s">
        <v>219</v>
      </c>
      <c r="F44" s="220" t="s">
        <v>220</v>
      </c>
      <c r="G44" s="221" t="s">
        <v>42</v>
      </c>
      <c r="H44" s="223">
        <v>2000</v>
      </c>
      <c r="I44" s="224" t="s">
        <v>221</v>
      </c>
      <c r="J44" s="220" t="s">
        <v>218</v>
      </c>
      <c r="K44" s="225">
        <v>44592</v>
      </c>
      <c r="L44" s="226"/>
      <c r="M44" s="226"/>
      <c r="N44" s="227"/>
      <c r="O44" s="226">
        <f>'EQUIPO JUNIO 2025  1'!AQ44</f>
        <v>1</v>
      </c>
      <c r="P44" s="228">
        <f t="shared" si="4"/>
        <v>1</v>
      </c>
      <c r="Q44" s="229">
        <f t="shared" ref="Q44:T44" si="79">AK44</f>
        <v>1</v>
      </c>
      <c r="R44" s="229">
        <f t="shared" si="79"/>
        <v>1</v>
      </c>
      <c r="S44" s="229">
        <f t="shared" si="79"/>
        <v>1</v>
      </c>
      <c r="T44" s="230">
        <f t="shared" si="79"/>
        <v>1</v>
      </c>
      <c r="U44" s="231"/>
      <c r="V44" s="220"/>
      <c r="W44" s="220"/>
      <c r="X44" s="220"/>
      <c r="Y44" s="232"/>
      <c r="Z44" s="233"/>
      <c r="AA44" s="220"/>
      <c r="AB44" s="220"/>
      <c r="AC44" s="220"/>
      <c r="AD44" s="232"/>
      <c r="AE44" s="233"/>
      <c r="AF44" s="220"/>
      <c r="AG44" s="220"/>
      <c r="AH44" s="220"/>
      <c r="AI44" s="232"/>
      <c r="AJ44" s="234">
        <f>'EQUIPO ENERO 2025'!AP44</f>
        <v>1</v>
      </c>
      <c r="AK44" s="235">
        <f t="shared" ref="AK44:AO44" si="80">P44-Z44+AE44+U44</f>
        <v>1</v>
      </c>
      <c r="AL44" s="229">
        <f t="shared" si="80"/>
        <v>1</v>
      </c>
      <c r="AM44" s="229">
        <f t="shared" si="80"/>
        <v>1</v>
      </c>
      <c r="AN44" s="229">
        <f t="shared" si="80"/>
        <v>1</v>
      </c>
      <c r="AO44" s="229">
        <f t="shared" si="80"/>
        <v>1</v>
      </c>
      <c r="AP44" s="220"/>
      <c r="AQ44" s="226">
        <f t="shared" si="2"/>
        <v>1</v>
      </c>
      <c r="AR44" s="224"/>
      <c r="AS44" s="224"/>
      <c r="AT44" s="236"/>
      <c r="AU44" s="224"/>
      <c r="AV44" s="224"/>
      <c r="AW44" s="238"/>
      <c r="AX44" s="238"/>
    </row>
    <row r="45" spans="1:50" ht="93.75" customHeight="1" x14ac:dyDescent="0.55000000000000004">
      <c r="A45" s="218">
        <f t="shared" si="3"/>
        <v>40</v>
      </c>
      <c r="B45" s="239" t="s">
        <v>225</v>
      </c>
      <c r="C45" s="274" t="s">
        <v>91</v>
      </c>
      <c r="D45" s="240" t="s">
        <v>58</v>
      </c>
      <c r="E45" s="241" t="s">
        <v>226</v>
      </c>
      <c r="F45" s="242" t="s">
        <v>145</v>
      </c>
      <c r="G45" s="243" t="s">
        <v>42</v>
      </c>
      <c r="H45" s="244">
        <v>1500</v>
      </c>
      <c r="I45" s="245" t="s">
        <v>227</v>
      </c>
      <c r="J45" s="223" t="s">
        <v>58</v>
      </c>
      <c r="K45" s="246">
        <v>44592</v>
      </c>
      <c r="L45" s="226"/>
      <c r="M45" s="226"/>
      <c r="N45" s="224"/>
      <c r="O45" s="226">
        <f>'EQUIPO JUNIO 2025  1'!AQ45</f>
        <v>1</v>
      </c>
      <c r="P45" s="228">
        <f t="shared" si="4"/>
        <v>1</v>
      </c>
      <c r="Q45" s="229">
        <f t="shared" ref="Q45:T45" si="81">AK45</f>
        <v>1</v>
      </c>
      <c r="R45" s="229">
        <f t="shared" si="81"/>
        <v>1</v>
      </c>
      <c r="S45" s="229">
        <f t="shared" si="81"/>
        <v>1</v>
      </c>
      <c r="T45" s="230">
        <f t="shared" si="81"/>
        <v>1</v>
      </c>
      <c r="U45" s="231"/>
      <c r="V45" s="220"/>
      <c r="W45" s="220"/>
      <c r="X45" s="220"/>
      <c r="Y45" s="232"/>
      <c r="Z45" s="233"/>
      <c r="AA45" s="220"/>
      <c r="AB45" s="220"/>
      <c r="AC45" s="220"/>
      <c r="AD45" s="232"/>
      <c r="AE45" s="233"/>
      <c r="AF45" s="220"/>
      <c r="AG45" s="220"/>
      <c r="AH45" s="220"/>
      <c r="AI45" s="232"/>
      <c r="AJ45" s="234">
        <f>'EQUIPO ENERO 2025'!AP45</f>
        <v>1</v>
      </c>
      <c r="AK45" s="235">
        <f t="shared" ref="AK45:AO45" si="82">P45-Z45+AE45+U45</f>
        <v>1</v>
      </c>
      <c r="AL45" s="229">
        <f t="shared" si="82"/>
        <v>1</v>
      </c>
      <c r="AM45" s="229">
        <f t="shared" si="82"/>
        <v>1</v>
      </c>
      <c r="AN45" s="229">
        <f t="shared" si="82"/>
        <v>1</v>
      </c>
      <c r="AO45" s="229">
        <f t="shared" si="82"/>
        <v>1</v>
      </c>
      <c r="AP45" s="220"/>
      <c r="AQ45" s="226">
        <f t="shared" si="2"/>
        <v>1</v>
      </c>
      <c r="AR45" s="224"/>
      <c r="AS45" s="224"/>
      <c r="AT45" s="236"/>
      <c r="AU45" s="224"/>
      <c r="AV45" s="224"/>
      <c r="AW45" s="238"/>
      <c r="AX45" s="238"/>
    </row>
    <row r="46" spans="1:50" ht="93.75" customHeight="1" x14ac:dyDescent="0.55000000000000004">
      <c r="A46" s="218">
        <f t="shared" si="3"/>
        <v>41</v>
      </c>
      <c r="B46" s="239" t="s">
        <v>229</v>
      </c>
      <c r="C46" s="274" t="s">
        <v>91</v>
      </c>
      <c r="D46" s="247" t="s">
        <v>58</v>
      </c>
      <c r="E46" s="241" t="s">
        <v>230</v>
      </c>
      <c r="F46" s="248" t="s">
        <v>143</v>
      </c>
      <c r="G46" s="239" t="s">
        <v>42</v>
      </c>
      <c r="H46" s="249">
        <v>3200</v>
      </c>
      <c r="I46" s="245" t="s">
        <v>231</v>
      </c>
      <c r="J46" s="223" t="s">
        <v>58</v>
      </c>
      <c r="K46" s="246">
        <v>44592</v>
      </c>
      <c r="L46" s="226"/>
      <c r="M46" s="226"/>
      <c r="N46" s="224"/>
      <c r="O46" s="226">
        <f>'EQUIPO JUNIO 2025  1'!AQ46</f>
        <v>0</v>
      </c>
      <c r="P46" s="228">
        <f t="shared" si="4"/>
        <v>0</v>
      </c>
      <c r="Q46" s="229">
        <f t="shared" ref="Q46:T46" si="83">AK46</f>
        <v>0</v>
      </c>
      <c r="R46" s="229">
        <f t="shared" si="83"/>
        <v>0</v>
      </c>
      <c r="S46" s="229">
        <f t="shared" si="83"/>
        <v>0</v>
      </c>
      <c r="T46" s="230">
        <f t="shared" si="83"/>
        <v>0</v>
      </c>
      <c r="U46" s="231"/>
      <c r="V46" s="220"/>
      <c r="W46" s="220"/>
      <c r="X46" s="220"/>
      <c r="Y46" s="232"/>
      <c r="Z46" s="233"/>
      <c r="AA46" s="220"/>
      <c r="AB46" s="220"/>
      <c r="AC46" s="220"/>
      <c r="AD46" s="232"/>
      <c r="AE46" s="233"/>
      <c r="AF46" s="220"/>
      <c r="AG46" s="220"/>
      <c r="AH46" s="220"/>
      <c r="AI46" s="232"/>
      <c r="AJ46" s="234">
        <f>'EQUIPO ENERO 2025'!AP46</f>
        <v>0</v>
      </c>
      <c r="AK46" s="235">
        <f t="shared" ref="AK46:AO46" si="84">P46-Z46+AE46+U46</f>
        <v>0</v>
      </c>
      <c r="AL46" s="229">
        <f t="shared" si="84"/>
        <v>0</v>
      </c>
      <c r="AM46" s="229">
        <f t="shared" si="84"/>
        <v>0</v>
      </c>
      <c r="AN46" s="229">
        <f t="shared" si="84"/>
        <v>0</v>
      </c>
      <c r="AO46" s="229">
        <f t="shared" si="84"/>
        <v>0</v>
      </c>
      <c r="AP46" s="220"/>
      <c r="AQ46" s="226">
        <f t="shared" si="2"/>
        <v>0</v>
      </c>
      <c r="AR46" s="224"/>
      <c r="AS46" s="224"/>
      <c r="AT46" s="236"/>
      <c r="AU46" s="224"/>
      <c r="AV46" s="224"/>
      <c r="AW46" s="238"/>
      <c r="AX46" s="238"/>
    </row>
    <row r="47" spans="1:50" ht="93.75" customHeight="1" x14ac:dyDescent="0.55000000000000004">
      <c r="A47" s="218">
        <f t="shared" si="3"/>
        <v>42</v>
      </c>
      <c r="B47" s="239" t="s">
        <v>232</v>
      </c>
      <c r="C47" s="274" t="s">
        <v>91</v>
      </c>
      <c r="D47" s="247" t="s">
        <v>58</v>
      </c>
      <c r="E47" s="241" t="s">
        <v>230</v>
      </c>
      <c r="F47" s="248" t="s">
        <v>143</v>
      </c>
      <c r="G47" s="239" t="s">
        <v>42</v>
      </c>
      <c r="H47" s="249">
        <v>3200</v>
      </c>
      <c r="I47" s="301" t="s">
        <v>233</v>
      </c>
      <c r="J47" s="223" t="s">
        <v>58</v>
      </c>
      <c r="K47" s="246">
        <v>44592</v>
      </c>
      <c r="L47" s="226"/>
      <c r="M47" s="226"/>
      <c r="N47" s="224"/>
      <c r="O47" s="226">
        <f>'EQUIPO JUNIO 2025  1'!AQ47</f>
        <v>1</v>
      </c>
      <c r="P47" s="228">
        <f t="shared" si="4"/>
        <v>1</v>
      </c>
      <c r="Q47" s="229">
        <f t="shared" ref="Q47:T47" si="85">AK47</f>
        <v>1</v>
      </c>
      <c r="R47" s="229">
        <f t="shared" si="85"/>
        <v>1</v>
      </c>
      <c r="S47" s="229">
        <f t="shared" si="85"/>
        <v>1</v>
      </c>
      <c r="T47" s="230">
        <f t="shared" si="85"/>
        <v>1</v>
      </c>
      <c r="U47" s="231"/>
      <c r="V47" s="220"/>
      <c r="W47" s="220"/>
      <c r="X47" s="220"/>
      <c r="Y47" s="232"/>
      <c r="Z47" s="233"/>
      <c r="AA47" s="220"/>
      <c r="AB47" s="220"/>
      <c r="AC47" s="220"/>
      <c r="AD47" s="232"/>
      <c r="AE47" s="233"/>
      <c r="AF47" s="220"/>
      <c r="AG47" s="220"/>
      <c r="AH47" s="220"/>
      <c r="AI47" s="232"/>
      <c r="AJ47" s="234">
        <f>'EQUIPO ENERO 2025'!AP47</f>
        <v>1</v>
      </c>
      <c r="AK47" s="235">
        <f t="shared" ref="AK47:AO47" si="86">P47-Z47+AE47+U47</f>
        <v>1</v>
      </c>
      <c r="AL47" s="229">
        <f t="shared" si="86"/>
        <v>1</v>
      </c>
      <c r="AM47" s="229">
        <f t="shared" si="86"/>
        <v>1</v>
      </c>
      <c r="AN47" s="229">
        <f t="shared" si="86"/>
        <v>1</v>
      </c>
      <c r="AO47" s="229">
        <f t="shared" si="86"/>
        <v>1</v>
      </c>
      <c r="AP47" s="220"/>
      <c r="AQ47" s="226">
        <f t="shared" si="2"/>
        <v>1</v>
      </c>
      <c r="AR47" s="278"/>
      <c r="AS47" s="278"/>
      <c r="AT47" s="302"/>
      <c r="AU47" s="278"/>
      <c r="AV47" s="278"/>
      <c r="AW47" s="238"/>
      <c r="AX47" s="238"/>
    </row>
    <row r="48" spans="1:50" ht="93.75" customHeight="1" x14ac:dyDescent="0.55000000000000004">
      <c r="A48" s="218">
        <f t="shared" si="3"/>
        <v>43</v>
      </c>
      <c r="B48" s="239" t="s">
        <v>234</v>
      </c>
      <c r="C48" s="274" t="s">
        <v>91</v>
      </c>
      <c r="D48" s="240" t="s">
        <v>58</v>
      </c>
      <c r="E48" s="241" t="s">
        <v>235</v>
      </c>
      <c r="F48" s="242" t="s">
        <v>236</v>
      </c>
      <c r="G48" s="243" t="s">
        <v>42</v>
      </c>
      <c r="H48" s="244">
        <v>1725</v>
      </c>
      <c r="I48" s="245" t="s">
        <v>237</v>
      </c>
      <c r="J48" s="223" t="s">
        <v>58</v>
      </c>
      <c r="K48" s="225">
        <v>45693</v>
      </c>
      <c r="L48" s="226">
        <v>2130012</v>
      </c>
      <c r="M48" s="226">
        <v>153</v>
      </c>
      <c r="N48" s="224"/>
      <c r="O48" s="226">
        <f>'EQUIPO JUNIO 2025  1'!AQ48</f>
        <v>3</v>
      </c>
      <c r="P48" s="228">
        <f t="shared" si="4"/>
        <v>3</v>
      </c>
      <c r="Q48" s="229">
        <f t="shared" ref="Q48:T48" si="87">AK48</f>
        <v>3</v>
      </c>
      <c r="R48" s="229">
        <f t="shared" si="87"/>
        <v>3</v>
      </c>
      <c r="S48" s="229">
        <f t="shared" si="87"/>
        <v>3</v>
      </c>
      <c r="T48" s="230">
        <f t="shared" si="87"/>
        <v>3</v>
      </c>
      <c r="U48" s="231"/>
      <c r="V48" s="220"/>
      <c r="W48" s="220"/>
      <c r="X48" s="220"/>
      <c r="Y48" s="232"/>
      <c r="Z48" s="233"/>
      <c r="AA48" s="220"/>
      <c r="AB48" s="220"/>
      <c r="AC48" s="220"/>
      <c r="AD48" s="232"/>
      <c r="AE48" s="233"/>
      <c r="AF48" s="220"/>
      <c r="AG48" s="220"/>
      <c r="AH48" s="220"/>
      <c r="AI48" s="232"/>
      <c r="AJ48" s="234">
        <f>'EQUIPO ENERO 2025'!AP48</f>
        <v>1</v>
      </c>
      <c r="AK48" s="235">
        <f t="shared" ref="AK48:AO48" si="88">P48-Z48+AE48+U48</f>
        <v>3</v>
      </c>
      <c r="AL48" s="229">
        <f t="shared" si="88"/>
        <v>3</v>
      </c>
      <c r="AM48" s="229">
        <f t="shared" si="88"/>
        <v>3</v>
      </c>
      <c r="AN48" s="229">
        <f t="shared" si="88"/>
        <v>3</v>
      </c>
      <c r="AO48" s="229">
        <f t="shared" si="88"/>
        <v>3</v>
      </c>
      <c r="AP48" s="220"/>
      <c r="AQ48" s="226">
        <f t="shared" si="2"/>
        <v>3</v>
      </c>
      <c r="AR48" s="224"/>
      <c r="AS48" s="224"/>
      <c r="AT48" s="236"/>
      <c r="AU48" s="224"/>
      <c r="AV48" s="224"/>
      <c r="AW48" s="238"/>
      <c r="AX48" s="238"/>
    </row>
    <row r="49" spans="1:50" ht="93.75" customHeight="1" x14ac:dyDescent="0.55000000000000004">
      <c r="A49" s="218">
        <f t="shared" si="3"/>
        <v>44</v>
      </c>
      <c r="B49" s="273" t="s">
        <v>243</v>
      </c>
      <c r="C49" s="274" t="s">
        <v>91</v>
      </c>
      <c r="D49" s="224" t="s">
        <v>218</v>
      </c>
      <c r="E49" s="224" t="s">
        <v>244</v>
      </c>
      <c r="F49" s="224" t="s">
        <v>245</v>
      </c>
      <c r="G49" s="236" t="s">
        <v>42</v>
      </c>
      <c r="H49" s="280">
        <v>1500</v>
      </c>
      <c r="I49" s="224" t="s">
        <v>246</v>
      </c>
      <c r="J49" s="220" t="s">
        <v>218</v>
      </c>
      <c r="K49" s="225">
        <v>44592</v>
      </c>
      <c r="L49" s="226"/>
      <c r="M49" s="226"/>
      <c r="N49" s="227"/>
      <c r="O49" s="226">
        <f>'EQUIPO JUNIO 2025  1'!AQ49</f>
        <v>1</v>
      </c>
      <c r="P49" s="228">
        <f t="shared" si="4"/>
        <v>1</v>
      </c>
      <c r="Q49" s="229">
        <f t="shared" ref="Q49:T49" si="89">AK49</f>
        <v>1</v>
      </c>
      <c r="R49" s="229">
        <f t="shared" si="89"/>
        <v>1</v>
      </c>
      <c r="S49" s="229">
        <f t="shared" si="89"/>
        <v>1</v>
      </c>
      <c r="T49" s="230">
        <f t="shared" si="89"/>
        <v>1</v>
      </c>
      <c r="U49" s="231"/>
      <c r="V49" s="220"/>
      <c r="W49" s="220"/>
      <c r="X49" s="220"/>
      <c r="Y49" s="232"/>
      <c r="Z49" s="233"/>
      <c r="AA49" s="220"/>
      <c r="AB49" s="220"/>
      <c r="AC49" s="220"/>
      <c r="AD49" s="232"/>
      <c r="AE49" s="233"/>
      <c r="AF49" s="220"/>
      <c r="AG49" s="220"/>
      <c r="AH49" s="220"/>
      <c r="AI49" s="232"/>
      <c r="AJ49" s="234">
        <f>'EQUIPO ENERO 2025'!AP49</f>
        <v>1</v>
      </c>
      <c r="AK49" s="235">
        <f t="shared" ref="AK49:AO49" si="90">P49-Z49+AE49+U49</f>
        <v>1</v>
      </c>
      <c r="AL49" s="229">
        <f t="shared" si="90"/>
        <v>1</v>
      </c>
      <c r="AM49" s="229">
        <f t="shared" si="90"/>
        <v>1</v>
      </c>
      <c r="AN49" s="229">
        <f t="shared" si="90"/>
        <v>1</v>
      </c>
      <c r="AO49" s="229">
        <f t="shared" si="90"/>
        <v>1</v>
      </c>
      <c r="AP49" s="220"/>
      <c r="AQ49" s="226">
        <f t="shared" si="2"/>
        <v>1</v>
      </c>
      <c r="AR49" s="224"/>
      <c r="AS49" s="224"/>
      <c r="AT49" s="236"/>
      <c r="AU49" s="224"/>
      <c r="AV49" s="224"/>
      <c r="AW49" s="238"/>
      <c r="AX49" s="238"/>
    </row>
    <row r="50" spans="1:50" ht="93.75" customHeight="1" x14ac:dyDescent="0.55000000000000004">
      <c r="A50" s="218">
        <f t="shared" si="3"/>
        <v>45</v>
      </c>
      <c r="B50" s="273" t="s">
        <v>249</v>
      </c>
      <c r="C50" s="274" t="s">
        <v>91</v>
      </c>
      <c r="D50" s="224" t="s">
        <v>218</v>
      </c>
      <c r="E50" s="224" t="s">
        <v>250</v>
      </c>
      <c r="F50" s="224" t="s">
        <v>251</v>
      </c>
      <c r="G50" s="236" t="s">
        <v>42</v>
      </c>
      <c r="H50" s="280">
        <v>1500</v>
      </c>
      <c r="I50" s="224" t="s">
        <v>252</v>
      </c>
      <c r="J50" s="220" t="s">
        <v>218</v>
      </c>
      <c r="K50" s="225">
        <v>44592</v>
      </c>
      <c r="L50" s="226"/>
      <c r="M50" s="226"/>
      <c r="N50" s="227"/>
      <c r="O50" s="226">
        <f>'EQUIPO JUNIO 2025  1'!AQ50</f>
        <v>1</v>
      </c>
      <c r="P50" s="228">
        <f t="shared" si="4"/>
        <v>1</v>
      </c>
      <c r="Q50" s="229">
        <f t="shared" ref="Q50:T50" si="91">AK50</f>
        <v>1</v>
      </c>
      <c r="R50" s="229">
        <f t="shared" si="91"/>
        <v>1</v>
      </c>
      <c r="S50" s="229">
        <f t="shared" si="91"/>
        <v>1</v>
      </c>
      <c r="T50" s="230">
        <f t="shared" si="91"/>
        <v>1</v>
      </c>
      <c r="U50" s="231"/>
      <c r="V50" s="220"/>
      <c r="W50" s="220"/>
      <c r="X50" s="220"/>
      <c r="Y50" s="232"/>
      <c r="Z50" s="233"/>
      <c r="AA50" s="220"/>
      <c r="AB50" s="220"/>
      <c r="AC50" s="220"/>
      <c r="AD50" s="232"/>
      <c r="AE50" s="233"/>
      <c r="AF50" s="220"/>
      <c r="AG50" s="220"/>
      <c r="AH50" s="220"/>
      <c r="AI50" s="232"/>
      <c r="AJ50" s="234">
        <f>'EQUIPO ENERO 2025'!AP50</f>
        <v>1</v>
      </c>
      <c r="AK50" s="235">
        <f t="shared" ref="AK50:AO50" si="92">P50-Z50+AE50+U50</f>
        <v>1</v>
      </c>
      <c r="AL50" s="229">
        <f t="shared" si="92"/>
        <v>1</v>
      </c>
      <c r="AM50" s="229">
        <f t="shared" si="92"/>
        <v>1</v>
      </c>
      <c r="AN50" s="229">
        <f t="shared" si="92"/>
        <v>1</v>
      </c>
      <c r="AO50" s="229">
        <f t="shared" si="92"/>
        <v>1</v>
      </c>
      <c r="AP50" s="220"/>
      <c r="AQ50" s="226">
        <f t="shared" si="2"/>
        <v>1</v>
      </c>
      <c r="AR50" s="224"/>
      <c r="AS50" s="224"/>
      <c r="AT50" s="236"/>
      <c r="AU50" s="224"/>
      <c r="AV50" s="224"/>
      <c r="AW50" s="238"/>
      <c r="AX50" s="238"/>
    </row>
    <row r="51" spans="1:50" ht="93.75" customHeight="1" x14ac:dyDescent="0.55000000000000004">
      <c r="A51" s="218">
        <f t="shared" si="3"/>
        <v>46</v>
      </c>
      <c r="B51" s="273" t="s">
        <v>254</v>
      </c>
      <c r="C51" s="224" t="s">
        <v>97</v>
      </c>
      <c r="D51" s="303" t="s">
        <v>255</v>
      </c>
      <c r="E51" s="224" t="s">
        <v>256</v>
      </c>
      <c r="F51" s="224" t="s">
        <v>257</v>
      </c>
      <c r="G51" s="236" t="s">
        <v>42</v>
      </c>
      <c r="H51" s="280">
        <v>9800</v>
      </c>
      <c r="I51" s="224" t="s">
        <v>258</v>
      </c>
      <c r="J51" s="220" t="s">
        <v>259</v>
      </c>
      <c r="K51" s="225">
        <v>45315</v>
      </c>
      <c r="L51" s="226">
        <v>3673178618</v>
      </c>
      <c r="M51" s="226">
        <v>11</v>
      </c>
      <c r="N51" s="227"/>
      <c r="O51" s="226">
        <f>'EQUIPO JUNIO 2025  1'!AQ51</f>
        <v>0</v>
      </c>
      <c r="P51" s="228">
        <f t="shared" si="4"/>
        <v>0</v>
      </c>
      <c r="Q51" s="229">
        <f t="shared" ref="Q51:T51" si="93">AK51</f>
        <v>0</v>
      </c>
      <c r="R51" s="229">
        <f t="shared" si="93"/>
        <v>0</v>
      </c>
      <c r="S51" s="229">
        <f t="shared" si="93"/>
        <v>0</v>
      </c>
      <c r="T51" s="230">
        <f t="shared" si="93"/>
        <v>0</v>
      </c>
      <c r="U51" s="231"/>
      <c r="V51" s="220"/>
      <c r="W51" s="220"/>
      <c r="X51" s="220"/>
      <c r="Y51" s="232"/>
      <c r="Z51" s="233"/>
      <c r="AA51" s="220"/>
      <c r="AB51" s="220"/>
      <c r="AC51" s="220"/>
      <c r="AD51" s="232"/>
      <c r="AE51" s="233"/>
      <c r="AF51" s="220"/>
      <c r="AG51" s="220"/>
      <c r="AH51" s="220"/>
      <c r="AI51" s="232"/>
      <c r="AJ51" s="234">
        <f>'EQUIPO ENERO 2025'!AP51</f>
        <v>0</v>
      </c>
      <c r="AK51" s="235">
        <f t="shared" ref="AK51:AO51" si="94">P51-Z51+AE51+U51</f>
        <v>0</v>
      </c>
      <c r="AL51" s="229">
        <f t="shared" si="94"/>
        <v>0</v>
      </c>
      <c r="AM51" s="229">
        <f t="shared" si="94"/>
        <v>0</v>
      </c>
      <c r="AN51" s="229">
        <f t="shared" si="94"/>
        <v>0</v>
      </c>
      <c r="AO51" s="229">
        <f t="shared" si="94"/>
        <v>0</v>
      </c>
      <c r="AP51" s="220"/>
      <c r="AQ51" s="226">
        <f t="shared" si="2"/>
        <v>0</v>
      </c>
      <c r="AR51" s="224"/>
      <c r="AS51" s="224"/>
      <c r="AT51" s="236"/>
      <c r="AU51" s="224"/>
      <c r="AV51" s="224"/>
      <c r="AW51" s="238"/>
      <c r="AX51" s="238"/>
    </row>
    <row r="52" spans="1:50" ht="93.75" customHeight="1" x14ac:dyDescent="0.55000000000000004">
      <c r="A52" s="218">
        <f t="shared" si="3"/>
        <v>47</v>
      </c>
      <c r="B52" s="306" t="s">
        <v>261</v>
      </c>
      <c r="C52" s="224" t="s">
        <v>38</v>
      </c>
      <c r="D52" s="224" t="s">
        <v>262</v>
      </c>
      <c r="E52" s="224" t="s">
        <v>263</v>
      </c>
      <c r="F52" s="224" t="s">
        <v>149</v>
      </c>
      <c r="G52" s="227" t="s">
        <v>42</v>
      </c>
      <c r="H52" s="280">
        <v>4800</v>
      </c>
      <c r="I52" s="224" t="s">
        <v>264</v>
      </c>
      <c r="J52" s="220" t="s">
        <v>72</v>
      </c>
      <c r="K52" s="225">
        <v>45107</v>
      </c>
      <c r="L52" s="226" t="s">
        <v>109</v>
      </c>
      <c r="M52" s="226">
        <v>393</v>
      </c>
      <c r="N52" s="227"/>
      <c r="O52" s="226">
        <f>'EQUIPO JUNIO 2025  1'!AQ52</f>
        <v>3</v>
      </c>
      <c r="P52" s="228">
        <f t="shared" si="4"/>
        <v>3</v>
      </c>
      <c r="Q52" s="229">
        <f t="shared" ref="Q52:T52" si="95">AK52</f>
        <v>3</v>
      </c>
      <c r="R52" s="229">
        <f t="shared" si="95"/>
        <v>3</v>
      </c>
      <c r="S52" s="229">
        <f t="shared" si="95"/>
        <v>3</v>
      </c>
      <c r="T52" s="230">
        <f t="shared" si="95"/>
        <v>3</v>
      </c>
      <c r="U52" s="231"/>
      <c r="V52" s="220"/>
      <c r="W52" s="220"/>
      <c r="X52" s="220"/>
      <c r="Y52" s="232"/>
      <c r="Z52" s="233"/>
      <c r="AA52" s="220"/>
      <c r="AB52" s="220"/>
      <c r="AC52" s="220"/>
      <c r="AD52" s="232"/>
      <c r="AE52" s="233"/>
      <c r="AF52" s="220"/>
      <c r="AG52" s="220"/>
      <c r="AH52" s="220"/>
      <c r="AI52" s="232"/>
      <c r="AJ52" s="234">
        <f>'EQUIPO ENERO 2025'!AP52</f>
        <v>1</v>
      </c>
      <c r="AK52" s="235">
        <f t="shared" ref="AK52:AO52" si="96">P52-Z52+AE52+U52</f>
        <v>3</v>
      </c>
      <c r="AL52" s="229">
        <f t="shared" si="96"/>
        <v>3</v>
      </c>
      <c r="AM52" s="229">
        <f t="shared" si="96"/>
        <v>3</v>
      </c>
      <c r="AN52" s="229">
        <f t="shared" si="96"/>
        <v>3</v>
      </c>
      <c r="AO52" s="229">
        <f t="shared" si="96"/>
        <v>3</v>
      </c>
      <c r="AP52" s="220"/>
      <c r="AQ52" s="226">
        <f t="shared" si="2"/>
        <v>3</v>
      </c>
      <c r="AR52" s="224"/>
      <c r="AS52" s="224"/>
      <c r="AT52" s="236"/>
      <c r="AU52" s="224"/>
      <c r="AV52" s="224"/>
      <c r="AW52" s="238"/>
      <c r="AX52" s="238"/>
    </row>
    <row r="53" spans="1:50" ht="93.75" customHeight="1" x14ac:dyDescent="0.55000000000000004">
      <c r="A53" s="218">
        <f t="shared" si="3"/>
        <v>48</v>
      </c>
      <c r="B53" s="273" t="s">
        <v>266</v>
      </c>
      <c r="C53" s="224" t="s">
        <v>38</v>
      </c>
      <c r="D53" s="224" t="s">
        <v>262</v>
      </c>
      <c r="E53" s="224"/>
      <c r="F53" s="224" t="s">
        <v>267</v>
      </c>
      <c r="G53" s="236" t="s">
        <v>42</v>
      </c>
      <c r="H53" s="280">
        <v>4800</v>
      </c>
      <c r="I53" s="224" t="s">
        <v>268</v>
      </c>
      <c r="J53" s="220" t="s">
        <v>72</v>
      </c>
      <c r="K53" s="225">
        <v>44592</v>
      </c>
      <c r="L53" s="226"/>
      <c r="M53" s="226"/>
      <c r="N53" s="227"/>
      <c r="O53" s="226">
        <f>'EQUIPO JUNIO 2025  1'!AQ53</f>
        <v>1</v>
      </c>
      <c r="P53" s="228">
        <f t="shared" si="4"/>
        <v>1</v>
      </c>
      <c r="Q53" s="229">
        <f t="shared" ref="Q53:T53" si="97">AK53</f>
        <v>1</v>
      </c>
      <c r="R53" s="229">
        <f t="shared" si="97"/>
        <v>0</v>
      </c>
      <c r="S53" s="229">
        <f t="shared" si="97"/>
        <v>0</v>
      </c>
      <c r="T53" s="230">
        <f t="shared" si="97"/>
        <v>0</v>
      </c>
      <c r="U53" s="231"/>
      <c r="V53" s="220"/>
      <c r="W53" s="220"/>
      <c r="X53" s="220"/>
      <c r="Y53" s="232"/>
      <c r="Z53" s="233"/>
      <c r="AA53" s="220">
        <v>1</v>
      </c>
      <c r="AB53" s="220"/>
      <c r="AC53" s="220"/>
      <c r="AD53" s="232"/>
      <c r="AE53" s="233"/>
      <c r="AF53" s="220"/>
      <c r="AG53" s="220"/>
      <c r="AH53" s="220"/>
      <c r="AI53" s="232"/>
      <c r="AJ53" s="234">
        <f>'EQUIPO ENERO 2025'!AP53</f>
        <v>1</v>
      </c>
      <c r="AK53" s="235">
        <f t="shared" ref="AK53:AO53" si="98">P53-Z53+AE53+U53</f>
        <v>1</v>
      </c>
      <c r="AL53" s="229">
        <f t="shared" si="98"/>
        <v>0</v>
      </c>
      <c r="AM53" s="229">
        <f t="shared" si="98"/>
        <v>0</v>
      </c>
      <c r="AN53" s="229">
        <f t="shared" si="98"/>
        <v>0</v>
      </c>
      <c r="AO53" s="229">
        <f t="shared" si="98"/>
        <v>0</v>
      </c>
      <c r="AP53" s="220"/>
      <c r="AQ53" s="226">
        <f t="shared" si="2"/>
        <v>0</v>
      </c>
      <c r="AR53" s="224"/>
      <c r="AS53" s="224">
        <v>364</v>
      </c>
      <c r="AT53" s="236" t="s">
        <v>1093</v>
      </c>
      <c r="AU53" s="224"/>
      <c r="AV53" s="224"/>
      <c r="AW53" s="238" t="s">
        <v>1094</v>
      </c>
      <c r="AX53" s="238"/>
    </row>
    <row r="54" spans="1:50" ht="93.75" customHeight="1" x14ac:dyDescent="0.55000000000000004">
      <c r="A54" s="218">
        <f t="shared" si="3"/>
        <v>49</v>
      </c>
      <c r="B54" s="273" t="s">
        <v>1095</v>
      </c>
      <c r="C54" s="224" t="s">
        <v>212</v>
      </c>
      <c r="D54" s="236" t="s">
        <v>176</v>
      </c>
      <c r="E54" s="224" t="s">
        <v>270</v>
      </c>
      <c r="F54" s="224" t="s">
        <v>271</v>
      </c>
      <c r="G54" s="236" t="s">
        <v>42</v>
      </c>
      <c r="H54" s="280"/>
      <c r="I54" s="224" t="s">
        <v>272</v>
      </c>
      <c r="J54" s="220" t="s">
        <v>72</v>
      </c>
      <c r="K54" s="225">
        <v>45687</v>
      </c>
      <c r="L54" s="226" t="s">
        <v>89</v>
      </c>
      <c r="M54" s="226">
        <v>144</v>
      </c>
      <c r="N54" s="227"/>
      <c r="O54" s="226">
        <f>'EQUIPO JUNIO 2025  1'!AQ54</f>
        <v>4</v>
      </c>
      <c r="P54" s="228">
        <f t="shared" si="4"/>
        <v>4</v>
      </c>
      <c r="Q54" s="229">
        <f t="shared" ref="Q54:T54" si="99">AK54</f>
        <v>4</v>
      </c>
      <c r="R54" s="229">
        <f t="shared" si="99"/>
        <v>4</v>
      </c>
      <c r="S54" s="229">
        <f t="shared" si="99"/>
        <v>4</v>
      </c>
      <c r="T54" s="230">
        <f t="shared" si="99"/>
        <v>4</v>
      </c>
      <c r="U54" s="231"/>
      <c r="V54" s="220"/>
      <c r="W54" s="220"/>
      <c r="X54" s="220"/>
      <c r="Y54" s="232"/>
      <c r="Z54" s="233"/>
      <c r="AA54" s="220"/>
      <c r="AB54" s="220"/>
      <c r="AC54" s="220"/>
      <c r="AD54" s="232">
        <v>2</v>
      </c>
      <c r="AE54" s="233"/>
      <c r="AF54" s="220"/>
      <c r="AG54" s="220"/>
      <c r="AH54" s="220"/>
      <c r="AI54" s="232"/>
      <c r="AJ54" s="234">
        <f>'EQUIPO ENERO 2025'!AP54</f>
        <v>4</v>
      </c>
      <c r="AK54" s="235">
        <f t="shared" ref="AK54:AO54" si="100">P54-Z54+AE54+U54</f>
        <v>4</v>
      </c>
      <c r="AL54" s="229">
        <f t="shared" si="100"/>
        <v>4</v>
      </c>
      <c r="AM54" s="229">
        <f t="shared" si="100"/>
        <v>4</v>
      </c>
      <c r="AN54" s="229">
        <f t="shared" si="100"/>
        <v>4</v>
      </c>
      <c r="AO54" s="229">
        <f t="shared" si="100"/>
        <v>2</v>
      </c>
      <c r="AP54" s="220"/>
      <c r="AQ54" s="226">
        <f t="shared" si="2"/>
        <v>2</v>
      </c>
      <c r="AR54" s="238"/>
      <c r="AS54" s="238">
        <v>526</v>
      </c>
      <c r="AT54" s="236" t="s">
        <v>1096</v>
      </c>
      <c r="AU54" s="224"/>
      <c r="AV54" s="224"/>
      <c r="AW54" s="238" t="s">
        <v>1094</v>
      </c>
      <c r="AX54" s="238"/>
    </row>
    <row r="55" spans="1:50" ht="93.75" customHeight="1" x14ac:dyDescent="0.55000000000000004">
      <c r="A55" s="218">
        <f t="shared" si="3"/>
        <v>50</v>
      </c>
      <c r="B55" s="273" t="s">
        <v>1097</v>
      </c>
      <c r="C55" s="224"/>
      <c r="D55" s="236"/>
      <c r="E55" s="224"/>
      <c r="F55" s="224"/>
      <c r="G55" s="236" t="s">
        <v>42</v>
      </c>
      <c r="H55" s="280"/>
      <c r="I55" s="224" t="s">
        <v>276</v>
      </c>
      <c r="J55" s="220" t="s">
        <v>72</v>
      </c>
      <c r="K55" s="225">
        <v>45566</v>
      </c>
      <c r="L55" s="226" t="s">
        <v>277</v>
      </c>
      <c r="M55" s="226"/>
      <c r="N55" s="238"/>
      <c r="O55" s="226">
        <f>'EQUIPO JUNIO 2025  1'!AQ55</f>
        <v>1</v>
      </c>
      <c r="P55" s="228">
        <f t="shared" si="4"/>
        <v>1</v>
      </c>
      <c r="Q55" s="229">
        <f t="shared" ref="Q55:T55" si="101">AK55</f>
        <v>0</v>
      </c>
      <c r="R55" s="229">
        <f t="shared" si="101"/>
        <v>0</v>
      </c>
      <c r="S55" s="229">
        <f t="shared" si="101"/>
        <v>0</v>
      </c>
      <c r="T55" s="230">
        <f t="shared" si="101"/>
        <v>0</v>
      </c>
      <c r="U55" s="231"/>
      <c r="V55" s="220"/>
      <c r="W55" s="220"/>
      <c r="X55" s="220"/>
      <c r="Y55" s="232"/>
      <c r="Z55" s="233">
        <v>1</v>
      </c>
      <c r="AA55" s="220"/>
      <c r="AB55" s="220"/>
      <c r="AC55" s="220"/>
      <c r="AD55" s="232"/>
      <c r="AE55" s="233"/>
      <c r="AF55" s="220"/>
      <c r="AG55" s="220"/>
      <c r="AH55" s="220"/>
      <c r="AI55" s="232"/>
      <c r="AJ55" s="234">
        <f>'EQUIPO ENERO 2025'!AP55</f>
        <v>0</v>
      </c>
      <c r="AK55" s="235">
        <f t="shared" ref="AK55:AO55" si="102">P55-Z55+AE55+U55</f>
        <v>0</v>
      </c>
      <c r="AL55" s="229">
        <f t="shared" si="102"/>
        <v>0</v>
      </c>
      <c r="AM55" s="229">
        <f t="shared" si="102"/>
        <v>0</v>
      </c>
      <c r="AN55" s="229">
        <f t="shared" si="102"/>
        <v>0</v>
      </c>
      <c r="AO55" s="229">
        <f t="shared" si="102"/>
        <v>0</v>
      </c>
      <c r="AP55" s="220"/>
      <c r="AQ55" s="226">
        <f t="shared" si="2"/>
        <v>0</v>
      </c>
      <c r="AR55" s="224"/>
      <c r="AS55" s="224">
        <v>526</v>
      </c>
      <c r="AT55" s="236"/>
      <c r="AU55" s="224"/>
      <c r="AV55" s="224"/>
      <c r="AW55" s="238"/>
      <c r="AX55" s="238"/>
    </row>
    <row r="56" spans="1:50" ht="93.75" customHeight="1" x14ac:dyDescent="0.55000000000000004">
      <c r="A56" s="218">
        <f t="shared" si="3"/>
        <v>51</v>
      </c>
      <c r="B56" s="273" t="s">
        <v>1098</v>
      </c>
      <c r="C56" s="224" t="s">
        <v>132</v>
      </c>
      <c r="D56" s="236" t="s">
        <v>58</v>
      </c>
      <c r="E56" s="224" t="s">
        <v>280</v>
      </c>
      <c r="F56" s="224" t="s">
        <v>281</v>
      </c>
      <c r="G56" s="236" t="s">
        <v>42</v>
      </c>
      <c r="H56" s="280"/>
      <c r="I56" s="224" t="s">
        <v>282</v>
      </c>
      <c r="J56" s="220" t="s">
        <v>72</v>
      </c>
      <c r="K56" s="225">
        <v>45566</v>
      </c>
      <c r="L56" s="226" t="s">
        <v>277</v>
      </c>
      <c r="M56" s="226">
        <v>75</v>
      </c>
      <c r="N56" s="227"/>
      <c r="O56" s="226">
        <f>'EQUIPO JUNIO 2025  1'!AQ56</f>
        <v>0</v>
      </c>
      <c r="P56" s="228">
        <f t="shared" si="4"/>
        <v>0</v>
      </c>
      <c r="Q56" s="229">
        <f t="shared" ref="Q56:T56" si="103">AK56</f>
        <v>1</v>
      </c>
      <c r="R56" s="229">
        <f t="shared" si="103"/>
        <v>1</v>
      </c>
      <c r="S56" s="229">
        <f t="shared" si="103"/>
        <v>1</v>
      </c>
      <c r="T56" s="230">
        <f t="shared" si="103"/>
        <v>1</v>
      </c>
      <c r="U56" s="231"/>
      <c r="V56" s="220"/>
      <c r="W56" s="220"/>
      <c r="X56" s="220"/>
      <c r="Y56" s="232"/>
      <c r="Z56" s="233"/>
      <c r="AA56" s="220"/>
      <c r="AB56" s="220"/>
      <c r="AC56" s="220"/>
      <c r="AD56" s="232"/>
      <c r="AE56" s="233">
        <v>1</v>
      </c>
      <c r="AF56" s="220"/>
      <c r="AG56" s="220"/>
      <c r="AH56" s="220"/>
      <c r="AI56" s="232"/>
      <c r="AJ56" s="234">
        <f>'EQUIPO ENERO 2025'!AP56</f>
        <v>2</v>
      </c>
      <c r="AK56" s="235">
        <f t="shared" ref="AK56:AO56" si="104">P56-Z56+AE56+U56</f>
        <v>1</v>
      </c>
      <c r="AL56" s="229">
        <f t="shared" si="104"/>
        <v>1</v>
      </c>
      <c r="AM56" s="229">
        <f t="shared" si="104"/>
        <v>1</v>
      </c>
      <c r="AN56" s="229">
        <f t="shared" si="104"/>
        <v>1</v>
      </c>
      <c r="AO56" s="229">
        <f t="shared" si="104"/>
        <v>1</v>
      </c>
      <c r="AP56" s="220"/>
      <c r="AQ56" s="226">
        <f t="shared" si="2"/>
        <v>1</v>
      </c>
      <c r="AR56" s="224"/>
      <c r="AS56" s="224"/>
      <c r="AT56" s="236"/>
      <c r="AU56" s="224"/>
      <c r="AV56" s="224"/>
      <c r="AW56" s="238"/>
      <c r="AX56" s="238"/>
    </row>
    <row r="57" spans="1:50" ht="93.75" customHeight="1" x14ac:dyDescent="0.55000000000000004">
      <c r="A57" s="218">
        <f t="shared" si="3"/>
        <v>52</v>
      </c>
      <c r="B57" s="273" t="s">
        <v>283</v>
      </c>
      <c r="C57" s="224" t="s">
        <v>132</v>
      </c>
      <c r="D57" s="236" t="s">
        <v>58</v>
      </c>
      <c r="E57" s="224" t="s">
        <v>280</v>
      </c>
      <c r="F57" s="224" t="s">
        <v>284</v>
      </c>
      <c r="G57" s="236" t="s">
        <v>42</v>
      </c>
      <c r="H57" s="280"/>
      <c r="I57" s="224" t="s">
        <v>285</v>
      </c>
      <c r="J57" s="220" t="s">
        <v>72</v>
      </c>
      <c r="K57" s="225">
        <v>45566</v>
      </c>
      <c r="L57" s="226" t="s">
        <v>277</v>
      </c>
      <c r="M57" s="226">
        <v>75</v>
      </c>
      <c r="N57" s="227"/>
      <c r="O57" s="226">
        <f>'EQUIPO JUNIO 2025  1'!AQ57</f>
        <v>7</v>
      </c>
      <c r="P57" s="228">
        <f t="shared" si="4"/>
        <v>7</v>
      </c>
      <c r="Q57" s="229">
        <f t="shared" ref="Q57:T57" si="105">AK57</f>
        <v>7</v>
      </c>
      <c r="R57" s="229">
        <f t="shared" si="105"/>
        <v>7</v>
      </c>
      <c r="S57" s="229">
        <f t="shared" si="105"/>
        <v>7</v>
      </c>
      <c r="T57" s="230">
        <f t="shared" si="105"/>
        <v>7</v>
      </c>
      <c r="U57" s="231"/>
      <c r="V57" s="220"/>
      <c r="W57" s="220"/>
      <c r="X57" s="220"/>
      <c r="Y57" s="232"/>
      <c r="Z57" s="233"/>
      <c r="AA57" s="220"/>
      <c r="AB57" s="220"/>
      <c r="AC57" s="220"/>
      <c r="AD57" s="232"/>
      <c r="AE57" s="233"/>
      <c r="AF57" s="220"/>
      <c r="AG57" s="220"/>
      <c r="AH57" s="220"/>
      <c r="AI57" s="232"/>
      <c r="AJ57" s="234">
        <f>'EQUIPO ENERO 2025'!AP57</f>
        <v>7</v>
      </c>
      <c r="AK57" s="235">
        <f t="shared" ref="AK57:AO57" si="106">P57-Z57+AE57+U57</f>
        <v>7</v>
      </c>
      <c r="AL57" s="229">
        <f t="shared" si="106"/>
        <v>7</v>
      </c>
      <c r="AM57" s="229">
        <f t="shared" si="106"/>
        <v>7</v>
      </c>
      <c r="AN57" s="229">
        <f t="shared" si="106"/>
        <v>7</v>
      </c>
      <c r="AO57" s="229">
        <f t="shared" si="106"/>
        <v>7</v>
      </c>
      <c r="AP57" s="220"/>
      <c r="AQ57" s="226">
        <f t="shared" si="2"/>
        <v>7</v>
      </c>
      <c r="AR57" s="224"/>
      <c r="AS57" s="224"/>
      <c r="AT57" s="236"/>
      <c r="AU57" s="224"/>
      <c r="AV57" s="224"/>
      <c r="AW57" s="238"/>
      <c r="AX57" s="238"/>
    </row>
    <row r="58" spans="1:50" ht="93.75" customHeight="1" x14ac:dyDescent="0.55000000000000004">
      <c r="A58" s="218">
        <f t="shared" si="3"/>
        <v>53</v>
      </c>
      <c r="B58" s="313" t="s">
        <v>286</v>
      </c>
      <c r="C58" s="224"/>
      <c r="D58" s="303" t="s">
        <v>287</v>
      </c>
      <c r="E58" s="224" t="s">
        <v>288</v>
      </c>
      <c r="F58" s="224" t="s">
        <v>281</v>
      </c>
      <c r="G58" s="236"/>
      <c r="H58" s="280"/>
      <c r="I58" s="224"/>
      <c r="J58" s="220" t="s">
        <v>289</v>
      </c>
      <c r="K58" s="225">
        <v>45687</v>
      </c>
      <c r="L58" s="226" t="s">
        <v>290</v>
      </c>
      <c r="M58" s="226">
        <v>141</v>
      </c>
      <c r="N58" s="314"/>
      <c r="O58" s="226">
        <f>'EQUIPO JUNIO 2025  1'!AQ58</f>
        <v>1</v>
      </c>
      <c r="P58" s="228">
        <f t="shared" si="4"/>
        <v>1</v>
      </c>
      <c r="Q58" s="229">
        <f t="shared" ref="Q58:T58" si="107">AK58</f>
        <v>1</v>
      </c>
      <c r="R58" s="229">
        <f t="shared" si="107"/>
        <v>0</v>
      </c>
      <c r="S58" s="229">
        <f t="shared" si="107"/>
        <v>0</v>
      </c>
      <c r="T58" s="230">
        <f t="shared" si="107"/>
        <v>0</v>
      </c>
      <c r="U58" s="231"/>
      <c r="V58" s="220"/>
      <c r="W58" s="220"/>
      <c r="X58" s="220"/>
      <c r="Y58" s="232"/>
      <c r="Z58" s="233"/>
      <c r="AA58" s="220">
        <v>1</v>
      </c>
      <c r="AB58" s="220"/>
      <c r="AC58" s="220"/>
      <c r="AD58" s="232"/>
      <c r="AE58" s="233"/>
      <c r="AF58" s="220"/>
      <c r="AG58" s="220"/>
      <c r="AH58" s="220"/>
      <c r="AI58" s="232"/>
      <c r="AJ58" s="234">
        <f>'EQUIPO ENERO 2025'!AP58</f>
        <v>1</v>
      </c>
      <c r="AK58" s="235">
        <f t="shared" ref="AK58:AO58" si="108">P58-Z58+AE58+U58</f>
        <v>1</v>
      </c>
      <c r="AL58" s="229">
        <f t="shared" si="108"/>
        <v>0</v>
      </c>
      <c r="AM58" s="229">
        <f t="shared" si="108"/>
        <v>0</v>
      </c>
      <c r="AN58" s="229">
        <f t="shared" si="108"/>
        <v>0</v>
      </c>
      <c r="AO58" s="229">
        <f t="shared" si="108"/>
        <v>0</v>
      </c>
      <c r="AP58" s="220"/>
      <c r="AQ58" s="226">
        <f t="shared" si="2"/>
        <v>0</v>
      </c>
      <c r="AR58" s="224"/>
      <c r="AS58" s="224">
        <v>364</v>
      </c>
      <c r="AT58" s="236"/>
      <c r="AU58" s="224"/>
      <c r="AV58" s="224"/>
      <c r="AW58" s="238"/>
      <c r="AX58" s="238"/>
    </row>
    <row r="59" spans="1:50" ht="93.75" customHeight="1" x14ac:dyDescent="0.55000000000000004">
      <c r="A59" s="315">
        <f t="shared" si="3"/>
        <v>54</v>
      </c>
      <c r="B59" s="316" t="s">
        <v>291</v>
      </c>
      <c r="C59" s="317"/>
      <c r="D59" s="301" t="s">
        <v>292</v>
      </c>
      <c r="E59" s="317" t="s">
        <v>293</v>
      </c>
      <c r="F59" s="317" t="s">
        <v>294</v>
      </c>
      <c r="G59" s="318"/>
      <c r="H59" s="319"/>
      <c r="I59" s="317"/>
      <c r="J59" s="320"/>
      <c r="K59" s="321">
        <v>45689</v>
      </c>
      <c r="L59" s="322"/>
      <c r="M59" s="322">
        <v>151</v>
      </c>
      <c r="N59" s="323"/>
      <c r="O59" s="322">
        <f>'EQUIPO JUNIO 2025  1'!AQ59</f>
        <v>0</v>
      </c>
      <c r="P59" s="324">
        <f t="shared" si="4"/>
        <v>0</v>
      </c>
      <c r="Q59" s="325">
        <f t="shared" ref="Q59:T59" si="109">AK59</f>
        <v>0</v>
      </c>
      <c r="R59" s="325">
        <f t="shared" si="109"/>
        <v>0</v>
      </c>
      <c r="S59" s="325">
        <f t="shared" si="109"/>
        <v>0</v>
      </c>
      <c r="T59" s="326">
        <f t="shared" si="109"/>
        <v>0</v>
      </c>
      <c r="U59" s="327"/>
      <c r="V59" s="320"/>
      <c r="W59" s="320"/>
      <c r="X59" s="320"/>
      <c r="Y59" s="328"/>
      <c r="Z59" s="329"/>
      <c r="AA59" s="320"/>
      <c r="AB59" s="320"/>
      <c r="AC59" s="320"/>
      <c r="AD59" s="328"/>
      <c r="AE59" s="329"/>
      <c r="AF59" s="320"/>
      <c r="AG59" s="320"/>
      <c r="AH59" s="320"/>
      <c r="AI59" s="328"/>
      <c r="AJ59" s="330">
        <f>'EQUIPO ENERO 2025'!AP60</f>
        <v>34</v>
      </c>
      <c r="AK59" s="331">
        <f t="shared" ref="AK59:AO59" si="110">P59-Z59+AE59+U59</f>
        <v>0</v>
      </c>
      <c r="AL59" s="325">
        <f t="shared" si="110"/>
        <v>0</v>
      </c>
      <c r="AM59" s="325">
        <f t="shared" si="110"/>
        <v>0</v>
      </c>
      <c r="AN59" s="325">
        <f t="shared" si="110"/>
        <v>0</v>
      </c>
      <c r="AO59" s="325">
        <f t="shared" si="110"/>
        <v>0</v>
      </c>
      <c r="AP59" s="320"/>
      <c r="AQ59" s="322">
        <f t="shared" si="2"/>
        <v>0</v>
      </c>
      <c r="AR59" s="317"/>
      <c r="AS59" s="317"/>
      <c r="AT59" s="318"/>
      <c r="AU59" s="317"/>
      <c r="AV59" s="317"/>
      <c r="AW59" s="332"/>
      <c r="AX59" s="332"/>
    </row>
    <row r="60" spans="1:50" ht="93.75" customHeight="1" x14ac:dyDescent="0.55000000000000004">
      <c r="A60" s="218">
        <f t="shared" si="3"/>
        <v>55</v>
      </c>
      <c r="B60" s="279" t="s">
        <v>296</v>
      </c>
      <c r="C60" s="224" t="s">
        <v>38</v>
      </c>
      <c r="D60" s="224" t="s">
        <v>59</v>
      </c>
      <c r="E60" s="224" t="s">
        <v>59</v>
      </c>
      <c r="F60" s="224" t="s">
        <v>297</v>
      </c>
      <c r="G60" s="227" t="s">
        <v>42</v>
      </c>
      <c r="H60" s="280">
        <v>300</v>
      </c>
      <c r="I60" s="224" t="s">
        <v>298</v>
      </c>
      <c r="J60" s="220" t="s">
        <v>72</v>
      </c>
      <c r="K60" s="225">
        <v>45107</v>
      </c>
      <c r="L60" s="226" t="s">
        <v>109</v>
      </c>
      <c r="M60" s="226">
        <v>387</v>
      </c>
      <c r="N60" s="227"/>
      <c r="O60" s="226">
        <f>'EQUIPO JUNIO 2025  1'!AQ60</f>
        <v>30</v>
      </c>
      <c r="P60" s="228">
        <f t="shared" si="4"/>
        <v>30</v>
      </c>
      <c r="Q60" s="229">
        <f t="shared" ref="Q60:T60" si="111">AK60</f>
        <v>30</v>
      </c>
      <c r="R60" s="229">
        <f t="shared" si="111"/>
        <v>30</v>
      </c>
      <c r="S60" s="229">
        <f t="shared" si="111"/>
        <v>32</v>
      </c>
      <c r="T60" s="230">
        <f t="shared" si="111"/>
        <v>32</v>
      </c>
      <c r="U60" s="231"/>
      <c r="V60" s="220"/>
      <c r="W60" s="220"/>
      <c r="X60" s="220"/>
      <c r="Y60" s="232"/>
      <c r="Z60" s="233"/>
      <c r="AA60" s="220">
        <v>2</v>
      </c>
      <c r="AB60" s="220"/>
      <c r="AC60" s="220"/>
      <c r="AD60" s="232"/>
      <c r="AE60" s="233"/>
      <c r="AF60" s="220">
        <v>2</v>
      </c>
      <c r="AG60" s="220">
        <v>2</v>
      </c>
      <c r="AH60" s="220"/>
      <c r="AI60" s="232"/>
      <c r="AJ60" s="234">
        <f>'EQUIPO ENERO 2025'!AP60</f>
        <v>34</v>
      </c>
      <c r="AK60" s="235">
        <f t="shared" ref="AK60:AO60" si="112">P60-Z60+AE60+U60</f>
        <v>30</v>
      </c>
      <c r="AL60" s="229">
        <f t="shared" si="112"/>
        <v>30</v>
      </c>
      <c r="AM60" s="229">
        <f t="shared" si="112"/>
        <v>32</v>
      </c>
      <c r="AN60" s="229">
        <f t="shared" si="112"/>
        <v>32</v>
      </c>
      <c r="AO60" s="229">
        <f t="shared" si="112"/>
        <v>32</v>
      </c>
      <c r="AP60" s="220"/>
      <c r="AQ60" s="226">
        <f t="shared" si="2"/>
        <v>32</v>
      </c>
      <c r="AR60" s="224"/>
      <c r="AS60" s="224">
        <v>500</v>
      </c>
      <c r="AT60" s="236"/>
      <c r="AU60" s="224"/>
      <c r="AV60" s="224"/>
      <c r="AW60" s="238"/>
      <c r="AX60" s="238"/>
    </row>
    <row r="61" spans="1:50" ht="93.75" customHeight="1" x14ac:dyDescent="0.55000000000000004">
      <c r="A61" s="218">
        <f t="shared" si="3"/>
        <v>56</v>
      </c>
      <c r="B61" s="279" t="s">
        <v>300</v>
      </c>
      <c r="C61" s="224" t="s">
        <v>38</v>
      </c>
      <c r="D61" s="224" t="s">
        <v>59</v>
      </c>
      <c r="E61" s="224" t="s">
        <v>59</v>
      </c>
      <c r="F61" s="224" t="s">
        <v>301</v>
      </c>
      <c r="G61" s="227" t="s">
        <v>42</v>
      </c>
      <c r="H61" s="280">
        <v>300</v>
      </c>
      <c r="I61" s="224" t="s">
        <v>302</v>
      </c>
      <c r="J61" s="220" t="s">
        <v>72</v>
      </c>
      <c r="K61" s="225">
        <v>45107</v>
      </c>
      <c r="L61" s="226" t="s">
        <v>109</v>
      </c>
      <c r="M61" s="226">
        <v>387</v>
      </c>
      <c r="N61" s="227" t="s">
        <v>1102</v>
      </c>
      <c r="O61" s="226">
        <f>'EQUIPO JUNIO 2025  1'!AQ61</f>
        <v>47</v>
      </c>
      <c r="P61" s="228">
        <f t="shared" si="4"/>
        <v>47</v>
      </c>
      <c r="Q61" s="229">
        <f t="shared" ref="Q61:T61" si="113">AK61</f>
        <v>46</v>
      </c>
      <c r="R61" s="229">
        <f t="shared" si="113"/>
        <v>46</v>
      </c>
      <c r="S61" s="229">
        <f t="shared" si="113"/>
        <v>46</v>
      </c>
      <c r="T61" s="230">
        <f t="shared" si="113"/>
        <v>46</v>
      </c>
      <c r="U61" s="231"/>
      <c r="V61" s="220"/>
      <c r="W61" s="220"/>
      <c r="X61" s="220"/>
      <c r="Y61" s="232"/>
      <c r="Z61" s="233">
        <v>1</v>
      </c>
      <c r="AA61" s="220">
        <v>3</v>
      </c>
      <c r="AB61" s="220">
        <v>3</v>
      </c>
      <c r="AC61" s="220"/>
      <c r="AD61" s="232"/>
      <c r="AE61" s="233"/>
      <c r="AF61" s="220">
        <v>3</v>
      </c>
      <c r="AG61" s="220">
        <v>3</v>
      </c>
      <c r="AH61" s="220"/>
      <c r="AI61" s="232"/>
      <c r="AJ61" s="234">
        <f>'EQUIPO ENERO 2025'!AP61</f>
        <v>58</v>
      </c>
      <c r="AK61" s="235">
        <f t="shared" ref="AK61:AO61" si="114">P61-Z61+AE61+U61</f>
        <v>46</v>
      </c>
      <c r="AL61" s="229">
        <f t="shared" si="114"/>
        <v>46</v>
      </c>
      <c r="AM61" s="229">
        <f t="shared" si="114"/>
        <v>46</v>
      </c>
      <c r="AN61" s="229">
        <f t="shared" si="114"/>
        <v>46</v>
      </c>
      <c r="AO61" s="229">
        <f t="shared" si="114"/>
        <v>46</v>
      </c>
      <c r="AP61" s="220"/>
      <c r="AQ61" s="226">
        <f t="shared" si="2"/>
        <v>46</v>
      </c>
      <c r="AR61" s="224"/>
      <c r="AS61" s="224" t="s">
        <v>1105</v>
      </c>
      <c r="AT61" s="236"/>
      <c r="AU61" s="224"/>
      <c r="AV61" s="224"/>
      <c r="AW61" s="238" t="s">
        <v>1106</v>
      </c>
      <c r="AX61" s="238"/>
    </row>
    <row r="62" spans="1:50" ht="93.75" customHeight="1" x14ac:dyDescent="0.55000000000000004">
      <c r="A62" s="218">
        <f t="shared" si="3"/>
        <v>57</v>
      </c>
      <c r="B62" s="279" t="s">
        <v>306</v>
      </c>
      <c r="C62" s="224" t="s">
        <v>155</v>
      </c>
      <c r="D62" s="224"/>
      <c r="E62" s="224" t="s">
        <v>59</v>
      </c>
      <c r="F62" s="224" t="s">
        <v>301</v>
      </c>
      <c r="G62" s="227"/>
      <c r="H62" s="280"/>
      <c r="I62" s="224"/>
      <c r="J62" s="220"/>
      <c r="K62" s="225"/>
      <c r="L62" s="226"/>
      <c r="M62" s="226">
        <v>72</v>
      </c>
      <c r="N62" s="227"/>
      <c r="O62" s="226">
        <f>'EQUIPO JUNIO 2025  1'!AQ62</f>
        <v>0</v>
      </c>
      <c r="P62" s="228">
        <f t="shared" si="4"/>
        <v>0</v>
      </c>
      <c r="Q62" s="229">
        <f t="shared" ref="Q62:T62" si="115">AK62</f>
        <v>0</v>
      </c>
      <c r="R62" s="229">
        <f t="shared" si="115"/>
        <v>0</v>
      </c>
      <c r="S62" s="229">
        <f t="shared" si="115"/>
        <v>0</v>
      </c>
      <c r="T62" s="230">
        <f t="shared" si="115"/>
        <v>0</v>
      </c>
      <c r="U62" s="231"/>
      <c r="V62" s="220"/>
      <c r="W62" s="220"/>
      <c r="X62" s="220"/>
      <c r="Y62" s="232"/>
      <c r="Z62" s="233"/>
      <c r="AA62" s="220"/>
      <c r="AB62" s="220"/>
      <c r="AC62" s="220"/>
      <c r="AD62" s="232"/>
      <c r="AE62" s="233"/>
      <c r="AF62" s="220"/>
      <c r="AG62" s="220"/>
      <c r="AH62" s="220"/>
      <c r="AI62" s="232"/>
      <c r="AJ62" s="234">
        <f>'EQUIPO ENERO 2025'!AP62</f>
        <v>0</v>
      </c>
      <c r="AK62" s="235">
        <f t="shared" ref="AK62:AO62" si="116">P62-Z62+AE62+U62</f>
        <v>0</v>
      </c>
      <c r="AL62" s="229">
        <f t="shared" si="116"/>
        <v>0</v>
      </c>
      <c r="AM62" s="229">
        <f t="shared" si="116"/>
        <v>0</v>
      </c>
      <c r="AN62" s="229">
        <f t="shared" si="116"/>
        <v>0</v>
      </c>
      <c r="AO62" s="229">
        <f t="shared" si="116"/>
        <v>0</v>
      </c>
      <c r="AP62" s="220"/>
      <c r="AQ62" s="226">
        <f t="shared" si="2"/>
        <v>0</v>
      </c>
      <c r="AR62" s="236"/>
      <c r="AS62" s="236"/>
      <c r="AT62" s="236"/>
      <c r="AU62" s="224"/>
      <c r="AV62" s="224"/>
      <c r="AW62" s="238"/>
      <c r="AX62" s="238"/>
    </row>
    <row r="63" spans="1:50" ht="93.75" customHeight="1" x14ac:dyDescent="0.55000000000000004">
      <c r="A63" s="218">
        <f t="shared" si="3"/>
        <v>58</v>
      </c>
      <c r="B63" s="279" t="s">
        <v>307</v>
      </c>
      <c r="C63" s="224" t="s">
        <v>74</v>
      </c>
      <c r="D63" s="224" t="s">
        <v>59</v>
      </c>
      <c r="E63" s="236" t="s">
        <v>308</v>
      </c>
      <c r="F63" s="224" t="s">
        <v>309</v>
      </c>
      <c r="G63" s="227" t="s">
        <v>42</v>
      </c>
      <c r="H63" s="280"/>
      <c r="I63" s="224" t="s">
        <v>310</v>
      </c>
      <c r="J63" s="220" t="s">
        <v>72</v>
      </c>
      <c r="K63" s="225">
        <v>45574</v>
      </c>
      <c r="L63" s="226" t="s">
        <v>142</v>
      </c>
      <c r="M63" s="226">
        <v>75</v>
      </c>
      <c r="N63" s="227"/>
      <c r="O63" s="226">
        <f>'EQUIPO JUNIO 2025  1'!AQ63</f>
        <v>24</v>
      </c>
      <c r="P63" s="228">
        <f t="shared" si="4"/>
        <v>24</v>
      </c>
      <c r="Q63" s="229">
        <f t="shared" ref="Q63:T63" si="117">AK63</f>
        <v>24</v>
      </c>
      <c r="R63" s="229">
        <f t="shared" si="117"/>
        <v>24</v>
      </c>
      <c r="S63" s="229">
        <f t="shared" si="117"/>
        <v>24</v>
      </c>
      <c r="T63" s="230">
        <f t="shared" si="117"/>
        <v>24</v>
      </c>
      <c r="U63" s="231"/>
      <c r="V63" s="220"/>
      <c r="W63" s="220"/>
      <c r="X63" s="220"/>
      <c r="Y63" s="232"/>
      <c r="Z63" s="233"/>
      <c r="AA63" s="220">
        <v>2</v>
      </c>
      <c r="AB63" s="220"/>
      <c r="AC63" s="220"/>
      <c r="AD63" s="232"/>
      <c r="AE63" s="233"/>
      <c r="AF63" s="220">
        <v>2</v>
      </c>
      <c r="AG63" s="220"/>
      <c r="AH63" s="220"/>
      <c r="AI63" s="232"/>
      <c r="AJ63" s="234">
        <f>'EQUIPO ENERO 2025'!AP63</f>
        <v>25</v>
      </c>
      <c r="AK63" s="235">
        <f t="shared" ref="AK63:AO63" si="118">P63-Z63+AE63+U63</f>
        <v>24</v>
      </c>
      <c r="AL63" s="229">
        <f t="shared" si="118"/>
        <v>24</v>
      </c>
      <c r="AM63" s="229">
        <f t="shared" si="118"/>
        <v>24</v>
      </c>
      <c r="AN63" s="229">
        <f t="shared" si="118"/>
        <v>24</v>
      </c>
      <c r="AO63" s="229">
        <f t="shared" si="118"/>
        <v>24</v>
      </c>
      <c r="AP63" s="220"/>
      <c r="AQ63" s="226">
        <f t="shared" si="2"/>
        <v>24</v>
      </c>
      <c r="AR63" s="236"/>
      <c r="AS63" s="236">
        <v>500</v>
      </c>
      <c r="AT63" s="236"/>
      <c r="AU63" s="224"/>
      <c r="AV63" s="224"/>
      <c r="AW63" s="238"/>
      <c r="AX63" s="238"/>
    </row>
    <row r="64" spans="1:50" ht="93.75" customHeight="1" x14ac:dyDescent="0.55000000000000004">
      <c r="A64" s="218">
        <f t="shared" si="3"/>
        <v>59</v>
      </c>
      <c r="B64" s="279" t="s">
        <v>315</v>
      </c>
      <c r="C64" s="224" t="s">
        <v>74</v>
      </c>
      <c r="D64" s="224" t="s">
        <v>59</v>
      </c>
      <c r="E64" s="236" t="s">
        <v>316</v>
      </c>
      <c r="F64" s="224" t="s">
        <v>317</v>
      </c>
      <c r="G64" s="227" t="s">
        <v>42</v>
      </c>
      <c r="H64" s="280"/>
      <c r="I64" s="224" t="s">
        <v>318</v>
      </c>
      <c r="J64" s="220" t="s">
        <v>72</v>
      </c>
      <c r="K64" s="225">
        <v>45574</v>
      </c>
      <c r="L64" s="226" t="s">
        <v>142</v>
      </c>
      <c r="M64" s="226">
        <v>75</v>
      </c>
      <c r="N64" s="227"/>
      <c r="O64" s="226">
        <f>'EQUIPO JUNIO 2025  1'!AQ64</f>
        <v>45</v>
      </c>
      <c r="P64" s="228">
        <f t="shared" si="4"/>
        <v>45</v>
      </c>
      <c r="Q64" s="229">
        <f t="shared" ref="Q64:T64" si="119">AK64</f>
        <v>45</v>
      </c>
      <c r="R64" s="229">
        <f t="shared" si="119"/>
        <v>44</v>
      </c>
      <c r="S64" s="229">
        <f t="shared" si="119"/>
        <v>44</v>
      </c>
      <c r="T64" s="230">
        <f t="shared" si="119"/>
        <v>44</v>
      </c>
      <c r="U64" s="231"/>
      <c r="V64" s="220"/>
      <c r="W64" s="220"/>
      <c r="X64" s="220"/>
      <c r="Y64" s="232"/>
      <c r="Z64" s="233"/>
      <c r="AA64" s="220">
        <v>2</v>
      </c>
      <c r="AB64" s="220"/>
      <c r="AC64" s="220"/>
      <c r="AD64" s="232"/>
      <c r="AE64" s="233"/>
      <c r="AF64" s="220">
        <v>1</v>
      </c>
      <c r="AG64" s="220"/>
      <c r="AH64" s="220"/>
      <c r="AI64" s="232"/>
      <c r="AJ64" s="234">
        <f>'EQUIPO ENERO 2025'!AP64</f>
        <v>45</v>
      </c>
      <c r="AK64" s="235">
        <f t="shared" ref="AK64:AO64" si="120">P64-Z64+AE64+U64</f>
        <v>45</v>
      </c>
      <c r="AL64" s="229">
        <f t="shared" si="120"/>
        <v>44</v>
      </c>
      <c r="AM64" s="229">
        <f t="shared" si="120"/>
        <v>44</v>
      </c>
      <c r="AN64" s="229">
        <f t="shared" si="120"/>
        <v>44</v>
      </c>
      <c r="AO64" s="229">
        <f t="shared" si="120"/>
        <v>44</v>
      </c>
      <c r="AP64" s="220"/>
      <c r="AQ64" s="226">
        <f t="shared" si="2"/>
        <v>44</v>
      </c>
      <c r="AR64" s="236"/>
      <c r="AS64" s="236">
        <v>500</v>
      </c>
      <c r="AT64" s="236"/>
      <c r="AU64" s="224"/>
      <c r="AV64" s="224"/>
      <c r="AW64" s="238"/>
      <c r="AX64" s="238"/>
    </row>
    <row r="65" spans="1:50" ht="93.75" customHeight="1" x14ac:dyDescent="0.55000000000000004">
      <c r="A65" s="218">
        <f t="shared" si="3"/>
        <v>60</v>
      </c>
      <c r="B65" s="333" t="s">
        <v>322</v>
      </c>
      <c r="C65" s="224" t="s">
        <v>155</v>
      </c>
      <c r="D65" s="224" t="s">
        <v>59</v>
      </c>
      <c r="E65" s="224" t="s">
        <v>323</v>
      </c>
      <c r="F65" s="224" t="s">
        <v>324</v>
      </c>
      <c r="G65" s="227" t="s">
        <v>42</v>
      </c>
      <c r="H65" s="280"/>
      <c r="I65" s="224" t="s">
        <v>326</v>
      </c>
      <c r="J65" s="220" t="s">
        <v>72</v>
      </c>
      <c r="K65" s="225">
        <v>45673</v>
      </c>
      <c r="L65" s="226" t="s">
        <v>89</v>
      </c>
      <c r="M65" s="226">
        <v>130</v>
      </c>
      <c r="N65" s="227"/>
      <c r="O65" s="226">
        <f>'EQUIPO JUNIO 2025  1'!AQ65</f>
        <v>2</v>
      </c>
      <c r="P65" s="228">
        <f t="shared" si="4"/>
        <v>2</v>
      </c>
      <c r="Q65" s="229">
        <f t="shared" ref="Q65:T65" si="121">AK65</f>
        <v>2</v>
      </c>
      <c r="R65" s="229">
        <f t="shared" si="121"/>
        <v>2</v>
      </c>
      <c r="S65" s="229">
        <f t="shared" si="121"/>
        <v>2</v>
      </c>
      <c r="T65" s="230">
        <f t="shared" si="121"/>
        <v>2</v>
      </c>
      <c r="U65" s="231"/>
      <c r="V65" s="220"/>
      <c r="W65" s="220"/>
      <c r="X65" s="220"/>
      <c r="Y65" s="232"/>
      <c r="Z65" s="233"/>
      <c r="AA65" s="220"/>
      <c r="AB65" s="220"/>
      <c r="AC65" s="220"/>
      <c r="AD65" s="232"/>
      <c r="AE65" s="233"/>
      <c r="AF65" s="220"/>
      <c r="AG65" s="220"/>
      <c r="AH65" s="220"/>
      <c r="AI65" s="232"/>
      <c r="AJ65" s="234">
        <f>'EQUIPO ENERO 2025'!AP65</f>
        <v>4</v>
      </c>
      <c r="AK65" s="235">
        <f t="shared" ref="AK65:AO65" si="122">P65-Z65+AE65+U65</f>
        <v>2</v>
      </c>
      <c r="AL65" s="229">
        <f t="shared" si="122"/>
        <v>2</v>
      </c>
      <c r="AM65" s="229">
        <f t="shared" si="122"/>
        <v>2</v>
      </c>
      <c r="AN65" s="229">
        <f t="shared" si="122"/>
        <v>2</v>
      </c>
      <c r="AO65" s="229">
        <f t="shared" si="122"/>
        <v>2</v>
      </c>
      <c r="AP65" s="220"/>
      <c r="AQ65" s="226">
        <f t="shared" si="2"/>
        <v>2</v>
      </c>
      <c r="AR65" s="236"/>
      <c r="AS65" s="236"/>
      <c r="AT65" s="236"/>
      <c r="AU65" s="224"/>
      <c r="AV65" s="224"/>
      <c r="AW65" s="238"/>
      <c r="AX65" s="238"/>
    </row>
    <row r="66" spans="1:50" ht="93.75" customHeight="1" x14ac:dyDescent="0.55000000000000004">
      <c r="A66" s="218">
        <f t="shared" si="3"/>
        <v>61</v>
      </c>
      <c r="B66" s="279" t="s">
        <v>1110</v>
      </c>
      <c r="C66" s="224" t="s">
        <v>155</v>
      </c>
      <c r="D66" s="224" t="s">
        <v>59</v>
      </c>
      <c r="E66" s="224" t="s">
        <v>329</v>
      </c>
      <c r="F66" s="224" t="s">
        <v>330</v>
      </c>
      <c r="G66" s="227" t="s">
        <v>42</v>
      </c>
      <c r="H66" s="280"/>
      <c r="I66" s="224" t="s">
        <v>331</v>
      </c>
      <c r="J66" s="220" t="s">
        <v>72</v>
      </c>
      <c r="K66" s="225">
        <v>45673</v>
      </c>
      <c r="L66" s="226" t="s">
        <v>89</v>
      </c>
      <c r="M66" s="226">
        <v>131</v>
      </c>
      <c r="N66" s="227"/>
      <c r="O66" s="226">
        <f>'EQUIPO JUNIO 2025  1'!AQ66</f>
        <v>10</v>
      </c>
      <c r="P66" s="228">
        <f t="shared" si="4"/>
        <v>10</v>
      </c>
      <c r="Q66" s="229">
        <f t="shared" ref="Q66:T66" si="123">AK66</f>
        <v>10</v>
      </c>
      <c r="R66" s="229">
        <f t="shared" si="123"/>
        <v>10</v>
      </c>
      <c r="S66" s="229">
        <f t="shared" si="123"/>
        <v>10</v>
      </c>
      <c r="T66" s="230">
        <f t="shared" si="123"/>
        <v>10</v>
      </c>
      <c r="U66" s="231"/>
      <c r="V66" s="220"/>
      <c r="W66" s="220"/>
      <c r="X66" s="220"/>
      <c r="Y66" s="232"/>
      <c r="Z66" s="233"/>
      <c r="AA66" s="220"/>
      <c r="AB66" s="220"/>
      <c r="AC66" s="220"/>
      <c r="AD66" s="232"/>
      <c r="AE66" s="233"/>
      <c r="AF66" s="220"/>
      <c r="AG66" s="220"/>
      <c r="AH66" s="220"/>
      <c r="AI66" s="232"/>
      <c r="AJ66" s="234">
        <f>'EQUIPO ENERO 2025'!AP66</f>
        <v>10</v>
      </c>
      <c r="AK66" s="235">
        <f t="shared" ref="AK66:AO66" si="124">P66-Z66+AE66+U66</f>
        <v>10</v>
      </c>
      <c r="AL66" s="229">
        <f t="shared" si="124"/>
        <v>10</v>
      </c>
      <c r="AM66" s="229">
        <f t="shared" si="124"/>
        <v>10</v>
      </c>
      <c r="AN66" s="229">
        <f t="shared" si="124"/>
        <v>10</v>
      </c>
      <c r="AO66" s="229">
        <f t="shared" si="124"/>
        <v>10</v>
      </c>
      <c r="AP66" s="220"/>
      <c r="AQ66" s="226">
        <f t="shared" si="2"/>
        <v>10</v>
      </c>
      <c r="AR66" s="236"/>
      <c r="AS66" s="236"/>
      <c r="AT66" s="236"/>
      <c r="AU66" s="224"/>
      <c r="AV66" s="224"/>
      <c r="AW66" s="238"/>
      <c r="AX66" s="238"/>
    </row>
    <row r="67" spans="1:50" ht="93.75" customHeight="1" x14ac:dyDescent="0.55000000000000004">
      <c r="A67" s="218">
        <f t="shared" si="3"/>
        <v>62</v>
      </c>
      <c r="B67" s="273" t="s">
        <v>333</v>
      </c>
      <c r="C67" s="224" t="s">
        <v>38</v>
      </c>
      <c r="D67" s="303" t="s">
        <v>334</v>
      </c>
      <c r="E67" s="224" t="s">
        <v>335</v>
      </c>
      <c r="F67" s="224"/>
      <c r="G67" s="236" t="s">
        <v>42</v>
      </c>
      <c r="H67" s="224"/>
      <c r="I67" s="224" t="s">
        <v>336</v>
      </c>
      <c r="J67" s="222"/>
      <c r="K67" s="225">
        <v>44592</v>
      </c>
      <c r="L67" s="226"/>
      <c r="M67" s="226"/>
      <c r="N67" s="227" t="s">
        <v>1111</v>
      </c>
      <c r="O67" s="226">
        <f>'EQUIPO JUNIO 2025  1'!AQ67</f>
        <v>-1</v>
      </c>
      <c r="P67" s="228">
        <f t="shared" si="4"/>
        <v>-1</v>
      </c>
      <c r="Q67" s="229">
        <f t="shared" ref="Q67:T67" si="125">AK67</f>
        <v>-1</v>
      </c>
      <c r="R67" s="229">
        <f t="shared" si="125"/>
        <v>-1</v>
      </c>
      <c r="S67" s="229">
        <f t="shared" si="125"/>
        <v>-1</v>
      </c>
      <c r="T67" s="230">
        <f t="shared" si="125"/>
        <v>-1</v>
      </c>
      <c r="U67" s="231"/>
      <c r="V67" s="220"/>
      <c r="W67" s="220"/>
      <c r="X67" s="220"/>
      <c r="Y67" s="232">
        <v>20</v>
      </c>
      <c r="Z67" s="233"/>
      <c r="AA67" s="220"/>
      <c r="AB67" s="220"/>
      <c r="AC67" s="220"/>
      <c r="AD67" s="232"/>
      <c r="AE67" s="233"/>
      <c r="AF67" s="220"/>
      <c r="AG67" s="220"/>
      <c r="AH67" s="220"/>
      <c r="AI67" s="232"/>
      <c r="AJ67" s="234">
        <f>'EQUIPO ENERO 2025'!AP67</f>
        <v>0</v>
      </c>
      <c r="AK67" s="235">
        <f t="shared" ref="AK67:AO67" si="126">P67-Z67+AE67+U67</f>
        <v>-1</v>
      </c>
      <c r="AL67" s="229">
        <f t="shared" si="126"/>
        <v>-1</v>
      </c>
      <c r="AM67" s="229">
        <f t="shared" si="126"/>
        <v>-1</v>
      </c>
      <c r="AN67" s="229">
        <f t="shared" si="126"/>
        <v>-1</v>
      </c>
      <c r="AO67" s="229">
        <f t="shared" si="126"/>
        <v>19</v>
      </c>
      <c r="AP67" s="220"/>
      <c r="AQ67" s="226">
        <f t="shared" si="2"/>
        <v>19</v>
      </c>
      <c r="AR67" s="224"/>
      <c r="AS67" s="224"/>
      <c r="AT67" s="236"/>
      <c r="AU67" s="224"/>
      <c r="AV67" s="224"/>
      <c r="AW67" s="238"/>
      <c r="AX67" s="238"/>
    </row>
    <row r="68" spans="1:50" ht="93.75" customHeight="1" x14ac:dyDescent="0.55000000000000004">
      <c r="A68" s="218">
        <f t="shared" si="3"/>
        <v>63</v>
      </c>
      <c r="B68" s="273" t="s">
        <v>1112</v>
      </c>
      <c r="C68" s="224" t="s">
        <v>38</v>
      </c>
      <c r="D68" s="303" t="s">
        <v>334</v>
      </c>
      <c r="E68" s="224" t="s">
        <v>340</v>
      </c>
      <c r="F68" s="224"/>
      <c r="G68" s="236" t="s">
        <v>42</v>
      </c>
      <c r="H68" s="224"/>
      <c r="I68" s="224" t="s">
        <v>341</v>
      </c>
      <c r="J68" s="227"/>
      <c r="K68" s="225">
        <v>44592</v>
      </c>
      <c r="L68" s="226"/>
      <c r="M68" s="226">
        <v>243</v>
      </c>
      <c r="N68" s="227"/>
      <c r="O68" s="226">
        <f>'EQUIPO JUNIO 2025  1'!AQ68</f>
        <v>0</v>
      </c>
      <c r="P68" s="228">
        <f t="shared" si="4"/>
        <v>0</v>
      </c>
      <c r="Q68" s="229">
        <f t="shared" ref="Q68:T68" si="127">AK68</f>
        <v>0</v>
      </c>
      <c r="R68" s="229">
        <f t="shared" si="127"/>
        <v>4</v>
      </c>
      <c r="S68" s="229">
        <f t="shared" si="127"/>
        <v>4</v>
      </c>
      <c r="T68" s="230">
        <f t="shared" si="127"/>
        <v>4</v>
      </c>
      <c r="U68" s="231"/>
      <c r="V68" s="220"/>
      <c r="W68" s="220"/>
      <c r="X68" s="220"/>
      <c r="Y68" s="232"/>
      <c r="Z68" s="233"/>
      <c r="AA68" s="220"/>
      <c r="AB68" s="220"/>
      <c r="AC68" s="220"/>
      <c r="AD68" s="232"/>
      <c r="AE68" s="233"/>
      <c r="AF68" s="220">
        <v>4</v>
      </c>
      <c r="AG68" s="220"/>
      <c r="AH68" s="220"/>
      <c r="AI68" s="232"/>
      <c r="AJ68" s="234">
        <f>'EQUIPO ENERO 2025'!AP68</f>
        <v>0</v>
      </c>
      <c r="AK68" s="235">
        <f t="shared" ref="AK68:AO68" si="128">P68-Z68+AE68+U68</f>
        <v>0</v>
      </c>
      <c r="AL68" s="229">
        <f t="shared" si="128"/>
        <v>4</v>
      </c>
      <c r="AM68" s="229">
        <f t="shared" si="128"/>
        <v>4</v>
      </c>
      <c r="AN68" s="229">
        <f t="shared" si="128"/>
        <v>4</v>
      </c>
      <c r="AO68" s="229">
        <f t="shared" si="128"/>
        <v>4</v>
      </c>
      <c r="AP68" s="220"/>
      <c r="AQ68" s="226">
        <f t="shared" si="2"/>
        <v>4</v>
      </c>
      <c r="AR68" s="224"/>
      <c r="AS68" s="224"/>
      <c r="AT68" s="236"/>
      <c r="AU68" s="224"/>
      <c r="AV68" s="224"/>
      <c r="AW68" s="238"/>
      <c r="AX68" s="238"/>
    </row>
    <row r="69" spans="1:50" ht="93.75" customHeight="1" x14ac:dyDescent="0.55000000000000004">
      <c r="A69" s="218">
        <f t="shared" si="3"/>
        <v>64</v>
      </c>
      <c r="B69" s="273" t="s">
        <v>344</v>
      </c>
      <c r="C69" s="220" t="s">
        <v>52</v>
      </c>
      <c r="D69" s="220"/>
      <c r="E69" s="224" t="s">
        <v>345</v>
      </c>
      <c r="F69" s="220"/>
      <c r="G69" s="221"/>
      <c r="H69" s="220"/>
      <c r="I69" s="224" t="s">
        <v>346</v>
      </c>
      <c r="J69" s="220" t="s">
        <v>72</v>
      </c>
      <c r="K69" s="225">
        <v>45279</v>
      </c>
      <c r="L69" s="226"/>
      <c r="M69" s="226">
        <v>481</v>
      </c>
      <c r="N69" s="227"/>
      <c r="O69" s="226">
        <f>'EQUIPO JUNIO 2025  1'!AQ69</f>
        <v>12</v>
      </c>
      <c r="P69" s="228">
        <f t="shared" si="4"/>
        <v>12</v>
      </c>
      <c r="Q69" s="229">
        <f t="shared" ref="Q69:T69" si="129">AK69</f>
        <v>12</v>
      </c>
      <c r="R69" s="229">
        <f t="shared" si="129"/>
        <v>12</v>
      </c>
      <c r="S69" s="229">
        <f t="shared" si="129"/>
        <v>12</v>
      </c>
      <c r="T69" s="230">
        <f t="shared" si="129"/>
        <v>12</v>
      </c>
      <c r="U69" s="231"/>
      <c r="V69" s="220"/>
      <c r="W69" s="220"/>
      <c r="X69" s="220"/>
      <c r="Y69" s="232"/>
      <c r="Z69" s="233"/>
      <c r="AA69" s="220"/>
      <c r="AB69" s="220"/>
      <c r="AC69" s="220"/>
      <c r="AD69" s="232"/>
      <c r="AE69" s="233"/>
      <c r="AF69" s="220"/>
      <c r="AG69" s="220"/>
      <c r="AH69" s="220"/>
      <c r="AI69" s="232"/>
      <c r="AJ69" s="234">
        <f>'EQUIPO ENERO 2025'!AP69</f>
        <v>12</v>
      </c>
      <c r="AK69" s="235">
        <f t="shared" ref="AK69:AO69" si="130">P69-Z69+AE69+U69</f>
        <v>12</v>
      </c>
      <c r="AL69" s="229">
        <f t="shared" si="130"/>
        <v>12</v>
      </c>
      <c r="AM69" s="229">
        <f t="shared" si="130"/>
        <v>12</v>
      </c>
      <c r="AN69" s="229">
        <f t="shared" si="130"/>
        <v>12</v>
      </c>
      <c r="AO69" s="229">
        <f t="shared" si="130"/>
        <v>12</v>
      </c>
      <c r="AP69" s="220"/>
      <c r="AQ69" s="226">
        <f t="shared" si="2"/>
        <v>12</v>
      </c>
      <c r="AR69" s="224"/>
      <c r="AS69" s="224"/>
      <c r="AT69" s="236"/>
      <c r="AU69" s="224"/>
      <c r="AV69" s="224"/>
      <c r="AW69" s="238"/>
      <c r="AX69" s="238"/>
    </row>
    <row r="70" spans="1:50" ht="93.75" customHeight="1" x14ac:dyDescent="0.55000000000000004">
      <c r="A70" s="218">
        <f t="shared" si="3"/>
        <v>65</v>
      </c>
      <c r="B70" s="273" t="s">
        <v>348</v>
      </c>
      <c r="C70" s="220" t="s">
        <v>155</v>
      </c>
      <c r="D70" s="220" t="s">
        <v>59</v>
      </c>
      <c r="E70" s="224" t="s">
        <v>59</v>
      </c>
      <c r="F70" s="220" t="s">
        <v>87</v>
      </c>
      <c r="G70" s="221" t="s">
        <v>42</v>
      </c>
      <c r="H70" s="220"/>
      <c r="I70" s="224" t="s">
        <v>349</v>
      </c>
      <c r="J70" s="220" t="s">
        <v>72</v>
      </c>
      <c r="K70" s="225">
        <v>45673</v>
      </c>
      <c r="L70" s="226" t="s">
        <v>89</v>
      </c>
      <c r="M70" s="226">
        <v>130</v>
      </c>
      <c r="N70" s="334"/>
      <c r="O70" s="226">
        <f>'EQUIPO JUNIO 2025  1'!AQ70</f>
        <v>11</v>
      </c>
      <c r="P70" s="228">
        <f t="shared" si="4"/>
        <v>11</v>
      </c>
      <c r="Q70" s="229">
        <f t="shared" ref="Q70:T70" si="131">AK70</f>
        <v>11</v>
      </c>
      <c r="R70" s="229">
        <f t="shared" si="131"/>
        <v>11</v>
      </c>
      <c r="S70" s="229">
        <f t="shared" si="131"/>
        <v>11</v>
      </c>
      <c r="T70" s="230">
        <f t="shared" si="131"/>
        <v>11</v>
      </c>
      <c r="U70" s="231"/>
      <c r="V70" s="220"/>
      <c r="W70" s="220"/>
      <c r="X70" s="220"/>
      <c r="Y70" s="232"/>
      <c r="Z70" s="233"/>
      <c r="AA70" s="220"/>
      <c r="AB70" s="220"/>
      <c r="AC70" s="220"/>
      <c r="AD70" s="232"/>
      <c r="AE70" s="233"/>
      <c r="AF70" s="220"/>
      <c r="AG70" s="220"/>
      <c r="AH70" s="220"/>
      <c r="AI70" s="232"/>
      <c r="AJ70" s="234">
        <f>'EQUIPO ENERO 2025'!AP70</f>
        <v>11</v>
      </c>
      <c r="AK70" s="235">
        <f t="shared" ref="AK70:AO70" si="132">P70-Z70+AE70+U70</f>
        <v>11</v>
      </c>
      <c r="AL70" s="229">
        <f t="shared" si="132"/>
        <v>11</v>
      </c>
      <c r="AM70" s="229">
        <f t="shared" si="132"/>
        <v>11</v>
      </c>
      <c r="AN70" s="229">
        <f t="shared" si="132"/>
        <v>11</v>
      </c>
      <c r="AO70" s="229">
        <f t="shared" si="132"/>
        <v>11</v>
      </c>
      <c r="AP70" s="220"/>
      <c r="AQ70" s="226">
        <f t="shared" si="2"/>
        <v>11</v>
      </c>
      <c r="AR70" s="224"/>
      <c r="AS70" s="224"/>
      <c r="AT70" s="236"/>
      <c r="AU70" s="224"/>
      <c r="AV70" s="224"/>
      <c r="AW70" s="238"/>
      <c r="AX70" s="238"/>
    </row>
    <row r="71" spans="1:50" ht="93.75" customHeight="1" x14ac:dyDescent="0.55000000000000004">
      <c r="A71" s="218">
        <f t="shared" si="3"/>
        <v>66</v>
      </c>
      <c r="B71" s="273" t="s">
        <v>350</v>
      </c>
      <c r="C71" s="224" t="s">
        <v>38</v>
      </c>
      <c r="D71" s="220" t="s">
        <v>1113</v>
      </c>
      <c r="E71" s="224"/>
      <c r="F71" s="220" t="s">
        <v>1114</v>
      </c>
      <c r="G71" s="221" t="s">
        <v>42</v>
      </c>
      <c r="H71" s="220"/>
      <c r="I71" s="224" t="s">
        <v>351</v>
      </c>
      <c r="J71" s="220"/>
      <c r="K71" s="225"/>
      <c r="L71" s="226"/>
      <c r="M71" s="226">
        <v>230</v>
      </c>
      <c r="N71" s="220"/>
      <c r="O71" s="226">
        <f>'EQUIPO JUNIO 2025  1'!AQ71</f>
        <v>8</v>
      </c>
      <c r="P71" s="228">
        <f t="shared" si="4"/>
        <v>8</v>
      </c>
      <c r="Q71" s="229">
        <f t="shared" ref="Q71:T71" si="133">AK71</f>
        <v>8</v>
      </c>
      <c r="R71" s="229">
        <f t="shared" si="133"/>
        <v>8</v>
      </c>
      <c r="S71" s="229">
        <f t="shared" si="133"/>
        <v>8</v>
      </c>
      <c r="T71" s="230">
        <f t="shared" si="133"/>
        <v>8</v>
      </c>
      <c r="U71" s="231"/>
      <c r="V71" s="220"/>
      <c r="W71" s="220"/>
      <c r="X71" s="220"/>
      <c r="Y71" s="232"/>
      <c r="Z71" s="233"/>
      <c r="AA71" s="220"/>
      <c r="AB71" s="220"/>
      <c r="AC71" s="220"/>
      <c r="AD71" s="232"/>
      <c r="AE71" s="233"/>
      <c r="AF71" s="220"/>
      <c r="AG71" s="220"/>
      <c r="AH71" s="220"/>
      <c r="AI71" s="232"/>
      <c r="AJ71" s="234">
        <f>'EQUIPO ENERO 2025'!AP71</f>
        <v>3</v>
      </c>
      <c r="AK71" s="235">
        <f t="shared" ref="AK71:AO71" si="134">P71-Z71+AE71+U71</f>
        <v>8</v>
      </c>
      <c r="AL71" s="229">
        <f t="shared" si="134"/>
        <v>8</v>
      </c>
      <c r="AM71" s="229">
        <f t="shared" si="134"/>
        <v>8</v>
      </c>
      <c r="AN71" s="229">
        <f t="shared" si="134"/>
        <v>8</v>
      </c>
      <c r="AO71" s="229">
        <f t="shared" si="134"/>
        <v>8</v>
      </c>
      <c r="AP71" s="220"/>
      <c r="AQ71" s="226">
        <f t="shared" si="2"/>
        <v>8</v>
      </c>
      <c r="AR71" s="224"/>
      <c r="AS71" s="224"/>
      <c r="AT71" s="236"/>
      <c r="AU71" s="224"/>
      <c r="AV71" s="224"/>
      <c r="AW71" s="238" t="s">
        <v>1115</v>
      </c>
      <c r="AX71" s="238"/>
    </row>
    <row r="72" spans="1:50" ht="93.75" customHeight="1" x14ac:dyDescent="0.55000000000000004">
      <c r="A72" s="218">
        <f t="shared" si="3"/>
        <v>67</v>
      </c>
      <c r="B72" s="273" t="s">
        <v>352</v>
      </c>
      <c r="C72" s="224" t="s">
        <v>38</v>
      </c>
      <c r="D72" s="224" t="s">
        <v>59</v>
      </c>
      <c r="E72" s="224" t="s">
        <v>354</v>
      </c>
      <c r="F72" s="220" t="s">
        <v>355</v>
      </c>
      <c r="G72" s="236" t="s">
        <v>42</v>
      </c>
      <c r="H72" s="280">
        <v>1500</v>
      </c>
      <c r="I72" s="224" t="s">
        <v>356</v>
      </c>
      <c r="J72" s="224" t="s">
        <v>72</v>
      </c>
      <c r="K72" s="246">
        <v>45687</v>
      </c>
      <c r="L72" s="226" t="s">
        <v>109</v>
      </c>
      <c r="M72" s="226">
        <v>145</v>
      </c>
      <c r="N72" s="227"/>
      <c r="O72" s="226">
        <f>'EQUIPO JUNIO 2025  1'!AQ72</f>
        <v>5</v>
      </c>
      <c r="P72" s="228">
        <f t="shared" si="4"/>
        <v>5</v>
      </c>
      <c r="Q72" s="229">
        <f t="shared" ref="Q72:T72" si="135">AK72</f>
        <v>5</v>
      </c>
      <c r="R72" s="229">
        <f t="shared" si="135"/>
        <v>5</v>
      </c>
      <c r="S72" s="229">
        <f t="shared" si="135"/>
        <v>5</v>
      </c>
      <c r="T72" s="230">
        <f t="shared" si="135"/>
        <v>5</v>
      </c>
      <c r="U72" s="231"/>
      <c r="V72" s="220"/>
      <c r="W72" s="220"/>
      <c r="X72" s="220"/>
      <c r="Y72" s="232"/>
      <c r="Z72" s="233"/>
      <c r="AA72" s="220">
        <v>1</v>
      </c>
      <c r="AB72" s="220">
        <v>1</v>
      </c>
      <c r="AC72" s="220"/>
      <c r="AD72" s="232"/>
      <c r="AE72" s="233"/>
      <c r="AF72" s="220">
        <v>1</v>
      </c>
      <c r="AG72" s="220">
        <v>1</v>
      </c>
      <c r="AH72" s="220"/>
      <c r="AI72" s="232"/>
      <c r="AJ72" s="234">
        <f>'EQUIPO ENERO 2025'!AP72</f>
        <v>6</v>
      </c>
      <c r="AK72" s="235">
        <f t="shared" ref="AK72:AO72" si="136">P72-Z72+AE72+U72</f>
        <v>5</v>
      </c>
      <c r="AL72" s="229">
        <f t="shared" si="136"/>
        <v>5</v>
      </c>
      <c r="AM72" s="229">
        <f t="shared" si="136"/>
        <v>5</v>
      </c>
      <c r="AN72" s="229">
        <f t="shared" si="136"/>
        <v>5</v>
      </c>
      <c r="AO72" s="229">
        <f t="shared" si="136"/>
        <v>5</v>
      </c>
      <c r="AP72" s="221" t="s">
        <v>360</v>
      </c>
      <c r="AQ72" s="226">
        <f t="shared" si="2"/>
        <v>5</v>
      </c>
      <c r="AR72" s="236"/>
      <c r="AS72" s="236" t="s">
        <v>1116</v>
      </c>
      <c r="AT72" s="335"/>
      <c r="AU72" s="224"/>
      <c r="AV72" s="224"/>
      <c r="AW72" s="238"/>
      <c r="AX72" s="238"/>
    </row>
    <row r="73" spans="1:50" ht="93.75" customHeight="1" x14ac:dyDescent="0.55000000000000004">
      <c r="A73" s="218">
        <f t="shared" si="3"/>
        <v>68</v>
      </c>
      <c r="B73" s="273" t="s">
        <v>361</v>
      </c>
      <c r="C73" s="224" t="s">
        <v>38</v>
      </c>
      <c r="D73" s="220" t="s">
        <v>362</v>
      </c>
      <c r="E73" s="224" t="s">
        <v>363</v>
      </c>
      <c r="F73" s="220"/>
      <c r="G73" s="221"/>
      <c r="H73" s="220"/>
      <c r="I73" s="224" t="s">
        <v>364</v>
      </c>
      <c r="J73" s="220" t="s">
        <v>362</v>
      </c>
      <c r="K73" s="225">
        <v>45062</v>
      </c>
      <c r="L73" s="226"/>
      <c r="M73" s="226">
        <v>352</v>
      </c>
      <c r="N73" s="227"/>
      <c r="O73" s="226">
        <f>'EQUIPO JUNIO 2025  1'!AQ73</f>
        <v>0</v>
      </c>
      <c r="P73" s="228">
        <f t="shared" si="4"/>
        <v>0</v>
      </c>
      <c r="Q73" s="229">
        <f t="shared" ref="Q73:T73" si="137">AK73</f>
        <v>0</v>
      </c>
      <c r="R73" s="229">
        <f t="shared" si="137"/>
        <v>0</v>
      </c>
      <c r="S73" s="229">
        <f t="shared" si="137"/>
        <v>0</v>
      </c>
      <c r="T73" s="230">
        <f t="shared" si="137"/>
        <v>0</v>
      </c>
      <c r="U73" s="231"/>
      <c r="V73" s="220"/>
      <c r="W73" s="220"/>
      <c r="X73" s="220"/>
      <c r="Y73" s="232"/>
      <c r="Z73" s="233"/>
      <c r="AA73" s="220"/>
      <c r="AB73" s="220"/>
      <c r="AC73" s="220"/>
      <c r="AD73" s="232"/>
      <c r="AE73" s="233"/>
      <c r="AF73" s="220"/>
      <c r="AG73" s="220"/>
      <c r="AH73" s="220"/>
      <c r="AI73" s="232"/>
      <c r="AJ73" s="234">
        <f>'EQUIPO ENERO 2025'!AP73</f>
        <v>0</v>
      </c>
      <c r="AK73" s="235">
        <f t="shared" ref="AK73:AO73" si="138">P73-Z73+AE73+U73</f>
        <v>0</v>
      </c>
      <c r="AL73" s="229">
        <f t="shared" si="138"/>
        <v>0</v>
      </c>
      <c r="AM73" s="229">
        <f t="shared" si="138"/>
        <v>0</v>
      </c>
      <c r="AN73" s="229">
        <f t="shared" si="138"/>
        <v>0</v>
      </c>
      <c r="AO73" s="229">
        <f t="shared" si="138"/>
        <v>0</v>
      </c>
      <c r="AP73" s="220"/>
      <c r="AQ73" s="226">
        <f t="shared" si="2"/>
        <v>0</v>
      </c>
      <c r="AR73" s="224"/>
      <c r="AS73" s="224"/>
      <c r="AT73" s="236"/>
      <c r="AU73" s="224"/>
      <c r="AV73" s="224"/>
      <c r="AW73" s="238"/>
      <c r="AX73" s="238"/>
    </row>
    <row r="74" spans="1:50" ht="93.75" customHeight="1" x14ac:dyDescent="0.55000000000000004">
      <c r="A74" s="218">
        <f t="shared" si="3"/>
        <v>69</v>
      </c>
      <c r="B74" s="239" t="s">
        <v>365</v>
      </c>
      <c r="C74" s="224" t="s">
        <v>38</v>
      </c>
      <c r="D74" s="240" t="s">
        <v>63</v>
      </c>
      <c r="E74" s="241" t="s">
        <v>366</v>
      </c>
      <c r="F74" s="242"/>
      <c r="G74" s="243" t="s">
        <v>42</v>
      </c>
      <c r="H74" s="244">
        <v>5500</v>
      </c>
      <c r="I74" s="245" t="s">
        <v>367</v>
      </c>
      <c r="J74" s="223" t="s">
        <v>58</v>
      </c>
      <c r="K74" s="225">
        <v>45391</v>
      </c>
      <c r="L74" s="226" t="s">
        <v>368</v>
      </c>
      <c r="M74" s="226" t="s">
        <v>1103</v>
      </c>
      <c r="N74" s="236"/>
      <c r="O74" s="226">
        <f>'EQUIPO JUNIO 2025  1'!AQ74</f>
        <v>9</v>
      </c>
      <c r="P74" s="228">
        <f t="shared" si="4"/>
        <v>9</v>
      </c>
      <c r="Q74" s="229">
        <f t="shared" ref="Q74:T74" si="139">AK74</f>
        <v>9</v>
      </c>
      <c r="R74" s="229">
        <f t="shared" si="139"/>
        <v>9</v>
      </c>
      <c r="S74" s="229">
        <f t="shared" si="139"/>
        <v>9</v>
      </c>
      <c r="T74" s="230">
        <f t="shared" si="139"/>
        <v>9</v>
      </c>
      <c r="U74" s="231"/>
      <c r="V74" s="220"/>
      <c r="W74" s="220"/>
      <c r="X74" s="220"/>
      <c r="Y74" s="232"/>
      <c r="Z74" s="233"/>
      <c r="AA74" s="220"/>
      <c r="AB74" s="220"/>
      <c r="AC74" s="220"/>
      <c r="AD74" s="232"/>
      <c r="AE74" s="233"/>
      <c r="AF74" s="220"/>
      <c r="AG74" s="220"/>
      <c r="AH74" s="220"/>
      <c r="AI74" s="232"/>
      <c r="AJ74" s="234">
        <f>'EQUIPO ENERO 2025'!AP74</f>
        <v>1</v>
      </c>
      <c r="AK74" s="235">
        <f t="shared" ref="AK74:AO74" si="140">P74-Z74+AE74+U74</f>
        <v>9</v>
      </c>
      <c r="AL74" s="229">
        <f t="shared" si="140"/>
        <v>9</v>
      </c>
      <c r="AM74" s="229">
        <f t="shared" si="140"/>
        <v>9</v>
      </c>
      <c r="AN74" s="229">
        <f t="shared" si="140"/>
        <v>9</v>
      </c>
      <c r="AO74" s="229">
        <f t="shared" si="140"/>
        <v>9</v>
      </c>
      <c r="AP74" s="220"/>
      <c r="AQ74" s="226">
        <f t="shared" si="2"/>
        <v>9</v>
      </c>
      <c r="AR74" s="224"/>
      <c r="AS74" s="224"/>
      <c r="AT74" s="236"/>
      <c r="AU74" s="224"/>
      <c r="AV74" s="224"/>
      <c r="AW74" s="238"/>
      <c r="AX74" s="238"/>
    </row>
    <row r="75" spans="1:50" ht="93.75" customHeight="1" x14ac:dyDescent="0.55000000000000004">
      <c r="A75" s="218">
        <f t="shared" si="3"/>
        <v>70</v>
      </c>
      <c r="B75" s="239" t="s">
        <v>369</v>
      </c>
      <c r="C75" s="224" t="s">
        <v>38</v>
      </c>
      <c r="D75" s="240" t="s">
        <v>63</v>
      </c>
      <c r="E75" s="241" t="s">
        <v>371</v>
      </c>
      <c r="F75" s="242"/>
      <c r="G75" s="243" t="s">
        <v>42</v>
      </c>
      <c r="H75" s="244">
        <v>5500</v>
      </c>
      <c r="I75" s="245" t="s">
        <v>372</v>
      </c>
      <c r="J75" s="223" t="s">
        <v>63</v>
      </c>
      <c r="K75" s="225">
        <v>45013</v>
      </c>
      <c r="L75" s="226">
        <v>2103556</v>
      </c>
      <c r="M75" s="226" t="s">
        <v>1107</v>
      </c>
      <c r="N75" s="224"/>
      <c r="O75" s="226">
        <f>'EQUIPO JUNIO 2025  1'!AQ75</f>
        <v>8</v>
      </c>
      <c r="P75" s="228">
        <f t="shared" si="4"/>
        <v>8</v>
      </c>
      <c r="Q75" s="229">
        <f t="shared" ref="Q75:T75" si="141">AK75</f>
        <v>6</v>
      </c>
      <c r="R75" s="229">
        <f t="shared" si="141"/>
        <v>6</v>
      </c>
      <c r="S75" s="229">
        <f t="shared" si="141"/>
        <v>6</v>
      </c>
      <c r="T75" s="230">
        <f t="shared" si="141"/>
        <v>6</v>
      </c>
      <c r="U75" s="231"/>
      <c r="V75" s="220"/>
      <c r="W75" s="220"/>
      <c r="X75" s="220"/>
      <c r="Y75" s="232"/>
      <c r="Z75" s="233">
        <v>2</v>
      </c>
      <c r="AA75" s="220"/>
      <c r="AB75" s="220"/>
      <c r="AC75" s="220"/>
      <c r="AD75" s="232"/>
      <c r="AE75" s="233"/>
      <c r="AF75" s="220"/>
      <c r="AG75" s="220"/>
      <c r="AH75" s="220"/>
      <c r="AI75" s="232"/>
      <c r="AJ75" s="234">
        <f>'EQUIPO ENERO 2025'!AP75</f>
        <v>6</v>
      </c>
      <c r="AK75" s="235">
        <f t="shared" ref="AK75:AO75" si="142">P75-Z75+AE75+U75</f>
        <v>6</v>
      </c>
      <c r="AL75" s="229">
        <f t="shared" si="142"/>
        <v>6</v>
      </c>
      <c r="AM75" s="229">
        <f t="shared" si="142"/>
        <v>6</v>
      </c>
      <c r="AN75" s="229">
        <f t="shared" si="142"/>
        <v>6</v>
      </c>
      <c r="AO75" s="229">
        <f t="shared" si="142"/>
        <v>6</v>
      </c>
      <c r="AP75" s="220"/>
      <c r="AQ75" s="226">
        <f t="shared" si="2"/>
        <v>6</v>
      </c>
      <c r="AR75" s="224"/>
      <c r="AS75" s="224"/>
      <c r="AT75" s="236"/>
      <c r="AU75" s="224"/>
      <c r="AV75" s="224"/>
      <c r="AW75" s="238"/>
      <c r="AX75" s="238"/>
    </row>
    <row r="76" spans="1:50" ht="93.75" customHeight="1" x14ac:dyDescent="0.55000000000000004">
      <c r="A76" s="218">
        <f t="shared" si="3"/>
        <v>71</v>
      </c>
      <c r="B76" s="273" t="s">
        <v>375</v>
      </c>
      <c r="C76" s="224" t="s">
        <v>38</v>
      </c>
      <c r="D76" s="220" t="s">
        <v>72</v>
      </c>
      <c r="E76" s="224" t="s">
        <v>376</v>
      </c>
      <c r="F76" s="220" t="s">
        <v>355</v>
      </c>
      <c r="G76" s="221" t="s">
        <v>42</v>
      </c>
      <c r="H76" s="223">
        <v>2500</v>
      </c>
      <c r="I76" s="224" t="s">
        <v>377</v>
      </c>
      <c r="J76" s="220" t="s">
        <v>72</v>
      </c>
      <c r="K76" s="246">
        <v>45328</v>
      </c>
      <c r="L76" s="226" t="s">
        <v>109</v>
      </c>
      <c r="M76" s="226">
        <v>32</v>
      </c>
      <c r="N76" s="224"/>
      <c r="O76" s="226">
        <f>'EQUIPO JUNIO 2025  1'!AQ76</f>
        <v>12</v>
      </c>
      <c r="P76" s="228">
        <f t="shared" si="4"/>
        <v>12</v>
      </c>
      <c r="Q76" s="229">
        <f t="shared" ref="Q76:T76" si="143">AK76</f>
        <v>12</v>
      </c>
      <c r="R76" s="229">
        <f t="shared" si="143"/>
        <v>12</v>
      </c>
      <c r="S76" s="229">
        <f t="shared" si="143"/>
        <v>12</v>
      </c>
      <c r="T76" s="230">
        <f t="shared" si="143"/>
        <v>12</v>
      </c>
      <c r="U76" s="231"/>
      <c r="V76" s="220"/>
      <c r="W76" s="220"/>
      <c r="X76" s="220"/>
      <c r="Y76" s="232"/>
      <c r="Z76" s="233"/>
      <c r="AA76" s="220"/>
      <c r="AB76" s="220"/>
      <c r="AC76" s="220"/>
      <c r="AD76" s="232"/>
      <c r="AE76" s="233"/>
      <c r="AF76" s="220"/>
      <c r="AG76" s="220"/>
      <c r="AH76" s="220"/>
      <c r="AI76" s="232"/>
      <c r="AJ76" s="234">
        <f>'EQUIPO ENERO 2025'!AP76</f>
        <v>13</v>
      </c>
      <c r="AK76" s="235">
        <f t="shared" ref="AK76:AO76" si="144">P76-Z76+AE76+U76</f>
        <v>12</v>
      </c>
      <c r="AL76" s="229">
        <f t="shared" si="144"/>
        <v>12</v>
      </c>
      <c r="AM76" s="229">
        <f t="shared" si="144"/>
        <v>12</v>
      </c>
      <c r="AN76" s="229">
        <f t="shared" si="144"/>
        <v>12</v>
      </c>
      <c r="AO76" s="229">
        <f t="shared" si="144"/>
        <v>12</v>
      </c>
      <c r="AP76" s="220"/>
      <c r="AQ76" s="226">
        <f t="shared" si="2"/>
        <v>12</v>
      </c>
      <c r="AR76" s="224"/>
      <c r="AS76" s="224"/>
      <c r="AT76" s="236"/>
      <c r="AU76" s="224"/>
      <c r="AV76" s="224"/>
      <c r="AW76" s="238"/>
      <c r="AX76" s="238"/>
    </row>
    <row r="77" spans="1:50" ht="93.75" customHeight="1" x14ac:dyDescent="0.55000000000000004">
      <c r="A77" s="218">
        <f t="shared" si="3"/>
        <v>72</v>
      </c>
      <c r="B77" s="283" t="s">
        <v>375</v>
      </c>
      <c r="C77" s="224" t="s">
        <v>155</v>
      </c>
      <c r="D77" s="220" t="s">
        <v>58</v>
      </c>
      <c r="E77" s="224" t="s">
        <v>379</v>
      </c>
      <c r="F77" s="220" t="s">
        <v>355</v>
      </c>
      <c r="G77" s="221" t="s">
        <v>42</v>
      </c>
      <c r="H77" s="223"/>
      <c r="I77" s="224" t="s">
        <v>380</v>
      </c>
      <c r="J77" s="220" t="s">
        <v>72</v>
      </c>
      <c r="K77" s="246">
        <v>45626</v>
      </c>
      <c r="L77" s="226" t="s">
        <v>48</v>
      </c>
      <c r="M77" s="226">
        <v>103</v>
      </c>
      <c r="N77" s="236"/>
      <c r="O77" s="226">
        <f>'EQUIPO JUNIO 2025  1'!AQ77</f>
        <v>3</v>
      </c>
      <c r="P77" s="228">
        <f t="shared" si="4"/>
        <v>3</v>
      </c>
      <c r="Q77" s="229">
        <f t="shared" ref="Q77:T77" si="145">AK77</f>
        <v>3</v>
      </c>
      <c r="R77" s="229">
        <f t="shared" si="145"/>
        <v>3</v>
      </c>
      <c r="S77" s="229">
        <f t="shared" si="145"/>
        <v>3</v>
      </c>
      <c r="T77" s="230">
        <f t="shared" si="145"/>
        <v>3</v>
      </c>
      <c r="U77" s="231"/>
      <c r="V77" s="220"/>
      <c r="W77" s="220"/>
      <c r="X77" s="220"/>
      <c r="Y77" s="232"/>
      <c r="Z77" s="233"/>
      <c r="AA77" s="220"/>
      <c r="AB77" s="220"/>
      <c r="AC77" s="220"/>
      <c r="AD77" s="232"/>
      <c r="AE77" s="233"/>
      <c r="AF77" s="220"/>
      <c r="AG77" s="220"/>
      <c r="AH77" s="220"/>
      <c r="AI77" s="232"/>
      <c r="AJ77" s="234">
        <f>'EQUIPO ENERO 2025'!AP77</f>
        <v>3</v>
      </c>
      <c r="AK77" s="235">
        <f t="shared" ref="AK77:AO77" si="146">P77-Z77+AE77+U77</f>
        <v>3</v>
      </c>
      <c r="AL77" s="229">
        <f t="shared" si="146"/>
        <v>3</v>
      </c>
      <c r="AM77" s="229">
        <f t="shared" si="146"/>
        <v>3</v>
      </c>
      <c r="AN77" s="229">
        <f t="shared" si="146"/>
        <v>3</v>
      </c>
      <c r="AO77" s="229">
        <f t="shared" si="146"/>
        <v>3</v>
      </c>
      <c r="AP77" s="220"/>
      <c r="AQ77" s="226">
        <f t="shared" si="2"/>
        <v>3</v>
      </c>
      <c r="AR77" s="224"/>
      <c r="AS77" s="236"/>
      <c r="AT77" s="236"/>
      <c r="AU77" s="224"/>
      <c r="AV77" s="224"/>
      <c r="AW77" s="238">
        <v>3</v>
      </c>
      <c r="AX77" s="238"/>
    </row>
    <row r="78" spans="1:50" ht="93.75" customHeight="1" x14ac:dyDescent="0.55000000000000004">
      <c r="A78" s="218">
        <f t="shared" si="3"/>
        <v>73</v>
      </c>
      <c r="B78" s="273" t="s">
        <v>381</v>
      </c>
      <c r="C78" s="224" t="s">
        <v>38</v>
      </c>
      <c r="D78" s="220" t="s">
        <v>58</v>
      </c>
      <c r="E78" s="224" t="s">
        <v>382</v>
      </c>
      <c r="F78" s="220" t="s">
        <v>383</v>
      </c>
      <c r="G78" s="221" t="s">
        <v>42</v>
      </c>
      <c r="H78" s="220"/>
      <c r="I78" s="224" t="s">
        <v>385</v>
      </c>
      <c r="J78" s="220" t="s">
        <v>386</v>
      </c>
      <c r="K78" s="225">
        <v>45126</v>
      </c>
      <c r="L78" s="226">
        <v>2023015</v>
      </c>
      <c r="M78" s="226">
        <v>409</v>
      </c>
      <c r="N78" s="227"/>
      <c r="O78" s="226">
        <f>'EQUIPO JUNIO 2025  1'!AQ78</f>
        <v>0</v>
      </c>
      <c r="P78" s="228">
        <f t="shared" si="4"/>
        <v>0</v>
      </c>
      <c r="Q78" s="229">
        <f t="shared" ref="Q78:T78" si="147">AK78</f>
        <v>0</v>
      </c>
      <c r="R78" s="229">
        <f t="shared" si="147"/>
        <v>0</v>
      </c>
      <c r="S78" s="229">
        <f t="shared" si="147"/>
        <v>0</v>
      </c>
      <c r="T78" s="230">
        <f t="shared" si="147"/>
        <v>0</v>
      </c>
      <c r="U78" s="231"/>
      <c r="V78" s="220"/>
      <c r="W78" s="220"/>
      <c r="X78" s="220"/>
      <c r="Y78" s="232"/>
      <c r="Z78" s="233"/>
      <c r="AA78" s="220"/>
      <c r="AB78" s="220"/>
      <c r="AC78" s="220"/>
      <c r="AD78" s="232"/>
      <c r="AE78" s="233"/>
      <c r="AF78" s="220"/>
      <c r="AG78" s="220"/>
      <c r="AH78" s="220"/>
      <c r="AI78" s="232"/>
      <c r="AJ78" s="234">
        <f>'EQUIPO ENERO 2025'!AP78</f>
        <v>0</v>
      </c>
      <c r="AK78" s="235">
        <f t="shared" ref="AK78:AO78" si="148">P78-Z78+AE78+U78</f>
        <v>0</v>
      </c>
      <c r="AL78" s="229">
        <f t="shared" si="148"/>
        <v>0</v>
      </c>
      <c r="AM78" s="229">
        <f t="shared" si="148"/>
        <v>0</v>
      </c>
      <c r="AN78" s="229">
        <f t="shared" si="148"/>
        <v>0</v>
      </c>
      <c r="AO78" s="229">
        <f t="shared" si="148"/>
        <v>0</v>
      </c>
      <c r="AP78" s="220"/>
      <c r="AQ78" s="226">
        <f t="shared" si="2"/>
        <v>0</v>
      </c>
      <c r="AR78" s="224"/>
      <c r="AS78" s="224"/>
      <c r="AT78" s="236"/>
      <c r="AU78" s="224"/>
      <c r="AV78" s="224"/>
      <c r="AW78" s="238"/>
      <c r="AX78" s="238"/>
    </row>
    <row r="79" spans="1:50" ht="93.75" customHeight="1" x14ac:dyDescent="0.55000000000000004">
      <c r="A79" s="218">
        <f t="shared" si="3"/>
        <v>74</v>
      </c>
      <c r="B79" s="273" t="s">
        <v>388</v>
      </c>
      <c r="C79" s="224" t="s">
        <v>155</v>
      </c>
      <c r="D79" s="220" t="s">
        <v>59</v>
      </c>
      <c r="E79" s="224" t="s">
        <v>59</v>
      </c>
      <c r="F79" s="220" t="s">
        <v>389</v>
      </c>
      <c r="G79" s="221"/>
      <c r="H79" s="220"/>
      <c r="I79" s="224" t="s">
        <v>87</v>
      </c>
      <c r="J79" s="220"/>
      <c r="K79" s="225">
        <v>45656</v>
      </c>
      <c r="L79" s="336" t="s">
        <v>390</v>
      </c>
      <c r="M79" s="226">
        <v>102</v>
      </c>
      <c r="N79" s="227"/>
      <c r="O79" s="226">
        <f>'EQUIPO JUNIO 2025  1'!AQ79</f>
        <v>1</v>
      </c>
      <c r="P79" s="228">
        <f t="shared" si="4"/>
        <v>1</v>
      </c>
      <c r="Q79" s="229">
        <f t="shared" ref="Q79:T79" si="149">AK79</f>
        <v>0</v>
      </c>
      <c r="R79" s="229">
        <f t="shared" si="149"/>
        <v>0</v>
      </c>
      <c r="S79" s="229">
        <f t="shared" si="149"/>
        <v>0</v>
      </c>
      <c r="T79" s="230">
        <f t="shared" si="149"/>
        <v>0</v>
      </c>
      <c r="U79" s="231"/>
      <c r="V79" s="220"/>
      <c r="W79" s="220"/>
      <c r="X79" s="220"/>
      <c r="Y79" s="232"/>
      <c r="Z79" s="233">
        <v>1</v>
      </c>
      <c r="AA79" s="220"/>
      <c r="AB79" s="220"/>
      <c r="AC79" s="220"/>
      <c r="AD79" s="232"/>
      <c r="AE79" s="233"/>
      <c r="AF79" s="220"/>
      <c r="AG79" s="220"/>
      <c r="AH79" s="220"/>
      <c r="AI79" s="232"/>
      <c r="AJ79" s="234">
        <f>'EQUIPO ENERO 2025'!AP79</f>
        <v>1</v>
      </c>
      <c r="AK79" s="235">
        <f t="shared" ref="AK79:AO79" si="150">P79-Z79+AE79+U79</f>
        <v>0</v>
      </c>
      <c r="AL79" s="229">
        <f t="shared" si="150"/>
        <v>0</v>
      </c>
      <c r="AM79" s="229">
        <f t="shared" si="150"/>
        <v>0</v>
      </c>
      <c r="AN79" s="229">
        <f t="shared" si="150"/>
        <v>0</v>
      </c>
      <c r="AO79" s="229">
        <f t="shared" si="150"/>
        <v>0</v>
      </c>
      <c r="AP79" s="220"/>
      <c r="AQ79" s="226">
        <f t="shared" si="2"/>
        <v>0</v>
      </c>
      <c r="AR79" s="224"/>
      <c r="AS79" s="224">
        <v>353</v>
      </c>
      <c r="AT79" s="236" t="s">
        <v>447</v>
      </c>
      <c r="AU79" s="224"/>
      <c r="AV79" s="224"/>
      <c r="AW79" s="238"/>
      <c r="AX79" s="238"/>
    </row>
    <row r="80" spans="1:50" ht="93.75" customHeight="1" x14ac:dyDescent="0.55000000000000004">
      <c r="A80" s="218">
        <f t="shared" si="3"/>
        <v>75</v>
      </c>
      <c r="B80" s="273" t="s">
        <v>391</v>
      </c>
      <c r="C80" s="224" t="s">
        <v>155</v>
      </c>
      <c r="D80" s="220" t="s">
        <v>392</v>
      </c>
      <c r="E80" s="236" t="s">
        <v>393</v>
      </c>
      <c r="F80" s="221" t="s">
        <v>394</v>
      </c>
      <c r="G80" s="221" t="s">
        <v>42</v>
      </c>
      <c r="H80" s="223">
        <v>4200</v>
      </c>
      <c r="I80" s="224" t="s">
        <v>396</v>
      </c>
      <c r="J80" s="274" t="s">
        <v>397</v>
      </c>
      <c r="K80" s="225">
        <v>45670</v>
      </c>
      <c r="L80" s="226">
        <v>131207285</v>
      </c>
      <c r="M80" s="226">
        <v>124</v>
      </c>
      <c r="N80" s="227"/>
      <c r="O80" s="226">
        <f>'EQUIPO JUNIO 2025  1'!AQ80</f>
        <v>0</v>
      </c>
      <c r="P80" s="228">
        <f t="shared" si="4"/>
        <v>0</v>
      </c>
      <c r="Q80" s="229">
        <f t="shared" ref="Q80:T80" si="151">AK80</f>
        <v>0</v>
      </c>
      <c r="R80" s="229">
        <f t="shared" si="151"/>
        <v>0</v>
      </c>
      <c r="S80" s="229">
        <f t="shared" si="151"/>
        <v>0</v>
      </c>
      <c r="T80" s="230">
        <f t="shared" si="151"/>
        <v>0</v>
      </c>
      <c r="U80" s="231"/>
      <c r="V80" s="220"/>
      <c r="W80" s="220"/>
      <c r="X80" s="220"/>
      <c r="Y80" s="232"/>
      <c r="Z80" s="233"/>
      <c r="AA80" s="220"/>
      <c r="AB80" s="220"/>
      <c r="AC80" s="220"/>
      <c r="AD80" s="232"/>
      <c r="AE80" s="233"/>
      <c r="AF80" s="220"/>
      <c r="AG80" s="220"/>
      <c r="AH80" s="220"/>
      <c r="AI80" s="232"/>
      <c r="AJ80" s="234">
        <f>'EQUIPO ENERO 2025'!AP80</f>
        <v>0</v>
      </c>
      <c r="AK80" s="235">
        <f t="shared" ref="AK80:AO80" si="152">P80-Z80+AE80+U80</f>
        <v>0</v>
      </c>
      <c r="AL80" s="229">
        <f t="shared" si="152"/>
        <v>0</v>
      </c>
      <c r="AM80" s="229">
        <f t="shared" si="152"/>
        <v>0</v>
      </c>
      <c r="AN80" s="229">
        <f t="shared" si="152"/>
        <v>0</v>
      </c>
      <c r="AO80" s="229">
        <f t="shared" si="152"/>
        <v>0</v>
      </c>
      <c r="AP80" s="220"/>
      <c r="AQ80" s="226">
        <f t="shared" si="2"/>
        <v>0</v>
      </c>
      <c r="AR80" s="224"/>
      <c r="AS80" s="224"/>
      <c r="AT80" s="236"/>
      <c r="AU80" s="224"/>
      <c r="AV80" s="224"/>
      <c r="AW80" s="238"/>
      <c r="AX80" s="238"/>
    </row>
    <row r="81" spans="1:50" ht="93.75" customHeight="1" x14ac:dyDescent="0.55000000000000004">
      <c r="A81" s="218">
        <f t="shared" si="3"/>
        <v>76</v>
      </c>
      <c r="B81" s="273" t="s">
        <v>398</v>
      </c>
      <c r="C81" s="224" t="s">
        <v>155</v>
      </c>
      <c r="D81" s="220" t="s">
        <v>392</v>
      </c>
      <c r="E81" s="236" t="s">
        <v>399</v>
      </c>
      <c r="F81" s="221" t="s">
        <v>400</v>
      </c>
      <c r="G81" s="221" t="s">
        <v>42</v>
      </c>
      <c r="H81" s="223">
        <v>4200</v>
      </c>
      <c r="I81" s="224" t="s">
        <v>396</v>
      </c>
      <c r="J81" s="274" t="s">
        <v>397</v>
      </c>
      <c r="K81" s="225">
        <v>45670</v>
      </c>
      <c r="L81" s="226">
        <v>131207285</v>
      </c>
      <c r="M81" s="226">
        <v>124</v>
      </c>
      <c r="N81" s="227"/>
      <c r="O81" s="226">
        <f>'EQUIPO JUNIO 2025  1'!AQ81</f>
        <v>0</v>
      </c>
      <c r="P81" s="228">
        <f t="shared" si="4"/>
        <v>0</v>
      </c>
      <c r="Q81" s="229">
        <f t="shared" ref="Q81:T81" si="153">AK81</f>
        <v>0</v>
      </c>
      <c r="R81" s="229">
        <f t="shared" si="153"/>
        <v>0</v>
      </c>
      <c r="S81" s="229">
        <f t="shared" si="153"/>
        <v>0</v>
      </c>
      <c r="T81" s="230">
        <f t="shared" si="153"/>
        <v>0</v>
      </c>
      <c r="U81" s="231"/>
      <c r="V81" s="220"/>
      <c r="W81" s="220"/>
      <c r="X81" s="220"/>
      <c r="Y81" s="232"/>
      <c r="Z81" s="233"/>
      <c r="AA81" s="220"/>
      <c r="AB81" s="220"/>
      <c r="AC81" s="220"/>
      <c r="AD81" s="232"/>
      <c r="AE81" s="233"/>
      <c r="AF81" s="220"/>
      <c r="AG81" s="220"/>
      <c r="AH81" s="220"/>
      <c r="AI81" s="232"/>
      <c r="AJ81" s="234">
        <f>'EQUIPO ENERO 2025'!AP81</f>
        <v>0</v>
      </c>
      <c r="AK81" s="235">
        <f t="shared" ref="AK81:AO81" si="154">P81-Z81+AE81+U81</f>
        <v>0</v>
      </c>
      <c r="AL81" s="229">
        <f t="shared" si="154"/>
        <v>0</v>
      </c>
      <c r="AM81" s="229">
        <f t="shared" si="154"/>
        <v>0</v>
      </c>
      <c r="AN81" s="229">
        <f t="shared" si="154"/>
        <v>0</v>
      </c>
      <c r="AO81" s="229">
        <f t="shared" si="154"/>
        <v>0</v>
      </c>
      <c r="AP81" s="220"/>
      <c r="AQ81" s="226">
        <f t="shared" si="2"/>
        <v>0</v>
      </c>
      <c r="AR81" s="224"/>
      <c r="AS81" s="224"/>
      <c r="AT81" s="236"/>
      <c r="AU81" s="224"/>
      <c r="AV81" s="224"/>
      <c r="AW81" s="238"/>
      <c r="AX81" s="238"/>
    </row>
    <row r="82" spans="1:50" ht="93.75" customHeight="1" x14ac:dyDescent="0.55000000000000004">
      <c r="A82" s="218">
        <f t="shared" si="3"/>
        <v>77</v>
      </c>
      <c r="B82" s="273" t="s">
        <v>401</v>
      </c>
      <c r="C82" s="224" t="s">
        <v>38</v>
      </c>
      <c r="D82" s="220" t="s">
        <v>58</v>
      </c>
      <c r="E82" s="224" t="s">
        <v>402</v>
      </c>
      <c r="F82" s="220"/>
      <c r="G82" s="221" t="s">
        <v>42</v>
      </c>
      <c r="H82" s="220"/>
      <c r="I82" s="224" t="s">
        <v>403</v>
      </c>
      <c r="J82" s="220" t="s">
        <v>72</v>
      </c>
      <c r="K82" s="225">
        <v>44592</v>
      </c>
      <c r="L82" s="226"/>
      <c r="M82" s="226"/>
      <c r="N82" s="227"/>
      <c r="O82" s="226">
        <f>'EQUIPO JUNIO 2025  1'!AQ82</f>
        <v>1</v>
      </c>
      <c r="P82" s="228">
        <f t="shared" si="4"/>
        <v>1</v>
      </c>
      <c r="Q82" s="229">
        <f t="shared" ref="Q82:T82" si="155">AK82</f>
        <v>1</v>
      </c>
      <c r="R82" s="229">
        <f t="shared" si="155"/>
        <v>1</v>
      </c>
      <c r="S82" s="229">
        <f t="shared" si="155"/>
        <v>1</v>
      </c>
      <c r="T82" s="230">
        <f t="shared" si="155"/>
        <v>1</v>
      </c>
      <c r="U82" s="231"/>
      <c r="V82" s="220"/>
      <c r="W82" s="220"/>
      <c r="X82" s="220"/>
      <c r="Y82" s="232"/>
      <c r="Z82" s="233"/>
      <c r="AA82" s="220"/>
      <c r="AB82" s="220"/>
      <c r="AC82" s="220"/>
      <c r="AD82" s="232"/>
      <c r="AE82" s="233"/>
      <c r="AF82" s="220"/>
      <c r="AG82" s="220"/>
      <c r="AH82" s="220"/>
      <c r="AI82" s="232"/>
      <c r="AJ82" s="234">
        <f>'EQUIPO ENERO 2025'!AP82</f>
        <v>1</v>
      </c>
      <c r="AK82" s="235">
        <f t="shared" ref="AK82:AO82" si="156">P82-Z82+AE82+U82</f>
        <v>1</v>
      </c>
      <c r="AL82" s="229">
        <f t="shared" si="156"/>
        <v>1</v>
      </c>
      <c r="AM82" s="229">
        <f t="shared" si="156"/>
        <v>1</v>
      </c>
      <c r="AN82" s="229">
        <f t="shared" si="156"/>
        <v>1</v>
      </c>
      <c r="AO82" s="229">
        <f t="shared" si="156"/>
        <v>1</v>
      </c>
      <c r="AP82" s="220"/>
      <c r="AQ82" s="226">
        <f t="shared" si="2"/>
        <v>1</v>
      </c>
      <c r="AR82" s="224"/>
      <c r="AS82" s="224"/>
      <c r="AT82" s="236"/>
      <c r="AU82" s="224"/>
      <c r="AV82" s="224"/>
      <c r="AW82" s="238"/>
      <c r="AX82" s="238"/>
    </row>
    <row r="83" spans="1:50" ht="93.75" customHeight="1" x14ac:dyDescent="0.55000000000000004">
      <c r="A83" s="218">
        <f t="shared" si="3"/>
        <v>78</v>
      </c>
      <c r="B83" s="273" t="s">
        <v>405</v>
      </c>
      <c r="C83" s="220" t="s">
        <v>74</v>
      </c>
      <c r="D83" s="220" t="s">
        <v>58</v>
      </c>
      <c r="E83" s="224" t="s">
        <v>406</v>
      </c>
      <c r="F83" s="220"/>
      <c r="G83" s="221"/>
      <c r="H83" s="220"/>
      <c r="I83" s="224" t="s">
        <v>407</v>
      </c>
      <c r="J83" s="220" t="s">
        <v>72</v>
      </c>
      <c r="K83" s="225">
        <v>45574</v>
      </c>
      <c r="L83" s="226" t="s">
        <v>142</v>
      </c>
      <c r="M83" s="226">
        <v>76</v>
      </c>
      <c r="N83" s="227"/>
      <c r="O83" s="226">
        <f>'EQUIPO JUNIO 2025  1'!AQ83</f>
        <v>8</v>
      </c>
      <c r="P83" s="228">
        <f t="shared" si="4"/>
        <v>8</v>
      </c>
      <c r="Q83" s="229">
        <f t="shared" ref="Q83:T83" si="157">AK83</f>
        <v>8</v>
      </c>
      <c r="R83" s="229">
        <f t="shared" si="157"/>
        <v>8</v>
      </c>
      <c r="S83" s="229">
        <f t="shared" si="157"/>
        <v>8</v>
      </c>
      <c r="T83" s="230">
        <f t="shared" si="157"/>
        <v>8</v>
      </c>
      <c r="U83" s="231"/>
      <c r="V83" s="220"/>
      <c r="W83" s="220"/>
      <c r="X83" s="220"/>
      <c r="Y83" s="232"/>
      <c r="Z83" s="233"/>
      <c r="AA83" s="220"/>
      <c r="AB83" s="220"/>
      <c r="AC83" s="220"/>
      <c r="AD83" s="232"/>
      <c r="AE83" s="233"/>
      <c r="AF83" s="220"/>
      <c r="AG83" s="220"/>
      <c r="AH83" s="220"/>
      <c r="AI83" s="232"/>
      <c r="AJ83" s="234">
        <f>'EQUIPO ENERO 2025'!AP83</f>
        <v>8</v>
      </c>
      <c r="AK83" s="235">
        <f t="shared" ref="AK83:AO83" si="158">P83-Z83+AE83+U83</f>
        <v>8</v>
      </c>
      <c r="AL83" s="229">
        <f t="shared" si="158"/>
        <v>8</v>
      </c>
      <c r="AM83" s="229">
        <f t="shared" si="158"/>
        <v>8</v>
      </c>
      <c r="AN83" s="229">
        <f t="shared" si="158"/>
        <v>8</v>
      </c>
      <c r="AO83" s="229">
        <f t="shared" si="158"/>
        <v>8</v>
      </c>
      <c r="AP83" s="220"/>
      <c r="AQ83" s="226">
        <f t="shared" si="2"/>
        <v>8</v>
      </c>
      <c r="AR83" s="224"/>
      <c r="AS83" s="224"/>
      <c r="AT83" s="236"/>
      <c r="AU83" s="224"/>
      <c r="AV83" s="224"/>
      <c r="AW83" s="238"/>
      <c r="AX83" s="238"/>
    </row>
    <row r="84" spans="1:50" ht="93.75" customHeight="1" x14ac:dyDescent="0.55000000000000004">
      <c r="A84" s="218">
        <f t="shared" si="3"/>
        <v>79</v>
      </c>
      <c r="B84" s="273" t="s">
        <v>409</v>
      </c>
      <c r="C84" s="220" t="s">
        <v>410</v>
      </c>
      <c r="D84" s="220" t="s">
        <v>411</v>
      </c>
      <c r="E84" s="224" t="s">
        <v>412</v>
      </c>
      <c r="F84" s="220"/>
      <c r="G84" s="221" t="s">
        <v>42</v>
      </c>
      <c r="H84" s="220"/>
      <c r="I84" s="224" t="s">
        <v>413</v>
      </c>
      <c r="J84" s="220" t="s">
        <v>72</v>
      </c>
      <c r="K84" s="246">
        <v>44592</v>
      </c>
      <c r="L84" s="226"/>
      <c r="M84" s="226"/>
      <c r="N84" s="227"/>
      <c r="O84" s="226">
        <f>'EQUIPO JUNIO 2025  1'!AQ84</f>
        <v>1</v>
      </c>
      <c r="P84" s="228">
        <f t="shared" si="4"/>
        <v>1</v>
      </c>
      <c r="Q84" s="229">
        <f t="shared" ref="Q84:T84" si="159">AK84</f>
        <v>1</v>
      </c>
      <c r="R84" s="229">
        <f t="shared" si="159"/>
        <v>1</v>
      </c>
      <c r="S84" s="229">
        <f t="shared" si="159"/>
        <v>1</v>
      </c>
      <c r="T84" s="230">
        <f t="shared" si="159"/>
        <v>1</v>
      </c>
      <c r="U84" s="231"/>
      <c r="V84" s="220"/>
      <c r="W84" s="220"/>
      <c r="X84" s="220"/>
      <c r="Y84" s="232"/>
      <c r="Z84" s="233"/>
      <c r="AA84" s="220"/>
      <c r="AB84" s="220"/>
      <c r="AC84" s="220"/>
      <c r="AD84" s="232"/>
      <c r="AE84" s="233"/>
      <c r="AF84" s="220"/>
      <c r="AG84" s="220"/>
      <c r="AH84" s="220"/>
      <c r="AI84" s="232"/>
      <c r="AJ84" s="234">
        <f>'EQUIPO ENERO 2025'!AP84</f>
        <v>1</v>
      </c>
      <c r="AK84" s="235">
        <f t="shared" ref="AK84:AO84" si="160">P84-Z84+AE84+U84</f>
        <v>1</v>
      </c>
      <c r="AL84" s="229">
        <f t="shared" si="160"/>
        <v>1</v>
      </c>
      <c r="AM84" s="229">
        <f t="shared" si="160"/>
        <v>1</v>
      </c>
      <c r="AN84" s="229">
        <f t="shared" si="160"/>
        <v>1</v>
      </c>
      <c r="AO84" s="229">
        <f t="shared" si="160"/>
        <v>1</v>
      </c>
      <c r="AP84" s="220"/>
      <c r="AQ84" s="226">
        <f t="shared" si="2"/>
        <v>1</v>
      </c>
      <c r="AR84" s="224"/>
      <c r="AS84" s="224"/>
      <c r="AT84" s="236"/>
      <c r="AU84" s="224"/>
      <c r="AV84" s="224"/>
      <c r="AW84" s="238"/>
      <c r="AX84" s="238"/>
    </row>
    <row r="85" spans="1:50" ht="93.75" customHeight="1" x14ac:dyDescent="0.55000000000000004">
      <c r="A85" s="218">
        <f t="shared" si="3"/>
        <v>80</v>
      </c>
      <c r="B85" s="273" t="s">
        <v>414</v>
      </c>
      <c r="C85" s="220" t="s">
        <v>155</v>
      </c>
      <c r="D85" s="220" t="s">
        <v>415</v>
      </c>
      <c r="E85" s="224" t="s">
        <v>416</v>
      </c>
      <c r="F85" s="220"/>
      <c r="G85" s="221"/>
      <c r="H85" s="220"/>
      <c r="I85" s="224" t="s">
        <v>417</v>
      </c>
      <c r="J85" s="220" t="s">
        <v>72</v>
      </c>
      <c r="K85" s="246">
        <v>45582</v>
      </c>
      <c r="L85" s="226"/>
      <c r="M85" s="226">
        <v>81</v>
      </c>
      <c r="N85" s="227"/>
      <c r="O85" s="226">
        <f>'EQUIPO JUNIO 2025  1'!AQ85</f>
        <v>10</v>
      </c>
      <c r="P85" s="228">
        <f t="shared" si="4"/>
        <v>10</v>
      </c>
      <c r="Q85" s="229">
        <f t="shared" ref="Q85:T85" si="161">AK85</f>
        <v>9</v>
      </c>
      <c r="R85" s="229">
        <f t="shared" si="161"/>
        <v>9</v>
      </c>
      <c r="S85" s="229">
        <f t="shared" si="161"/>
        <v>9</v>
      </c>
      <c r="T85" s="230">
        <f t="shared" si="161"/>
        <v>9</v>
      </c>
      <c r="U85" s="231"/>
      <c r="V85" s="220"/>
      <c r="W85" s="220"/>
      <c r="X85" s="220"/>
      <c r="Y85" s="232"/>
      <c r="Z85" s="233">
        <v>1</v>
      </c>
      <c r="AA85" s="220"/>
      <c r="AB85" s="220"/>
      <c r="AC85" s="220"/>
      <c r="AD85" s="232"/>
      <c r="AE85" s="233"/>
      <c r="AF85" s="220"/>
      <c r="AG85" s="220"/>
      <c r="AH85" s="220"/>
      <c r="AI85" s="232"/>
      <c r="AJ85" s="234">
        <f>'EQUIPO ENERO 2025'!AP85</f>
        <v>10</v>
      </c>
      <c r="AK85" s="235">
        <f t="shared" ref="AK85:AO85" si="162">P85-Z85+AE85+U85</f>
        <v>9</v>
      </c>
      <c r="AL85" s="229">
        <f t="shared" si="162"/>
        <v>9</v>
      </c>
      <c r="AM85" s="229">
        <f t="shared" si="162"/>
        <v>9</v>
      </c>
      <c r="AN85" s="229">
        <f t="shared" si="162"/>
        <v>9</v>
      </c>
      <c r="AO85" s="229">
        <f t="shared" si="162"/>
        <v>9</v>
      </c>
      <c r="AP85" s="220"/>
      <c r="AQ85" s="226">
        <f t="shared" si="2"/>
        <v>9</v>
      </c>
      <c r="AR85" s="224"/>
      <c r="AS85" s="224">
        <v>375</v>
      </c>
      <c r="AT85" s="236"/>
      <c r="AU85" s="224"/>
      <c r="AV85" s="224"/>
      <c r="AW85" s="238"/>
      <c r="AX85" s="238"/>
    </row>
    <row r="86" spans="1:50" ht="93.75" customHeight="1" x14ac:dyDescent="0.55000000000000004">
      <c r="A86" s="218">
        <f t="shared" si="3"/>
        <v>81</v>
      </c>
      <c r="B86" s="279" t="s">
        <v>419</v>
      </c>
      <c r="C86" s="224" t="s">
        <v>38</v>
      </c>
      <c r="D86" s="224" t="s">
        <v>59</v>
      </c>
      <c r="E86" s="224" t="s">
        <v>420</v>
      </c>
      <c r="F86" s="224" t="s">
        <v>421</v>
      </c>
      <c r="G86" s="227" t="s">
        <v>42</v>
      </c>
      <c r="H86" s="280">
        <v>2800</v>
      </c>
      <c r="I86" s="227" t="s">
        <v>422</v>
      </c>
      <c r="J86" s="220" t="s">
        <v>72</v>
      </c>
      <c r="K86" s="225">
        <v>45325</v>
      </c>
      <c r="L86" s="226"/>
      <c r="M86" s="226">
        <v>12</v>
      </c>
      <c r="N86" s="227"/>
      <c r="O86" s="226">
        <f>'EQUIPO JUNIO 2025  1'!AQ86</f>
        <v>1</v>
      </c>
      <c r="P86" s="228">
        <f t="shared" si="4"/>
        <v>1</v>
      </c>
      <c r="Q86" s="229">
        <f t="shared" ref="Q86:T86" si="163">AK86</f>
        <v>1</v>
      </c>
      <c r="R86" s="229">
        <f t="shared" si="163"/>
        <v>1</v>
      </c>
      <c r="S86" s="229">
        <f t="shared" si="163"/>
        <v>1</v>
      </c>
      <c r="T86" s="230">
        <f t="shared" si="163"/>
        <v>1</v>
      </c>
      <c r="U86" s="231"/>
      <c r="V86" s="220"/>
      <c r="W86" s="220"/>
      <c r="X86" s="220"/>
      <c r="Y86" s="232"/>
      <c r="Z86" s="233"/>
      <c r="AA86" s="220"/>
      <c r="AB86" s="220"/>
      <c r="AC86" s="220"/>
      <c r="AD86" s="232"/>
      <c r="AE86" s="233"/>
      <c r="AF86" s="220"/>
      <c r="AG86" s="220"/>
      <c r="AH86" s="220"/>
      <c r="AI86" s="232"/>
      <c r="AJ86" s="234">
        <f>'EQUIPO ENERO 2025'!AP86</f>
        <v>1</v>
      </c>
      <c r="AK86" s="235">
        <f t="shared" ref="AK86:AO86" si="164">P86-Z86+AE86+U86</f>
        <v>1</v>
      </c>
      <c r="AL86" s="229">
        <f t="shared" si="164"/>
        <v>1</v>
      </c>
      <c r="AM86" s="229">
        <f t="shared" si="164"/>
        <v>1</v>
      </c>
      <c r="AN86" s="229">
        <f t="shared" si="164"/>
        <v>1</v>
      </c>
      <c r="AO86" s="229">
        <f t="shared" si="164"/>
        <v>1</v>
      </c>
      <c r="AP86" s="220"/>
      <c r="AQ86" s="226">
        <f t="shared" si="2"/>
        <v>1</v>
      </c>
      <c r="AR86" s="224"/>
      <c r="AS86" s="224"/>
      <c r="AT86" s="236"/>
      <c r="AU86" s="224"/>
      <c r="AV86" s="224"/>
      <c r="AW86" s="238"/>
      <c r="AX86" s="238"/>
    </row>
    <row r="87" spans="1:50" ht="93.75" customHeight="1" x14ac:dyDescent="0.55000000000000004">
      <c r="A87" s="218">
        <f t="shared" si="3"/>
        <v>82</v>
      </c>
      <c r="B87" s="239" t="s">
        <v>424</v>
      </c>
      <c r="C87" s="224" t="s">
        <v>38</v>
      </c>
      <c r="D87" s="240" t="s">
        <v>58</v>
      </c>
      <c r="E87" s="241" t="s">
        <v>425</v>
      </c>
      <c r="F87" s="242" t="s">
        <v>426</v>
      </c>
      <c r="G87" s="243" t="s">
        <v>42</v>
      </c>
      <c r="H87" s="242" t="s">
        <v>427</v>
      </c>
      <c r="I87" s="245" t="s">
        <v>428</v>
      </c>
      <c r="J87" s="223" t="s">
        <v>58</v>
      </c>
      <c r="K87" s="250">
        <v>44592</v>
      </c>
      <c r="L87" s="226"/>
      <c r="M87" s="226"/>
      <c r="N87" s="224"/>
      <c r="O87" s="226">
        <f>'EQUIPO JUNIO 2025  1'!AQ87</f>
        <v>2</v>
      </c>
      <c r="P87" s="228">
        <f t="shared" si="4"/>
        <v>2</v>
      </c>
      <c r="Q87" s="229">
        <f t="shared" ref="Q87:T87" si="165">AK87</f>
        <v>2</v>
      </c>
      <c r="R87" s="229">
        <f t="shared" si="165"/>
        <v>2</v>
      </c>
      <c r="S87" s="229">
        <f t="shared" si="165"/>
        <v>2</v>
      </c>
      <c r="T87" s="230">
        <f t="shared" si="165"/>
        <v>2</v>
      </c>
      <c r="U87" s="231"/>
      <c r="V87" s="220"/>
      <c r="W87" s="220"/>
      <c r="X87" s="220"/>
      <c r="Y87" s="232"/>
      <c r="Z87" s="233"/>
      <c r="AA87" s="220"/>
      <c r="AB87" s="220"/>
      <c r="AC87" s="220"/>
      <c r="AD87" s="232"/>
      <c r="AE87" s="233"/>
      <c r="AF87" s="220"/>
      <c r="AG87" s="220"/>
      <c r="AH87" s="220"/>
      <c r="AI87" s="232"/>
      <c r="AJ87" s="234">
        <f>'EQUIPO ENERO 2025'!AP87</f>
        <v>2</v>
      </c>
      <c r="AK87" s="235">
        <f t="shared" ref="AK87:AO87" si="166">P87-Z87+AE87+U87</f>
        <v>2</v>
      </c>
      <c r="AL87" s="229">
        <f t="shared" si="166"/>
        <v>2</v>
      </c>
      <c r="AM87" s="229">
        <f t="shared" si="166"/>
        <v>2</v>
      </c>
      <c r="AN87" s="229">
        <f t="shared" si="166"/>
        <v>2</v>
      </c>
      <c r="AO87" s="229">
        <f t="shared" si="166"/>
        <v>2</v>
      </c>
      <c r="AP87" s="220"/>
      <c r="AQ87" s="226">
        <f t="shared" si="2"/>
        <v>2</v>
      </c>
      <c r="AR87" s="224"/>
      <c r="AS87" s="224"/>
      <c r="AT87" s="236"/>
      <c r="AU87" s="224"/>
      <c r="AV87" s="224"/>
      <c r="AW87" s="238"/>
      <c r="AX87" s="238"/>
    </row>
    <row r="88" spans="1:50" ht="93.75" customHeight="1" x14ac:dyDescent="0.55000000000000004">
      <c r="A88" s="218">
        <f t="shared" si="3"/>
        <v>83</v>
      </c>
      <c r="B88" s="239" t="s">
        <v>430</v>
      </c>
      <c r="C88" s="224" t="s">
        <v>38</v>
      </c>
      <c r="D88" s="240" t="s">
        <v>362</v>
      </c>
      <c r="E88" s="241" t="s">
        <v>431</v>
      </c>
      <c r="F88" s="242" t="s">
        <v>432</v>
      </c>
      <c r="G88" s="243" t="s">
        <v>42</v>
      </c>
      <c r="H88" s="242"/>
      <c r="I88" s="245" t="s">
        <v>433</v>
      </c>
      <c r="J88" s="223" t="s">
        <v>362</v>
      </c>
      <c r="K88" s="246">
        <v>44592</v>
      </c>
      <c r="L88" s="226"/>
      <c r="M88" s="226"/>
      <c r="N88" s="224"/>
      <c r="O88" s="226">
        <f>'EQUIPO JUNIO 2025  1'!AQ88</f>
        <v>1</v>
      </c>
      <c r="P88" s="228">
        <f t="shared" si="4"/>
        <v>1</v>
      </c>
      <c r="Q88" s="229">
        <f t="shared" ref="Q88:T88" si="167">AK88</f>
        <v>1</v>
      </c>
      <c r="R88" s="229">
        <f t="shared" si="167"/>
        <v>1</v>
      </c>
      <c r="S88" s="229">
        <f t="shared" si="167"/>
        <v>1</v>
      </c>
      <c r="T88" s="230">
        <f t="shared" si="167"/>
        <v>1</v>
      </c>
      <c r="U88" s="231"/>
      <c r="V88" s="220"/>
      <c r="W88" s="220"/>
      <c r="X88" s="220"/>
      <c r="Y88" s="232"/>
      <c r="Z88" s="233"/>
      <c r="AA88" s="220"/>
      <c r="AB88" s="220"/>
      <c r="AC88" s="220"/>
      <c r="AD88" s="232"/>
      <c r="AE88" s="233"/>
      <c r="AF88" s="220"/>
      <c r="AG88" s="220"/>
      <c r="AH88" s="220"/>
      <c r="AI88" s="232"/>
      <c r="AJ88" s="234">
        <f>'EQUIPO ENERO 2025'!AP88</f>
        <v>1</v>
      </c>
      <c r="AK88" s="235">
        <f t="shared" ref="AK88:AO88" si="168">P88-Z88+AE88+U88</f>
        <v>1</v>
      </c>
      <c r="AL88" s="229">
        <f t="shared" si="168"/>
        <v>1</v>
      </c>
      <c r="AM88" s="229">
        <f t="shared" si="168"/>
        <v>1</v>
      </c>
      <c r="AN88" s="229">
        <f t="shared" si="168"/>
        <v>1</v>
      </c>
      <c r="AO88" s="229">
        <f t="shared" si="168"/>
        <v>1</v>
      </c>
      <c r="AP88" s="220"/>
      <c r="AQ88" s="226">
        <f t="shared" si="2"/>
        <v>1</v>
      </c>
      <c r="AR88" s="224"/>
      <c r="AS88" s="224"/>
      <c r="AT88" s="236"/>
      <c r="AU88" s="224"/>
      <c r="AV88" s="224"/>
      <c r="AW88" s="238"/>
      <c r="AX88" s="238"/>
    </row>
    <row r="89" spans="1:50" ht="93.75" customHeight="1" x14ac:dyDescent="0.55000000000000004">
      <c r="A89" s="218">
        <f t="shared" si="3"/>
        <v>84</v>
      </c>
      <c r="B89" s="337" t="s">
        <v>435</v>
      </c>
      <c r="C89" s="224" t="s">
        <v>38</v>
      </c>
      <c r="D89" s="240" t="s">
        <v>72</v>
      </c>
      <c r="E89" s="241" t="s">
        <v>436</v>
      </c>
      <c r="F89" s="242" t="s">
        <v>437</v>
      </c>
      <c r="G89" s="243"/>
      <c r="H89" s="242"/>
      <c r="I89" s="245"/>
      <c r="J89" s="220" t="s">
        <v>72</v>
      </c>
      <c r="K89" s="246">
        <v>45416</v>
      </c>
      <c r="L89" s="226"/>
      <c r="M89" s="226">
        <v>59</v>
      </c>
      <c r="N89" s="224"/>
      <c r="O89" s="226">
        <f>'EQUIPO JUNIO 2025  1'!AQ89</f>
        <v>1</v>
      </c>
      <c r="P89" s="228">
        <f t="shared" si="4"/>
        <v>1</v>
      </c>
      <c r="Q89" s="229">
        <f t="shared" ref="Q89:T89" si="169">AK89</f>
        <v>1</v>
      </c>
      <c r="R89" s="229">
        <f t="shared" si="169"/>
        <v>1</v>
      </c>
      <c r="S89" s="229">
        <f t="shared" si="169"/>
        <v>1</v>
      </c>
      <c r="T89" s="230">
        <f t="shared" si="169"/>
        <v>1</v>
      </c>
      <c r="U89" s="231"/>
      <c r="V89" s="220"/>
      <c r="W89" s="220"/>
      <c r="X89" s="220"/>
      <c r="Y89" s="232"/>
      <c r="Z89" s="233"/>
      <c r="AA89" s="220"/>
      <c r="AB89" s="220"/>
      <c r="AC89" s="220"/>
      <c r="AD89" s="232"/>
      <c r="AE89" s="233"/>
      <c r="AF89" s="220"/>
      <c r="AG89" s="220"/>
      <c r="AH89" s="220"/>
      <c r="AI89" s="232"/>
      <c r="AJ89" s="234">
        <f>'EQUIPO ENERO 2025'!AP89</f>
        <v>1</v>
      </c>
      <c r="AK89" s="235">
        <f t="shared" ref="AK89:AO89" si="170">P89-Z89+AE89+U89</f>
        <v>1</v>
      </c>
      <c r="AL89" s="229">
        <f t="shared" si="170"/>
        <v>1</v>
      </c>
      <c r="AM89" s="229">
        <f t="shared" si="170"/>
        <v>1</v>
      </c>
      <c r="AN89" s="229">
        <f t="shared" si="170"/>
        <v>1</v>
      </c>
      <c r="AO89" s="229">
        <f t="shared" si="170"/>
        <v>1</v>
      </c>
      <c r="AP89" s="220"/>
      <c r="AQ89" s="226">
        <f t="shared" si="2"/>
        <v>1</v>
      </c>
      <c r="AR89" s="236"/>
      <c r="AS89" s="236"/>
      <c r="AT89" s="236"/>
      <c r="AU89" s="224"/>
      <c r="AV89" s="224"/>
      <c r="AW89" s="238" t="s">
        <v>1119</v>
      </c>
      <c r="AX89" s="238"/>
    </row>
    <row r="90" spans="1:50" ht="93.75" customHeight="1" x14ac:dyDescent="0.55000000000000004">
      <c r="A90" s="218">
        <f t="shared" si="3"/>
        <v>85</v>
      </c>
      <c r="B90" s="273" t="s">
        <v>438</v>
      </c>
      <c r="C90" s="224" t="s">
        <v>38</v>
      </c>
      <c r="D90" s="220"/>
      <c r="E90" s="224"/>
      <c r="F90" s="220" t="s">
        <v>439</v>
      </c>
      <c r="G90" s="221"/>
      <c r="H90" s="220"/>
      <c r="I90" s="224" t="s">
        <v>440</v>
      </c>
      <c r="J90" s="220" t="s">
        <v>72</v>
      </c>
      <c r="K90" s="278">
        <v>44592</v>
      </c>
      <c r="L90" s="226"/>
      <c r="M90" s="226"/>
      <c r="N90" s="227"/>
      <c r="O90" s="226">
        <f>'EQUIPO JUNIO 2025  1'!AQ90</f>
        <v>0</v>
      </c>
      <c r="P90" s="228">
        <f t="shared" si="4"/>
        <v>0</v>
      </c>
      <c r="Q90" s="229">
        <f t="shared" ref="Q90:T90" si="171">AK90</f>
        <v>0</v>
      </c>
      <c r="R90" s="229">
        <f t="shared" si="171"/>
        <v>0</v>
      </c>
      <c r="S90" s="229">
        <f t="shared" si="171"/>
        <v>0</v>
      </c>
      <c r="T90" s="230">
        <f t="shared" si="171"/>
        <v>0</v>
      </c>
      <c r="U90" s="231"/>
      <c r="V90" s="220"/>
      <c r="W90" s="220"/>
      <c r="X90" s="220"/>
      <c r="Y90" s="232"/>
      <c r="Z90" s="233"/>
      <c r="AA90" s="220"/>
      <c r="AB90" s="220"/>
      <c r="AC90" s="220"/>
      <c r="AD90" s="232"/>
      <c r="AE90" s="233"/>
      <c r="AF90" s="220"/>
      <c r="AG90" s="220"/>
      <c r="AH90" s="220"/>
      <c r="AI90" s="232"/>
      <c r="AJ90" s="234">
        <f>'EQUIPO ENERO 2025'!AP90</f>
        <v>0</v>
      </c>
      <c r="AK90" s="235">
        <f t="shared" ref="AK90:AO90" si="172">P90-Z90+AE90+U90</f>
        <v>0</v>
      </c>
      <c r="AL90" s="229">
        <f t="shared" si="172"/>
        <v>0</v>
      </c>
      <c r="AM90" s="229">
        <f t="shared" si="172"/>
        <v>0</v>
      </c>
      <c r="AN90" s="229">
        <f t="shared" si="172"/>
        <v>0</v>
      </c>
      <c r="AO90" s="229">
        <f t="shared" si="172"/>
        <v>0</v>
      </c>
      <c r="AP90" s="220"/>
      <c r="AQ90" s="226">
        <f t="shared" si="2"/>
        <v>0</v>
      </c>
      <c r="AR90" s="224"/>
      <c r="AS90" s="224"/>
      <c r="AT90" s="236"/>
      <c r="AU90" s="224"/>
      <c r="AV90" s="224"/>
      <c r="AW90" s="238"/>
      <c r="AX90" s="238"/>
    </row>
    <row r="91" spans="1:50" ht="93.75" customHeight="1" x14ac:dyDescent="0.55000000000000004">
      <c r="A91" s="218">
        <f t="shared" si="3"/>
        <v>86</v>
      </c>
      <c r="B91" s="283" t="s">
        <v>441</v>
      </c>
      <c r="C91" s="224" t="s">
        <v>38</v>
      </c>
      <c r="D91" s="236" t="s">
        <v>442</v>
      </c>
      <c r="E91" s="224" t="s">
        <v>443</v>
      </c>
      <c r="F91" s="220" t="s">
        <v>444</v>
      </c>
      <c r="G91" s="221" t="s">
        <v>42</v>
      </c>
      <c r="H91" s="223">
        <v>7500</v>
      </c>
      <c r="I91" s="224" t="s">
        <v>445</v>
      </c>
      <c r="J91" s="224" t="s">
        <v>72</v>
      </c>
      <c r="K91" s="278">
        <v>45673</v>
      </c>
      <c r="L91" s="226" t="s">
        <v>89</v>
      </c>
      <c r="M91" s="226">
        <v>129</v>
      </c>
      <c r="N91" s="224"/>
      <c r="O91" s="226">
        <f>'EQUIPO JUNIO 2025  1'!AQ91</f>
        <v>0</v>
      </c>
      <c r="P91" s="228">
        <f t="shared" si="4"/>
        <v>0</v>
      </c>
      <c r="Q91" s="229">
        <f t="shared" ref="Q91:T91" si="173">AK91</f>
        <v>0</v>
      </c>
      <c r="R91" s="229">
        <f t="shared" si="173"/>
        <v>0</v>
      </c>
      <c r="S91" s="229">
        <f t="shared" si="173"/>
        <v>0</v>
      </c>
      <c r="T91" s="230">
        <f t="shared" si="173"/>
        <v>0</v>
      </c>
      <c r="U91" s="231"/>
      <c r="V91" s="220"/>
      <c r="W91" s="220"/>
      <c r="X91" s="220"/>
      <c r="Y91" s="232"/>
      <c r="Z91" s="233"/>
      <c r="AA91" s="220"/>
      <c r="AB91" s="220"/>
      <c r="AC91" s="220"/>
      <c r="AD91" s="232"/>
      <c r="AE91" s="233"/>
      <c r="AF91" s="220"/>
      <c r="AG91" s="220"/>
      <c r="AH91" s="220"/>
      <c r="AI91" s="232"/>
      <c r="AJ91" s="234">
        <f>'EQUIPO ENERO 2025'!AP91</f>
        <v>14</v>
      </c>
      <c r="AK91" s="235">
        <f t="shared" ref="AK91:AO91" si="174">P91-Z91+AE91+U91</f>
        <v>0</v>
      </c>
      <c r="AL91" s="229">
        <f t="shared" si="174"/>
        <v>0</v>
      </c>
      <c r="AM91" s="229">
        <f t="shared" si="174"/>
        <v>0</v>
      </c>
      <c r="AN91" s="229">
        <f t="shared" si="174"/>
        <v>0</v>
      </c>
      <c r="AO91" s="229">
        <f t="shared" si="174"/>
        <v>0</v>
      </c>
      <c r="AP91" s="220"/>
      <c r="AQ91" s="226">
        <f t="shared" si="2"/>
        <v>0</v>
      </c>
      <c r="AR91" s="224"/>
      <c r="AS91" s="224"/>
      <c r="AT91" s="236"/>
      <c r="AU91" s="224"/>
      <c r="AV91" s="224"/>
      <c r="AW91" s="238"/>
      <c r="AX91" s="238"/>
    </row>
    <row r="92" spans="1:50" ht="93.75" customHeight="1" x14ac:dyDescent="0.55000000000000004">
      <c r="A92" s="218">
        <f t="shared" si="3"/>
        <v>87</v>
      </c>
      <c r="B92" s="273" t="s">
        <v>450</v>
      </c>
      <c r="C92" s="224" t="s">
        <v>38</v>
      </c>
      <c r="D92" s="224"/>
      <c r="E92" s="224" t="s">
        <v>451</v>
      </c>
      <c r="F92" s="220" t="s">
        <v>452</v>
      </c>
      <c r="G92" s="221" t="s">
        <v>42</v>
      </c>
      <c r="H92" s="220"/>
      <c r="I92" s="224" t="s">
        <v>453</v>
      </c>
      <c r="J92" s="224" t="s">
        <v>72</v>
      </c>
      <c r="K92" s="278">
        <v>44592</v>
      </c>
      <c r="L92" s="226"/>
      <c r="M92" s="226"/>
      <c r="N92" s="338"/>
      <c r="O92" s="226">
        <f>'EQUIPO JUNIO 2025  1'!AQ92</f>
        <v>0</v>
      </c>
      <c r="P92" s="228">
        <f t="shared" si="4"/>
        <v>0</v>
      </c>
      <c r="Q92" s="229">
        <f t="shared" ref="Q92:T92" si="175">AK92</f>
        <v>0</v>
      </c>
      <c r="R92" s="229">
        <f t="shared" si="175"/>
        <v>0</v>
      </c>
      <c r="S92" s="229">
        <f t="shared" si="175"/>
        <v>0</v>
      </c>
      <c r="T92" s="230">
        <f t="shared" si="175"/>
        <v>0</v>
      </c>
      <c r="U92" s="231"/>
      <c r="V92" s="220"/>
      <c r="W92" s="220"/>
      <c r="X92" s="220"/>
      <c r="Y92" s="232"/>
      <c r="Z92" s="233"/>
      <c r="AA92" s="220"/>
      <c r="AB92" s="220"/>
      <c r="AC92" s="220"/>
      <c r="AD92" s="232"/>
      <c r="AE92" s="233"/>
      <c r="AF92" s="220"/>
      <c r="AG92" s="220"/>
      <c r="AH92" s="220"/>
      <c r="AI92" s="232"/>
      <c r="AJ92" s="234">
        <f>'EQUIPO ENERO 2025'!AP92</f>
        <v>1</v>
      </c>
      <c r="AK92" s="235">
        <f t="shared" ref="AK92:AO92" si="176">P92-Z92+AE92+U92</f>
        <v>0</v>
      </c>
      <c r="AL92" s="229">
        <f t="shared" si="176"/>
        <v>0</v>
      </c>
      <c r="AM92" s="229">
        <f t="shared" si="176"/>
        <v>0</v>
      </c>
      <c r="AN92" s="229">
        <f t="shared" si="176"/>
        <v>0</v>
      </c>
      <c r="AO92" s="229">
        <f t="shared" si="176"/>
        <v>0</v>
      </c>
      <c r="AP92" s="220"/>
      <c r="AQ92" s="226">
        <f t="shared" si="2"/>
        <v>0</v>
      </c>
      <c r="AR92" s="224"/>
      <c r="AS92" s="224"/>
      <c r="AT92" s="236"/>
      <c r="AU92" s="224"/>
      <c r="AV92" s="224"/>
      <c r="AW92" s="238"/>
      <c r="AX92" s="238"/>
    </row>
    <row r="93" spans="1:50" ht="93.75" customHeight="1" x14ac:dyDescent="0.55000000000000004">
      <c r="A93" s="218">
        <f t="shared" si="3"/>
        <v>88</v>
      </c>
      <c r="B93" s="239" t="s">
        <v>454</v>
      </c>
      <c r="C93" s="224" t="s">
        <v>38</v>
      </c>
      <c r="D93" s="247" t="s">
        <v>58</v>
      </c>
      <c r="E93" s="241" t="s">
        <v>455</v>
      </c>
      <c r="F93" s="242" t="s">
        <v>456</v>
      </c>
      <c r="G93" s="243" t="s">
        <v>42</v>
      </c>
      <c r="H93" s="242"/>
      <c r="I93" s="245" t="s">
        <v>457</v>
      </c>
      <c r="J93" s="280" t="s">
        <v>58</v>
      </c>
      <c r="K93" s="246">
        <v>44592</v>
      </c>
      <c r="L93" s="226"/>
      <c r="M93" s="226"/>
      <c r="N93" s="339"/>
      <c r="O93" s="226">
        <f>'EQUIPO JUNIO 2025  1'!AQ93</f>
        <v>2</v>
      </c>
      <c r="P93" s="228">
        <f t="shared" si="4"/>
        <v>2</v>
      </c>
      <c r="Q93" s="229">
        <f t="shared" ref="Q93:T93" si="177">AK93</f>
        <v>2</v>
      </c>
      <c r="R93" s="229">
        <f t="shared" si="177"/>
        <v>2</v>
      </c>
      <c r="S93" s="229">
        <f t="shared" si="177"/>
        <v>2</v>
      </c>
      <c r="T93" s="230">
        <f t="shared" si="177"/>
        <v>2</v>
      </c>
      <c r="U93" s="231"/>
      <c r="V93" s="220"/>
      <c r="W93" s="220"/>
      <c r="X93" s="220"/>
      <c r="Y93" s="232"/>
      <c r="Z93" s="233"/>
      <c r="AA93" s="220"/>
      <c r="AB93" s="220"/>
      <c r="AC93" s="220"/>
      <c r="AD93" s="232"/>
      <c r="AE93" s="233"/>
      <c r="AF93" s="220"/>
      <c r="AG93" s="220"/>
      <c r="AH93" s="220"/>
      <c r="AI93" s="232"/>
      <c r="AJ93" s="234">
        <f>'EQUIPO ENERO 2025'!AP93</f>
        <v>2</v>
      </c>
      <c r="AK93" s="235">
        <f t="shared" ref="AK93:AO93" si="178">P93-Z93+AE93+U93</f>
        <v>2</v>
      </c>
      <c r="AL93" s="229">
        <f t="shared" si="178"/>
        <v>2</v>
      </c>
      <c r="AM93" s="229">
        <f t="shared" si="178"/>
        <v>2</v>
      </c>
      <c r="AN93" s="229">
        <f t="shared" si="178"/>
        <v>2</v>
      </c>
      <c r="AO93" s="229">
        <f t="shared" si="178"/>
        <v>2</v>
      </c>
      <c r="AP93" s="220"/>
      <c r="AQ93" s="226">
        <f t="shared" si="2"/>
        <v>2</v>
      </c>
      <c r="AR93" s="224"/>
      <c r="AS93" s="224"/>
      <c r="AT93" s="236"/>
      <c r="AU93" s="224"/>
      <c r="AV93" s="224"/>
      <c r="AW93" s="238"/>
      <c r="AX93" s="238"/>
    </row>
    <row r="94" spans="1:50" ht="93.75" customHeight="1" x14ac:dyDescent="0.55000000000000004">
      <c r="A94" s="218">
        <f t="shared" si="3"/>
        <v>89</v>
      </c>
      <c r="B94" s="239" t="s">
        <v>458</v>
      </c>
      <c r="C94" s="224" t="s">
        <v>38</v>
      </c>
      <c r="D94" s="247" t="s">
        <v>58</v>
      </c>
      <c r="E94" s="241" t="s">
        <v>459</v>
      </c>
      <c r="F94" s="242" t="s">
        <v>460</v>
      </c>
      <c r="G94" s="243" t="s">
        <v>42</v>
      </c>
      <c r="H94" s="244">
        <v>5200</v>
      </c>
      <c r="I94" s="245" t="s">
        <v>461</v>
      </c>
      <c r="J94" s="280" t="s">
        <v>58</v>
      </c>
      <c r="K94" s="246">
        <v>44592</v>
      </c>
      <c r="L94" s="226"/>
      <c r="M94" s="226"/>
      <c r="N94" s="338"/>
      <c r="O94" s="226">
        <f>'EQUIPO JUNIO 2025  1'!AQ94</f>
        <v>0</v>
      </c>
      <c r="P94" s="228">
        <f t="shared" si="4"/>
        <v>0</v>
      </c>
      <c r="Q94" s="229">
        <f t="shared" ref="Q94:T94" si="179">AK94</f>
        <v>0</v>
      </c>
      <c r="R94" s="229">
        <f t="shared" si="179"/>
        <v>0</v>
      </c>
      <c r="S94" s="229">
        <f t="shared" si="179"/>
        <v>0</v>
      </c>
      <c r="T94" s="230">
        <f t="shared" si="179"/>
        <v>0</v>
      </c>
      <c r="U94" s="231"/>
      <c r="V94" s="220"/>
      <c r="W94" s="220"/>
      <c r="X94" s="220"/>
      <c r="Y94" s="232"/>
      <c r="Z94" s="233"/>
      <c r="AA94" s="220"/>
      <c r="AB94" s="220"/>
      <c r="AC94" s="220"/>
      <c r="AD94" s="232"/>
      <c r="AE94" s="233"/>
      <c r="AF94" s="220"/>
      <c r="AG94" s="220"/>
      <c r="AH94" s="220"/>
      <c r="AI94" s="232"/>
      <c r="AJ94" s="234">
        <f>'EQUIPO ENERO 2025'!AP94</f>
        <v>0</v>
      </c>
      <c r="AK94" s="235">
        <f t="shared" ref="AK94:AO94" si="180">P94-Z94+AE94+U94</f>
        <v>0</v>
      </c>
      <c r="AL94" s="229">
        <f t="shared" si="180"/>
        <v>0</v>
      </c>
      <c r="AM94" s="229">
        <f t="shared" si="180"/>
        <v>0</v>
      </c>
      <c r="AN94" s="229">
        <f t="shared" si="180"/>
        <v>0</v>
      </c>
      <c r="AO94" s="229">
        <f t="shared" si="180"/>
        <v>0</v>
      </c>
      <c r="AP94" s="220"/>
      <c r="AQ94" s="226">
        <f t="shared" si="2"/>
        <v>0</v>
      </c>
      <c r="AR94" s="224"/>
      <c r="AS94" s="224"/>
      <c r="AT94" s="236"/>
      <c r="AU94" s="224"/>
      <c r="AV94" s="224"/>
      <c r="AW94" s="238"/>
      <c r="AX94" s="238"/>
    </row>
    <row r="95" spans="1:50" ht="93.75" customHeight="1" x14ac:dyDescent="0.55000000000000004">
      <c r="A95" s="218">
        <f t="shared" si="3"/>
        <v>90</v>
      </c>
      <c r="B95" s="273" t="s">
        <v>464</v>
      </c>
      <c r="C95" s="224" t="s">
        <v>38</v>
      </c>
      <c r="D95" s="224" t="s">
        <v>59</v>
      </c>
      <c r="E95" s="224" t="s">
        <v>465</v>
      </c>
      <c r="F95" s="220" t="s">
        <v>466</v>
      </c>
      <c r="G95" s="221" t="s">
        <v>42</v>
      </c>
      <c r="H95" s="220"/>
      <c r="I95" s="224" t="s">
        <v>467</v>
      </c>
      <c r="J95" s="224" t="s">
        <v>72</v>
      </c>
      <c r="K95" s="225">
        <v>44592</v>
      </c>
      <c r="L95" s="226"/>
      <c r="M95" s="226"/>
      <c r="N95" s="338"/>
      <c r="O95" s="226">
        <f>'EQUIPO JUNIO 2025  1'!AQ95</f>
        <v>1</v>
      </c>
      <c r="P95" s="228">
        <f t="shared" si="4"/>
        <v>1</v>
      </c>
      <c r="Q95" s="229">
        <f t="shared" ref="Q95:T95" si="181">AK95</f>
        <v>1</v>
      </c>
      <c r="R95" s="229">
        <f t="shared" si="181"/>
        <v>1</v>
      </c>
      <c r="S95" s="229">
        <f t="shared" si="181"/>
        <v>1</v>
      </c>
      <c r="T95" s="230">
        <f t="shared" si="181"/>
        <v>1</v>
      </c>
      <c r="U95" s="231"/>
      <c r="V95" s="220"/>
      <c r="W95" s="220"/>
      <c r="X95" s="220"/>
      <c r="Y95" s="232"/>
      <c r="Z95" s="233"/>
      <c r="AA95" s="220"/>
      <c r="AB95" s="220"/>
      <c r="AC95" s="220"/>
      <c r="AD95" s="232"/>
      <c r="AE95" s="233"/>
      <c r="AF95" s="220"/>
      <c r="AG95" s="220"/>
      <c r="AH95" s="220"/>
      <c r="AI95" s="232"/>
      <c r="AJ95" s="234">
        <f>'EQUIPO ENERO 2025'!AP95</f>
        <v>1</v>
      </c>
      <c r="AK95" s="235">
        <f t="shared" ref="AK95:AO95" si="182">P95-Z95+AE95+U95</f>
        <v>1</v>
      </c>
      <c r="AL95" s="229">
        <f t="shared" si="182"/>
        <v>1</v>
      </c>
      <c r="AM95" s="229">
        <f t="shared" si="182"/>
        <v>1</v>
      </c>
      <c r="AN95" s="229">
        <f t="shared" si="182"/>
        <v>1</v>
      </c>
      <c r="AO95" s="229">
        <f t="shared" si="182"/>
        <v>1</v>
      </c>
      <c r="AP95" s="220"/>
      <c r="AQ95" s="226">
        <f t="shared" si="2"/>
        <v>1</v>
      </c>
      <c r="AR95" s="224"/>
      <c r="AS95" s="224"/>
      <c r="AT95" s="236"/>
      <c r="AU95" s="224"/>
      <c r="AV95" s="224"/>
      <c r="AW95" s="238"/>
      <c r="AX95" s="238"/>
    </row>
    <row r="96" spans="1:50" ht="93.75" customHeight="1" x14ac:dyDescent="0.55000000000000004">
      <c r="A96" s="218">
        <f t="shared" si="3"/>
        <v>91</v>
      </c>
      <c r="B96" s="273" t="s">
        <v>468</v>
      </c>
      <c r="C96" s="224"/>
      <c r="D96" s="224" t="s">
        <v>58</v>
      </c>
      <c r="E96" s="224" t="s">
        <v>203</v>
      </c>
      <c r="F96" s="224" t="s">
        <v>204</v>
      </c>
      <c r="G96" s="236" t="s">
        <v>42</v>
      </c>
      <c r="H96" s="280">
        <v>4500</v>
      </c>
      <c r="I96" s="224" t="s">
        <v>469</v>
      </c>
      <c r="J96" s="224" t="s">
        <v>72</v>
      </c>
      <c r="K96" s="246">
        <v>44592</v>
      </c>
      <c r="L96" s="226"/>
      <c r="M96" s="226"/>
      <c r="N96" s="277"/>
      <c r="O96" s="226">
        <f>'EQUIPO JUNIO 2025  1'!AQ96</f>
        <v>0</v>
      </c>
      <c r="P96" s="228">
        <f t="shared" si="4"/>
        <v>0</v>
      </c>
      <c r="Q96" s="229">
        <f t="shared" ref="Q96:T96" si="183">AK96</f>
        <v>0</v>
      </c>
      <c r="R96" s="229">
        <f t="shared" si="183"/>
        <v>0</v>
      </c>
      <c r="S96" s="229">
        <f t="shared" si="183"/>
        <v>0</v>
      </c>
      <c r="T96" s="230">
        <f t="shared" si="183"/>
        <v>0</v>
      </c>
      <c r="U96" s="231"/>
      <c r="V96" s="220"/>
      <c r="W96" s="220"/>
      <c r="X96" s="220"/>
      <c r="Y96" s="232"/>
      <c r="Z96" s="340"/>
      <c r="AA96" s="341"/>
      <c r="AB96" s="220"/>
      <c r="AC96" s="220"/>
      <c r="AD96" s="232"/>
      <c r="AE96" s="233"/>
      <c r="AF96" s="220"/>
      <c r="AG96" s="220"/>
      <c r="AH96" s="220"/>
      <c r="AI96" s="232"/>
      <c r="AJ96" s="234">
        <f>'EQUIPO ENERO 2025'!AP96</f>
        <v>0</v>
      </c>
      <c r="AK96" s="235">
        <f t="shared" ref="AK96:AO96" si="184">P96-Z96+AE96+U96</f>
        <v>0</v>
      </c>
      <c r="AL96" s="229">
        <f t="shared" si="184"/>
        <v>0</v>
      </c>
      <c r="AM96" s="229">
        <f t="shared" si="184"/>
        <v>0</v>
      </c>
      <c r="AN96" s="229">
        <f t="shared" si="184"/>
        <v>0</v>
      </c>
      <c r="AO96" s="229">
        <f t="shared" si="184"/>
        <v>0</v>
      </c>
      <c r="AP96" s="220"/>
      <c r="AQ96" s="226">
        <f t="shared" si="2"/>
        <v>0</v>
      </c>
      <c r="AR96" s="224"/>
      <c r="AS96" s="224"/>
      <c r="AT96" s="236"/>
      <c r="AU96" s="224"/>
      <c r="AV96" s="224"/>
      <c r="AW96" s="238"/>
      <c r="AX96" s="238"/>
    </row>
    <row r="97" spans="1:50" ht="93.75" customHeight="1" x14ac:dyDescent="0.55000000000000004">
      <c r="A97" s="218">
        <f t="shared" si="3"/>
        <v>92</v>
      </c>
      <c r="B97" s="279" t="s">
        <v>470</v>
      </c>
      <c r="C97" s="224" t="s">
        <v>38</v>
      </c>
      <c r="D97" s="247" t="s">
        <v>442</v>
      </c>
      <c r="E97" s="241" t="s">
        <v>471</v>
      </c>
      <c r="F97" s="224" t="s">
        <v>472</v>
      </c>
      <c r="G97" s="227" t="s">
        <v>42</v>
      </c>
      <c r="H97" s="224"/>
      <c r="I97" s="224" t="s">
        <v>473</v>
      </c>
      <c r="J97" s="280" t="s">
        <v>58</v>
      </c>
      <c r="K97" s="250">
        <v>44592</v>
      </c>
      <c r="L97" s="226"/>
      <c r="M97" s="226"/>
      <c r="N97" s="339"/>
      <c r="O97" s="226">
        <f>'EQUIPO JUNIO 2025  1'!AQ97</f>
        <v>0</v>
      </c>
      <c r="P97" s="228">
        <f t="shared" si="4"/>
        <v>0</v>
      </c>
      <c r="Q97" s="229">
        <f t="shared" ref="Q97:T97" si="185">AK97</f>
        <v>0</v>
      </c>
      <c r="R97" s="229">
        <f t="shared" si="185"/>
        <v>0</v>
      </c>
      <c r="S97" s="229">
        <f t="shared" si="185"/>
        <v>0</v>
      </c>
      <c r="T97" s="230">
        <f t="shared" si="185"/>
        <v>0</v>
      </c>
      <c r="U97" s="231"/>
      <c r="V97" s="220"/>
      <c r="W97" s="220"/>
      <c r="X97" s="220"/>
      <c r="Y97" s="232"/>
      <c r="Z97" s="233"/>
      <c r="AA97" s="220"/>
      <c r="AB97" s="220"/>
      <c r="AC97" s="220"/>
      <c r="AD97" s="232"/>
      <c r="AE97" s="233"/>
      <c r="AF97" s="220"/>
      <c r="AG97" s="220"/>
      <c r="AH97" s="220"/>
      <c r="AI97" s="232"/>
      <c r="AJ97" s="234">
        <f>'EQUIPO ENERO 2025'!AP97</f>
        <v>0</v>
      </c>
      <c r="AK97" s="235">
        <f t="shared" ref="AK97:AO97" si="186">P97-Z97+AE97+U97</f>
        <v>0</v>
      </c>
      <c r="AL97" s="229">
        <f t="shared" si="186"/>
        <v>0</v>
      </c>
      <c r="AM97" s="229">
        <f t="shared" si="186"/>
        <v>0</v>
      </c>
      <c r="AN97" s="229">
        <f t="shared" si="186"/>
        <v>0</v>
      </c>
      <c r="AO97" s="229">
        <f t="shared" si="186"/>
        <v>0</v>
      </c>
      <c r="AP97" s="220"/>
      <c r="AQ97" s="226">
        <f t="shared" si="2"/>
        <v>0</v>
      </c>
      <c r="AR97" s="224"/>
      <c r="AS97" s="224"/>
      <c r="AT97" s="236"/>
      <c r="AU97" s="224"/>
      <c r="AV97" s="224"/>
      <c r="AW97" s="238"/>
      <c r="AX97" s="238"/>
    </row>
    <row r="98" spans="1:50" ht="93.75" customHeight="1" x14ac:dyDescent="0.55000000000000004">
      <c r="A98" s="218">
        <f t="shared" si="3"/>
        <v>93</v>
      </c>
      <c r="B98" s="239" t="s">
        <v>475</v>
      </c>
      <c r="C98" s="224" t="s">
        <v>38</v>
      </c>
      <c r="D98" s="247" t="s">
        <v>58</v>
      </c>
      <c r="E98" s="241" t="s">
        <v>476</v>
      </c>
      <c r="F98" s="248" t="s">
        <v>472</v>
      </c>
      <c r="G98" s="239" t="s">
        <v>42</v>
      </c>
      <c r="H98" s="248"/>
      <c r="I98" s="245" t="s">
        <v>477</v>
      </c>
      <c r="J98" s="280" t="s">
        <v>58</v>
      </c>
      <c r="K98" s="246">
        <v>44592</v>
      </c>
      <c r="L98" s="226"/>
      <c r="M98" s="226"/>
      <c r="N98" s="339"/>
      <c r="O98" s="226">
        <f>'EQUIPO JUNIO 2025  1'!AQ98</f>
        <v>3</v>
      </c>
      <c r="P98" s="228">
        <f t="shared" si="4"/>
        <v>3</v>
      </c>
      <c r="Q98" s="229">
        <f t="shared" ref="Q98:T98" si="187">AK98</f>
        <v>3</v>
      </c>
      <c r="R98" s="229">
        <f t="shared" si="187"/>
        <v>3</v>
      </c>
      <c r="S98" s="229">
        <f t="shared" si="187"/>
        <v>3</v>
      </c>
      <c r="T98" s="230">
        <f t="shared" si="187"/>
        <v>3</v>
      </c>
      <c r="U98" s="231"/>
      <c r="V98" s="220"/>
      <c r="W98" s="220"/>
      <c r="X98" s="220"/>
      <c r="Y98" s="232"/>
      <c r="Z98" s="233"/>
      <c r="AA98" s="220"/>
      <c r="AB98" s="220"/>
      <c r="AC98" s="220"/>
      <c r="AD98" s="232"/>
      <c r="AE98" s="233"/>
      <c r="AF98" s="220"/>
      <c r="AG98" s="220"/>
      <c r="AH98" s="220"/>
      <c r="AI98" s="232"/>
      <c r="AJ98" s="234">
        <f>'EQUIPO ENERO 2025'!AP98</f>
        <v>3</v>
      </c>
      <c r="AK98" s="235">
        <f t="shared" ref="AK98:AO98" si="188">P98-Z98+AE98+U98</f>
        <v>3</v>
      </c>
      <c r="AL98" s="229">
        <f t="shared" si="188"/>
        <v>3</v>
      </c>
      <c r="AM98" s="229">
        <f t="shared" si="188"/>
        <v>3</v>
      </c>
      <c r="AN98" s="229">
        <f t="shared" si="188"/>
        <v>3</v>
      </c>
      <c r="AO98" s="229">
        <f t="shared" si="188"/>
        <v>3</v>
      </c>
      <c r="AP98" s="220"/>
      <c r="AQ98" s="226">
        <f t="shared" si="2"/>
        <v>3</v>
      </c>
      <c r="AR98" s="224"/>
      <c r="AS98" s="224"/>
      <c r="AT98" s="236"/>
      <c r="AU98" s="224"/>
      <c r="AV98" s="224"/>
      <c r="AW98" s="238"/>
      <c r="AX98" s="238"/>
    </row>
    <row r="99" spans="1:50" ht="93.75" customHeight="1" x14ac:dyDescent="0.55000000000000004">
      <c r="A99" s="218">
        <f t="shared" si="3"/>
        <v>94</v>
      </c>
      <c r="B99" s="239" t="s">
        <v>480</v>
      </c>
      <c r="C99" s="224" t="s">
        <v>38</v>
      </c>
      <c r="D99" s="247" t="s">
        <v>58</v>
      </c>
      <c r="E99" s="241" t="s">
        <v>481</v>
      </c>
      <c r="F99" s="248" t="s">
        <v>472</v>
      </c>
      <c r="G99" s="239" t="s">
        <v>42</v>
      </c>
      <c r="H99" s="248"/>
      <c r="I99" s="245" t="s">
        <v>482</v>
      </c>
      <c r="J99" s="280" t="s">
        <v>58</v>
      </c>
      <c r="K99" s="246">
        <v>44592</v>
      </c>
      <c r="L99" s="226"/>
      <c r="M99" s="226"/>
      <c r="N99" s="339"/>
      <c r="O99" s="226">
        <f>'EQUIPO JUNIO 2025  1'!AQ99</f>
        <v>3</v>
      </c>
      <c r="P99" s="228">
        <f t="shared" si="4"/>
        <v>3</v>
      </c>
      <c r="Q99" s="229">
        <f t="shared" ref="Q99:T99" si="189">AK99</f>
        <v>3</v>
      </c>
      <c r="R99" s="229">
        <f t="shared" si="189"/>
        <v>3</v>
      </c>
      <c r="S99" s="229">
        <f t="shared" si="189"/>
        <v>3</v>
      </c>
      <c r="T99" s="230">
        <f t="shared" si="189"/>
        <v>3</v>
      </c>
      <c r="U99" s="231"/>
      <c r="V99" s="220"/>
      <c r="W99" s="220"/>
      <c r="X99" s="220"/>
      <c r="Y99" s="232"/>
      <c r="Z99" s="233"/>
      <c r="AA99" s="220"/>
      <c r="AB99" s="220"/>
      <c r="AC99" s="220"/>
      <c r="AD99" s="232"/>
      <c r="AE99" s="233"/>
      <c r="AF99" s="220"/>
      <c r="AG99" s="220"/>
      <c r="AH99" s="220"/>
      <c r="AI99" s="232"/>
      <c r="AJ99" s="234">
        <f>'EQUIPO ENERO 2025'!AP99</f>
        <v>3</v>
      </c>
      <c r="AK99" s="235">
        <f t="shared" ref="AK99:AO99" si="190">P99-Z99+AE99+U99</f>
        <v>3</v>
      </c>
      <c r="AL99" s="229">
        <f t="shared" si="190"/>
        <v>3</v>
      </c>
      <c r="AM99" s="229">
        <f t="shared" si="190"/>
        <v>3</v>
      </c>
      <c r="AN99" s="229">
        <f t="shared" si="190"/>
        <v>3</v>
      </c>
      <c r="AO99" s="229">
        <f t="shared" si="190"/>
        <v>3</v>
      </c>
      <c r="AP99" s="220"/>
      <c r="AQ99" s="226">
        <f t="shared" si="2"/>
        <v>3</v>
      </c>
      <c r="AR99" s="224"/>
      <c r="AS99" s="224"/>
      <c r="AT99" s="236"/>
      <c r="AU99" s="224"/>
      <c r="AV99" s="224"/>
      <c r="AW99" s="238"/>
      <c r="AX99" s="238"/>
    </row>
    <row r="100" spans="1:50" ht="93.75" customHeight="1" x14ac:dyDescent="0.55000000000000004">
      <c r="A100" s="218">
        <f t="shared" si="3"/>
        <v>95</v>
      </c>
      <c r="B100" s="239" t="s">
        <v>483</v>
      </c>
      <c r="C100" s="224" t="s">
        <v>38</v>
      </c>
      <c r="D100" s="247" t="s">
        <v>442</v>
      </c>
      <c r="E100" s="241" t="s">
        <v>484</v>
      </c>
      <c r="F100" s="248" t="s">
        <v>426</v>
      </c>
      <c r="G100" s="239" t="s">
        <v>42</v>
      </c>
      <c r="H100" s="248" t="s">
        <v>427</v>
      </c>
      <c r="I100" s="245" t="s">
        <v>485</v>
      </c>
      <c r="J100" s="280" t="s">
        <v>486</v>
      </c>
      <c r="K100" s="278">
        <v>45505</v>
      </c>
      <c r="L100" s="226">
        <v>2410004753</v>
      </c>
      <c r="M100" s="226">
        <v>229</v>
      </c>
      <c r="N100" s="339"/>
      <c r="O100" s="226">
        <f>'EQUIPO JUNIO 2025  1'!AQ100</f>
        <v>1</v>
      </c>
      <c r="P100" s="228">
        <f t="shared" si="4"/>
        <v>1</v>
      </c>
      <c r="Q100" s="229">
        <f t="shared" ref="Q100:T100" si="191">AK100</f>
        <v>0</v>
      </c>
      <c r="R100" s="229">
        <f t="shared" si="191"/>
        <v>0</v>
      </c>
      <c r="S100" s="229">
        <f t="shared" si="191"/>
        <v>0</v>
      </c>
      <c r="T100" s="230">
        <f t="shared" si="191"/>
        <v>0</v>
      </c>
      <c r="U100" s="231"/>
      <c r="V100" s="220"/>
      <c r="W100" s="220"/>
      <c r="X100" s="220"/>
      <c r="Y100" s="232"/>
      <c r="Z100" s="233">
        <v>1</v>
      </c>
      <c r="AA100" s="220"/>
      <c r="AB100" s="220"/>
      <c r="AC100" s="220"/>
      <c r="AD100" s="232"/>
      <c r="AE100" s="233"/>
      <c r="AF100" s="220"/>
      <c r="AG100" s="220"/>
      <c r="AH100" s="220"/>
      <c r="AI100" s="232"/>
      <c r="AJ100" s="234">
        <f>'EQUIPO ENERO 2025'!AP100</f>
        <v>2</v>
      </c>
      <c r="AK100" s="235">
        <f t="shared" ref="AK100:AO100" si="192">P100-Z100+AE100+U100</f>
        <v>0</v>
      </c>
      <c r="AL100" s="229">
        <f t="shared" si="192"/>
        <v>0</v>
      </c>
      <c r="AM100" s="229">
        <f t="shared" si="192"/>
        <v>0</v>
      </c>
      <c r="AN100" s="229">
        <f t="shared" si="192"/>
        <v>0</v>
      </c>
      <c r="AO100" s="229">
        <f t="shared" si="192"/>
        <v>0</v>
      </c>
      <c r="AP100" s="220"/>
      <c r="AQ100" s="226">
        <f t="shared" si="2"/>
        <v>0</v>
      </c>
      <c r="AR100" s="224"/>
      <c r="AS100" s="224">
        <v>499</v>
      </c>
      <c r="AT100" s="238"/>
      <c r="AU100" s="224"/>
      <c r="AV100" s="224"/>
      <c r="AW100" s="238"/>
      <c r="AX100" s="238"/>
    </row>
    <row r="101" spans="1:50" ht="93.75" customHeight="1" x14ac:dyDescent="0.55000000000000004">
      <c r="A101" s="218">
        <f t="shared" si="3"/>
        <v>96</v>
      </c>
      <c r="B101" s="239" t="s">
        <v>1120</v>
      </c>
      <c r="C101" s="224" t="s">
        <v>38</v>
      </c>
      <c r="D101" s="247" t="s">
        <v>442</v>
      </c>
      <c r="E101" s="241" t="s">
        <v>488</v>
      </c>
      <c r="F101" s="242" t="s">
        <v>489</v>
      </c>
      <c r="G101" s="243" t="s">
        <v>42</v>
      </c>
      <c r="H101" s="242"/>
      <c r="I101" s="245"/>
      <c r="J101" s="280" t="s">
        <v>486</v>
      </c>
      <c r="K101" s="225">
        <v>45505</v>
      </c>
      <c r="L101" s="226">
        <v>2410004752</v>
      </c>
      <c r="M101" s="226">
        <v>17</v>
      </c>
      <c r="N101" s="339"/>
      <c r="O101" s="226">
        <f>'EQUIPO JUNIO 2025  1'!AQ101</f>
        <v>1</v>
      </c>
      <c r="P101" s="228">
        <f t="shared" si="4"/>
        <v>1</v>
      </c>
      <c r="Q101" s="229">
        <f t="shared" ref="Q101:T101" si="193">AK101</f>
        <v>1</v>
      </c>
      <c r="R101" s="229">
        <f t="shared" si="193"/>
        <v>1</v>
      </c>
      <c r="S101" s="229">
        <f t="shared" si="193"/>
        <v>1</v>
      </c>
      <c r="T101" s="230">
        <f t="shared" si="193"/>
        <v>1</v>
      </c>
      <c r="U101" s="231"/>
      <c r="V101" s="220"/>
      <c r="W101" s="220"/>
      <c r="X101" s="220"/>
      <c r="Y101" s="232"/>
      <c r="Z101" s="233"/>
      <c r="AA101" s="220"/>
      <c r="AB101" s="220"/>
      <c r="AC101" s="220"/>
      <c r="AD101" s="232"/>
      <c r="AE101" s="233"/>
      <c r="AF101" s="220"/>
      <c r="AG101" s="220"/>
      <c r="AH101" s="220"/>
      <c r="AI101" s="232"/>
      <c r="AJ101" s="234">
        <f>'EQUIPO ENERO 2025'!AP101</f>
        <v>0</v>
      </c>
      <c r="AK101" s="235">
        <f t="shared" ref="AK101:AO101" si="194">P101-Z101+AE101+U101</f>
        <v>1</v>
      </c>
      <c r="AL101" s="229">
        <f t="shared" si="194"/>
        <v>1</v>
      </c>
      <c r="AM101" s="229">
        <f t="shared" si="194"/>
        <v>1</v>
      </c>
      <c r="AN101" s="229">
        <f t="shared" si="194"/>
        <v>1</v>
      </c>
      <c r="AO101" s="229">
        <f t="shared" si="194"/>
        <v>1</v>
      </c>
      <c r="AP101" s="220"/>
      <c r="AQ101" s="226">
        <f t="shared" si="2"/>
        <v>1</v>
      </c>
      <c r="AR101" s="224"/>
      <c r="AS101" s="224"/>
      <c r="AT101" s="236"/>
      <c r="AU101" s="224"/>
      <c r="AV101" s="224"/>
      <c r="AW101" s="238"/>
      <c r="AX101" s="238"/>
    </row>
    <row r="102" spans="1:50" ht="93.75" customHeight="1" x14ac:dyDescent="0.55000000000000004">
      <c r="A102" s="218">
        <f t="shared" si="3"/>
        <v>97</v>
      </c>
      <c r="B102" s="279" t="s">
        <v>491</v>
      </c>
      <c r="C102" s="224" t="s">
        <v>38</v>
      </c>
      <c r="D102" s="247" t="s">
        <v>442</v>
      </c>
      <c r="E102" s="241" t="s">
        <v>492</v>
      </c>
      <c r="F102" s="220" t="s">
        <v>493</v>
      </c>
      <c r="G102" s="222" t="s">
        <v>42</v>
      </c>
      <c r="H102" s="220"/>
      <c r="I102" s="224" t="s">
        <v>494</v>
      </c>
      <c r="J102" s="280" t="s">
        <v>58</v>
      </c>
      <c r="K102" s="225">
        <v>45279</v>
      </c>
      <c r="L102" s="226"/>
      <c r="M102" s="226">
        <v>481</v>
      </c>
      <c r="N102" s="339"/>
      <c r="O102" s="226">
        <f>'EQUIPO JUNIO 2025  1'!AQ102</f>
        <v>0</v>
      </c>
      <c r="P102" s="228">
        <f t="shared" si="4"/>
        <v>0</v>
      </c>
      <c r="Q102" s="229">
        <f t="shared" ref="Q102:T102" si="195">AK102</f>
        <v>0</v>
      </c>
      <c r="R102" s="229">
        <f t="shared" si="195"/>
        <v>0</v>
      </c>
      <c r="S102" s="229">
        <f t="shared" si="195"/>
        <v>0</v>
      </c>
      <c r="T102" s="230">
        <f t="shared" si="195"/>
        <v>0</v>
      </c>
      <c r="U102" s="231"/>
      <c r="V102" s="220"/>
      <c r="W102" s="220"/>
      <c r="X102" s="220"/>
      <c r="Y102" s="232"/>
      <c r="Z102" s="233"/>
      <c r="AA102" s="220"/>
      <c r="AB102" s="220"/>
      <c r="AC102" s="220"/>
      <c r="AD102" s="232"/>
      <c r="AE102" s="233"/>
      <c r="AF102" s="220"/>
      <c r="AG102" s="220"/>
      <c r="AH102" s="220"/>
      <c r="AI102" s="232"/>
      <c r="AJ102" s="234">
        <f>'EQUIPO ENERO 2025'!AP102</f>
        <v>0</v>
      </c>
      <c r="AK102" s="235">
        <f t="shared" ref="AK102:AO102" si="196">P102-Z102+AE102+U102</f>
        <v>0</v>
      </c>
      <c r="AL102" s="229">
        <f t="shared" si="196"/>
        <v>0</v>
      </c>
      <c r="AM102" s="229">
        <f t="shared" si="196"/>
        <v>0</v>
      </c>
      <c r="AN102" s="229">
        <f t="shared" si="196"/>
        <v>0</v>
      </c>
      <c r="AO102" s="229">
        <f t="shared" si="196"/>
        <v>0</v>
      </c>
      <c r="AP102" s="220"/>
      <c r="AQ102" s="226">
        <f t="shared" si="2"/>
        <v>0</v>
      </c>
      <c r="AR102" s="224"/>
      <c r="AS102" s="224"/>
      <c r="AT102" s="236"/>
      <c r="AU102" s="224"/>
      <c r="AV102" s="224"/>
      <c r="AW102" s="238"/>
      <c r="AX102" s="238"/>
    </row>
    <row r="103" spans="1:50" ht="93.75" customHeight="1" x14ac:dyDescent="0.55000000000000004">
      <c r="A103" s="218">
        <f t="shared" si="3"/>
        <v>98</v>
      </c>
      <c r="B103" s="239" t="s">
        <v>495</v>
      </c>
      <c r="C103" s="224" t="s">
        <v>38</v>
      </c>
      <c r="D103" s="247" t="s">
        <v>58</v>
      </c>
      <c r="E103" s="241" t="s">
        <v>496</v>
      </c>
      <c r="F103" s="242" t="s">
        <v>497</v>
      </c>
      <c r="G103" s="243" t="s">
        <v>42</v>
      </c>
      <c r="H103" s="244">
        <v>7500</v>
      </c>
      <c r="I103" s="245" t="s">
        <v>498</v>
      </c>
      <c r="J103" s="280" t="s">
        <v>58</v>
      </c>
      <c r="K103" s="246">
        <v>44592</v>
      </c>
      <c r="L103" s="226"/>
      <c r="M103" s="226"/>
      <c r="N103" s="339"/>
      <c r="O103" s="226">
        <f>'EQUIPO JUNIO 2025  1'!AQ103</f>
        <v>2</v>
      </c>
      <c r="P103" s="228">
        <f t="shared" si="4"/>
        <v>2</v>
      </c>
      <c r="Q103" s="229">
        <f t="shared" ref="Q103:T103" si="197">AK103</f>
        <v>2</v>
      </c>
      <c r="R103" s="229">
        <f t="shared" si="197"/>
        <v>2</v>
      </c>
      <c r="S103" s="229">
        <f t="shared" si="197"/>
        <v>2</v>
      </c>
      <c r="T103" s="230">
        <f t="shared" si="197"/>
        <v>2</v>
      </c>
      <c r="U103" s="231"/>
      <c r="V103" s="220"/>
      <c r="W103" s="220"/>
      <c r="X103" s="220"/>
      <c r="Y103" s="232"/>
      <c r="Z103" s="233"/>
      <c r="AA103" s="220"/>
      <c r="AB103" s="220"/>
      <c r="AC103" s="220"/>
      <c r="AD103" s="232"/>
      <c r="AE103" s="233"/>
      <c r="AF103" s="220"/>
      <c r="AG103" s="220"/>
      <c r="AH103" s="220"/>
      <c r="AI103" s="232"/>
      <c r="AJ103" s="234">
        <f>'EQUIPO ENERO 2025'!AP103</f>
        <v>2</v>
      </c>
      <c r="AK103" s="235">
        <f t="shared" ref="AK103:AO103" si="198">P103-Z103+AE103+U103</f>
        <v>2</v>
      </c>
      <c r="AL103" s="229">
        <f t="shared" si="198"/>
        <v>2</v>
      </c>
      <c r="AM103" s="229">
        <f t="shared" si="198"/>
        <v>2</v>
      </c>
      <c r="AN103" s="229">
        <f t="shared" si="198"/>
        <v>2</v>
      </c>
      <c r="AO103" s="229">
        <f t="shared" si="198"/>
        <v>2</v>
      </c>
      <c r="AP103" s="220"/>
      <c r="AQ103" s="226">
        <f t="shared" si="2"/>
        <v>2</v>
      </c>
      <c r="AR103" s="224"/>
      <c r="AS103" s="224"/>
      <c r="AT103" s="236"/>
      <c r="AU103" s="224"/>
      <c r="AV103" s="224"/>
      <c r="AW103" s="238"/>
      <c r="AX103" s="238"/>
    </row>
    <row r="104" spans="1:50" ht="93.75" customHeight="1" x14ac:dyDescent="0.55000000000000004">
      <c r="A104" s="218">
        <f t="shared" si="3"/>
        <v>99</v>
      </c>
      <c r="B104" s="279" t="s">
        <v>499</v>
      </c>
      <c r="C104" s="224" t="s">
        <v>38</v>
      </c>
      <c r="D104" s="247" t="s">
        <v>58</v>
      </c>
      <c r="E104" s="241" t="s">
        <v>500</v>
      </c>
      <c r="F104" s="220" t="s">
        <v>501</v>
      </c>
      <c r="G104" s="222" t="s">
        <v>42</v>
      </c>
      <c r="H104" s="220"/>
      <c r="I104" s="236" t="s">
        <v>502</v>
      </c>
      <c r="J104" s="280" t="s">
        <v>486</v>
      </c>
      <c r="K104" s="278">
        <v>45233</v>
      </c>
      <c r="L104" s="226">
        <v>3753</v>
      </c>
      <c r="M104" s="226">
        <v>459</v>
      </c>
      <c r="N104" s="339"/>
      <c r="O104" s="226">
        <f>'EQUIPO JUNIO 2025  1'!AQ104</f>
        <v>0</v>
      </c>
      <c r="P104" s="228">
        <f t="shared" si="4"/>
        <v>0</v>
      </c>
      <c r="Q104" s="229">
        <f t="shared" ref="Q104:T104" si="199">AK104</f>
        <v>0</v>
      </c>
      <c r="R104" s="229">
        <f t="shared" si="199"/>
        <v>0</v>
      </c>
      <c r="S104" s="229">
        <f t="shared" si="199"/>
        <v>0</v>
      </c>
      <c r="T104" s="230">
        <f t="shared" si="199"/>
        <v>0</v>
      </c>
      <c r="U104" s="231"/>
      <c r="V104" s="220"/>
      <c r="W104" s="220"/>
      <c r="X104" s="220"/>
      <c r="Y104" s="232"/>
      <c r="Z104" s="233"/>
      <c r="AA104" s="220"/>
      <c r="AB104" s="220"/>
      <c r="AC104" s="220"/>
      <c r="AD104" s="232"/>
      <c r="AE104" s="233"/>
      <c r="AF104" s="220"/>
      <c r="AG104" s="220"/>
      <c r="AH104" s="220"/>
      <c r="AI104" s="232"/>
      <c r="AJ104" s="234">
        <f>'EQUIPO ENERO 2025'!AP104</f>
        <v>0</v>
      </c>
      <c r="AK104" s="235">
        <f t="shared" ref="AK104:AO104" si="200">P104-Z104+AE104+U104</f>
        <v>0</v>
      </c>
      <c r="AL104" s="229">
        <f t="shared" si="200"/>
        <v>0</v>
      </c>
      <c r="AM104" s="229">
        <f t="shared" si="200"/>
        <v>0</v>
      </c>
      <c r="AN104" s="229">
        <f t="shared" si="200"/>
        <v>0</v>
      </c>
      <c r="AO104" s="229">
        <f t="shared" si="200"/>
        <v>0</v>
      </c>
      <c r="AP104" s="220"/>
      <c r="AQ104" s="226">
        <f t="shared" si="2"/>
        <v>0</v>
      </c>
      <c r="AR104" s="224"/>
      <c r="AS104" s="224"/>
      <c r="AT104" s="236"/>
      <c r="AU104" s="224"/>
      <c r="AV104" s="224"/>
      <c r="AW104" s="238"/>
      <c r="AX104" s="238"/>
    </row>
    <row r="105" spans="1:50" ht="93.75" customHeight="1" x14ac:dyDescent="0.55000000000000004">
      <c r="A105" s="218">
        <f t="shared" si="3"/>
        <v>100</v>
      </c>
      <c r="B105" s="239" t="s">
        <v>1122</v>
      </c>
      <c r="C105" s="224" t="s">
        <v>38</v>
      </c>
      <c r="D105" s="247" t="s">
        <v>58</v>
      </c>
      <c r="E105" s="241" t="s">
        <v>504</v>
      </c>
      <c r="F105" s="272" t="s">
        <v>505</v>
      </c>
      <c r="G105" s="272" t="s">
        <v>42</v>
      </c>
      <c r="H105" s="272"/>
      <c r="I105" s="245" t="s">
        <v>506</v>
      </c>
      <c r="J105" s="280" t="s">
        <v>58</v>
      </c>
      <c r="K105" s="250">
        <v>44592</v>
      </c>
      <c r="L105" s="226"/>
      <c r="M105" s="226"/>
      <c r="N105" s="339"/>
      <c r="O105" s="226">
        <f>'EQUIPO JUNIO 2025  1'!AQ105</f>
        <v>1</v>
      </c>
      <c r="P105" s="228">
        <f t="shared" si="4"/>
        <v>1</v>
      </c>
      <c r="Q105" s="229">
        <f t="shared" ref="Q105:T105" si="201">AK105</f>
        <v>1</v>
      </c>
      <c r="R105" s="229">
        <f t="shared" si="201"/>
        <v>1</v>
      </c>
      <c r="S105" s="229">
        <f t="shared" si="201"/>
        <v>1</v>
      </c>
      <c r="T105" s="230">
        <f t="shared" si="201"/>
        <v>1</v>
      </c>
      <c r="U105" s="231"/>
      <c r="V105" s="220"/>
      <c r="W105" s="220"/>
      <c r="X105" s="220"/>
      <c r="Y105" s="232"/>
      <c r="Z105" s="233"/>
      <c r="AA105" s="220"/>
      <c r="AB105" s="220"/>
      <c r="AC105" s="220"/>
      <c r="AD105" s="232"/>
      <c r="AE105" s="233"/>
      <c r="AF105" s="220"/>
      <c r="AG105" s="220"/>
      <c r="AH105" s="220"/>
      <c r="AI105" s="232"/>
      <c r="AJ105" s="234">
        <f>'EQUIPO ENERO 2025'!AP105</f>
        <v>1</v>
      </c>
      <c r="AK105" s="235">
        <f t="shared" ref="AK105:AO105" si="202">P105-Z105+AE105+U105</f>
        <v>1</v>
      </c>
      <c r="AL105" s="229">
        <f t="shared" si="202"/>
        <v>1</v>
      </c>
      <c r="AM105" s="229">
        <f t="shared" si="202"/>
        <v>1</v>
      </c>
      <c r="AN105" s="229">
        <f t="shared" si="202"/>
        <v>1</v>
      </c>
      <c r="AO105" s="229">
        <f t="shared" si="202"/>
        <v>1</v>
      </c>
      <c r="AP105" s="220"/>
      <c r="AQ105" s="226">
        <f t="shared" si="2"/>
        <v>1</v>
      </c>
      <c r="AR105" s="224"/>
      <c r="AS105" s="224"/>
      <c r="AT105" s="236"/>
      <c r="AU105" s="224"/>
      <c r="AV105" s="224"/>
      <c r="AW105" s="238"/>
      <c r="AX105" s="238"/>
    </row>
    <row r="106" spans="1:50" ht="93.75" customHeight="1" x14ac:dyDescent="0.55000000000000004">
      <c r="A106" s="218">
        <f t="shared" si="3"/>
        <v>101</v>
      </c>
      <c r="B106" s="239" t="s">
        <v>507</v>
      </c>
      <c r="C106" s="224" t="s">
        <v>38</v>
      </c>
      <c r="D106" s="303" t="s">
        <v>508</v>
      </c>
      <c r="E106" s="241" t="s">
        <v>509</v>
      </c>
      <c r="F106" s="272" t="s">
        <v>510</v>
      </c>
      <c r="G106" s="272" t="s">
        <v>42</v>
      </c>
      <c r="H106" s="272"/>
      <c r="I106" s="245"/>
      <c r="J106" s="280"/>
      <c r="K106" s="250">
        <v>45608</v>
      </c>
      <c r="L106" s="226"/>
      <c r="M106" s="226">
        <v>93</v>
      </c>
      <c r="N106" s="339" t="s">
        <v>1123</v>
      </c>
      <c r="O106" s="226">
        <f>'EQUIPO JUNIO 2025  1'!AQ106</f>
        <v>4</v>
      </c>
      <c r="P106" s="228">
        <f t="shared" si="4"/>
        <v>4</v>
      </c>
      <c r="Q106" s="229">
        <f t="shared" ref="Q106:T106" si="203">AK106</f>
        <v>4</v>
      </c>
      <c r="R106" s="229">
        <f t="shared" si="203"/>
        <v>4</v>
      </c>
      <c r="S106" s="229">
        <f t="shared" si="203"/>
        <v>2</v>
      </c>
      <c r="T106" s="230">
        <f t="shared" si="203"/>
        <v>2</v>
      </c>
      <c r="U106" s="231"/>
      <c r="V106" s="220"/>
      <c r="W106" s="220"/>
      <c r="X106" s="220"/>
      <c r="Y106" s="232"/>
      <c r="Z106" s="233"/>
      <c r="AA106" s="220"/>
      <c r="AB106" s="220">
        <v>2</v>
      </c>
      <c r="AC106" s="220"/>
      <c r="AD106" s="232"/>
      <c r="AE106" s="233"/>
      <c r="AF106" s="220"/>
      <c r="AG106" s="220"/>
      <c r="AH106" s="220"/>
      <c r="AI106" s="232"/>
      <c r="AJ106" s="234">
        <f>'EQUIPO ENERO 2025'!AP106</f>
        <v>4</v>
      </c>
      <c r="AK106" s="235">
        <f t="shared" ref="AK106:AO106" si="204">P106-Z106+AE106+U106</f>
        <v>4</v>
      </c>
      <c r="AL106" s="229">
        <f t="shared" si="204"/>
        <v>4</v>
      </c>
      <c r="AM106" s="229">
        <f t="shared" si="204"/>
        <v>2</v>
      </c>
      <c r="AN106" s="229">
        <f t="shared" si="204"/>
        <v>2</v>
      </c>
      <c r="AO106" s="229">
        <f t="shared" si="204"/>
        <v>2</v>
      </c>
      <c r="AP106" s="220"/>
      <c r="AQ106" s="226">
        <f t="shared" si="2"/>
        <v>2</v>
      </c>
      <c r="AR106" s="236">
        <v>270352532</v>
      </c>
      <c r="AS106" s="236">
        <v>521</v>
      </c>
      <c r="AT106" s="236"/>
      <c r="AU106" s="224"/>
      <c r="AV106" s="224"/>
      <c r="AW106" s="238"/>
      <c r="AX106" s="238"/>
    </row>
    <row r="107" spans="1:50" ht="93.75" customHeight="1" x14ac:dyDescent="0.55000000000000004">
      <c r="A107" s="218">
        <f t="shared" si="3"/>
        <v>102</v>
      </c>
      <c r="B107" s="273" t="s">
        <v>511</v>
      </c>
      <c r="C107" s="224" t="s">
        <v>38</v>
      </c>
      <c r="D107" s="303" t="s">
        <v>508</v>
      </c>
      <c r="E107" s="224" t="s">
        <v>512</v>
      </c>
      <c r="F107" s="220" t="s">
        <v>513</v>
      </c>
      <c r="G107" s="222" t="s">
        <v>42</v>
      </c>
      <c r="H107" s="220" t="s">
        <v>514</v>
      </c>
      <c r="I107" s="224" t="s">
        <v>515</v>
      </c>
      <c r="J107" s="224" t="s">
        <v>72</v>
      </c>
      <c r="K107" s="278">
        <v>45574</v>
      </c>
      <c r="L107" s="226" t="s">
        <v>142</v>
      </c>
      <c r="M107" s="226">
        <v>72</v>
      </c>
      <c r="N107" s="338"/>
      <c r="O107" s="226">
        <f>'EQUIPO JUNIO 2025  1'!AQ107</f>
        <v>6</v>
      </c>
      <c r="P107" s="228">
        <f t="shared" si="4"/>
        <v>6</v>
      </c>
      <c r="Q107" s="229">
        <f t="shared" ref="Q107:T107" si="205">AK107</f>
        <v>6</v>
      </c>
      <c r="R107" s="229">
        <f t="shared" si="205"/>
        <v>6</v>
      </c>
      <c r="S107" s="229">
        <f t="shared" si="205"/>
        <v>6</v>
      </c>
      <c r="T107" s="230">
        <f t="shared" si="205"/>
        <v>6</v>
      </c>
      <c r="U107" s="231"/>
      <c r="V107" s="220"/>
      <c r="W107" s="220"/>
      <c r="X107" s="220"/>
      <c r="Y107" s="232"/>
      <c r="Z107" s="233"/>
      <c r="AA107" s="220"/>
      <c r="AB107" s="220"/>
      <c r="AC107" s="220"/>
      <c r="AD107" s="232"/>
      <c r="AE107" s="233"/>
      <c r="AF107" s="220"/>
      <c r="AG107" s="220"/>
      <c r="AH107" s="220"/>
      <c r="AI107" s="232"/>
      <c r="AJ107" s="234">
        <f>'EQUIPO ENERO 2025'!AP107</f>
        <v>6</v>
      </c>
      <c r="AK107" s="235">
        <f t="shared" ref="AK107:AO107" si="206">P107-Z107+AE107+U107</f>
        <v>6</v>
      </c>
      <c r="AL107" s="229">
        <f t="shared" si="206"/>
        <v>6</v>
      </c>
      <c r="AM107" s="229">
        <f t="shared" si="206"/>
        <v>6</v>
      </c>
      <c r="AN107" s="229">
        <f t="shared" si="206"/>
        <v>6</v>
      </c>
      <c r="AO107" s="229">
        <f t="shared" si="206"/>
        <v>6</v>
      </c>
      <c r="AP107" s="220"/>
      <c r="AQ107" s="226">
        <f t="shared" si="2"/>
        <v>6</v>
      </c>
      <c r="AR107" s="224"/>
      <c r="AS107" s="224"/>
      <c r="AT107" s="236"/>
      <c r="AU107" s="224"/>
      <c r="AV107" s="224"/>
      <c r="AW107" s="238"/>
      <c r="AX107" s="238"/>
    </row>
    <row r="108" spans="1:50" ht="93.75" customHeight="1" x14ac:dyDescent="0.55000000000000004">
      <c r="A108" s="218">
        <f t="shared" si="3"/>
        <v>103</v>
      </c>
      <c r="B108" s="273" t="s">
        <v>516</v>
      </c>
      <c r="C108" s="224" t="s">
        <v>38</v>
      </c>
      <c r="D108" s="303" t="s">
        <v>508</v>
      </c>
      <c r="E108" s="224" t="s">
        <v>512</v>
      </c>
      <c r="F108" s="220" t="s">
        <v>517</v>
      </c>
      <c r="G108" s="222" t="s">
        <v>42</v>
      </c>
      <c r="H108" s="220" t="s">
        <v>514</v>
      </c>
      <c r="I108" s="224" t="s">
        <v>518</v>
      </c>
      <c r="J108" s="224" t="s">
        <v>72</v>
      </c>
      <c r="K108" s="278">
        <v>45574</v>
      </c>
      <c r="L108" s="226" t="s">
        <v>142</v>
      </c>
      <c r="M108" s="226">
        <v>72</v>
      </c>
      <c r="N108" s="338"/>
      <c r="O108" s="226">
        <f>'EQUIPO JUNIO 2025  1'!AQ108</f>
        <v>0</v>
      </c>
      <c r="P108" s="228">
        <f t="shared" si="4"/>
        <v>0</v>
      </c>
      <c r="Q108" s="229">
        <f t="shared" ref="Q108:T108" si="207">AK108</f>
        <v>0</v>
      </c>
      <c r="R108" s="229">
        <f t="shared" si="207"/>
        <v>0</v>
      </c>
      <c r="S108" s="229">
        <f t="shared" si="207"/>
        <v>0</v>
      </c>
      <c r="T108" s="230">
        <f t="shared" si="207"/>
        <v>0</v>
      </c>
      <c r="U108" s="231"/>
      <c r="V108" s="220"/>
      <c r="W108" s="220"/>
      <c r="X108" s="220"/>
      <c r="Y108" s="232"/>
      <c r="Z108" s="233"/>
      <c r="AA108" s="220"/>
      <c r="AB108" s="220"/>
      <c r="AC108" s="220"/>
      <c r="AD108" s="232"/>
      <c r="AE108" s="233"/>
      <c r="AF108" s="220"/>
      <c r="AG108" s="220"/>
      <c r="AH108" s="220"/>
      <c r="AI108" s="232"/>
      <c r="AJ108" s="234">
        <f>'EQUIPO ENERO 2025'!AP108</f>
        <v>0</v>
      </c>
      <c r="AK108" s="235">
        <f t="shared" ref="AK108:AO108" si="208">P108-Z108+AE108+U108</f>
        <v>0</v>
      </c>
      <c r="AL108" s="229">
        <f t="shared" si="208"/>
        <v>0</v>
      </c>
      <c r="AM108" s="229">
        <f t="shared" si="208"/>
        <v>0</v>
      </c>
      <c r="AN108" s="229">
        <f t="shared" si="208"/>
        <v>0</v>
      </c>
      <c r="AO108" s="229">
        <f t="shared" si="208"/>
        <v>0</v>
      </c>
      <c r="AP108" s="220"/>
      <c r="AQ108" s="226">
        <f t="shared" si="2"/>
        <v>0</v>
      </c>
      <c r="AR108" s="224"/>
      <c r="AS108" s="224"/>
      <c r="AT108" s="236"/>
      <c r="AU108" s="224"/>
      <c r="AV108" s="224"/>
      <c r="AW108" s="238" t="s">
        <v>1124</v>
      </c>
      <c r="AX108" s="238"/>
    </row>
    <row r="109" spans="1:50" ht="93.75" customHeight="1" x14ac:dyDescent="0.55000000000000004">
      <c r="A109" s="218">
        <f t="shared" si="3"/>
        <v>104</v>
      </c>
      <c r="B109" s="342" t="s">
        <v>519</v>
      </c>
      <c r="C109" s="224" t="s">
        <v>38</v>
      </c>
      <c r="D109" s="224" t="s">
        <v>59</v>
      </c>
      <c r="E109" s="224" t="s">
        <v>520</v>
      </c>
      <c r="F109" s="220" t="s">
        <v>432</v>
      </c>
      <c r="G109" s="222" t="s">
        <v>42</v>
      </c>
      <c r="H109" s="223">
        <v>5200</v>
      </c>
      <c r="I109" s="224" t="s">
        <v>521</v>
      </c>
      <c r="J109" s="224" t="s">
        <v>72</v>
      </c>
      <c r="K109" s="278">
        <v>45328</v>
      </c>
      <c r="L109" s="226" t="s">
        <v>109</v>
      </c>
      <c r="M109" s="226">
        <v>31</v>
      </c>
      <c r="N109" s="338"/>
      <c r="O109" s="226">
        <f>'EQUIPO JUNIO 2025  1'!AQ109</f>
        <v>17</v>
      </c>
      <c r="P109" s="228">
        <f t="shared" si="4"/>
        <v>17</v>
      </c>
      <c r="Q109" s="229">
        <f t="shared" ref="Q109:T109" si="209">AK109</f>
        <v>17</v>
      </c>
      <c r="R109" s="229">
        <f t="shared" si="209"/>
        <v>17</v>
      </c>
      <c r="S109" s="229">
        <f t="shared" si="209"/>
        <v>17</v>
      </c>
      <c r="T109" s="230">
        <f t="shared" si="209"/>
        <v>17</v>
      </c>
      <c r="U109" s="231"/>
      <c r="V109" s="220"/>
      <c r="W109" s="220"/>
      <c r="X109" s="220"/>
      <c r="Y109" s="232"/>
      <c r="Z109" s="233"/>
      <c r="AA109" s="220"/>
      <c r="AB109" s="220"/>
      <c r="AC109" s="220"/>
      <c r="AD109" s="232">
        <v>6</v>
      </c>
      <c r="AE109" s="233"/>
      <c r="AF109" s="220"/>
      <c r="AG109" s="220"/>
      <c r="AH109" s="220"/>
      <c r="AI109" s="232"/>
      <c r="AJ109" s="234">
        <f>'EQUIPO ENERO 2025'!AP109</f>
        <v>17</v>
      </c>
      <c r="AK109" s="235">
        <f t="shared" ref="AK109:AO109" si="210">P109-Z109+AE109+U109</f>
        <v>17</v>
      </c>
      <c r="AL109" s="229">
        <f t="shared" si="210"/>
        <v>17</v>
      </c>
      <c r="AM109" s="229">
        <f t="shared" si="210"/>
        <v>17</v>
      </c>
      <c r="AN109" s="229">
        <f t="shared" si="210"/>
        <v>17</v>
      </c>
      <c r="AO109" s="229">
        <f t="shared" si="210"/>
        <v>11</v>
      </c>
      <c r="AP109" s="220"/>
      <c r="AQ109" s="226">
        <f t="shared" si="2"/>
        <v>11</v>
      </c>
      <c r="AR109" s="224"/>
      <c r="AS109" s="224"/>
      <c r="AT109" s="236"/>
      <c r="AU109" s="224"/>
      <c r="AV109" s="224"/>
      <c r="AW109" s="238"/>
      <c r="AX109" s="238"/>
    </row>
    <row r="110" spans="1:50" ht="93.75" customHeight="1" x14ac:dyDescent="0.55000000000000004">
      <c r="A110" s="218">
        <f t="shared" si="3"/>
        <v>105</v>
      </c>
      <c r="B110" s="273" t="s">
        <v>522</v>
      </c>
      <c r="C110" s="224" t="s">
        <v>38</v>
      </c>
      <c r="D110" s="236" t="s">
        <v>362</v>
      </c>
      <c r="E110" s="236" t="s">
        <v>523</v>
      </c>
      <c r="F110" s="220"/>
      <c r="G110" s="221"/>
      <c r="H110" s="220"/>
      <c r="I110" s="224" t="s">
        <v>524</v>
      </c>
      <c r="J110" s="224" t="s">
        <v>362</v>
      </c>
      <c r="K110" s="278">
        <v>45057</v>
      </c>
      <c r="L110" s="226"/>
      <c r="M110" s="226"/>
      <c r="N110" s="338"/>
      <c r="O110" s="226">
        <f>'EQUIPO JUNIO 2025  1'!AQ110</f>
        <v>0</v>
      </c>
      <c r="P110" s="228">
        <f t="shared" si="4"/>
        <v>0</v>
      </c>
      <c r="Q110" s="229">
        <f t="shared" ref="Q110:T110" si="211">AK110</f>
        <v>0</v>
      </c>
      <c r="R110" s="229">
        <f t="shared" si="211"/>
        <v>0</v>
      </c>
      <c r="S110" s="229">
        <f t="shared" si="211"/>
        <v>0</v>
      </c>
      <c r="T110" s="230">
        <f t="shared" si="211"/>
        <v>0</v>
      </c>
      <c r="U110" s="231"/>
      <c r="V110" s="220"/>
      <c r="W110" s="220"/>
      <c r="X110" s="220"/>
      <c r="Y110" s="232"/>
      <c r="Z110" s="233"/>
      <c r="AA110" s="220"/>
      <c r="AB110" s="220"/>
      <c r="AC110" s="220"/>
      <c r="AD110" s="232"/>
      <c r="AE110" s="233"/>
      <c r="AF110" s="220"/>
      <c r="AG110" s="220"/>
      <c r="AH110" s="220"/>
      <c r="AI110" s="232"/>
      <c r="AJ110" s="234">
        <f>'EQUIPO ENERO 2025'!AP110</f>
        <v>0</v>
      </c>
      <c r="AK110" s="235">
        <f t="shared" ref="AK110:AO110" si="212">P110-Z110+AE110+U110</f>
        <v>0</v>
      </c>
      <c r="AL110" s="229">
        <f t="shared" si="212"/>
        <v>0</v>
      </c>
      <c r="AM110" s="229">
        <f t="shared" si="212"/>
        <v>0</v>
      </c>
      <c r="AN110" s="229">
        <f t="shared" si="212"/>
        <v>0</v>
      </c>
      <c r="AO110" s="229">
        <f t="shared" si="212"/>
        <v>0</v>
      </c>
      <c r="AP110" s="220"/>
      <c r="AQ110" s="226">
        <f t="shared" si="2"/>
        <v>0</v>
      </c>
      <c r="AR110" s="224"/>
      <c r="AS110" s="224"/>
      <c r="AT110" s="236"/>
      <c r="AU110" s="224"/>
      <c r="AV110" s="224"/>
      <c r="AW110" s="238"/>
      <c r="AX110" s="238"/>
    </row>
    <row r="111" spans="1:50" ht="93.75" customHeight="1" x14ac:dyDescent="0.55000000000000004">
      <c r="A111" s="218">
        <f t="shared" si="3"/>
        <v>106</v>
      </c>
      <c r="B111" s="273" t="s">
        <v>1125</v>
      </c>
      <c r="C111" s="224" t="s">
        <v>38</v>
      </c>
      <c r="D111" s="303" t="s">
        <v>508</v>
      </c>
      <c r="E111" s="224" t="s">
        <v>526</v>
      </c>
      <c r="F111" s="220" t="s">
        <v>527</v>
      </c>
      <c r="G111" s="272" t="s">
        <v>42</v>
      </c>
      <c r="H111" s="221" t="s">
        <v>528</v>
      </c>
      <c r="I111" s="224" t="s">
        <v>529</v>
      </c>
      <c r="J111" s="224" t="s">
        <v>72</v>
      </c>
      <c r="K111" s="225">
        <v>45574</v>
      </c>
      <c r="L111" s="226" t="s">
        <v>142</v>
      </c>
      <c r="M111" s="226">
        <v>72</v>
      </c>
      <c r="N111" s="338"/>
      <c r="O111" s="226">
        <f>'EQUIPO JUNIO 2025  1'!AQ111</f>
        <v>10</v>
      </c>
      <c r="P111" s="228">
        <f t="shared" si="4"/>
        <v>10</v>
      </c>
      <c r="Q111" s="229">
        <f t="shared" ref="Q111:T111" si="213">AK111</f>
        <v>10</v>
      </c>
      <c r="R111" s="229">
        <f t="shared" si="213"/>
        <v>10</v>
      </c>
      <c r="S111" s="229">
        <f t="shared" si="213"/>
        <v>10</v>
      </c>
      <c r="T111" s="230">
        <f t="shared" si="213"/>
        <v>10</v>
      </c>
      <c r="U111" s="231"/>
      <c r="V111" s="220"/>
      <c r="W111" s="220"/>
      <c r="X111" s="220"/>
      <c r="Y111" s="232"/>
      <c r="Z111" s="233"/>
      <c r="AA111" s="220"/>
      <c r="AB111" s="220"/>
      <c r="AC111" s="220"/>
      <c r="AD111" s="232"/>
      <c r="AE111" s="233"/>
      <c r="AF111" s="220"/>
      <c r="AG111" s="220"/>
      <c r="AH111" s="220"/>
      <c r="AI111" s="232"/>
      <c r="AJ111" s="234">
        <f>'EQUIPO ENERO 2025'!AP111</f>
        <v>10</v>
      </c>
      <c r="AK111" s="235">
        <f t="shared" ref="AK111:AO111" si="214">P111-Z111+AE111+U111</f>
        <v>10</v>
      </c>
      <c r="AL111" s="229">
        <f t="shared" si="214"/>
        <v>10</v>
      </c>
      <c r="AM111" s="229">
        <f t="shared" si="214"/>
        <v>10</v>
      </c>
      <c r="AN111" s="229">
        <f t="shared" si="214"/>
        <v>10</v>
      </c>
      <c r="AO111" s="229">
        <f t="shared" si="214"/>
        <v>10</v>
      </c>
      <c r="AP111" s="220"/>
      <c r="AQ111" s="226">
        <f t="shared" si="2"/>
        <v>10</v>
      </c>
      <c r="AR111" s="224"/>
      <c r="AS111" s="224"/>
      <c r="AT111" s="236"/>
      <c r="AU111" s="224"/>
      <c r="AV111" s="224"/>
      <c r="AW111" s="238"/>
      <c r="AX111" s="238"/>
    </row>
    <row r="112" spans="1:50" ht="93.75" customHeight="1" x14ac:dyDescent="0.55000000000000004">
      <c r="A112" s="218">
        <f t="shared" si="3"/>
        <v>107</v>
      </c>
      <c r="B112" s="273" t="s">
        <v>530</v>
      </c>
      <c r="C112" s="224" t="s">
        <v>38</v>
      </c>
      <c r="D112" s="224" t="s">
        <v>59</v>
      </c>
      <c r="E112" s="224" t="s">
        <v>531</v>
      </c>
      <c r="F112" s="224" t="s">
        <v>517</v>
      </c>
      <c r="G112" s="236" t="s">
        <v>42</v>
      </c>
      <c r="H112" s="224"/>
      <c r="I112" s="224" t="s">
        <v>532</v>
      </c>
      <c r="J112" s="224" t="s">
        <v>72</v>
      </c>
      <c r="K112" s="225">
        <v>45139</v>
      </c>
      <c r="L112" s="226">
        <v>781781092133</v>
      </c>
      <c r="M112" s="226">
        <v>419</v>
      </c>
      <c r="N112" s="338"/>
      <c r="O112" s="226">
        <f>'EQUIPO JUNIO 2025  1'!AQ112</f>
        <v>4</v>
      </c>
      <c r="P112" s="228">
        <f t="shared" si="4"/>
        <v>4</v>
      </c>
      <c r="Q112" s="229">
        <f t="shared" ref="Q112:T112" si="215">AK112</f>
        <v>4</v>
      </c>
      <c r="R112" s="229">
        <f t="shared" si="215"/>
        <v>4</v>
      </c>
      <c r="S112" s="229">
        <f t="shared" si="215"/>
        <v>4</v>
      </c>
      <c r="T112" s="230">
        <f t="shared" si="215"/>
        <v>4</v>
      </c>
      <c r="U112" s="231"/>
      <c r="V112" s="220"/>
      <c r="W112" s="220"/>
      <c r="X112" s="220"/>
      <c r="Y112" s="232"/>
      <c r="Z112" s="233"/>
      <c r="AA112" s="220"/>
      <c r="AB112" s="220"/>
      <c r="AC112" s="220"/>
      <c r="AD112" s="232"/>
      <c r="AE112" s="233"/>
      <c r="AF112" s="220"/>
      <c r="AG112" s="220"/>
      <c r="AH112" s="220"/>
      <c r="AI112" s="232"/>
      <c r="AJ112" s="234">
        <f>'EQUIPO ENERO 2025'!AP112</f>
        <v>4</v>
      </c>
      <c r="AK112" s="235">
        <f t="shared" ref="AK112:AO112" si="216">P112-Z112+AE112+U112</f>
        <v>4</v>
      </c>
      <c r="AL112" s="229">
        <f t="shared" si="216"/>
        <v>4</v>
      </c>
      <c r="AM112" s="229">
        <f t="shared" si="216"/>
        <v>4</v>
      </c>
      <c r="AN112" s="229">
        <f t="shared" si="216"/>
        <v>4</v>
      </c>
      <c r="AO112" s="229">
        <f t="shared" si="216"/>
        <v>4</v>
      </c>
      <c r="AP112" s="220"/>
      <c r="AQ112" s="226">
        <f t="shared" si="2"/>
        <v>4</v>
      </c>
      <c r="AR112" s="224"/>
      <c r="AS112" s="236"/>
      <c r="AT112" s="236"/>
      <c r="AU112" s="224"/>
      <c r="AV112" s="224"/>
      <c r="AW112" s="238"/>
      <c r="AX112" s="238"/>
    </row>
    <row r="113" spans="1:50" ht="93.75" customHeight="1" x14ac:dyDescent="0.55000000000000004">
      <c r="A113" s="218">
        <f t="shared" si="3"/>
        <v>108</v>
      </c>
      <c r="B113" s="273" t="s">
        <v>1126</v>
      </c>
      <c r="C113" s="224" t="s">
        <v>132</v>
      </c>
      <c r="D113" s="224"/>
      <c r="E113" s="224"/>
      <c r="F113" s="224" t="s">
        <v>534</v>
      </c>
      <c r="G113" s="236" t="s">
        <v>42</v>
      </c>
      <c r="H113" s="224"/>
      <c r="I113" s="224" t="s">
        <v>536</v>
      </c>
      <c r="J113" s="224" t="s">
        <v>72</v>
      </c>
      <c r="K113" s="225">
        <v>44592</v>
      </c>
      <c r="L113" s="226"/>
      <c r="M113" s="226"/>
      <c r="N113" s="338"/>
      <c r="O113" s="226">
        <f>'EQUIPO JUNIO 2025  1'!AQ113</f>
        <v>4</v>
      </c>
      <c r="P113" s="228">
        <f t="shared" si="4"/>
        <v>4</v>
      </c>
      <c r="Q113" s="229">
        <f t="shared" ref="Q113:T113" si="217">AK113</f>
        <v>4</v>
      </c>
      <c r="R113" s="229">
        <f t="shared" si="217"/>
        <v>4</v>
      </c>
      <c r="S113" s="229">
        <f t="shared" si="217"/>
        <v>4</v>
      </c>
      <c r="T113" s="230">
        <f t="shared" si="217"/>
        <v>4</v>
      </c>
      <c r="U113" s="231"/>
      <c r="V113" s="220"/>
      <c r="W113" s="220"/>
      <c r="X113" s="220"/>
      <c r="Y113" s="232"/>
      <c r="Z113" s="233"/>
      <c r="AA113" s="220"/>
      <c r="AB113" s="220"/>
      <c r="AC113" s="220"/>
      <c r="AD113" s="232"/>
      <c r="AE113" s="233"/>
      <c r="AF113" s="220"/>
      <c r="AG113" s="220"/>
      <c r="AH113" s="220"/>
      <c r="AI113" s="232"/>
      <c r="AJ113" s="234">
        <f>'EQUIPO ENERO 2025'!AP113</f>
        <v>4</v>
      </c>
      <c r="AK113" s="235">
        <f t="shared" ref="AK113:AO113" si="218">P113-Z113+AE113+U113</f>
        <v>4</v>
      </c>
      <c r="AL113" s="229">
        <f t="shared" si="218"/>
        <v>4</v>
      </c>
      <c r="AM113" s="229">
        <f t="shared" si="218"/>
        <v>4</v>
      </c>
      <c r="AN113" s="229">
        <f t="shared" si="218"/>
        <v>4</v>
      </c>
      <c r="AO113" s="229">
        <f t="shared" si="218"/>
        <v>4</v>
      </c>
      <c r="AP113" s="220"/>
      <c r="AQ113" s="226">
        <f t="shared" si="2"/>
        <v>4</v>
      </c>
      <c r="AR113" s="224"/>
      <c r="AS113" s="224"/>
      <c r="AT113" s="236"/>
      <c r="AU113" s="224"/>
      <c r="AV113" s="224"/>
      <c r="AW113" s="238"/>
      <c r="AX113" s="238"/>
    </row>
    <row r="114" spans="1:50" ht="93.75" customHeight="1" x14ac:dyDescent="0.55000000000000004">
      <c r="A114" s="218">
        <f t="shared" si="3"/>
        <v>109</v>
      </c>
      <c r="B114" s="273" t="s">
        <v>537</v>
      </c>
      <c r="C114" s="224" t="s">
        <v>38</v>
      </c>
      <c r="D114" s="303" t="s">
        <v>334</v>
      </c>
      <c r="E114" s="224" t="s">
        <v>538</v>
      </c>
      <c r="F114" s="224" t="s">
        <v>426</v>
      </c>
      <c r="G114" s="236" t="s">
        <v>42</v>
      </c>
      <c r="H114" s="224"/>
      <c r="I114" s="224" t="s">
        <v>539</v>
      </c>
      <c r="J114" s="227"/>
      <c r="K114" s="225">
        <v>44592</v>
      </c>
      <c r="L114" s="226"/>
      <c r="M114" s="226"/>
      <c r="N114" s="338"/>
      <c r="O114" s="226">
        <f>'EQUIPO JUNIO 2025  1'!AQ114</f>
        <v>0</v>
      </c>
      <c r="P114" s="228">
        <f t="shared" si="4"/>
        <v>0</v>
      </c>
      <c r="Q114" s="229">
        <f t="shared" ref="Q114:T114" si="219">AK114</f>
        <v>0</v>
      </c>
      <c r="R114" s="229">
        <f t="shared" si="219"/>
        <v>0</v>
      </c>
      <c r="S114" s="229">
        <f t="shared" si="219"/>
        <v>0</v>
      </c>
      <c r="T114" s="230">
        <f t="shared" si="219"/>
        <v>0</v>
      </c>
      <c r="U114" s="231"/>
      <c r="V114" s="220"/>
      <c r="W114" s="220"/>
      <c r="X114" s="220"/>
      <c r="Y114" s="232"/>
      <c r="Z114" s="233"/>
      <c r="AA114" s="220"/>
      <c r="AB114" s="220"/>
      <c r="AC114" s="220"/>
      <c r="AD114" s="232"/>
      <c r="AE114" s="233"/>
      <c r="AF114" s="220"/>
      <c r="AG114" s="220"/>
      <c r="AH114" s="220"/>
      <c r="AI114" s="232"/>
      <c r="AJ114" s="234">
        <f>'EQUIPO ENERO 2025'!AP114</f>
        <v>0</v>
      </c>
      <c r="AK114" s="235">
        <f t="shared" ref="AK114:AO114" si="220">P114-Z114+AE114+U114</f>
        <v>0</v>
      </c>
      <c r="AL114" s="229">
        <f t="shared" si="220"/>
        <v>0</v>
      </c>
      <c r="AM114" s="229">
        <f t="shared" si="220"/>
        <v>0</v>
      </c>
      <c r="AN114" s="229">
        <f t="shared" si="220"/>
        <v>0</v>
      </c>
      <c r="AO114" s="229">
        <f t="shared" si="220"/>
        <v>0</v>
      </c>
      <c r="AP114" s="220"/>
      <c r="AQ114" s="226">
        <f t="shared" si="2"/>
        <v>0</v>
      </c>
      <c r="AR114" s="224"/>
      <c r="AS114" s="224"/>
      <c r="AT114" s="236"/>
      <c r="AU114" s="224"/>
      <c r="AV114" s="224"/>
      <c r="AW114" s="238"/>
      <c r="AX114" s="238"/>
    </row>
    <row r="115" spans="1:50" ht="93.75" customHeight="1" x14ac:dyDescent="0.55000000000000004">
      <c r="A115" s="343">
        <f t="shared" si="3"/>
        <v>110</v>
      </c>
      <c r="B115" s="344" t="s">
        <v>1128</v>
      </c>
      <c r="C115" s="345"/>
      <c r="D115" s="345" t="s">
        <v>334</v>
      </c>
      <c r="E115" s="345" t="s">
        <v>335</v>
      </c>
      <c r="F115" s="346" t="s">
        <v>541</v>
      </c>
      <c r="G115" s="347"/>
      <c r="H115" s="346"/>
      <c r="I115" s="345"/>
      <c r="J115" s="345"/>
      <c r="K115" s="348"/>
      <c r="L115" s="349"/>
      <c r="M115" s="349"/>
      <c r="N115" s="350"/>
      <c r="O115" s="349">
        <f>'EQUIPO JUNIO 2025  1'!AQ115</f>
        <v>-1</v>
      </c>
      <c r="P115" s="351">
        <f t="shared" si="4"/>
        <v>-1</v>
      </c>
      <c r="Q115" s="352">
        <f t="shared" ref="Q115:T115" si="221">AK115</f>
        <v>-1</v>
      </c>
      <c r="R115" s="352">
        <f t="shared" si="221"/>
        <v>-1</v>
      </c>
      <c r="S115" s="352">
        <f t="shared" si="221"/>
        <v>-1</v>
      </c>
      <c r="T115" s="353">
        <f t="shared" si="221"/>
        <v>-1</v>
      </c>
      <c r="U115" s="354"/>
      <c r="V115" s="346"/>
      <c r="W115" s="346"/>
      <c r="X115" s="346"/>
      <c r="Y115" s="355">
        <v>14</v>
      </c>
      <c r="Z115" s="356"/>
      <c r="AA115" s="346"/>
      <c r="AB115" s="346"/>
      <c r="AC115" s="346"/>
      <c r="AD115" s="355"/>
      <c r="AE115" s="356"/>
      <c r="AF115" s="346"/>
      <c r="AG115" s="346"/>
      <c r="AH115" s="346"/>
      <c r="AI115" s="355"/>
      <c r="AJ115" s="357"/>
      <c r="AK115" s="235">
        <f t="shared" ref="AK115:AO115" si="222">P115-Z115+AE115+U115</f>
        <v>-1</v>
      </c>
      <c r="AL115" s="229">
        <f t="shared" si="222"/>
        <v>-1</v>
      </c>
      <c r="AM115" s="229">
        <f t="shared" si="222"/>
        <v>-1</v>
      </c>
      <c r="AN115" s="229">
        <f t="shared" si="222"/>
        <v>-1</v>
      </c>
      <c r="AO115" s="229">
        <f t="shared" si="222"/>
        <v>13</v>
      </c>
      <c r="AP115" s="220"/>
      <c r="AQ115" s="349">
        <f t="shared" si="2"/>
        <v>13</v>
      </c>
      <c r="AR115" s="345"/>
      <c r="AS115" s="345"/>
      <c r="AT115" s="358"/>
      <c r="AU115" s="345"/>
      <c r="AV115" s="345"/>
      <c r="AW115" s="359"/>
      <c r="AX115" s="359"/>
    </row>
    <row r="116" spans="1:50" ht="93.75" customHeight="1" x14ac:dyDescent="0.55000000000000004">
      <c r="A116" s="218">
        <f t="shared" si="3"/>
        <v>111</v>
      </c>
      <c r="B116" s="273" t="s">
        <v>543</v>
      </c>
      <c r="C116" s="224" t="s">
        <v>38</v>
      </c>
      <c r="D116" s="224" t="s">
        <v>386</v>
      </c>
      <c r="E116" s="224" t="s">
        <v>544</v>
      </c>
      <c r="F116" s="220" t="s">
        <v>545</v>
      </c>
      <c r="G116" s="221" t="s">
        <v>42</v>
      </c>
      <c r="H116" s="220"/>
      <c r="I116" s="224" t="s">
        <v>546</v>
      </c>
      <c r="J116" s="224" t="s">
        <v>386</v>
      </c>
      <c r="K116" s="225">
        <v>45126</v>
      </c>
      <c r="L116" s="226">
        <v>2023015</v>
      </c>
      <c r="M116" s="226">
        <v>409</v>
      </c>
      <c r="N116" s="338"/>
      <c r="O116" s="226">
        <f>'EQUIPO JUNIO 2025  1'!AQ116</f>
        <v>12</v>
      </c>
      <c r="P116" s="228">
        <f t="shared" si="4"/>
        <v>12</v>
      </c>
      <c r="Q116" s="229">
        <f t="shared" ref="Q116:T116" si="223">AK116</f>
        <v>12</v>
      </c>
      <c r="R116" s="229">
        <f t="shared" si="223"/>
        <v>12</v>
      </c>
      <c r="S116" s="229">
        <f t="shared" si="223"/>
        <v>12</v>
      </c>
      <c r="T116" s="230">
        <f t="shared" si="223"/>
        <v>12</v>
      </c>
      <c r="U116" s="231"/>
      <c r="V116" s="220"/>
      <c r="W116" s="220"/>
      <c r="X116" s="220"/>
      <c r="Y116" s="232"/>
      <c r="Z116" s="233"/>
      <c r="AA116" s="220"/>
      <c r="AB116" s="220"/>
      <c r="AC116" s="220"/>
      <c r="AD116" s="232"/>
      <c r="AE116" s="233"/>
      <c r="AF116" s="220"/>
      <c r="AG116" s="220"/>
      <c r="AH116" s="220"/>
      <c r="AI116" s="232"/>
      <c r="AJ116" s="234">
        <f>'EQUIPO ENERO 2025'!AP116</f>
        <v>12</v>
      </c>
      <c r="AK116" s="235">
        <f t="shared" ref="AK116:AO116" si="224">P116-Z116+AE116+U116</f>
        <v>12</v>
      </c>
      <c r="AL116" s="229">
        <f t="shared" si="224"/>
        <v>12</v>
      </c>
      <c r="AM116" s="229">
        <f t="shared" si="224"/>
        <v>12</v>
      </c>
      <c r="AN116" s="229">
        <f t="shared" si="224"/>
        <v>12</v>
      </c>
      <c r="AO116" s="229">
        <f t="shared" si="224"/>
        <v>12</v>
      </c>
      <c r="AP116" s="220"/>
      <c r="AQ116" s="226">
        <f t="shared" si="2"/>
        <v>12</v>
      </c>
      <c r="AR116" s="224"/>
      <c r="AS116" s="224"/>
      <c r="AT116" s="236"/>
      <c r="AU116" s="224"/>
      <c r="AV116" s="224"/>
      <c r="AW116" s="238"/>
      <c r="AX116" s="238"/>
    </row>
    <row r="117" spans="1:50" ht="93.75" customHeight="1" x14ac:dyDescent="0.55000000000000004">
      <c r="A117" s="218">
        <f t="shared" si="3"/>
        <v>112</v>
      </c>
      <c r="B117" s="279" t="s">
        <v>548</v>
      </c>
      <c r="C117" s="224" t="s">
        <v>38</v>
      </c>
      <c r="D117" s="224"/>
      <c r="E117" s="224"/>
      <c r="F117" s="274"/>
      <c r="G117" s="219" t="s">
        <v>42</v>
      </c>
      <c r="H117" s="274"/>
      <c r="I117" s="224" t="s">
        <v>549</v>
      </c>
      <c r="J117" s="227"/>
      <c r="K117" s="225">
        <v>44592</v>
      </c>
      <c r="L117" s="226"/>
      <c r="M117" s="226"/>
      <c r="N117" s="338"/>
      <c r="O117" s="226">
        <f>'EQUIPO JUNIO 2025  1'!AQ117</f>
        <v>1</v>
      </c>
      <c r="P117" s="228">
        <f t="shared" si="4"/>
        <v>1</v>
      </c>
      <c r="Q117" s="229">
        <f t="shared" ref="Q117:T117" si="225">AK117</f>
        <v>1</v>
      </c>
      <c r="R117" s="229">
        <f t="shared" si="225"/>
        <v>1</v>
      </c>
      <c r="S117" s="229">
        <f t="shared" si="225"/>
        <v>1</v>
      </c>
      <c r="T117" s="230">
        <f t="shared" si="225"/>
        <v>1</v>
      </c>
      <c r="U117" s="231"/>
      <c r="V117" s="220"/>
      <c r="W117" s="220"/>
      <c r="X117" s="220"/>
      <c r="Y117" s="232"/>
      <c r="Z117" s="233"/>
      <c r="AA117" s="220"/>
      <c r="AB117" s="220"/>
      <c r="AC117" s="220"/>
      <c r="AD117" s="232"/>
      <c r="AE117" s="233"/>
      <c r="AF117" s="220"/>
      <c r="AG117" s="220"/>
      <c r="AH117" s="220"/>
      <c r="AI117" s="232"/>
      <c r="AJ117" s="234">
        <f>'EQUIPO ENERO 2025'!AP117</f>
        <v>1</v>
      </c>
      <c r="AK117" s="235">
        <f t="shared" ref="AK117:AO117" si="226">P117-Z117+AE117+U117</f>
        <v>1</v>
      </c>
      <c r="AL117" s="229">
        <f t="shared" si="226"/>
        <v>1</v>
      </c>
      <c r="AM117" s="229">
        <f t="shared" si="226"/>
        <v>1</v>
      </c>
      <c r="AN117" s="229">
        <f t="shared" si="226"/>
        <v>1</v>
      </c>
      <c r="AO117" s="229">
        <f t="shared" si="226"/>
        <v>1</v>
      </c>
      <c r="AP117" s="220"/>
      <c r="AQ117" s="226">
        <f t="shared" si="2"/>
        <v>1</v>
      </c>
      <c r="AR117" s="224"/>
      <c r="AS117" s="224"/>
      <c r="AT117" s="236"/>
      <c r="AU117" s="224"/>
      <c r="AV117" s="224"/>
      <c r="AW117" s="238"/>
      <c r="AX117" s="238"/>
    </row>
    <row r="118" spans="1:50" ht="93.75" customHeight="1" x14ac:dyDescent="0.55000000000000004">
      <c r="A118" s="218">
        <f t="shared" si="3"/>
        <v>113</v>
      </c>
      <c r="B118" s="239" t="s">
        <v>551</v>
      </c>
      <c r="C118" s="224" t="s">
        <v>38</v>
      </c>
      <c r="D118" s="247" t="s">
        <v>218</v>
      </c>
      <c r="E118" s="241" t="s">
        <v>552</v>
      </c>
      <c r="F118" s="242"/>
      <c r="G118" s="243" t="s">
        <v>42</v>
      </c>
      <c r="H118" s="242"/>
      <c r="I118" s="245" t="s">
        <v>553</v>
      </c>
      <c r="J118" s="280" t="s">
        <v>58</v>
      </c>
      <c r="K118" s="250">
        <v>44592</v>
      </c>
      <c r="L118" s="226"/>
      <c r="M118" s="226"/>
      <c r="N118" s="339"/>
      <c r="O118" s="226">
        <f>'EQUIPO JUNIO 2025  1'!AQ118</f>
        <v>1</v>
      </c>
      <c r="P118" s="228">
        <f t="shared" si="4"/>
        <v>1</v>
      </c>
      <c r="Q118" s="229">
        <f t="shared" ref="Q118:T118" si="227">AK118</f>
        <v>1</v>
      </c>
      <c r="R118" s="229">
        <f t="shared" si="227"/>
        <v>1</v>
      </c>
      <c r="S118" s="229">
        <f t="shared" si="227"/>
        <v>1</v>
      </c>
      <c r="T118" s="230">
        <f t="shared" si="227"/>
        <v>1</v>
      </c>
      <c r="U118" s="231"/>
      <c r="V118" s="220"/>
      <c r="W118" s="220"/>
      <c r="X118" s="220"/>
      <c r="Y118" s="232"/>
      <c r="Z118" s="233"/>
      <c r="AA118" s="220"/>
      <c r="AB118" s="220"/>
      <c r="AC118" s="220"/>
      <c r="AD118" s="232"/>
      <c r="AE118" s="233"/>
      <c r="AF118" s="220"/>
      <c r="AG118" s="220"/>
      <c r="AH118" s="220"/>
      <c r="AI118" s="232"/>
      <c r="AJ118" s="234">
        <f>'EQUIPO ENERO 2025'!AP118</f>
        <v>1</v>
      </c>
      <c r="AK118" s="235">
        <f t="shared" ref="AK118:AO118" si="228">P118-Z118+AE118+U118</f>
        <v>1</v>
      </c>
      <c r="AL118" s="229">
        <f t="shared" si="228"/>
        <v>1</v>
      </c>
      <c r="AM118" s="229">
        <f t="shared" si="228"/>
        <v>1</v>
      </c>
      <c r="AN118" s="229">
        <f t="shared" si="228"/>
        <v>1</v>
      </c>
      <c r="AO118" s="229">
        <f t="shared" si="228"/>
        <v>1</v>
      </c>
      <c r="AP118" s="220"/>
      <c r="AQ118" s="226">
        <f t="shared" si="2"/>
        <v>1</v>
      </c>
      <c r="AR118" s="224"/>
      <c r="AS118" s="224"/>
      <c r="AT118" s="236"/>
      <c r="AU118" s="224"/>
      <c r="AV118" s="224"/>
      <c r="AW118" s="238"/>
      <c r="AX118" s="238"/>
    </row>
    <row r="119" spans="1:50" ht="93.75" customHeight="1" x14ac:dyDescent="0.55000000000000004">
      <c r="A119" s="218">
        <f t="shared" si="3"/>
        <v>114</v>
      </c>
      <c r="B119" s="239" t="s">
        <v>554</v>
      </c>
      <c r="C119" s="224"/>
      <c r="D119" s="247"/>
      <c r="E119" s="241"/>
      <c r="F119" s="242"/>
      <c r="G119" s="243"/>
      <c r="H119" s="242"/>
      <c r="I119" s="245"/>
      <c r="J119" s="280"/>
      <c r="K119" s="250"/>
      <c r="L119" s="226"/>
      <c r="M119" s="226"/>
      <c r="N119" s="339"/>
      <c r="O119" s="226">
        <f>'EQUIPO JUNIO 2025  1'!AQ119</f>
        <v>4</v>
      </c>
      <c r="P119" s="228">
        <f t="shared" si="4"/>
        <v>4</v>
      </c>
      <c r="Q119" s="229">
        <f t="shared" ref="Q119:T119" si="229">AK119</f>
        <v>4</v>
      </c>
      <c r="R119" s="229">
        <f t="shared" si="229"/>
        <v>4</v>
      </c>
      <c r="S119" s="229">
        <f t="shared" si="229"/>
        <v>4</v>
      </c>
      <c r="T119" s="230">
        <f t="shared" si="229"/>
        <v>4</v>
      </c>
      <c r="U119" s="231"/>
      <c r="V119" s="220"/>
      <c r="W119" s="220"/>
      <c r="X119" s="220"/>
      <c r="Y119" s="232"/>
      <c r="Z119" s="233"/>
      <c r="AA119" s="220"/>
      <c r="AB119" s="220"/>
      <c r="AC119" s="220"/>
      <c r="AD119" s="232"/>
      <c r="AE119" s="233"/>
      <c r="AF119" s="220"/>
      <c r="AG119" s="220"/>
      <c r="AH119" s="220"/>
      <c r="AI119" s="232"/>
      <c r="AJ119" s="234">
        <f>'EQUIPO ENERO 2025'!AP119</f>
        <v>4</v>
      </c>
      <c r="AK119" s="235">
        <f t="shared" ref="AK119:AO119" si="230">P119-Z119+AE119+U119</f>
        <v>4</v>
      </c>
      <c r="AL119" s="229">
        <f t="shared" si="230"/>
        <v>4</v>
      </c>
      <c r="AM119" s="229">
        <f t="shared" si="230"/>
        <v>4</v>
      </c>
      <c r="AN119" s="229">
        <f t="shared" si="230"/>
        <v>4</v>
      </c>
      <c r="AO119" s="229">
        <f t="shared" si="230"/>
        <v>4</v>
      </c>
      <c r="AP119" s="220"/>
      <c r="AQ119" s="226">
        <f t="shared" si="2"/>
        <v>4</v>
      </c>
      <c r="AR119" s="224"/>
      <c r="AS119" s="224"/>
      <c r="AT119" s="236"/>
      <c r="AU119" s="224"/>
      <c r="AV119" s="224"/>
      <c r="AW119" s="238"/>
      <c r="AX119" s="238"/>
    </row>
    <row r="120" spans="1:50" ht="93.75" customHeight="1" x14ac:dyDescent="0.55000000000000004">
      <c r="A120" s="218">
        <f t="shared" si="3"/>
        <v>115</v>
      </c>
      <c r="B120" s="273" t="s">
        <v>555</v>
      </c>
      <c r="C120" s="224" t="s">
        <v>38</v>
      </c>
      <c r="D120" s="303" t="s">
        <v>334</v>
      </c>
      <c r="E120" s="224" t="s">
        <v>340</v>
      </c>
      <c r="F120" s="220"/>
      <c r="G120" s="221" t="s">
        <v>42</v>
      </c>
      <c r="H120" s="220"/>
      <c r="I120" s="224" t="s">
        <v>556</v>
      </c>
      <c r="J120" s="227"/>
      <c r="K120" s="278">
        <v>44592</v>
      </c>
      <c r="L120" s="226"/>
      <c r="M120" s="226"/>
      <c r="N120" s="338"/>
      <c r="O120" s="226">
        <f>'EQUIPO JUNIO 2025  1'!AQ120</f>
        <v>1</v>
      </c>
      <c r="P120" s="228">
        <f t="shared" si="4"/>
        <v>1</v>
      </c>
      <c r="Q120" s="229">
        <f t="shared" ref="Q120:T120" si="231">AK120</f>
        <v>1</v>
      </c>
      <c r="R120" s="229">
        <f t="shared" si="231"/>
        <v>1</v>
      </c>
      <c r="S120" s="229">
        <f t="shared" si="231"/>
        <v>1</v>
      </c>
      <c r="T120" s="230">
        <f t="shared" si="231"/>
        <v>1</v>
      </c>
      <c r="U120" s="231"/>
      <c r="V120" s="220"/>
      <c r="W120" s="220"/>
      <c r="X120" s="220"/>
      <c r="Y120" s="232"/>
      <c r="Z120" s="233"/>
      <c r="AA120" s="220"/>
      <c r="AB120" s="220"/>
      <c r="AC120" s="220"/>
      <c r="AD120" s="232"/>
      <c r="AE120" s="233"/>
      <c r="AF120" s="220"/>
      <c r="AG120" s="220"/>
      <c r="AH120" s="220"/>
      <c r="AI120" s="232"/>
      <c r="AJ120" s="234">
        <f>'EQUIPO ENERO 2025'!AP120</f>
        <v>1</v>
      </c>
      <c r="AK120" s="235">
        <f t="shared" ref="AK120:AO120" si="232">P120-Z120+AE120+U120</f>
        <v>1</v>
      </c>
      <c r="AL120" s="229">
        <f t="shared" si="232"/>
        <v>1</v>
      </c>
      <c r="AM120" s="229">
        <f t="shared" si="232"/>
        <v>1</v>
      </c>
      <c r="AN120" s="229">
        <f t="shared" si="232"/>
        <v>1</v>
      </c>
      <c r="AO120" s="229">
        <f t="shared" si="232"/>
        <v>1</v>
      </c>
      <c r="AP120" s="220"/>
      <c r="AQ120" s="226">
        <f t="shared" si="2"/>
        <v>1</v>
      </c>
      <c r="AR120" s="224"/>
      <c r="AS120" s="224"/>
      <c r="AT120" s="236"/>
      <c r="AU120" s="224"/>
      <c r="AV120" s="224"/>
      <c r="AW120" s="238"/>
      <c r="AX120" s="238"/>
    </row>
    <row r="121" spans="1:50" ht="93.75" customHeight="1" x14ac:dyDescent="0.55000000000000004">
      <c r="A121" s="218">
        <f t="shared" si="3"/>
        <v>116</v>
      </c>
      <c r="B121" s="273" t="s">
        <v>1131</v>
      </c>
      <c r="C121" s="224" t="s">
        <v>38</v>
      </c>
      <c r="D121" s="303" t="s">
        <v>334</v>
      </c>
      <c r="E121" s="236" t="s">
        <v>558</v>
      </c>
      <c r="F121" s="220" t="s">
        <v>559</v>
      </c>
      <c r="G121" s="221" t="s">
        <v>42</v>
      </c>
      <c r="H121" s="220"/>
      <c r="I121" s="224" t="s">
        <v>560</v>
      </c>
      <c r="J121" s="227"/>
      <c r="K121" s="278">
        <v>44592</v>
      </c>
      <c r="L121" s="226"/>
      <c r="M121" s="226"/>
      <c r="N121" s="338"/>
      <c r="O121" s="226">
        <f>'EQUIPO JUNIO 2025  1'!AQ121</f>
        <v>3</v>
      </c>
      <c r="P121" s="228">
        <f t="shared" si="4"/>
        <v>3</v>
      </c>
      <c r="Q121" s="229">
        <f t="shared" ref="Q121:T121" si="233">AK121</f>
        <v>3</v>
      </c>
      <c r="R121" s="229">
        <f t="shared" si="233"/>
        <v>3</v>
      </c>
      <c r="S121" s="229">
        <f t="shared" si="233"/>
        <v>3</v>
      </c>
      <c r="T121" s="230">
        <f t="shared" si="233"/>
        <v>3</v>
      </c>
      <c r="U121" s="231"/>
      <c r="V121" s="220"/>
      <c r="W121" s="220"/>
      <c r="X121" s="220"/>
      <c r="Y121" s="232"/>
      <c r="Z121" s="233"/>
      <c r="AA121" s="220"/>
      <c r="AB121" s="220"/>
      <c r="AC121" s="220"/>
      <c r="AD121" s="232"/>
      <c r="AE121" s="233"/>
      <c r="AF121" s="220"/>
      <c r="AG121" s="220"/>
      <c r="AH121" s="220"/>
      <c r="AI121" s="232"/>
      <c r="AJ121" s="234">
        <f>'EQUIPO ENERO 2025'!AP121</f>
        <v>3</v>
      </c>
      <c r="AK121" s="235">
        <f t="shared" ref="AK121:AO121" si="234">P121-Z121+AE121+U121</f>
        <v>3</v>
      </c>
      <c r="AL121" s="229">
        <f t="shared" si="234"/>
        <v>3</v>
      </c>
      <c r="AM121" s="229">
        <f t="shared" si="234"/>
        <v>3</v>
      </c>
      <c r="AN121" s="229">
        <f t="shared" si="234"/>
        <v>3</v>
      </c>
      <c r="AO121" s="229">
        <f t="shared" si="234"/>
        <v>3</v>
      </c>
      <c r="AP121" s="220"/>
      <c r="AQ121" s="226">
        <f t="shared" si="2"/>
        <v>3</v>
      </c>
      <c r="AR121" s="224"/>
      <c r="AS121" s="224"/>
      <c r="AT121" s="236"/>
      <c r="AU121" s="224"/>
      <c r="AV121" s="224"/>
      <c r="AW121" s="238"/>
      <c r="AX121" s="238"/>
    </row>
    <row r="122" spans="1:50" ht="93.75" customHeight="1" x14ac:dyDescent="0.55000000000000004">
      <c r="A122" s="218">
        <f t="shared" si="3"/>
        <v>117</v>
      </c>
      <c r="B122" s="273" t="s">
        <v>561</v>
      </c>
      <c r="C122" s="224" t="s">
        <v>38</v>
      </c>
      <c r="D122" s="224" t="s">
        <v>386</v>
      </c>
      <c r="E122" s="224" t="s">
        <v>562</v>
      </c>
      <c r="F122" s="220" t="s">
        <v>563</v>
      </c>
      <c r="G122" s="221" t="s">
        <v>42</v>
      </c>
      <c r="H122" s="220"/>
      <c r="I122" s="224" t="s">
        <v>564</v>
      </c>
      <c r="J122" s="224" t="s">
        <v>386</v>
      </c>
      <c r="K122" s="278">
        <v>45079</v>
      </c>
      <c r="L122" s="226"/>
      <c r="M122" s="226">
        <v>367</v>
      </c>
      <c r="N122" s="338"/>
      <c r="O122" s="226">
        <f>'EQUIPO JUNIO 2025  1'!AQ122</f>
        <v>0</v>
      </c>
      <c r="P122" s="228">
        <f t="shared" si="4"/>
        <v>0</v>
      </c>
      <c r="Q122" s="229">
        <f t="shared" ref="Q122:T122" si="235">AK122</f>
        <v>0</v>
      </c>
      <c r="R122" s="229">
        <f t="shared" si="235"/>
        <v>0</v>
      </c>
      <c r="S122" s="229">
        <f t="shared" si="235"/>
        <v>0</v>
      </c>
      <c r="T122" s="230">
        <f t="shared" si="235"/>
        <v>0</v>
      </c>
      <c r="U122" s="263"/>
      <c r="V122" s="251"/>
      <c r="W122" s="251"/>
      <c r="X122" s="251"/>
      <c r="Y122" s="360"/>
      <c r="Z122" s="361"/>
      <c r="AA122" s="220"/>
      <c r="AB122" s="220"/>
      <c r="AC122" s="220"/>
      <c r="AD122" s="232"/>
      <c r="AE122" s="233"/>
      <c r="AF122" s="220"/>
      <c r="AG122" s="220"/>
      <c r="AH122" s="220"/>
      <c r="AI122" s="232"/>
      <c r="AJ122" s="234">
        <f>'EQUIPO ENERO 2025'!AP122</f>
        <v>0</v>
      </c>
      <c r="AK122" s="235">
        <f t="shared" ref="AK122:AO122" si="236">P122-Z122+AE122+U122</f>
        <v>0</v>
      </c>
      <c r="AL122" s="229">
        <f t="shared" si="236"/>
        <v>0</v>
      </c>
      <c r="AM122" s="229">
        <f t="shared" si="236"/>
        <v>0</v>
      </c>
      <c r="AN122" s="229">
        <f t="shared" si="236"/>
        <v>0</v>
      </c>
      <c r="AO122" s="229">
        <f t="shared" si="236"/>
        <v>0</v>
      </c>
      <c r="AP122" s="220"/>
      <c r="AQ122" s="226">
        <f t="shared" si="2"/>
        <v>0</v>
      </c>
      <c r="AR122" s="224"/>
      <c r="AS122" s="224"/>
      <c r="AT122" s="236"/>
      <c r="AU122" s="224"/>
      <c r="AV122" s="224"/>
      <c r="AW122" s="238"/>
      <c r="AX122" s="238"/>
    </row>
    <row r="123" spans="1:50" ht="93.75" customHeight="1" x14ac:dyDescent="0.55000000000000004">
      <c r="A123" s="218">
        <f t="shared" si="3"/>
        <v>118</v>
      </c>
      <c r="B123" s="239" t="s">
        <v>565</v>
      </c>
      <c r="C123" s="224" t="s">
        <v>38</v>
      </c>
      <c r="D123" s="247" t="s">
        <v>58</v>
      </c>
      <c r="E123" s="362" t="s">
        <v>566</v>
      </c>
      <c r="F123" s="242" t="s">
        <v>567</v>
      </c>
      <c r="G123" s="243" t="s">
        <v>42</v>
      </c>
      <c r="H123" s="244">
        <v>2500</v>
      </c>
      <c r="I123" s="245" t="s">
        <v>568</v>
      </c>
      <c r="J123" s="280" t="s">
        <v>58</v>
      </c>
      <c r="K123" s="250">
        <v>44592</v>
      </c>
      <c r="L123" s="226"/>
      <c r="M123" s="226"/>
      <c r="N123" s="363"/>
      <c r="O123" s="226">
        <f>'EQUIPO JUNIO 2025  1'!AQ123</f>
        <v>0</v>
      </c>
      <c r="P123" s="228">
        <f t="shared" si="4"/>
        <v>0</v>
      </c>
      <c r="Q123" s="229">
        <f t="shared" ref="Q123:T123" si="237">AK123</f>
        <v>0</v>
      </c>
      <c r="R123" s="229">
        <f t="shared" si="237"/>
        <v>0</v>
      </c>
      <c r="S123" s="229">
        <f t="shared" si="237"/>
        <v>0</v>
      </c>
      <c r="T123" s="230">
        <f t="shared" si="237"/>
        <v>0</v>
      </c>
      <c r="U123" s="364"/>
      <c r="V123" s="224"/>
      <c r="W123" s="224"/>
      <c r="X123" s="224"/>
      <c r="Y123" s="365"/>
      <c r="Z123" s="366"/>
      <c r="AA123" s="220"/>
      <c r="AB123" s="220"/>
      <c r="AC123" s="220"/>
      <c r="AD123" s="232"/>
      <c r="AE123" s="233"/>
      <c r="AF123" s="220"/>
      <c r="AG123" s="220"/>
      <c r="AH123" s="220"/>
      <c r="AI123" s="232"/>
      <c r="AJ123" s="234">
        <f>'EQUIPO ENERO 2025'!AP123</f>
        <v>0</v>
      </c>
      <c r="AK123" s="235">
        <f t="shared" ref="AK123:AO123" si="238">P123-Z123+AE123+U123</f>
        <v>0</v>
      </c>
      <c r="AL123" s="229">
        <f t="shared" si="238"/>
        <v>0</v>
      </c>
      <c r="AM123" s="229">
        <f t="shared" si="238"/>
        <v>0</v>
      </c>
      <c r="AN123" s="229">
        <f t="shared" si="238"/>
        <v>0</v>
      </c>
      <c r="AO123" s="229">
        <f t="shared" si="238"/>
        <v>0</v>
      </c>
      <c r="AP123" s="220"/>
      <c r="AQ123" s="226">
        <f t="shared" si="2"/>
        <v>0</v>
      </c>
      <c r="AR123" s="224"/>
      <c r="AS123" s="224"/>
      <c r="AT123" s="236"/>
      <c r="AU123" s="224"/>
      <c r="AV123" s="224"/>
      <c r="AW123" s="238"/>
      <c r="AX123" s="238"/>
    </row>
    <row r="124" spans="1:50" ht="93.75" customHeight="1" x14ac:dyDescent="0.55000000000000004">
      <c r="A124" s="218">
        <f t="shared" si="3"/>
        <v>119</v>
      </c>
      <c r="B124" s="273" t="s">
        <v>569</v>
      </c>
      <c r="C124" s="224" t="s">
        <v>38</v>
      </c>
      <c r="D124" s="224" t="s">
        <v>442</v>
      </c>
      <c r="E124" s="224" t="s">
        <v>570</v>
      </c>
      <c r="F124" s="224" t="s">
        <v>567</v>
      </c>
      <c r="G124" s="236" t="s">
        <v>42</v>
      </c>
      <c r="H124" s="224"/>
      <c r="I124" s="224" t="s">
        <v>571</v>
      </c>
      <c r="J124" s="224" t="s">
        <v>72</v>
      </c>
      <c r="K124" s="278">
        <v>45574</v>
      </c>
      <c r="L124" s="226" t="s">
        <v>142</v>
      </c>
      <c r="M124" s="226">
        <v>74</v>
      </c>
      <c r="N124" s="338"/>
      <c r="O124" s="226">
        <f>'EQUIPO JUNIO 2025  1'!AQ124</f>
        <v>6</v>
      </c>
      <c r="P124" s="228">
        <f t="shared" si="4"/>
        <v>6</v>
      </c>
      <c r="Q124" s="229">
        <f t="shared" ref="Q124:T124" si="239">AK124</f>
        <v>6</v>
      </c>
      <c r="R124" s="229">
        <f t="shared" si="239"/>
        <v>6</v>
      </c>
      <c r="S124" s="229">
        <f t="shared" si="239"/>
        <v>6</v>
      </c>
      <c r="T124" s="230">
        <f t="shared" si="239"/>
        <v>6</v>
      </c>
      <c r="U124" s="364"/>
      <c r="V124" s="224"/>
      <c r="W124" s="224"/>
      <c r="X124" s="224"/>
      <c r="Y124" s="365"/>
      <c r="Z124" s="367"/>
      <c r="AA124" s="341"/>
      <c r="AB124" s="220"/>
      <c r="AC124" s="220"/>
      <c r="AD124" s="232"/>
      <c r="AE124" s="233"/>
      <c r="AF124" s="220"/>
      <c r="AG124" s="220"/>
      <c r="AH124" s="220"/>
      <c r="AI124" s="232"/>
      <c r="AJ124" s="234">
        <f>'EQUIPO ENERO 2025'!AP124</f>
        <v>6</v>
      </c>
      <c r="AK124" s="235">
        <f t="shared" ref="AK124:AO124" si="240">P124-Z124+AE124+U124</f>
        <v>6</v>
      </c>
      <c r="AL124" s="229">
        <f t="shared" si="240"/>
        <v>6</v>
      </c>
      <c r="AM124" s="229">
        <f t="shared" si="240"/>
        <v>6</v>
      </c>
      <c r="AN124" s="229">
        <f t="shared" si="240"/>
        <v>6</v>
      </c>
      <c r="AO124" s="229">
        <f t="shared" si="240"/>
        <v>6</v>
      </c>
      <c r="AP124" s="220"/>
      <c r="AQ124" s="226">
        <f t="shared" si="2"/>
        <v>6</v>
      </c>
      <c r="AR124" s="224"/>
      <c r="AS124" s="224"/>
      <c r="AT124" s="236"/>
      <c r="AU124" s="224"/>
      <c r="AV124" s="224"/>
      <c r="AW124" s="238"/>
      <c r="AX124" s="238"/>
    </row>
    <row r="125" spans="1:50" ht="93.75" customHeight="1" x14ac:dyDescent="0.55000000000000004">
      <c r="A125" s="218">
        <f t="shared" si="3"/>
        <v>120</v>
      </c>
      <c r="B125" s="283" t="s">
        <v>572</v>
      </c>
      <c r="C125" s="224" t="s">
        <v>38</v>
      </c>
      <c r="D125" s="224" t="s">
        <v>59</v>
      </c>
      <c r="E125" s="224" t="s">
        <v>573</v>
      </c>
      <c r="F125" s="224" t="s">
        <v>574</v>
      </c>
      <c r="G125" s="236" t="s">
        <v>42</v>
      </c>
      <c r="H125" s="280">
        <v>2500</v>
      </c>
      <c r="I125" s="224" t="s">
        <v>575</v>
      </c>
      <c r="J125" s="224" t="s">
        <v>72</v>
      </c>
      <c r="K125" s="278">
        <v>45107</v>
      </c>
      <c r="L125" s="226" t="s">
        <v>109</v>
      </c>
      <c r="M125" s="226">
        <v>387</v>
      </c>
      <c r="N125" s="227"/>
      <c r="O125" s="226">
        <f>'EQUIPO JUNIO 2025  1'!AQ125</f>
        <v>8</v>
      </c>
      <c r="P125" s="228">
        <f t="shared" si="4"/>
        <v>8</v>
      </c>
      <c r="Q125" s="229">
        <f t="shared" ref="Q125:T125" si="241">AK125</f>
        <v>8</v>
      </c>
      <c r="R125" s="229">
        <f t="shared" si="241"/>
        <v>8</v>
      </c>
      <c r="S125" s="229">
        <f t="shared" si="241"/>
        <v>8</v>
      </c>
      <c r="T125" s="230">
        <f t="shared" si="241"/>
        <v>8</v>
      </c>
      <c r="U125" s="231"/>
      <c r="V125" s="220"/>
      <c r="W125" s="220"/>
      <c r="X125" s="220"/>
      <c r="Y125" s="232"/>
      <c r="Z125" s="340"/>
      <c r="AA125" s="341"/>
      <c r="AB125" s="220"/>
      <c r="AC125" s="220"/>
      <c r="AD125" s="232"/>
      <c r="AE125" s="233"/>
      <c r="AF125" s="220"/>
      <c r="AG125" s="220"/>
      <c r="AH125" s="220"/>
      <c r="AI125" s="232"/>
      <c r="AJ125" s="234">
        <f>'EQUIPO ENERO 2025'!AP125</f>
        <v>0</v>
      </c>
      <c r="AK125" s="235">
        <f t="shared" ref="AK125:AO125" si="242">P125-Z125+AE125+U125</f>
        <v>8</v>
      </c>
      <c r="AL125" s="229">
        <f t="shared" si="242"/>
        <v>8</v>
      </c>
      <c r="AM125" s="229">
        <f t="shared" si="242"/>
        <v>8</v>
      </c>
      <c r="AN125" s="229">
        <f t="shared" si="242"/>
        <v>8</v>
      </c>
      <c r="AO125" s="229">
        <f t="shared" si="242"/>
        <v>8</v>
      </c>
      <c r="AP125" s="220"/>
      <c r="AQ125" s="226">
        <f t="shared" si="2"/>
        <v>8</v>
      </c>
      <c r="AR125" s="224"/>
      <c r="AS125" s="224"/>
      <c r="AT125" s="236"/>
      <c r="AU125" s="224"/>
      <c r="AV125" s="224"/>
      <c r="AW125" s="238"/>
      <c r="AX125" s="238"/>
    </row>
    <row r="126" spans="1:50" ht="93.75" customHeight="1" x14ac:dyDescent="0.55000000000000004">
      <c r="A126" s="218">
        <f t="shared" si="3"/>
        <v>121</v>
      </c>
      <c r="B126" s="368"/>
      <c r="C126" s="224"/>
      <c r="D126" s="224"/>
      <c r="E126" s="224"/>
      <c r="F126" s="224"/>
      <c r="G126" s="236"/>
      <c r="H126" s="280">
        <v>5500</v>
      </c>
      <c r="I126" s="224" t="s">
        <v>579</v>
      </c>
      <c r="J126" s="224" t="s">
        <v>72</v>
      </c>
      <c r="K126" s="246">
        <v>44592</v>
      </c>
      <c r="L126" s="226"/>
      <c r="M126" s="226"/>
      <c r="N126" s="227"/>
      <c r="O126" s="226">
        <f>'EQUIPO JUNIO 2025  1'!AQ126</f>
        <v>4</v>
      </c>
      <c r="P126" s="228">
        <f t="shared" si="4"/>
        <v>4</v>
      </c>
      <c r="Q126" s="229">
        <f t="shared" ref="Q126:T126" si="243">AK126</f>
        <v>0</v>
      </c>
      <c r="R126" s="229">
        <f t="shared" si="243"/>
        <v>0</v>
      </c>
      <c r="S126" s="229">
        <f t="shared" si="243"/>
        <v>0</v>
      </c>
      <c r="T126" s="230">
        <f t="shared" si="243"/>
        <v>0</v>
      </c>
      <c r="U126" s="231"/>
      <c r="V126" s="220"/>
      <c r="W126" s="220"/>
      <c r="X126" s="220"/>
      <c r="Y126" s="232"/>
      <c r="Z126" s="340">
        <v>4</v>
      </c>
      <c r="AA126" s="341"/>
      <c r="AB126" s="220"/>
      <c r="AC126" s="220"/>
      <c r="AD126" s="232"/>
      <c r="AE126" s="233"/>
      <c r="AF126" s="220"/>
      <c r="AG126" s="220"/>
      <c r="AH126" s="220"/>
      <c r="AI126" s="232"/>
      <c r="AJ126" s="234">
        <f>'EQUIPO ENERO 2025'!AP126</f>
        <v>4</v>
      </c>
      <c r="AK126" s="235">
        <f t="shared" ref="AK126:AO126" si="244">P126-Z126+AE126+U126</f>
        <v>0</v>
      </c>
      <c r="AL126" s="229">
        <f t="shared" si="244"/>
        <v>0</v>
      </c>
      <c r="AM126" s="229">
        <f t="shared" si="244"/>
        <v>0</v>
      </c>
      <c r="AN126" s="229">
        <f t="shared" si="244"/>
        <v>0</v>
      </c>
      <c r="AO126" s="229">
        <f t="shared" si="244"/>
        <v>0</v>
      </c>
      <c r="AP126" s="220"/>
      <c r="AQ126" s="226">
        <f t="shared" si="2"/>
        <v>0</v>
      </c>
      <c r="AR126" s="224"/>
      <c r="AS126" s="224" t="s">
        <v>1133</v>
      </c>
      <c r="AT126" s="236"/>
      <c r="AU126" s="224"/>
      <c r="AV126" s="224"/>
      <c r="AW126" s="238"/>
      <c r="AX126" s="238"/>
    </row>
    <row r="127" spans="1:50" ht="93.75" customHeight="1" x14ac:dyDescent="0.55000000000000004">
      <c r="A127" s="218">
        <f t="shared" si="3"/>
        <v>122</v>
      </c>
      <c r="B127" s="273" t="s">
        <v>580</v>
      </c>
      <c r="C127" s="224"/>
      <c r="D127" s="224" t="s">
        <v>58</v>
      </c>
      <c r="E127" s="224" t="s">
        <v>581</v>
      </c>
      <c r="F127" s="224" t="s">
        <v>582</v>
      </c>
      <c r="G127" s="236" t="s">
        <v>42</v>
      </c>
      <c r="H127" s="224"/>
      <c r="I127" s="369" t="s">
        <v>413</v>
      </c>
      <c r="J127" s="224" t="s">
        <v>72</v>
      </c>
      <c r="K127" s="246">
        <v>44592</v>
      </c>
      <c r="L127" s="226"/>
      <c r="M127" s="226"/>
      <c r="N127" s="227"/>
      <c r="O127" s="226">
        <f>'EQUIPO JUNIO 2025  1'!AQ127</f>
        <v>0</v>
      </c>
      <c r="P127" s="228">
        <f t="shared" si="4"/>
        <v>0</v>
      </c>
      <c r="Q127" s="229">
        <f t="shared" ref="Q127:T127" si="245">AK127</f>
        <v>0</v>
      </c>
      <c r="R127" s="229">
        <f t="shared" si="245"/>
        <v>0</v>
      </c>
      <c r="S127" s="229">
        <f t="shared" si="245"/>
        <v>0</v>
      </c>
      <c r="T127" s="230">
        <f t="shared" si="245"/>
        <v>0</v>
      </c>
      <c r="U127" s="231"/>
      <c r="V127" s="220"/>
      <c r="W127" s="220"/>
      <c r="X127" s="220"/>
      <c r="Y127" s="232"/>
      <c r="Z127" s="340"/>
      <c r="AA127" s="341"/>
      <c r="AB127" s="220"/>
      <c r="AC127" s="220"/>
      <c r="AD127" s="232"/>
      <c r="AE127" s="233"/>
      <c r="AF127" s="220"/>
      <c r="AG127" s="220"/>
      <c r="AH127" s="220"/>
      <c r="AI127" s="232"/>
      <c r="AJ127" s="234">
        <f>'EQUIPO ENERO 2025'!AP127</f>
        <v>0</v>
      </c>
      <c r="AK127" s="235">
        <f t="shared" ref="AK127:AO127" si="246">P127-Z127+AE127+U127</f>
        <v>0</v>
      </c>
      <c r="AL127" s="229">
        <f t="shared" si="246"/>
        <v>0</v>
      </c>
      <c r="AM127" s="229">
        <f t="shared" si="246"/>
        <v>0</v>
      </c>
      <c r="AN127" s="229">
        <f t="shared" si="246"/>
        <v>0</v>
      </c>
      <c r="AO127" s="229">
        <f t="shared" si="246"/>
        <v>0</v>
      </c>
      <c r="AP127" s="220"/>
      <c r="AQ127" s="226">
        <f t="shared" si="2"/>
        <v>0</v>
      </c>
      <c r="AR127" s="224"/>
      <c r="AS127" s="224"/>
      <c r="AT127" s="236"/>
      <c r="AU127" s="224"/>
      <c r="AV127" s="224"/>
      <c r="AW127" s="238"/>
      <c r="AX127" s="238"/>
    </row>
    <row r="128" spans="1:50" ht="93.75" customHeight="1" x14ac:dyDescent="0.55000000000000004">
      <c r="A128" s="218">
        <f t="shared" si="3"/>
        <v>123</v>
      </c>
      <c r="B128" s="273" t="s">
        <v>583</v>
      </c>
      <c r="C128" s="224" t="s">
        <v>38</v>
      </c>
      <c r="D128" s="224" t="s">
        <v>59</v>
      </c>
      <c r="E128" s="224" t="s">
        <v>573</v>
      </c>
      <c r="F128" s="224" t="s">
        <v>584</v>
      </c>
      <c r="G128" s="236" t="s">
        <v>42</v>
      </c>
      <c r="H128" s="280">
        <v>2500</v>
      </c>
      <c r="I128" s="224" t="s">
        <v>585</v>
      </c>
      <c r="J128" s="224" t="s">
        <v>72</v>
      </c>
      <c r="K128" s="278">
        <v>45328</v>
      </c>
      <c r="L128" s="226" t="s">
        <v>109</v>
      </c>
      <c r="M128" s="226">
        <v>31</v>
      </c>
      <c r="N128" s="227"/>
      <c r="O128" s="226">
        <f>'EQUIPO JUNIO 2025  1'!AQ128</f>
        <v>3</v>
      </c>
      <c r="P128" s="228">
        <f t="shared" si="4"/>
        <v>3</v>
      </c>
      <c r="Q128" s="229">
        <f t="shared" ref="Q128:T128" si="247">AK128</f>
        <v>3</v>
      </c>
      <c r="R128" s="229">
        <f t="shared" si="247"/>
        <v>3</v>
      </c>
      <c r="S128" s="229">
        <f t="shared" si="247"/>
        <v>3</v>
      </c>
      <c r="T128" s="230">
        <f t="shared" si="247"/>
        <v>3</v>
      </c>
      <c r="U128" s="231"/>
      <c r="V128" s="220"/>
      <c r="W128" s="220"/>
      <c r="X128" s="220"/>
      <c r="Y128" s="232"/>
      <c r="Z128" s="340"/>
      <c r="AA128" s="341"/>
      <c r="AB128" s="220"/>
      <c r="AC128" s="220"/>
      <c r="AD128" s="232"/>
      <c r="AE128" s="233"/>
      <c r="AF128" s="220"/>
      <c r="AG128" s="220"/>
      <c r="AH128" s="220"/>
      <c r="AI128" s="232"/>
      <c r="AJ128" s="234">
        <f>'EQUIPO ENERO 2025'!AP128</f>
        <v>5</v>
      </c>
      <c r="AK128" s="235">
        <f t="shared" ref="AK128:AO128" si="248">P128-Z128+AE128+U128</f>
        <v>3</v>
      </c>
      <c r="AL128" s="229">
        <f t="shared" si="248"/>
        <v>3</v>
      </c>
      <c r="AM128" s="229">
        <f t="shared" si="248"/>
        <v>3</v>
      </c>
      <c r="AN128" s="229">
        <f t="shared" si="248"/>
        <v>3</v>
      </c>
      <c r="AO128" s="229">
        <f t="shared" si="248"/>
        <v>3</v>
      </c>
      <c r="AP128" s="220"/>
      <c r="AQ128" s="226">
        <f t="shared" si="2"/>
        <v>3</v>
      </c>
      <c r="AR128" s="224"/>
      <c r="AS128" s="224"/>
      <c r="AT128" s="236"/>
      <c r="AU128" s="224"/>
      <c r="AV128" s="224"/>
      <c r="AW128" s="238"/>
      <c r="AX128" s="238"/>
    </row>
    <row r="129" spans="1:50" ht="93.75" customHeight="1" x14ac:dyDescent="0.55000000000000004">
      <c r="A129" s="218">
        <f t="shared" si="3"/>
        <v>124</v>
      </c>
      <c r="B129" s="279" t="s">
        <v>587</v>
      </c>
      <c r="C129" s="224" t="s">
        <v>38</v>
      </c>
      <c r="D129" s="224" t="s">
        <v>59</v>
      </c>
      <c r="E129" s="224" t="s">
        <v>573</v>
      </c>
      <c r="F129" s="224" t="s">
        <v>456</v>
      </c>
      <c r="G129" s="227" t="s">
        <v>42</v>
      </c>
      <c r="H129" s="280">
        <v>2500</v>
      </c>
      <c r="I129" s="224" t="s">
        <v>588</v>
      </c>
      <c r="J129" s="224" t="s">
        <v>72</v>
      </c>
      <c r="K129" s="278">
        <v>45107</v>
      </c>
      <c r="L129" s="226" t="s">
        <v>109</v>
      </c>
      <c r="M129" s="226">
        <v>388</v>
      </c>
      <c r="N129" s="227" t="s">
        <v>1134</v>
      </c>
      <c r="O129" s="226">
        <f>'EQUIPO JUNIO 2025  1'!AQ129</f>
        <v>6</v>
      </c>
      <c r="P129" s="228">
        <f t="shared" si="4"/>
        <v>6</v>
      </c>
      <c r="Q129" s="229">
        <f t="shared" ref="Q129:T129" si="249">AK129</f>
        <v>6</v>
      </c>
      <c r="R129" s="229">
        <f t="shared" si="249"/>
        <v>6</v>
      </c>
      <c r="S129" s="229">
        <f t="shared" si="249"/>
        <v>5</v>
      </c>
      <c r="T129" s="230">
        <f t="shared" si="249"/>
        <v>5</v>
      </c>
      <c r="U129" s="231"/>
      <c r="V129" s="220"/>
      <c r="W129" s="220"/>
      <c r="X129" s="220"/>
      <c r="Y129" s="232"/>
      <c r="Z129" s="340"/>
      <c r="AA129" s="341"/>
      <c r="AB129" s="220">
        <v>1</v>
      </c>
      <c r="AC129" s="220"/>
      <c r="AD129" s="232"/>
      <c r="AE129" s="233"/>
      <c r="AF129" s="220"/>
      <c r="AG129" s="220"/>
      <c r="AH129" s="220"/>
      <c r="AI129" s="232"/>
      <c r="AJ129" s="234">
        <f>'EQUIPO ENERO 2025'!AP129</f>
        <v>6</v>
      </c>
      <c r="AK129" s="235">
        <f t="shared" ref="AK129:AO129" si="250">P129-Z129+AE129+U129</f>
        <v>6</v>
      </c>
      <c r="AL129" s="229">
        <f t="shared" si="250"/>
        <v>6</v>
      </c>
      <c r="AM129" s="229">
        <f t="shared" si="250"/>
        <v>5</v>
      </c>
      <c r="AN129" s="229">
        <f t="shared" si="250"/>
        <v>5</v>
      </c>
      <c r="AO129" s="229">
        <f t="shared" si="250"/>
        <v>5</v>
      </c>
      <c r="AP129" s="220"/>
      <c r="AQ129" s="226">
        <f t="shared" si="2"/>
        <v>5</v>
      </c>
      <c r="AR129" s="224"/>
      <c r="AS129" s="224">
        <v>520</v>
      </c>
      <c r="AT129" s="236"/>
      <c r="AU129" s="224"/>
      <c r="AV129" s="224"/>
      <c r="AW129" s="238"/>
      <c r="AX129" s="238"/>
    </row>
    <row r="130" spans="1:50" ht="93.75" customHeight="1" x14ac:dyDescent="0.55000000000000004">
      <c r="A130" s="218">
        <f t="shared" si="3"/>
        <v>125</v>
      </c>
      <c r="B130" s="273" t="s">
        <v>590</v>
      </c>
      <c r="C130" s="224" t="s">
        <v>38</v>
      </c>
      <c r="D130" s="224" t="s">
        <v>386</v>
      </c>
      <c r="E130" s="224" t="s">
        <v>591</v>
      </c>
      <c r="F130" s="224" t="s">
        <v>592</v>
      </c>
      <c r="G130" s="236" t="s">
        <v>42</v>
      </c>
      <c r="H130" s="224"/>
      <c r="I130" s="224" t="s">
        <v>593</v>
      </c>
      <c r="J130" s="224" t="s">
        <v>386</v>
      </c>
      <c r="K130" s="278">
        <v>45126</v>
      </c>
      <c r="L130" s="226">
        <v>2023015</v>
      </c>
      <c r="M130" s="226">
        <v>409</v>
      </c>
      <c r="N130" s="227"/>
      <c r="O130" s="226">
        <f>'EQUIPO JUNIO 2025  1'!AQ130</f>
        <v>5</v>
      </c>
      <c r="P130" s="228">
        <f t="shared" si="4"/>
        <v>5</v>
      </c>
      <c r="Q130" s="229">
        <f t="shared" ref="Q130:T130" si="251">AK130</f>
        <v>5</v>
      </c>
      <c r="R130" s="229">
        <f t="shared" si="251"/>
        <v>5</v>
      </c>
      <c r="S130" s="229">
        <f t="shared" si="251"/>
        <v>5</v>
      </c>
      <c r="T130" s="230">
        <f t="shared" si="251"/>
        <v>5</v>
      </c>
      <c r="U130" s="231"/>
      <c r="V130" s="220"/>
      <c r="W130" s="220"/>
      <c r="X130" s="220"/>
      <c r="Y130" s="232"/>
      <c r="Z130" s="340"/>
      <c r="AA130" s="341"/>
      <c r="AB130" s="220"/>
      <c r="AC130" s="220"/>
      <c r="AD130" s="232"/>
      <c r="AE130" s="233"/>
      <c r="AF130" s="220"/>
      <c r="AG130" s="220"/>
      <c r="AH130" s="220"/>
      <c r="AI130" s="232"/>
      <c r="AJ130" s="234">
        <f>'EQUIPO ENERO 2025'!AP130</f>
        <v>5</v>
      </c>
      <c r="AK130" s="235">
        <f t="shared" ref="AK130:AO130" si="252">P130-Z130+AE130+U130</f>
        <v>5</v>
      </c>
      <c r="AL130" s="229">
        <f t="shared" si="252"/>
        <v>5</v>
      </c>
      <c r="AM130" s="229">
        <f t="shared" si="252"/>
        <v>5</v>
      </c>
      <c r="AN130" s="229">
        <f t="shared" si="252"/>
        <v>5</v>
      </c>
      <c r="AO130" s="229">
        <f t="shared" si="252"/>
        <v>5</v>
      </c>
      <c r="AP130" s="220"/>
      <c r="AQ130" s="226">
        <f t="shared" si="2"/>
        <v>5</v>
      </c>
      <c r="AR130" s="224"/>
      <c r="AS130" s="224"/>
      <c r="AT130" s="236"/>
      <c r="AU130" s="224"/>
      <c r="AV130" s="224"/>
      <c r="AW130" s="238"/>
      <c r="AX130" s="238"/>
    </row>
    <row r="131" spans="1:50" ht="93.75" customHeight="1" x14ac:dyDescent="0.55000000000000004">
      <c r="A131" s="218">
        <f t="shared" si="3"/>
        <v>126</v>
      </c>
      <c r="B131" s="273" t="s">
        <v>594</v>
      </c>
      <c r="C131" s="224" t="s">
        <v>38</v>
      </c>
      <c r="D131" s="224" t="s">
        <v>59</v>
      </c>
      <c r="E131" s="224" t="s">
        <v>595</v>
      </c>
      <c r="F131" s="224" t="s">
        <v>596</v>
      </c>
      <c r="G131" s="236" t="s">
        <v>42</v>
      </c>
      <c r="H131" s="280">
        <v>5500</v>
      </c>
      <c r="I131" s="224" t="s">
        <v>597</v>
      </c>
      <c r="J131" s="224" t="s">
        <v>72</v>
      </c>
      <c r="K131" s="278">
        <v>45107</v>
      </c>
      <c r="L131" s="226">
        <v>389</v>
      </c>
      <c r="M131" s="226"/>
      <c r="N131" s="227"/>
      <c r="O131" s="226">
        <f>'EQUIPO JUNIO 2025  1'!AQ131</f>
        <v>2</v>
      </c>
      <c r="P131" s="228">
        <f t="shared" si="4"/>
        <v>2</v>
      </c>
      <c r="Q131" s="229">
        <f t="shared" ref="Q131:T131" si="253">AK131</f>
        <v>2</v>
      </c>
      <c r="R131" s="229">
        <f t="shared" si="253"/>
        <v>2</v>
      </c>
      <c r="S131" s="229">
        <f t="shared" si="253"/>
        <v>2</v>
      </c>
      <c r="T131" s="230">
        <f t="shared" si="253"/>
        <v>2</v>
      </c>
      <c r="U131" s="231"/>
      <c r="V131" s="220"/>
      <c r="W131" s="220"/>
      <c r="X131" s="220"/>
      <c r="Y131" s="232"/>
      <c r="Z131" s="340"/>
      <c r="AA131" s="341"/>
      <c r="AB131" s="220"/>
      <c r="AC131" s="220"/>
      <c r="AD131" s="232"/>
      <c r="AE131" s="233"/>
      <c r="AF131" s="220"/>
      <c r="AG131" s="220"/>
      <c r="AH131" s="220"/>
      <c r="AI131" s="232"/>
      <c r="AJ131" s="234">
        <f>'EQUIPO ENERO 2025'!AP131</f>
        <v>12</v>
      </c>
      <c r="AK131" s="235">
        <f t="shared" ref="AK131:AO131" si="254">P131-Z131+AE131+U131</f>
        <v>2</v>
      </c>
      <c r="AL131" s="229">
        <f t="shared" si="254"/>
        <v>2</v>
      </c>
      <c r="AM131" s="229">
        <f t="shared" si="254"/>
        <v>2</v>
      </c>
      <c r="AN131" s="229">
        <f t="shared" si="254"/>
        <v>2</v>
      </c>
      <c r="AO131" s="229">
        <f t="shared" si="254"/>
        <v>2</v>
      </c>
      <c r="AP131" s="220"/>
      <c r="AQ131" s="226">
        <f t="shared" si="2"/>
        <v>2</v>
      </c>
      <c r="AR131" s="224"/>
      <c r="AS131" s="224"/>
      <c r="AT131" s="236"/>
      <c r="AU131" s="224"/>
      <c r="AV131" s="224"/>
      <c r="AW131" s="238"/>
      <c r="AX131" s="238"/>
    </row>
    <row r="132" spans="1:50" ht="93.75" customHeight="1" x14ac:dyDescent="0.55000000000000004">
      <c r="A132" s="218">
        <f t="shared" si="3"/>
        <v>127</v>
      </c>
      <c r="B132" s="273" t="s">
        <v>598</v>
      </c>
      <c r="C132" s="224" t="s">
        <v>38</v>
      </c>
      <c r="D132" s="224" t="s">
        <v>59</v>
      </c>
      <c r="E132" s="224" t="s">
        <v>595</v>
      </c>
      <c r="F132" s="224" t="s">
        <v>271</v>
      </c>
      <c r="G132" s="236" t="s">
        <v>42</v>
      </c>
      <c r="H132" s="280"/>
      <c r="I132" s="224" t="s">
        <v>599</v>
      </c>
      <c r="J132" s="224" t="s">
        <v>72</v>
      </c>
      <c r="K132" s="278">
        <v>45574</v>
      </c>
      <c r="L132" s="226" t="s">
        <v>142</v>
      </c>
      <c r="M132" s="226">
        <v>220</v>
      </c>
      <c r="N132" s="227"/>
      <c r="O132" s="226">
        <f>'EQUIPO JUNIO 2025  1'!AQ132</f>
        <v>12</v>
      </c>
      <c r="P132" s="228">
        <f t="shared" si="4"/>
        <v>12</v>
      </c>
      <c r="Q132" s="229">
        <f t="shared" ref="Q132:T132" si="255">AK132</f>
        <v>12</v>
      </c>
      <c r="R132" s="229">
        <f t="shared" si="255"/>
        <v>12</v>
      </c>
      <c r="S132" s="229">
        <f t="shared" si="255"/>
        <v>12</v>
      </c>
      <c r="T132" s="230">
        <f t="shared" si="255"/>
        <v>12</v>
      </c>
      <c r="U132" s="231"/>
      <c r="V132" s="220"/>
      <c r="W132" s="220"/>
      <c r="X132" s="220"/>
      <c r="Y132" s="232"/>
      <c r="Z132" s="340"/>
      <c r="AA132" s="341"/>
      <c r="AB132" s="220"/>
      <c r="AC132" s="220"/>
      <c r="AD132" s="232"/>
      <c r="AE132" s="233"/>
      <c r="AF132" s="220"/>
      <c r="AG132" s="220"/>
      <c r="AH132" s="220"/>
      <c r="AI132" s="232"/>
      <c r="AJ132" s="234">
        <f>'EQUIPO ENERO 2025'!AP132</f>
        <v>2</v>
      </c>
      <c r="AK132" s="235">
        <f t="shared" ref="AK132:AO132" si="256">P132-Z132+AE132+U132</f>
        <v>12</v>
      </c>
      <c r="AL132" s="229">
        <f t="shared" si="256"/>
        <v>12</v>
      </c>
      <c r="AM132" s="229">
        <f t="shared" si="256"/>
        <v>12</v>
      </c>
      <c r="AN132" s="229">
        <f t="shared" si="256"/>
        <v>12</v>
      </c>
      <c r="AO132" s="229">
        <f t="shared" si="256"/>
        <v>12</v>
      </c>
      <c r="AP132" s="220"/>
      <c r="AQ132" s="226">
        <f t="shared" si="2"/>
        <v>12</v>
      </c>
      <c r="AR132" s="224"/>
      <c r="AS132" s="224"/>
      <c r="AT132" s="236"/>
      <c r="AU132" s="224"/>
      <c r="AV132" s="224"/>
      <c r="AW132" s="238"/>
      <c r="AX132" s="238"/>
    </row>
    <row r="133" spans="1:50" ht="93.75" customHeight="1" x14ac:dyDescent="0.55000000000000004">
      <c r="A133" s="218">
        <f t="shared" si="3"/>
        <v>128</v>
      </c>
      <c r="B133" s="279" t="s">
        <v>600</v>
      </c>
      <c r="C133" s="224" t="s">
        <v>38</v>
      </c>
      <c r="D133" s="224" t="s">
        <v>59</v>
      </c>
      <c r="E133" s="224" t="s">
        <v>573</v>
      </c>
      <c r="F133" s="224" t="s">
        <v>601</v>
      </c>
      <c r="G133" s="227" t="s">
        <v>42</v>
      </c>
      <c r="H133" s="280">
        <v>2500</v>
      </c>
      <c r="I133" s="224" t="s">
        <v>602</v>
      </c>
      <c r="J133" s="224" t="s">
        <v>72</v>
      </c>
      <c r="K133" s="278"/>
      <c r="L133" s="226" t="s">
        <v>109</v>
      </c>
      <c r="M133" s="226">
        <v>388</v>
      </c>
      <c r="N133" s="227" t="s">
        <v>1135</v>
      </c>
      <c r="O133" s="226">
        <f>'EQUIPO JUNIO 2025  1'!AQ133</f>
        <v>5</v>
      </c>
      <c r="P133" s="228">
        <f t="shared" si="4"/>
        <v>5</v>
      </c>
      <c r="Q133" s="229">
        <f t="shared" ref="Q133:T133" si="257">AK133</f>
        <v>5</v>
      </c>
      <c r="R133" s="229">
        <f t="shared" si="257"/>
        <v>5</v>
      </c>
      <c r="S133" s="229">
        <f t="shared" si="257"/>
        <v>5</v>
      </c>
      <c r="T133" s="230">
        <f t="shared" si="257"/>
        <v>5</v>
      </c>
      <c r="U133" s="231"/>
      <c r="V133" s="220"/>
      <c r="W133" s="220"/>
      <c r="X133" s="220"/>
      <c r="Y133" s="232"/>
      <c r="Z133" s="340"/>
      <c r="AA133" s="341"/>
      <c r="AB133" s="220"/>
      <c r="AC133" s="220"/>
      <c r="AD133" s="232">
        <v>1</v>
      </c>
      <c r="AE133" s="233"/>
      <c r="AF133" s="220"/>
      <c r="AG133" s="220"/>
      <c r="AH133" s="220"/>
      <c r="AI133" s="232"/>
      <c r="AJ133" s="234">
        <f>'EQUIPO ENERO 2025'!AP133</f>
        <v>5</v>
      </c>
      <c r="AK133" s="235">
        <f t="shared" ref="AK133:AO133" si="258">P133-Z133+AE133+U133</f>
        <v>5</v>
      </c>
      <c r="AL133" s="229">
        <f t="shared" si="258"/>
        <v>5</v>
      </c>
      <c r="AM133" s="229">
        <f t="shared" si="258"/>
        <v>5</v>
      </c>
      <c r="AN133" s="229">
        <f t="shared" si="258"/>
        <v>5</v>
      </c>
      <c r="AO133" s="229">
        <f t="shared" si="258"/>
        <v>4</v>
      </c>
      <c r="AP133" s="220"/>
      <c r="AQ133" s="226">
        <f t="shared" si="2"/>
        <v>4</v>
      </c>
      <c r="AR133" s="224">
        <v>396381151</v>
      </c>
      <c r="AS133" s="224">
        <v>523</v>
      </c>
      <c r="AT133" s="236">
        <v>4803</v>
      </c>
      <c r="AU133" s="224"/>
      <c r="AV133" s="224"/>
      <c r="AW133" s="238"/>
      <c r="AX133" s="238"/>
    </row>
    <row r="134" spans="1:50" ht="93.75" customHeight="1" x14ac:dyDescent="0.55000000000000004">
      <c r="A134" s="218">
        <f t="shared" si="3"/>
        <v>129</v>
      </c>
      <c r="B134" s="279" t="s">
        <v>603</v>
      </c>
      <c r="C134" s="224" t="s">
        <v>38</v>
      </c>
      <c r="D134" s="224" t="s">
        <v>59</v>
      </c>
      <c r="E134" s="224" t="s">
        <v>604</v>
      </c>
      <c r="F134" s="224" t="s">
        <v>605</v>
      </c>
      <c r="G134" s="227" t="s">
        <v>42</v>
      </c>
      <c r="H134" s="280">
        <v>2500</v>
      </c>
      <c r="I134" s="224" t="s">
        <v>606</v>
      </c>
      <c r="J134" s="224" t="s">
        <v>72</v>
      </c>
      <c r="K134" s="278">
        <v>45216</v>
      </c>
      <c r="L134" s="226">
        <v>2015</v>
      </c>
      <c r="M134" s="226">
        <v>451</v>
      </c>
      <c r="N134" s="227"/>
      <c r="O134" s="226">
        <f>'EQUIPO JUNIO 2025  1'!AQ134</f>
        <v>3</v>
      </c>
      <c r="P134" s="228">
        <f t="shared" si="4"/>
        <v>3</v>
      </c>
      <c r="Q134" s="229">
        <f t="shared" ref="Q134:T134" si="259">AK134</f>
        <v>3</v>
      </c>
      <c r="R134" s="229">
        <f t="shared" si="259"/>
        <v>3</v>
      </c>
      <c r="S134" s="229">
        <f t="shared" si="259"/>
        <v>3</v>
      </c>
      <c r="T134" s="230">
        <f t="shared" si="259"/>
        <v>3</v>
      </c>
      <c r="U134" s="231"/>
      <c r="V134" s="220"/>
      <c r="W134" s="220"/>
      <c r="X134" s="220"/>
      <c r="Y134" s="232"/>
      <c r="Z134" s="340"/>
      <c r="AA134" s="341"/>
      <c r="AB134" s="220"/>
      <c r="AC134" s="220"/>
      <c r="AD134" s="232"/>
      <c r="AE134" s="233"/>
      <c r="AF134" s="220"/>
      <c r="AG134" s="220"/>
      <c r="AH134" s="220"/>
      <c r="AI134" s="232"/>
      <c r="AJ134" s="234">
        <f>'EQUIPO ENERO 2025'!AP134</f>
        <v>3</v>
      </c>
      <c r="AK134" s="235">
        <f t="shared" ref="AK134:AO134" si="260">P134-Z134+AE134+U134</f>
        <v>3</v>
      </c>
      <c r="AL134" s="229">
        <f t="shared" si="260"/>
        <v>3</v>
      </c>
      <c r="AM134" s="229">
        <f t="shared" si="260"/>
        <v>3</v>
      </c>
      <c r="AN134" s="229">
        <f t="shared" si="260"/>
        <v>3</v>
      </c>
      <c r="AO134" s="229">
        <f t="shared" si="260"/>
        <v>3</v>
      </c>
      <c r="AP134" s="220"/>
      <c r="AQ134" s="226">
        <f t="shared" si="2"/>
        <v>3</v>
      </c>
      <c r="AR134" s="224"/>
      <c r="AS134" s="224"/>
      <c r="AT134" s="236"/>
      <c r="AU134" s="224"/>
      <c r="AV134" s="224"/>
      <c r="AW134" s="238"/>
      <c r="AX134" s="238"/>
    </row>
    <row r="135" spans="1:50" ht="93.75" customHeight="1" x14ac:dyDescent="0.55000000000000004">
      <c r="A135" s="218">
        <f t="shared" si="3"/>
        <v>130</v>
      </c>
      <c r="B135" s="273" t="s">
        <v>607</v>
      </c>
      <c r="C135" s="224" t="s">
        <v>38</v>
      </c>
      <c r="D135" s="220" t="s">
        <v>59</v>
      </c>
      <c r="E135" s="224" t="s">
        <v>608</v>
      </c>
      <c r="F135" s="220" t="s">
        <v>609</v>
      </c>
      <c r="G135" s="221" t="s">
        <v>42</v>
      </c>
      <c r="H135" s="220"/>
      <c r="I135" s="224" t="s">
        <v>610</v>
      </c>
      <c r="J135" s="224" t="s">
        <v>72</v>
      </c>
      <c r="K135" s="250">
        <v>45682</v>
      </c>
      <c r="L135" s="226"/>
      <c r="M135" s="226">
        <v>140</v>
      </c>
      <c r="N135" s="335"/>
      <c r="O135" s="226">
        <f>'EQUIPO JUNIO 2025  1'!AQ135</f>
        <v>5</v>
      </c>
      <c r="P135" s="228">
        <f t="shared" si="4"/>
        <v>5</v>
      </c>
      <c r="Q135" s="229">
        <f t="shared" ref="Q135:T135" si="261">AK135</f>
        <v>5</v>
      </c>
      <c r="R135" s="229">
        <f t="shared" si="261"/>
        <v>5</v>
      </c>
      <c r="S135" s="229">
        <f t="shared" si="261"/>
        <v>5</v>
      </c>
      <c r="T135" s="230">
        <f t="shared" si="261"/>
        <v>5</v>
      </c>
      <c r="U135" s="231"/>
      <c r="V135" s="220"/>
      <c r="W135" s="220"/>
      <c r="X135" s="220"/>
      <c r="Y135" s="232"/>
      <c r="Z135" s="340"/>
      <c r="AA135" s="341"/>
      <c r="AB135" s="220">
        <v>2</v>
      </c>
      <c r="AC135" s="220"/>
      <c r="AD135" s="232"/>
      <c r="AE135" s="233"/>
      <c r="AF135" s="220"/>
      <c r="AG135" s="220">
        <v>2</v>
      </c>
      <c r="AH135" s="220"/>
      <c r="AI135" s="232"/>
      <c r="AJ135" s="234">
        <f>'EQUIPO ENERO 2025'!AP135</f>
        <v>6</v>
      </c>
      <c r="AK135" s="235">
        <f t="shared" ref="AK135:AO135" si="262">P135-Z135+AE135+U135</f>
        <v>5</v>
      </c>
      <c r="AL135" s="229">
        <f t="shared" si="262"/>
        <v>5</v>
      </c>
      <c r="AM135" s="229">
        <f t="shared" si="262"/>
        <v>5</v>
      </c>
      <c r="AN135" s="229">
        <f t="shared" si="262"/>
        <v>5</v>
      </c>
      <c r="AO135" s="229">
        <f t="shared" si="262"/>
        <v>5</v>
      </c>
      <c r="AP135" s="220"/>
      <c r="AQ135" s="226">
        <f t="shared" si="2"/>
        <v>5</v>
      </c>
      <c r="AR135" s="224"/>
      <c r="AS135" s="224" t="s">
        <v>1139</v>
      </c>
      <c r="AT135" s="236"/>
      <c r="AU135" s="224"/>
      <c r="AV135" s="224"/>
      <c r="AW135" s="238"/>
      <c r="AX135" s="238"/>
    </row>
    <row r="136" spans="1:50" ht="93.75" customHeight="1" x14ac:dyDescent="0.55000000000000004">
      <c r="A136" s="218">
        <f t="shared" si="3"/>
        <v>131</v>
      </c>
      <c r="B136" s="239" t="s">
        <v>611</v>
      </c>
      <c r="C136" s="224" t="s">
        <v>38</v>
      </c>
      <c r="D136" s="240" t="s">
        <v>58</v>
      </c>
      <c r="E136" s="241" t="s">
        <v>608</v>
      </c>
      <c r="F136" s="242" t="s">
        <v>612</v>
      </c>
      <c r="G136" s="243" t="s">
        <v>42</v>
      </c>
      <c r="H136" s="242"/>
      <c r="I136" s="245" t="s">
        <v>613</v>
      </c>
      <c r="J136" s="280" t="s">
        <v>58</v>
      </c>
      <c r="K136" s="250">
        <v>44592</v>
      </c>
      <c r="L136" s="226"/>
      <c r="M136" s="226"/>
      <c r="N136" s="236"/>
      <c r="O136" s="226">
        <f>'EQUIPO JUNIO 2025  1'!AQ136</f>
        <v>4</v>
      </c>
      <c r="P136" s="228">
        <f t="shared" si="4"/>
        <v>4</v>
      </c>
      <c r="Q136" s="229">
        <f t="shared" ref="Q136:T136" si="263">AK136</f>
        <v>4</v>
      </c>
      <c r="R136" s="229">
        <f t="shared" si="263"/>
        <v>4</v>
      </c>
      <c r="S136" s="229">
        <f t="shared" si="263"/>
        <v>4</v>
      </c>
      <c r="T136" s="230">
        <f t="shared" si="263"/>
        <v>4</v>
      </c>
      <c r="U136" s="231"/>
      <c r="V136" s="220"/>
      <c r="W136" s="220"/>
      <c r="X136" s="220"/>
      <c r="Y136" s="232"/>
      <c r="Z136" s="340"/>
      <c r="AA136" s="341"/>
      <c r="AB136" s="220"/>
      <c r="AC136" s="220"/>
      <c r="AD136" s="232"/>
      <c r="AE136" s="233"/>
      <c r="AF136" s="220"/>
      <c r="AG136" s="220"/>
      <c r="AH136" s="220"/>
      <c r="AI136" s="232"/>
      <c r="AJ136" s="234">
        <f>'EQUIPO ENERO 2025'!AP136</f>
        <v>4</v>
      </c>
      <c r="AK136" s="235">
        <f t="shared" ref="AK136:AO136" si="264">P136-Z136+AE136+U136</f>
        <v>4</v>
      </c>
      <c r="AL136" s="229">
        <f t="shared" si="264"/>
        <v>4</v>
      </c>
      <c r="AM136" s="229">
        <f t="shared" si="264"/>
        <v>4</v>
      </c>
      <c r="AN136" s="229">
        <f t="shared" si="264"/>
        <v>4</v>
      </c>
      <c r="AO136" s="229">
        <f t="shared" si="264"/>
        <v>4</v>
      </c>
      <c r="AP136" s="220"/>
      <c r="AQ136" s="226">
        <f t="shared" si="2"/>
        <v>4</v>
      </c>
      <c r="AR136" s="224"/>
      <c r="AS136" s="224"/>
      <c r="AT136" s="236"/>
      <c r="AU136" s="224"/>
      <c r="AV136" s="224"/>
      <c r="AW136" s="238"/>
      <c r="AX136" s="238"/>
    </row>
    <row r="137" spans="1:50" ht="93.75" customHeight="1" x14ac:dyDescent="0.55000000000000004">
      <c r="A137" s="218">
        <f t="shared" si="3"/>
        <v>132</v>
      </c>
      <c r="B137" s="239" t="s">
        <v>614</v>
      </c>
      <c r="C137" s="224" t="s">
        <v>615</v>
      </c>
      <c r="D137" s="240" t="s">
        <v>59</v>
      </c>
      <c r="E137" s="241" t="s">
        <v>616</v>
      </c>
      <c r="F137" s="242" t="s">
        <v>617</v>
      </c>
      <c r="G137" s="243"/>
      <c r="H137" s="242"/>
      <c r="I137" s="245"/>
      <c r="J137" s="280" t="s">
        <v>72</v>
      </c>
      <c r="K137" s="250">
        <v>45433</v>
      </c>
      <c r="L137" s="226">
        <v>274441061489</v>
      </c>
      <c r="M137" s="226">
        <v>65</v>
      </c>
      <c r="N137" s="224"/>
      <c r="O137" s="226">
        <f>'EQUIPO JUNIO 2025  1'!AQ137</f>
        <v>0</v>
      </c>
      <c r="P137" s="228">
        <f t="shared" si="4"/>
        <v>0</v>
      </c>
      <c r="Q137" s="229">
        <f t="shared" ref="Q137:T137" si="265">AK137</f>
        <v>0</v>
      </c>
      <c r="R137" s="229">
        <f t="shared" si="265"/>
        <v>0</v>
      </c>
      <c r="S137" s="229">
        <f t="shared" si="265"/>
        <v>0</v>
      </c>
      <c r="T137" s="230">
        <f t="shared" si="265"/>
        <v>0</v>
      </c>
      <c r="U137" s="231"/>
      <c r="V137" s="220"/>
      <c r="W137" s="220"/>
      <c r="X137" s="220"/>
      <c r="Y137" s="232"/>
      <c r="Z137" s="340"/>
      <c r="AA137" s="341"/>
      <c r="AB137" s="220"/>
      <c r="AC137" s="220"/>
      <c r="AD137" s="232"/>
      <c r="AE137" s="233"/>
      <c r="AF137" s="220"/>
      <c r="AG137" s="220"/>
      <c r="AH137" s="220"/>
      <c r="AI137" s="232"/>
      <c r="AJ137" s="234">
        <f>'EQUIPO ENERO 2025'!AP137</f>
        <v>0</v>
      </c>
      <c r="AK137" s="235">
        <f t="shared" ref="AK137:AO137" si="266">P137-Z137+AE137+U137</f>
        <v>0</v>
      </c>
      <c r="AL137" s="229">
        <f t="shared" si="266"/>
        <v>0</v>
      </c>
      <c r="AM137" s="229">
        <f t="shared" si="266"/>
        <v>0</v>
      </c>
      <c r="AN137" s="229">
        <f t="shared" si="266"/>
        <v>0</v>
      </c>
      <c r="AO137" s="229">
        <f t="shared" si="266"/>
        <v>0</v>
      </c>
      <c r="AP137" s="220"/>
      <c r="AQ137" s="226">
        <f t="shared" si="2"/>
        <v>0</v>
      </c>
      <c r="AR137" s="224"/>
      <c r="AS137" s="224"/>
      <c r="AT137" s="236"/>
      <c r="AU137" s="224"/>
      <c r="AV137" s="224"/>
      <c r="AW137" s="238"/>
      <c r="AX137" s="238"/>
    </row>
    <row r="138" spans="1:50" ht="93.75" customHeight="1" x14ac:dyDescent="0.55000000000000004">
      <c r="A138" s="218">
        <f t="shared" si="3"/>
        <v>133</v>
      </c>
      <c r="B138" s="239" t="s">
        <v>619</v>
      </c>
      <c r="C138" s="224" t="s">
        <v>38</v>
      </c>
      <c r="D138" s="240" t="s">
        <v>59</v>
      </c>
      <c r="E138" s="241" t="s">
        <v>620</v>
      </c>
      <c r="F138" s="242" t="s">
        <v>621</v>
      </c>
      <c r="G138" s="243"/>
      <c r="H138" s="242"/>
      <c r="I138" s="245" t="s">
        <v>622</v>
      </c>
      <c r="J138" s="280" t="s">
        <v>72</v>
      </c>
      <c r="K138" s="250">
        <v>45574</v>
      </c>
      <c r="L138" s="226" t="s">
        <v>142</v>
      </c>
      <c r="M138" s="226">
        <v>74</v>
      </c>
      <c r="N138" s="236"/>
      <c r="O138" s="226">
        <f>'EQUIPO JUNIO 2025  1'!AQ138</f>
        <v>9</v>
      </c>
      <c r="P138" s="228">
        <f t="shared" si="4"/>
        <v>9</v>
      </c>
      <c r="Q138" s="229">
        <f t="shared" ref="Q138:T138" si="267">AK138</f>
        <v>9</v>
      </c>
      <c r="R138" s="229">
        <f t="shared" si="267"/>
        <v>9</v>
      </c>
      <c r="S138" s="229">
        <f t="shared" si="267"/>
        <v>9</v>
      </c>
      <c r="T138" s="230">
        <f t="shared" si="267"/>
        <v>9</v>
      </c>
      <c r="U138" s="231"/>
      <c r="V138" s="220"/>
      <c r="W138" s="220"/>
      <c r="X138" s="220"/>
      <c r="Y138" s="232"/>
      <c r="Z138" s="340"/>
      <c r="AA138" s="341"/>
      <c r="AB138" s="220"/>
      <c r="AC138" s="220"/>
      <c r="AD138" s="232"/>
      <c r="AE138" s="233"/>
      <c r="AF138" s="220"/>
      <c r="AG138" s="220"/>
      <c r="AH138" s="220"/>
      <c r="AI138" s="232"/>
      <c r="AJ138" s="234">
        <f>'EQUIPO ENERO 2025'!AP138</f>
        <v>9</v>
      </c>
      <c r="AK138" s="235">
        <f t="shared" ref="AK138:AO138" si="268">P138-Z138+AE138+U138</f>
        <v>9</v>
      </c>
      <c r="AL138" s="229">
        <f t="shared" si="268"/>
        <v>9</v>
      </c>
      <c r="AM138" s="229">
        <f t="shared" si="268"/>
        <v>9</v>
      </c>
      <c r="AN138" s="229">
        <f t="shared" si="268"/>
        <v>9</v>
      </c>
      <c r="AO138" s="229">
        <f t="shared" si="268"/>
        <v>9</v>
      </c>
      <c r="AP138" s="220"/>
      <c r="AQ138" s="226">
        <f t="shared" si="2"/>
        <v>9</v>
      </c>
      <c r="AR138" s="224"/>
      <c r="AS138" s="224"/>
      <c r="AT138" s="236"/>
      <c r="AU138" s="224"/>
      <c r="AV138" s="224"/>
      <c r="AW138" s="238"/>
      <c r="AX138" s="238"/>
    </row>
    <row r="139" spans="1:50" ht="93.75" customHeight="1" x14ac:dyDescent="0.55000000000000004">
      <c r="A139" s="218">
        <f t="shared" si="3"/>
        <v>134</v>
      </c>
      <c r="B139" s="239" t="s">
        <v>623</v>
      </c>
      <c r="C139" s="224" t="s">
        <v>155</v>
      </c>
      <c r="D139" s="240" t="s">
        <v>59</v>
      </c>
      <c r="E139" s="241" t="s">
        <v>624</v>
      </c>
      <c r="F139" s="242" t="s">
        <v>426</v>
      </c>
      <c r="G139" s="243"/>
      <c r="H139" s="242"/>
      <c r="I139" s="245"/>
      <c r="J139" s="280" t="s">
        <v>386</v>
      </c>
      <c r="K139" s="250">
        <v>45539</v>
      </c>
      <c r="L139" s="226" t="s">
        <v>625</v>
      </c>
      <c r="M139" s="226">
        <v>33</v>
      </c>
      <c r="N139" s="236"/>
      <c r="O139" s="226">
        <f>'EQUIPO JUNIO 2025  1'!AQ139</f>
        <v>18</v>
      </c>
      <c r="P139" s="228">
        <f t="shared" si="4"/>
        <v>18</v>
      </c>
      <c r="Q139" s="229">
        <f t="shared" ref="Q139:T139" si="269">AK139</f>
        <v>18</v>
      </c>
      <c r="R139" s="229">
        <f t="shared" si="269"/>
        <v>18</v>
      </c>
      <c r="S139" s="229">
        <f t="shared" si="269"/>
        <v>18</v>
      </c>
      <c r="T139" s="230">
        <f t="shared" si="269"/>
        <v>18</v>
      </c>
      <c r="U139" s="231"/>
      <c r="V139" s="220"/>
      <c r="W139" s="220"/>
      <c r="X139" s="220"/>
      <c r="Y139" s="232"/>
      <c r="Z139" s="340"/>
      <c r="AA139" s="341"/>
      <c r="AB139" s="220"/>
      <c r="AC139" s="220"/>
      <c r="AD139" s="232"/>
      <c r="AE139" s="233"/>
      <c r="AF139" s="220"/>
      <c r="AG139" s="220"/>
      <c r="AH139" s="220"/>
      <c r="AI139" s="232"/>
      <c r="AJ139" s="234">
        <f>'EQUIPO ENERO 2025'!AP139</f>
        <v>18</v>
      </c>
      <c r="AK139" s="235">
        <f t="shared" ref="AK139:AO139" si="270">P139-Z139+AE139+U139</f>
        <v>18</v>
      </c>
      <c r="AL139" s="229">
        <f t="shared" si="270"/>
        <v>18</v>
      </c>
      <c r="AM139" s="229">
        <f t="shared" si="270"/>
        <v>18</v>
      </c>
      <c r="AN139" s="229">
        <f t="shared" si="270"/>
        <v>18</v>
      </c>
      <c r="AO139" s="229">
        <f t="shared" si="270"/>
        <v>18</v>
      </c>
      <c r="AP139" s="220"/>
      <c r="AQ139" s="226">
        <f t="shared" si="2"/>
        <v>18</v>
      </c>
      <c r="AR139" s="224"/>
      <c r="AS139" s="224"/>
      <c r="AT139" s="236"/>
      <c r="AU139" s="224"/>
      <c r="AV139" s="224"/>
      <c r="AW139" s="238"/>
      <c r="AX139" s="238"/>
    </row>
    <row r="140" spans="1:50" ht="93.75" customHeight="1" x14ac:dyDescent="0.55000000000000004">
      <c r="A140" s="218">
        <f t="shared" si="3"/>
        <v>135</v>
      </c>
      <c r="B140" s="239" t="s">
        <v>626</v>
      </c>
      <c r="C140" s="224" t="s">
        <v>155</v>
      </c>
      <c r="D140" s="240" t="s">
        <v>59</v>
      </c>
      <c r="E140" s="241" t="s">
        <v>627</v>
      </c>
      <c r="F140" s="242" t="s">
        <v>534</v>
      </c>
      <c r="G140" s="243" t="s">
        <v>42</v>
      </c>
      <c r="H140" s="242"/>
      <c r="I140" s="245"/>
      <c r="J140" s="280" t="s">
        <v>386</v>
      </c>
      <c r="K140" s="250">
        <v>45539</v>
      </c>
      <c r="L140" s="226" t="s">
        <v>625</v>
      </c>
      <c r="M140" s="226">
        <v>33</v>
      </c>
      <c r="N140" s="236"/>
      <c r="O140" s="226">
        <f>'EQUIPO JUNIO 2025  1'!AQ140</f>
        <v>8</v>
      </c>
      <c r="P140" s="228">
        <f t="shared" si="4"/>
        <v>8</v>
      </c>
      <c r="Q140" s="229">
        <f t="shared" ref="Q140:T140" si="271">AK140</f>
        <v>8</v>
      </c>
      <c r="R140" s="229">
        <f t="shared" si="271"/>
        <v>8</v>
      </c>
      <c r="S140" s="229">
        <f t="shared" si="271"/>
        <v>8</v>
      </c>
      <c r="T140" s="230">
        <f t="shared" si="271"/>
        <v>8</v>
      </c>
      <c r="U140" s="231"/>
      <c r="V140" s="220"/>
      <c r="W140" s="220"/>
      <c r="X140" s="220"/>
      <c r="Y140" s="232"/>
      <c r="Z140" s="340"/>
      <c r="AA140" s="341"/>
      <c r="AB140" s="220"/>
      <c r="AC140" s="220"/>
      <c r="AD140" s="232"/>
      <c r="AE140" s="233"/>
      <c r="AF140" s="220"/>
      <c r="AG140" s="220"/>
      <c r="AH140" s="220"/>
      <c r="AI140" s="232"/>
      <c r="AJ140" s="234">
        <f>'EQUIPO ENERO 2025'!AP140</f>
        <v>8</v>
      </c>
      <c r="AK140" s="235">
        <f t="shared" ref="AK140:AO140" si="272">P140-Z140+AE140+U140</f>
        <v>8</v>
      </c>
      <c r="AL140" s="229">
        <f t="shared" si="272"/>
        <v>8</v>
      </c>
      <c r="AM140" s="229">
        <f t="shared" si="272"/>
        <v>8</v>
      </c>
      <c r="AN140" s="229">
        <f t="shared" si="272"/>
        <v>8</v>
      </c>
      <c r="AO140" s="229">
        <f t="shared" si="272"/>
        <v>8</v>
      </c>
      <c r="AP140" s="220"/>
      <c r="AQ140" s="226">
        <f t="shared" si="2"/>
        <v>8</v>
      </c>
      <c r="AR140" s="224"/>
      <c r="AS140" s="224"/>
      <c r="AT140" s="236"/>
      <c r="AU140" s="224"/>
      <c r="AV140" s="224"/>
      <c r="AW140" s="238"/>
      <c r="AX140" s="238"/>
    </row>
    <row r="141" spans="1:50" ht="93.75" customHeight="1" x14ac:dyDescent="0.55000000000000004">
      <c r="A141" s="218">
        <f t="shared" si="3"/>
        <v>136</v>
      </c>
      <c r="B141" s="239" t="s">
        <v>1144</v>
      </c>
      <c r="C141" s="224" t="s">
        <v>155</v>
      </c>
      <c r="D141" s="240" t="s">
        <v>59</v>
      </c>
      <c r="E141" s="241" t="s">
        <v>629</v>
      </c>
      <c r="F141" s="242" t="s">
        <v>534</v>
      </c>
      <c r="G141" s="243" t="s">
        <v>42</v>
      </c>
      <c r="H141" s="242"/>
      <c r="I141" s="245"/>
      <c r="J141" s="280" t="s">
        <v>386</v>
      </c>
      <c r="K141" s="250">
        <v>45687</v>
      </c>
      <c r="L141" s="226" t="s">
        <v>625</v>
      </c>
      <c r="M141" s="226">
        <v>146</v>
      </c>
      <c r="N141" s="335"/>
      <c r="O141" s="226">
        <f>'EQUIPO JUNIO 2025  1'!AQ141</f>
        <v>4</v>
      </c>
      <c r="P141" s="228">
        <f t="shared" si="4"/>
        <v>4</v>
      </c>
      <c r="Q141" s="229">
        <f t="shared" ref="Q141:T141" si="273">AK141</f>
        <v>4</v>
      </c>
      <c r="R141" s="229">
        <f t="shared" si="273"/>
        <v>4</v>
      </c>
      <c r="S141" s="229">
        <f t="shared" si="273"/>
        <v>4</v>
      </c>
      <c r="T141" s="230">
        <f t="shared" si="273"/>
        <v>4</v>
      </c>
      <c r="U141" s="231"/>
      <c r="V141" s="220"/>
      <c r="W141" s="220"/>
      <c r="X141" s="220"/>
      <c r="Y141" s="232"/>
      <c r="Z141" s="340"/>
      <c r="AA141" s="341"/>
      <c r="AB141" s="220"/>
      <c r="AC141" s="220"/>
      <c r="AD141" s="232"/>
      <c r="AE141" s="233"/>
      <c r="AF141" s="220"/>
      <c r="AG141" s="220"/>
      <c r="AH141" s="220"/>
      <c r="AI141" s="232"/>
      <c r="AJ141" s="234">
        <f>'EQUIPO ENERO 2025'!AP141</f>
        <v>4</v>
      </c>
      <c r="AK141" s="235">
        <f t="shared" ref="AK141:AO141" si="274">P141-Z141+AE141+U141</f>
        <v>4</v>
      </c>
      <c r="AL141" s="229">
        <f t="shared" si="274"/>
        <v>4</v>
      </c>
      <c r="AM141" s="229">
        <f t="shared" si="274"/>
        <v>4</v>
      </c>
      <c r="AN141" s="229">
        <f t="shared" si="274"/>
        <v>4</v>
      </c>
      <c r="AO141" s="229">
        <f t="shared" si="274"/>
        <v>4</v>
      </c>
      <c r="AP141" s="220"/>
      <c r="AQ141" s="226">
        <f t="shared" si="2"/>
        <v>4</v>
      </c>
      <c r="AR141" s="224"/>
      <c r="AS141" s="224"/>
      <c r="AT141" s="236"/>
      <c r="AU141" s="224"/>
      <c r="AV141" s="224"/>
      <c r="AW141" s="238"/>
      <c r="AX141" s="238"/>
    </row>
    <row r="142" spans="1:50" ht="93.75" customHeight="1" x14ac:dyDescent="0.55000000000000004">
      <c r="A142" s="218">
        <f t="shared" si="3"/>
        <v>137</v>
      </c>
      <c r="B142" s="337" t="s">
        <v>630</v>
      </c>
      <c r="C142" s="224" t="s">
        <v>74</v>
      </c>
      <c r="D142" s="240" t="s">
        <v>59</v>
      </c>
      <c r="E142" s="241" t="s">
        <v>631</v>
      </c>
      <c r="F142" s="242" t="s">
        <v>632</v>
      </c>
      <c r="G142" s="243" t="s">
        <v>42</v>
      </c>
      <c r="H142" s="242"/>
      <c r="I142" s="245" t="s">
        <v>633</v>
      </c>
      <c r="J142" s="280" t="s">
        <v>72</v>
      </c>
      <c r="K142" s="250">
        <v>45574</v>
      </c>
      <c r="L142" s="226" t="s">
        <v>142</v>
      </c>
      <c r="M142" s="226">
        <v>72</v>
      </c>
      <c r="N142" s="236"/>
      <c r="O142" s="226">
        <f>'EQUIPO JUNIO 2025  1'!AQ142</f>
        <v>15</v>
      </c>
      <c r="P142" s="228">
        <f t="shared" si="4"/>
        <v>15</v>
      </c>
      <c r="Q142" s="229">
        <f t="shared" ref="Q142:T142" si="275">AK142</f>
        <v>15</v>
      </c>
      <c r="R142" s="229">
        <f t="shared" si="275"/>
        <v>15</v>
      </c>
      <c r="S142" s="229">
        <f t="shared" si="275"/>
        <v>15</v>
      </c>
      <c r="T142" s="230">
        <f t="shared" si="275"/>
        <v>15</v>
      </c>
      <c r="U142" s="231"/>
      <c r="V142" s="220"/>
      <c r="W142" s="220"/>
      <c r="X142" s="220"/>
      <c r="Y142" s="232"/>
      <c r="Z142" s="340"/>
      <c r="AA142" s="341"/>
      <c r="AB142" s="220"/>
      <c r="AC142" s="220"/>
      <c r="AD142" s="232"/>
      <c r="AE142" s="233"/>
      <c r="AF142" s="220"/>
      <c r="AG142" s="220"/>
      <c r="AH142" s="220"/>
      <c r="AI142" s="232"/>
      <c r="AJ142" s="234">
        <f>'EQUIPO ENERO 2025'!AP142</f>
        <v>15</v>
      </c>
      <c r="AK142" s="235">
        <f t="shared" ref="AK142:AO142" si="276">P142-Z142+AE142+U142</f>
        <v>15</v>
      </c>
      <c r="AL142" s="229">
        <f t="shared" si="276"/>
        <v>15</v>
      </c>
      <c r="AM142" s="229">
        <f t="shared" si="276"/>
        <v>15</v>
      </c>
      <c r="AN142" s="229">
        <f t="shared" si="276"/>
        <v>15</v>
      </c>
      <c r="AO142" s="229">
        <f t="shared" si="276"/>
        <v>15</v>
      </c>
      <c r="AP142" s="220"/>
      <c r="AQ142" s="226">
        <f t="shared" si="2"/>
        <v>15</v>
      </c>
      <c r="AR142" s="224"/>
      <c r="AS142" s="224"/>
      <c r="AT142" s="236"/>
      <c r="AU142" s="224"/>
      <c r="AV142" s="224"/>
      <c r="AW142" s="238"/>
      <c r="AX142" s="238"/>
    </row>
    <row r="143" spans="1:50" ht="93.75" customHeight="1" x14ac:dyDescent="0.55000000000000004">
      <c r="A143" s="218">
        <f t="shared" si="3"/>
        <v>138</v>
      </c>
      <c r="B143" s="239" t="s">
        <v>636</v>
      </c>
      <c r="C143" s="224" t="s">
        <v>155</v>
      </c>
      <c r="D143" s="240" t="s">
        <v>442</v>
      </c>
      <c r="E143" s="241" t="s">
        <v>637</v>
      </c>
      <c r="F143" s="242" t="s">
        <v>510</v>
      </c>
      <c r="G143" s="243" t="s">
        <v>42</v>
      </c>
      <c r="H143" s="242"/>
      <c r="I143" s="245" t="s">
        <v>638</v>
      </c>
      <c r="J143" s="280" t="s">
        <v>44</v>
      </c>
      <c r="K143" s="250">
        <v>45666</v>
      </c>
      <c r="L143" s="226" t="s">
        <v>45</v>
      </c>
      <c r="M143" s="226">
        <v>118</v>
      </c>
      <c r="N143" s="236"/>
      <c r="O143" s="226">
        <f>'EQUIPO JUNIO 2025  1'!AQ143</f>
        <v>0</v>
      </c>
      <c r="P143" s="228">
        <f t="shared" si="4"/>
        <v>0</v>
      </c>
      <c r="Q143" s="229">
        <f t="shared" ref="Q143:T143" si="277">AK143</f>
        <v>0</v>
      </c>
      <c r="R143" s="229">
        <f t="shared" si="277"/>
        <v>0</v>
      </c>
      <c r="S143" s="229">
        <f t="shared" si="277"/>
        <v>0</v>
      </c>
      <c r="T143" s="230">
        <f t="shared" si="277"/>
        <v>0</v>
      </c>
      <c r="U143" s="231"/>
      <c r="V143" s="220"/>
      <c r="W143" s="220"/>
      <c r="X143" s="220"/>
      <c r="Y143" s="232"/>
      <c r="Z143" s="340"/>
      <c r="AA143" s="341"/>
      <c r="AB143" s="220"/>
      <c r="AC143" s="220"/>
      <c r="AD143" s="232"/>
      <c r="AE143" s="233"/>
      <c r="AF143" s="220"/>
      <c r="AG143" s="220"/>
      <c r="AH143" s="220"/>
      <c r="AI143" s="232"/>
      <c r="AJ143" s="234">
        <f>'EQUIPO ENERO 2025'!AP143</f>
        <v>0</v>
      </c>
      <c r="AK143" s="235">
        <f t="shared" ref="AK143:AO143" si="278">P143-Z143+AE143+U143</f>
        <v>0</v>
      </c>
      <c r="AL143" s="229">
        <f t="shared" si="278"/>
        <v>0</v>
      </c>
      <c r="AM143" s="229">
        <f t="shared" si="278"/>
        <v>0</v>
      </c>
      <c r="AN143" s="229">
        <f t="shared" si="278"/>
        <v>0</v>
      </c>
      <c r="AO143" s="229">
        <f t="shared" si="278"/>
        <v>0</v>
      </c>
      <c r="AP143" s="220"/>
      <c r="AQ143" s="226">
        <f t="shared" si="2"/>
        <v>0</v>
      </c>
      <c r="AR143" s="224"/>
      <c r="AS143" s="224"/>
      <c r="AT143" s="236"/>
      <c r="AU143" s="224"/>
      <c r="AV143" s="224"/>
      <c r="AW143" s="238"/>
      <c r="AX143" s="238"/>
    </row>
    <row r="144" spans="1:50" ht="93.75" customHeight="1" x14ac:dyDescent="0.55000000000000004">
      <c r="A144" s="218">
        <f t="shared" si="3"/>
        <v>139</v>
      </c>
      <c r="B144" s="239" t="s">
        <v>1145</v>
      </c>
      <c r="C144" s="224" t="s">
        <v>155</v>
      </c>
      <c r="D144" s="240" t="s">
        <v>442</v>
      </c>
      <c r="E144" s="241" t="s">
        <v>640</v>
      </c>
      <c r="F144" s="242" t="s">
        <v>1146</v>
      </c>
      <c r="G144" s="243" t="s">
        <v>42</v>
      </c>
      <c r="H144" s="242"/>
      <c r="I144" s="245" t="s">
        <v>642</v>
      </c>
      <c r="J144" s="280" t="s">
        <v>72</v>
      </c>
      <c r="K144" s="250">
        <v>45673</v>
      </c>
      <c r="L144" s="226" t="s">
        <v>89</v>
      </c>
      <c r="M144" s="226">
        <v>129</v>
      </c>
      <c r="N144" s="236"/>
      <c r="O144" s="226">
        <f>'EQUIPO JUNIO 2025  1'!AQ144</f>
        <v>10</v>
      </c>
      <c r="P144" s="228">
        <f t="shared" si="4"/>
        <v>10</v>
      </c>
      <c r="Q144" s="229">
        <f t="shared" ref="Q144:T144" si="279">AK144</f>
        <v>10</v>
      </c>
      <c r="R144" s="229">
        <f t="shared" si="279"/>
        <v>10</v>
      </c>
      <c r="S144" s="229">
        <f t="shared" si="279"/>
        <v>10</v>
      </c>
      <c r="T144" s="230">
        <f t="shared" si="279"/>
        <v>10</v>
      </c>
      <c r="U144" s="231"/>
      <c r="V144" s="220"/>
      <c r="W144" s="220"/>
      <c r="X144" s="220"/>
      <c r="Y144" s="232"/>
      <c r="Z144" s="340"/>
      <c r="AA144" s="341"/>
      <c r="AB144" s="220"/>
      <c r="AC144" s="220"/>
      <c r="AD144" s="232"/>
      <c r="AE144" s="233"/>
      <c r="AF144" s="220"/>
      <c r="AG144" s="220"/>
      <c r="AH144" s="220"/>
      <c r="AI144" s="232"/>
      <c r="AJ144" s="234">
        <f>'EQUIPO ENERO 2025'!AP144</f>
        <v>10</v>
      </c>
      <c r="AK144" s="235">
        <f t="shared" ref="AK144:AO144" si="280">P144-Z144+AE144+U144</f>
        <v>10</v>
      </c>
      <c r="AL144" s="229">
        <f t="shared" si="280"/>
        <v>10</v>
      </c>
      <c r="AM144" s="229">
        <f t="shared" si="280"/>
        <v>10</v>
      </c>
      <c r="AN144" s="229">
        <f t="shared" si="280"/>
        <v>10</v>
      </c>
      <c r="AO144" s="229">
        <f t="shared" si="280"/>
        <v>10</v>
      </c>
      <c r="AP144" s="220"/>
      <c r="AQ144" s="226">
        <f t="shared" si="2"/>
        <v>10</v>
      </c>
      <c r="AR144" s="224"/>
      <c r="AS144" s="224"/>
      <c r="AT144" s="236"/>
      <c r="AU144" s="224"/>
      <c r="AV144" s="224"/>
      <c r="AW144" s="238"/>
      <c r="AX144" s="238"/>
    </row>
    <row r="145" spans="1:50" ht="93.75" customHeight="1" x14ac:dyDescent="0.55000000000000004">
      <c r="A145" s="218">
        <f t="shared" si="3"/>
        <v>140</v>
      </c>
      <c r="B145" s="273" t="s">
        <v>644</v>
      </c>
      <c r="C145" s="224" t="s">
        <v>38</v>
      </c>
      <c r="D145" s="220" t="s">
        <v>59</v>
      </c>
      <c r="E145" s="224" t="s">
        <v>59</v>
      </c>
      <c r="F145" s="220" t="s">
        <v>645</v>
      </c>
      <c r="G145" s="221" t="s">
        <v>42</v>
      </c>
      <c r="H145" s="220"/>
      <c r="I145" s="224" t="s">
        <v>646</v>
      </c>
      <c r="J145" s="224" t="s">
        <v>72</v>
      </c>
      <c r="K145" s="278">
        <v>45107</v>
      </c>
      <c r="L145" s="226" t="s">
        <v>109</v>
      </c>
      <c r="M145" s="226">
        <v>395</v>
      </c>
      <c r="N145" s="227"/>
      <c r="O145" s="226">
        <f>'EQUIPO JUNIO 2025  1'!AQ145</f>
        <v>156</v>
      </c>
      <c r="P145" s="228">
        <f t="shared" si="4"/>
        <v>156</v>
      </c>
      <c r="Q145" s="229">
        <f t="shared" ref="Q145:T145" si="281">AK145</f>
        <v>155</v>
      </c>
      <c r="R145" s="229">
        <f t="shared" si="281"/>
        <v>155</v>
      </c>
      <c r="S145" s="229">
        <f t="shared" si="281"/>
        <v>155</v>
      </c>
      <c r="T145" s="230">
        <f t="shared" si="281"/>
        <v>155</v>
      </c>
      <c r="U145" s="231"/>
      <c r="V145" s="220"/>
      <c r="W145" s="220"/>
      <c r="X145" s="220"/>
      <c r="Y145" s="232"/>
      <c r="Z145" s="340">
        <v>1</v>
      </c>
      <c r="AA145" s="341"/>
      <c r="AB145" s="220"/>
      <c r="AC145" s="220"/>
      <c r="AD145" s="232"/>
      <c r="AE145" s="233"/>
      <c r="AF145" s="220"/>
      <c r="AG145" s="220"/>
      <c r="AH145" s="220"/>
      <c r="AI145" s="232"/>
      <c r="AJ145" s="234">
        <f>'EQUIPO ENERO 2025'!AP145</f>
        <v>165</v>
      </c>
      <c r="AK145" s="235">
        <f t="shared" ref="AK145:AO145" si="282">P145-Z145+AE145+U145</f>
        <v>155</v>
      </c>
      <c r="AL145" s="229">
        <f t="shared" si="282"/>
        <v>155</v>
      </c>
      <c r="AM145" s="229">
        <f t="shared" si="282"/>
        <v>155</v>
      </c>
      <c r="AN145" s="229">
        <f t="shared" si="282"/>
        <v>155</v>
      </c>
      <c r="AO145" s="229">
        <f t="shared" si="282"/>
        <v>155</v>
      </c>
      <c r="AP145" s="220"/>
      <c r="AQ145" s="226">
        <f t="shared" si="2"/>
        <v>155</v>
      </c>
      <c r="AR145" s="224"/>
      <c r="AS145" s="224"/>
      <c r="AT145" s="236"/>
      <c r="AU145" s="224"/>
      <c r="AV145" s="224"/>
      <c r="AW145" s="238"/>
      <c r="AX145" s="238"/>
    </row>
    <row r="146" spans="1:50" ht="93.75" customHeight="1" x14ac:dyDescent="0.55000000000000004">
      <c r="A146" s="218">
        <f t="shared" si="3"/>
        <v>141</v>
      </c>
      <c r="B146" s="273" t="s">
        <v>648</v>
      </c>
      <c r="C146" s="224" t="s">
        <v>38</v>
      </c>
      <c r="D146" s="220" t="s">
        <v>59</v>
      </c>
      <c r="E146" s="224" t="s">
        <v>59</v>
      </c>
      <c r="F146" s="220" t="s">
        <v>645</v>
      </c>
      <c r="G146" s="221" t="s">
        <v>42</v>
      </c>
      <c r="H146" s="220"/>
      <c r="I146" s="224" t="s">
        <v>649</v>
      </c>
      <c r="J146" s="224" t="s">
        <v>72</v>
      </c>
      <c r="K146" s="278">
        <v>45107</v>
      </c>
      <c r="L146" s="226" t="s">
        <v>109</v>
      </c>
      <c r="M146" s="226">
        <v>395</v>
      </c>
      <c r="N146" s="227"/>
      <c r="O146" s="226">
        <f>'EQUIPO JUNIO 2025  1'!AQ146</f>
        <v>156</v>
      </c>
      <c r="P146" s="228">
        <f t="shared" si="4"/>
        <v>156</v>
      </c>
      <c r="Q146" s="229">
        <f t="shared" ref="Q146:T146" si="283">AK146</f>
        <v>155</v>
      </c>
      <c r="R146" s="229">
        <f t="shared" si="283"/>
        <v>155</v>
      </c>
      <c r="S146" s="229">
        <f t="shared" si="283"/>
        <v>155</v>
      </c>
      <c r="T146" s="230">
        <f t="shared" si="283"/>
        <v>155</v>
      </c>
      <c r="U146" s="231"/>
      <c r="V146" s="220"/>
      <c r="W146" s="220"/>
      <c r="X146" s="220"/>
      <c r="Y146" s="232"/>
      <c r="Z146" s="340">
        <v>1</v>
      </c>
      <c r="AA146" s="341"/>
      <c r="AB146" s="220"/>
      <c r="AC146" s="220"/>
      <c r="AD146" s="232"/>
      <c r="AE146" s="233"/>
      <c r="AF146" s="220"/>
      <c r="AG146" s="220"/>
      <c r="AH146" s="220"/>
      <c r="AI146" s="232"/>
      <c r="AJ146" s="234">
        <f>'EQUIPO ENERO 2025'!AP146</f>
        <v>165</v>
      </c>
      <c r="AK146" s="235">
        <f t="shared" ref="AK146:AO146" si="284">P146-Z146+AE146+U146</f>
        <v>155</v>
      </c>
      <c r="AL146" s="229">
        <f t="shared" si="284"/>
        <v>155</v>
      </c>
      <c r="AM146" s="229">
        <f t="shared" si="284"/>
        <v>155</v>
      </c>
      <c r="AN146" s="229">
        <f t="shared" si="284"/>
        <v>155</v>
      </c>
      <c r="AO146" s="229">
        <f t="shared" si="284"/>
        <v>155</v>
      </c>
      <c r="AP146" s="220"/>
      <c r="AQ146" s="226">
        <f t="shared" si="2"/>
        <v>155</v>
      </c>
      <c r="AR146" s="224"/>
      <c r="AS146" s="224"/>
      <c r="AT146" s="236"/>
      <c r="AU146" s="224"/>
      <c r="AV146" s="224"/>
      <c r="AW146" s="238"/>
      <c r="AX146" s="238"/>
    </row>
    <row r="147" spans="1:50" ht="93.75" customHeight="1" x14ac:dyDescent="0.55000000000000004">
      <c r="A147" s="218">
        <f t="shared" si="3"/>
        <v>142</v>
      </c>
      <c r="B147" s="273" t="s">
        <v>651</v>
      </c>
      <c r="C147" s="224" t="s">
        <v>38</v>
      </c>
      <c r="D147" s="220" t="s">
        <v>59</v>
      </c>
      <c r="E147" s="224" t="s">
        <v>59</v>
      </c>
      <c r="F147" s="220" t="s">
        <v>652</v>
      </c>
      <c r="G147" s="221" t="s">
        <v>42</v>
      </c>
      <c r="H147" s="220"/>
      <c r="I147" s="224" t="s">
        <v>653</v>
      </c>
      <c r="J147" s="224" t="s">
        <v>72</v>
      </c>
      <c r="K147" s="278">
        <v>45107</v>
      </c>
      <c r="L147" s="226" t="s">
        <v>109</v>
      </c>
      <c r="M147" s="226">
        <v>395</v>
      </c>
      <c r="N147" s="227"/>
      <c r="O147" s="226">
        <f>'EQUIPO JUNIO 2025  1'!AQ147</f>
        <v>127</v>
      </c>
      <c r="P147" s="228">
        <f t="shared" si="4"/>
        <v>127</v>
      </c>
      <c r="Q147" s="229">
        <f t="shared" ref="Q147:T147" si="285">AK147</f>
        <v>127</v>
      </c>
      <c r="R147" s="229">
        <f t="shared" si="285"/>
        <v>115</v>
      </c>
      <c r="S147" s="229">
        <f t="shared" si="285"/>
        <v>115</v>
      </c>
      <c r="T147" s="230">
        <f t="shared" si="285"/>
        <v>115</v>
      </c>
      <c r="U147" s="231"/>
      <c r="V147" s="220"/>
      <c r="W147" s="220"/>
      <c r="X147" s="220"/>
      <c r="Y147" s="232"/>
      <c r="Z147" s="340"/>
      <c r="AA147" s="341">
        <v>12</v>
      </c>
      <c r="AB147" s="220"/>
      <c r="AC147" s="220"/>
      <c r="AD147" s="232"/>
      <c r="AE147" s="233"/>
      <c r="AF147" s="220"/>
      <c r="AG147" s="220"/>
      <c r="AH147" s="220"/>
      <c r="AI147" s="232"/>
      <c r="AJ147" s="234">
        <f>'EQUIPO ENERO 2025'!AP147</f>
        <v>142</v>
      </c>
      <c r="AK147" s="235">
        <f t="shared" ref="AK147:AO147" si="286">P147-Z147+AE147+U147</f>
        <v>127</v>
      </c>
      <c r="AL147" s="229">
        <f t="shared" si="286"/>
        <v>115</v>
      </c>
      <c r="AM147" s="229">
        <f t="shared" si="286"/>
        <v>115</v>
      </c>
      <c r="AN147" s="229">
        <f t="shared" si="286"/>
        <v>115</v>
      </c>
      <c r="AO147" s="229">
        <f t="shared" si="286"/>
        <v>115</v>
      </c>
      <c r="AP147" s="220"/>
      <c r="AQ147" s="226">
        <f t="shared" si="2"/>
        <v>115</v>
      </c>
      <c r="AR147" s="224"/>
      <c r="AS147" s="224"/>
      <c r="AT147" s="236"/>
      <c r="AU147" s="224"/>
      <c r="AV147" s="224"/>
      <c r="AW147" s="238"/>
      <c r="AX147" s="238"/>
    </row>
    <row r="148" spans="1:50" ht="93.75" customHeight="1" x14ac:dyDescent="0.55000000000000004">
      <c r="A148" s="218">
        <f t="shared" si="3"/>
        <v>143</v>
      </c>
      <c r="B148" s="273" t="s">
        <v>654</v>
      </c>
      <c r="C148" s="224" t="s">
        <v>38</v>
      </c>
      <c r="D148" s="220" t="s">
        <v>59</v>
      </c>
      <c r="E148" s="224" t="s">
        <v>59</v>
      </c>
      <c r="F148" s="220" t="s">
        <v>652</v>
      </c>
      <c r="G148" s="221" t="s">
        <v>42</v>
      </c>
      <c r="H148" s="220"/>
      <c r="I148" s="224" t="s">
        <v>655</v>
      </c>
      <c r="J148" s="224" t="s">
        <v>72</v>
      </c>
      <c r="K148" s="278">
        <v>45107</v>
      </c>
      <c r="L148" s="226" t="s">
        <v>109</v>
      </c>
      <c r="M148" s="226">
        <v>395</v>
      </c>
      <c r="N148" s="227"/>
      <c r="O148" s="226">
        <f>'EQUIPO JUNIO 2025  1'!AQ148</f>
        <v>127</v>
      </c>
      <c r="P148" s="228">
        <f t="shared" si="4"/>
        <v>127</v>
      </c>
      <c r="Q148" s="229">
        <f t="shared" ref="Q148:T148" si="287">AK148</f>
        <v>127</v>
      </c>
      <c r="R148" s="229">
        <f t="shared" si="287"/>
        <v>115</v>
      </c>
      <c r="S148" s="229">
        <f t="shared" si="287"/>
        <v>115</v>
      </c>
      <c r="T148" s="230">
        <f t="shared" si="287"/>
        <v>115</v>
      </c>
      <c r="U148" s="231"/>
      <c r="V148" s="220"/>
      <c r="W148" s="220"/>
      <c r="X148" s="220"/>
      <c r="Y148" s="232"/>
      <c r="Z148" s="340"/>
      <c r="AA148" s="341">
        <v>12</v>
      </c>
      <c r="AB148" s="220"/>
      <c r="AC148" s="220"/>
      <c r="AD148" s="232"/>
      <c r="AE148" s="233"/>
      <c r="AF148" s="220"/>
      <c r="AG148" s="220"/>
      <c r="AH148" s="220"/>
      <c r="AI148" s="232"/>
      <c r="AJ148" s="234">
        <f>'EQUIPO ENERO 2025'!AP148</f>
        <v>142</v>
      </c>
      <c r="AK148" s="235">
        <f t="shared" ref="AK148:AO148" si="288">P148-Z148+AE148+U148</f>
        <v>127</v>
      </c>
      <c r="AL148" s="229">
        <f t="shared" si="288"/>
        <v>115</v>
      </c>
      <c r="AM148" s="229">
        <f t="shared" si="288"/>
        <v>115</v>
      </c>
      <c r="AN148" s="229">
        <f t="shared" si="288"/>
        <v>115</v>
      </c>
      <c r="AO148" s="229">
        <f t="shared" si="288"/>
        <v>115</v>
      </c>
      <c r="AP148" s="220"/>
      <c r="AQ148" s="226">
        <f t="shared" si="2"/>
        <v>115</v>
      </c>
      <c r="AR148" s="224"/>
      <c r="AS148" s="227"/>
      <c r="AT148" s="236"/>
      <c r="AU148" s="224"/>
      <c r="AV148" s="224"/>
      <c r="AW148" s="238"/>
      <c r="AX148" s="238"/>
    </row>
    <row r="149" spans="1:50" ht="93.75" customHeight="1" x14ac:dyDescent="0.55000000000000004">
      <c r="A149" s="218">
        <f t="shared" si="3"/>
        <v>144</v>
      </c>
      <c r="B149" s="273" t="s">
        <v>658</v>
      </c>
      <c r="C149" s="224" t="s">
        <v>38</v>
      </c>
      <c r="D149" s="220" t="s">
        <v>176</v>
      </c>
      <c r="E149" s="224" t="s">
        <v>659</v>
      </c>
      <c r="F149" s="220" t="s">
        <v>652</v>
      </c>
      <c r="G149" s="221" t="s">
        <v>42</v>
      </c>
      <c r="H149" s="220"/>
      <c r="I149" s="224" t="s">
        <v>660</v>
      </c>
      <c r="J149" s="224" t="s">
        <v>44</v>
      </c>
      <c r="K149" s="278">
        <v>45666</v>
      </c>
      <c r="L149" s="226" t="s">
        <v>45</v>
      </c>
      <c r="M149" s="226">
        <v>117</v>
      </c>
      <c r="N149" s="227"/>
      <c r="O149" s="226">
        <f>'EQUIPO JUNIO 2025  1'!AQ149</f>
        <v>42</v>
      </c>
      <c r="P149" s="228">
        <f t="shared" si="4"/>
        <v>42</v>
      </c>
      <c r="Q149" s="229">
        <f t="shared" ref="Q149:T149" si="289">AK149</f>
        <v>42</v>
      </c>
      <c r="R149" s="229">
        <f t="shared" si="289"/>
        <v>37</v>
      </c>
      <c r="S149" s="229">
        <f t="shared" si="289"/>
        <v>30</v>
      </c>
      <c r="T149" s="230">
        <f t="shared" si="289"/>
        <v>30</v>
      </c>
      <c r="U149" s="231"/>
      <c r="V149" s="220"/>
      <c r="W149" s="220"/>
      <c r="X149" s="220"/>
      <c r="Y149" s="232"/>
      <c r="Z149" s="340"/>
      <c r="AA149" s="341">
        <v>5</v>
      </c>
      <c r="AB149" s="220">
        <v>7</v>
      </c>
      <c r="AC149" s="220"/>
      <c r="AD149" s="232"/>
      <c r="AE149" s="233"/>
      <c r="AF149" s="220"/>
      <c r="AG149" s="220"/>
      <c r="AH149" s="220"/>
      <c r="AI149" s="232"/>
      <c r="AJ149" s="234">
        <f>'EQUIPO ENERO 2025'!AP149</f>
        <v>52</v>
      </c>
      <c r="AK149" s="235">
        <f t="shared" ref="AK149:AO149" si="290">P149-Z149+AE149+U149</f>
        <v>42</v>
      </c>
      <c r="AL149" s="229">
        <f t="shared" si="290"/>
        <v>37</v>
      </c>
      <c r="AM149" s="229">
        <f t="shared" si="290"/>
        <v>30</v>
      </c>
      <c r="AN149" s="229">
        <f t="shared" si="290"/>
        <v>30</v>
      </c>
      <c r="AO149" s="229">
        <f t="shared" si="290"/>
        <v>30</v>
      </c>
      <c r="AP149" s="220"/>
      <c r="AQ149" s="226">
        <f t="shared" si="2"/>
        <v>30</v>
      </c>
      <c r="AR149" s="224"/>
      <c r="AS149" s="224">
        <v>501</v>
      </c>
      <c r="AT149" s="236"/>
      <c r="AU149" s="224"/>
      <c r="AV149" s="224"/>
      <c r="AW149" s="238"/>
      <c r="AX149" s="238"/>
    </row>
    <row r="150" spans="1:50" ht="93.75" customHeight="1" x14ac:dyDescent="0.55000000000000004">
      <c r="A150" s="218">
        <f t="shared" si="3"/>
        <v>145</v>
      </c>
      <c r="B150" s="273" t="s">
        <v>662</v>
      </c>
      <c r="C150" s="224" t="s">
        <v>38</v>
      </c>
      <c r="D150" s="220" t="s">
        <v>176</v>
      </c>
      <c r="E150" s="224" t="s">
        <v>659</v>
      </c>
      <c r="F150" s="220" t="s">
        <v>652</v>
      </c>
      <c r="G150" s="238" t="s">
        <v>42</v>
      </c>
      <c r="H150" s="220"/>
      <c r="I150" s="224" t="s">
        <v>663</v>
      </c>
      <c r="J150" s="224" t="s">
        <v>44</v>
      </c>
      <c r="K150" s="278">
        <v>45328</v>
      </c>
      <c r="L150" s="226" t="s">
        <v>45</v>
      </c>
      <c r="M150" s="226">
        <v>117</v>
      </c>
      <c r="N150" s="227"/>
      <c r="O150" s="226">
        <f>'EQUIPO JUNIO 2025  1'!AQ150</f>
        <v>32</v>
      </c>
      <c r="P150" s="228">
        <f t="shared" si="4"/>
        <v>32</v>
      </c>
      <c r="Q150" s="229">
        <f t="shared" ref="Q150:T150" si="291">AK150</f>
        <v>32</v>
      </c>
      <c r="R150" s="229">
        <f t="shared" si="291"/>
        <v>32</v>
      </c>
      <c r="S150" s="229">
        <f t="shared" si="291"/>
        <v>32</v>
      </c>
      <c r="T150" s="230">
        <f t="shared" si="291"/>
        <v>47</v>
      </c>
      <c r="U150" s="231"/>
      <c r="V150" s="220"/>
      <c r="W150" s="220"/>
      <c r="X150" s="220">
        <v>15</v>
      </c>
      <c r="Y150" s="232"/>
      <c r="Z150" s="340"/>
      <c r="AA150" s="341"/>
      <c r="AB150" s="220"/>
      <c r="AC150" s="220"/>
      <c r="AD150" s="232"/>
      <c r="AE150" s="233"/>
      <c r="AF150" s="220"/>
      <c r="AG150" s="220"/>
      <c r="AH150" s="220"/>
      <c r="AI150" s="232"/>
      <c r="AJ150" s="234">
        <f>'EQUIPO ENERO 2025'!AP150</f>
        <v>52</v>
      </c>
      <c r="AK150" s="235">
        <f t="shared" ref="AK150:AO150" si="292">P150-Z150+AE150+U150</f>
        <v>32</v>
      </c>
      <c r="AL150" s="229">
        <f t="shared" si="292"/>
        <v>32</v>
      </c>
      <c r="AM150" s="229">
        <f t="shared" si="292"/>
        <v>32</v>
      </c>
      <c r="AN150" s="229">
        <f t="shared" si="292"/>
        <v>47</v>
      </c>
      <c r="AO150" s="229">
        <f t="shared" si="292"/>
        <v>47</v>
      </c>
      <c r="AP150" s="220"/>
      <c r="AQ150" s="226">
        <f t="shared" si="2"/>
        <v>47</v>
      </c>
      <c r="AR150" s="224"/>
      <c r="AS150" s="224"/>
      <c r="AT150" s="236"/>
      <c r="AU150" s="224"/>
      <c r="AV150" s="224"/>
      <c r="AW150" s="238"/>
      <c r="AX150" s="238"/>
    </row>
    <row r="151" spans="1:50" ht="93.75" customHeight="1" x14ac:dyDescent="0.55000000000000004">
      <c r="A151" s="218">
        <f t="shared" si="3"/>
        <v>146</v>
      </c>
      <c r="B151" s="273" t="s">
        <v>666</v>
      </c>
      <c r="C151" s="224" t="s">
        <v>155</v>
      </c>
      <c r="D151" s="220" t="s">
        <v>176</v>
      </c>
      <c r="E151" s="224" t="s">
        <v>667</v>
      </c>
      <c r="F151" s="220" t="s">
        <v>668</v>
      </c>
      <c r="G151" s="221" t="s">
        <v>42</v>
      </c>
      <c r="H151" s="220"/>
      <c r="I151" s="224"/>
      <c r="J151" s="224" t="s">
        <v>386</v>
      </c>
      <c r="K151" s="278">
        <v>45539</v>
      </c>
      <c r="L151" s="226" t="s">
        <v>625</v>
      </c>
      <c r="M151" s="226">
        <v>33</v>
      </c>
      <c r="N151" s="227"/>
      <c r="O151" s="226">
        <f>'EQUIPO JUNIO 2025  1'!AQ151</f>
        <v>2</v>
      </c>
      <c r="P151" s="228">
        <f t="shared" si="4"/>
        <v>2</v>
      </c>
      <c r="Q151" s="229">
        <f t="shared" ref="Q151:T151" si="293">AK151</f>
        <v>2</v>
      </c>
      <c r="R151" s="229">
        <f t="shared" si="293"/>
        <v>2</v>
      </c>
      <c r="S151" s="229">
        <f t="shared" si="293"/>
        <v>2</v>
      </c>
      <c r="T151" s="230">
        <f t="shared" si="293"/>
        <v>2</v>
      </c>
      <c r="U151" s="231"/>
      <c r="V151" s="220"/>
      <c r="W151" s="220"/>
      <c r="X151" s="220"/>
      <c r="Y151" s="232"/>
      <c r="Z151" s="340"/>
      <c r="AA151" s="341"/>
      <c r="AB151" s="220"/>
      <c r="AC151" s="220"/>
      <c r="AD151" s="232"/>
      <c r="AE151" s="233"/>
      <c r="AF151" s="220"/>
      <c r="AG151" s="220"/>
      <c r="AH151" s="220"/>
      <c r="AI151" s="232"/>
      <c r="AJ151" s="234">
        <f>'EQUIPO ENERO 2025'!AP151</f>
        <v>2</v>
      </c>
      <c r="AK151" s="235">
        <f t="shared" ref="AK151:AO151" si="294">P151-Z151+AE151+U151</f>
        <v>2</v>
      </c>
      <c r="AL151" s="229">
        <f t="shared" si="294"/>
        <v>2</v>
      </c>
      <c r="AM151" s="229">
        <f t="shared" si="294"/>
        <v>2</v>
      </c>
      <c r="AN151" s="229">
        <f t="shared" si="294"/>
        <v>2</v>
      </c>
      <c r="AO151" s="229">
        <f t="shared" si="294"/>
        <v>2</v>
      </c>
      <c r="AP151" s="220"/>
      <c r="AQ151" s="226">
        <f t="shared" si="2"/>
        <v>2</v>
      </c>
      <c r="AR151" s="224"/>
      <c r="AS151" s="224"/>
      <c r="AT151" s="236"/>
      <c r="AU151" s="224"/>
      <c r="AV151" s="224"/>
      <c r="AW151" s="238"/>
      <c r="AX151" s="238"/>
    </row>
    <row r="152" spans="1:50" ht="93.75" customHeight="1" x14ac:dyDescent="0.55000000000000004">
      <c r="A152" s="218">
        <f t="shared" si="3"/>
        <v>147</v>
      </c>
      <c r="B152" s="273" t="s">
        <v>669</v>
      </c>
      <c r="C152" s="224" t="s">
        <v>38</v>
      </c>
      <c r="D152" s="220" t="s">
        <v>59</v>
      </c>
      <c r="E152" s="224" t="s">
        <v>59</v>
      </c>
      <c r="F152" s="220"/>
      <c r="G152" s="221" t="s">
        <v>42</v>
      </c>
      <c r="H152" s="220"/>
      <c r="I152" s="224" t="s">
        <v>670</v>
      </c>
      <c r="J152" s="224" t="s">
        <v>72</v>
      </c>
      <c r="K152" s="250">
        <v>44592</v>
      </c>
      <c r="L152" s="226"/>
      <c r="M152" s="226"/>
      <c r="N152" s="224"/>
      <c r="O152" s="226">
        <f>'EQUIPO JUNIO 2025  1'!AQ152</f>
        <v>14</v>
      </c>
      <c r="P152" s="228">
        <f t="shared" si="4"/>
        <v>14</v>
      </c>
      <c r="Q152" s="229">
        <f t="shared" ref="Q152:T152" si="295">AK152</f>
        <v>14</v>
      </c>
      <c r="R152" s="229">
        <f t="shared" si="295"/>
        <v>14</v>
      </c>
      <c r="S152" s="229">
        <f t="shared" si="295"/>
        <v>14</v>
      </c>
      <c r="T152" s="230">
        <f t="shared" si="295"/>
        <v>14</v>
      </c>
      <c r="U152" s="231"/>
      <c r="V152" s="220"/>
      <c r="W152" s="220"/>
      <c r="X152" s="220"/>
      <c r="Y152" s="232"/>
      <c r="Z152" s="340"/>
      <c r="AA152" s="341"/>
      <c r="AB152" s="220"/>
      <c r="AC152" s="220"/>
      <c r="AD152" s="232"/>
      <c r="AE152" s="233"/>
      <c r="AF152" s="220"/>
      <c r="AG152" s="220"/>
      <c r="AH152" s="220"/>
      <c r="AI152" s="232"/>
      <c r="AJ152" s="234">
        <f>'EQUIPO ENERO 2025'!AP152</f>
        <v>14</v>
      </c>
      <c r="AK152" s="235">
        <f t="shared" ref="AK152:AO152" si="296">P152-Z152+AE152+U152</f>
        <v>14</v>
      </c>
      <c r="AL152" s="229">
        <f t="shared" si="296"/>
        <v>14</v>
      </c>
      <c r="AM152" s="229">
        <f t="shared" si="296"/>
        <v>14</v>
      </c>
      <c r="AN152" s="229">
        <f t="shared" si="296"/>
        <v>14</v>
      </c>
      <c r="AO152" s="229">
        <f t="shared" si="296"/>
        <v>14</v>
      </c>
      <c r="AP152" s="220"/>
      <c r="AQ152" s="226">
        <f t="shared" si="2"/>
        <v>14</v>
      </c>
      <c r="AR152" s="224"/>
      <c r="AS152" s="224"/>
      <c r="AT152" s="236"/>
      <c r="AU152" s="224"/>
      <c r="AV152" s="224"/>
      <c r="AW152" s="238"/>
      <c r="AX152" s="238"/>
    </row>
    <row r="153" spans="1:50" ht="93.75" customHeight="1" x14ac:dyDescent="0.55000000000000004">
      <c r="A153" s="218">
        <f t="shared" si="3"/>
        <v>148</v>
      </c>
      <c r="B153" s="273" t="s">
        <v>671</v>
      </c>
      <c r="C153" s="224" t="s">
        <v>91</v>
      </c>
      <c r="D153" s="224" t="s">
        <v>58</v>
      </c>
      <c r="E153" s="224" t="s">
        <v>672</v>
      </c>
      <c r="F153" s="224" t="s">
        <v>673</v>
      </c>
      <c r="G153" s="236" t="s">
        <v>42</v>
      </c>
      <c r="H153" s="280">
        <v>14720</v>
      </c>
      <c r="I153" s="224" t="s">
        <v>674</v>
      </c>
      <c r="J153" s="224" t="s">
        <v>72</v>
      </c>
      <c r="K153" s="278">
        <v>44943</v>
      </c>
      <c r="L153" s="226">
        <v>393169019786</v>
      </c>
      <c r="M153" s="226">
        <v>264</v>
      </c>
      <c r="N153" s="224"/>
      <c r="O153" s="226">
        <f>'EQUIPO JUNIO 2025  1'!AQ153</f>
        <v>1</v>
      </c>
      <c r="P153" s="228">
        <f t="shared" si="4"/>
        <v>1</v>
      </c>
      <c r="Q153" s="229">
        <f t="shared" ref="Q153:T153" si="297">AK153</f>
        <v>1</v>
      </c>
      <c r="R153" s="229">
        <f t="shared" si="297"/>
        <v>1</v>
      </c>
      <c r="S153" s="229">
        <f t="shared" si="297"/>
        <v>1</v>
      </c>
      <c r="T153" s="230">
        <f t="shared" si="297"/>
        <v>1</v>
      </c>
      <c r="U153" s="231"/>
      <c r="V153" s="220"/>
      <c r="W153" s="220"/>
      <c r="X153" s="220"/>
      <c r="Y153" s="232"/>
      <c r="Z153" s="340"/>
      <c r="AA153" s="341"/>
      <c r="AB153" s="220"/>
      <c r="AC153" s="220"/>
      <c r="AD153" s="232"/>
      <c r="AE153" s="233"/>
      <c r="AF153" s="220"/>
      <c r="AG153" s="220"/>
      <c r="AH153" s="220"/>
      <c r="AI153" s="232"/>
      <c r="AJ153" s="234">
        <f>'EQUIPO ENERO 2025'!AP153</f>
        <v>1</v>
      </c>
      <c r="AK153" s="235">
        <f t="shared" ref="AK153:AO153" si="298">P153-Z153+AE153+U153</f>
        <v>1</v>
      </c>
      <c r="AL153" s="229">
        <f t="shared" si="298"/>
        <v>1</v>
      </c>
      <c r="AM153" s="229">
        <f t="shared" si="298"/>
        <v>1</v>
      </c>
      <c r="AN153" s="229">
        <f t="shared" si="298"/>
        <v>1</v>
      </c>
      <c r="AO153" s="229">
        <f t="shared" si="298"/>
        <v>1</v>
      </c>
      <c r="AP153" s="220"/>
      <c r="AQ153" s="226">
        <f t="shared" si="2"/>
        <v>1</v>
      </c>
      <c r="AR153" s="224"/>
      <c r="AS153" s="224"/>
      <c r="AT153" s="236"/>
      <c r="AU153" s="224"/>
      <c r="AV153" s="224"/>
      <c r="AW153" s="238"/>
      <c r="AX153" s="238"/>
    </row>
    <row r="154" spans="1:50" ht="93.75" customHeight="1" x14ac:dyDescent="0.55000000000000004">
      <c r="A154" s="218">
        <f t="shared" si="3"/>
        <v>149</v>
      </c>
      <c r="B154" s="273" t="s">
        <v>675</v>
      </c>
      <c r="C154" s="224" t="s">
        <v>190</v>
      </c>
      <c r="D154" s="224" t="s">
        <v>176</v>
      </c>
      <c r="E154" s="224" t="s">
        <v>676</v>
      </c>
      <c r="F154" s="224" t="s">
        <v>677</v>
      </c>
      <c r="G154" s="236" t="s">
        <v>42</v>
      </c>
      <c r="H154" s="280"/>
      <c r="I154" s="224"/>
      <c r="J154" s="224" t="s">
        <v>678</v>
      </c>
      <c r="K154" s="278">
        <v>45559</v>
      </c>
      <c r="L154" s="226" t="s">
        <v>679</v>
      </c>
      <c r="M154" s="226">
        <v>55</v>
      </c>
      <c r="N154" s="236"/>
      <c r="O154" s="226">
        <f>'EQUIPO JUNIO 2025  1'!AQ154</f>
        <v>0</v>
      </c>
      <c r="P154" s="228">
        <f t="shared" si="4"/>
        <v>0</v>
      </c>
      <c r="Q154" s="229">
        <f t="shared" ref="Q154:T154" si="299">AK154</f>
        <v>0</v>
      </c>
      <c r="R154" s="229">
        <f t="shared" si="299"/>
        <v>0</v>
      </c>
      <c r="S154" s="229">
        <f t="shared" si="299"/>
        <v>0</v>
      </c>
      <c r="T154" s="230">
        <f t="shared" si="299"/>
        <v>0</v>
      </c>
      <c r="U154" s="231"/>
      <c r="V154" s="220"/>
      <c r="W154" s="220"/>
      <c r="X154" s="220"/>
      <c r="Y154" s="232"/>
      <c r="Z154" s="233"/>
      <c r="AA154" s="341"/>
      <c r="AB154" s="220"/>
      <c r="AC154" s="220"/>
      <c r="AD154" s="232"/>
      <c r="AE154" s="233"/>
      <c r="AF154" s="220"/>
      <c r="AG154" s="220"/>
      <c r="AH154" s="220"/>
      <c r="AI154" s="232"/>
      <c r="AJ154" s="234">
        <f>'EQUIPO ENERO 2025'!AP154</f>
        <v>0</v>
      </c>
      <c r="AK154" s="235">
        <f t="shared" ref="AK154:AO154" si="300">P154-Z154+AE154+U154</f>
        <v>0</v>
      </c>
      <c r="AL154" s="229">
        <f t="shared" si="300"/>
        <v>0</v>
      </c>
      <c r="AM154" s="229">
        <f t="shared" si="300"/>
        <v>0</v>
      </c>
      <c r="AN154" s="229">
        <f t="shared" si="300"/>
        <v>0</v>
      </c>
      <c r="AO154" s="229">
        <f t="shared" si="300"/>
        <v>0</v>
      </c>
      <c r="AP154" s="220"/>
      <c r="AQ154" s="226">
        <f t="shared" si="2"/>
        <v>0</v>
      </c>
      <c r="AR154" s="224"/>
      <c r="AS154" s="224"/>
      <c r="AT154" s="236"/>
      <c r="AU154" s="224"/>
      <c r="AV154" s="224"/>
      <c r="AW154" s="238"/>
      <c r="AX154" s="238"/>
    </row>
    <row r="155" spans="1:50" ht="93.75" customHeight="1" x14ac:dyDescent="0.55000000000000004">
      <c r="A155" s="218">
        <f t="shared" si="3"/>
        <v>150</v>
      </c>
      <c r="B155" s="273" t="s">
        <v>680</v>
      </c>
      <c r="C155" s="224" t="s">
        <v>74</v>
      </c>
      <c r="D155" s="224" t="s">
        <v>411</v>
      </c>
      <c r="E155" s="224" t="s">
        <v>681</v>
      </c>
      <c r="F155" s="224" t="s">
        <v>682</v>
      </c>
      <c r="G155" s="236" t="s">
        <v>42</v>
      </c>
      <c r="H155" s="280"/>
      <c r="I155" s="224" t="s">
        <v>681</v>
      </c>
      <c r="J155" s="224" t="s">
        <v>72</v>
      </c>
      <c r="K155" s="278">
        <v>45566</v>
      </c>
      <c r="L155" s="226" t="s">
        <v>277</v>
      </c>
      <c r="M155" s="226">
        <v>68</v>
      </c>
      <c r="N155" s="236"/>
      <c r="O155" s="226">
        <f>'EQUIPO JUNIO 2025  1'!AQ155</f>
        <v>1</v>
      </c>
      <c r="P155" s="228">
        <f t="shared" si="4"/>
        <v>1</v>
      </c>
      <c r="Q155" s="229">
        <f t="shared" ref="Q155:T155" si="301">AK155</f>
        <v>1</v>
      </c>
      <c r="R155" s="229">
        <f t="shared" si="301"/>
        <v>1</v>
      </c>
      <c r="S155" s="229">
        <f t="shared" si="301"/>
        <v>1</v>
      </c>
      <c r="T155" s="230">
        <f t="shared" si="301"/>
        <v>1</v>
      </c>
      <c r="U155" s="231"/>
      <c r="V155" s="220"/>
      <c r="W155" s="220"/>
      <c r="X155" s="220"/>
      <c r="Y155" s="232"/>
      <c r="Z155" s="233"/>
      <c r="AA155" s="341"/>
      <c r="AB155" s="220"/>
      <c r="AC155" s="220"/>
      <c r="AD155" s="232"/>
      <c r="AE155" s="233"/>
      <c r="AF155" s="220"/>
      <c r="AG155" s="220"/>
      <c r="AH155" s="220"/>
      <c r="AI155" s="232"/>
      <c r="AJ155" s="234">
        <f>'EQUIPO ENERO 2025'!AP155</f>
        <v>1</v>
      </c>
      <c r="AK155" s="235">
        <f t="shared" ref="AK155:AO155" si="302">P155-Z155+AE155+U155</f>
        <v>1</v>
      </c>
      <c r="AL155" s="229">
        <f t="shared" si="302"/>
        <v>1</v>
      </c>
      <c r="AM155" s="229">
        <f t="shared" si="302"/>
        <v>1</v>
      </c>
      <c r="AN155" s="229">
        <f t="shared" si="302"/>
        <v>1</v>
      </c>
      <c r="AO155" s="229">
        <f t="shared" si="302"/>
        <v>1</v>
      </c>
      <c r="AP155" s="220"/>
      <c r="AQ155" s="226">
        <f t="shared" si="2"/>
        <v>1</v>
      </c>
      <c r="AR155" s="224"/>
      <c r="AS155" s="224"/>
      <c r="AT155" s="236"/>
      <c r="AU155" s="224"/>
      <c r="AV155" s="224"/>
      <c r="AW155" s="238"/>
      <c r="AX155" s="238"/>
    </row>
    <row r="156" spans="1:50" ht="93.75" customHeight="1" x14ac:dyDescent="0.55000000000000004">
      <c r="A156" s="218">
        <f t="shared" si="3"/>
        <v>151</v>
      </c>
      <c r="B156" s="273" t="s">
        <v>683</v>
      </c>
      <c r="C156" s="224" t="s">
        <v>74</v>
      </c>
      <c r="D156" s="224" t="s">
        <v>411</v>
      </c>
      <c r="E156" s="224" t="s">
        <v>684</v>
      </c>
      <c r="F156" s="224" t="s">
        <v>685</v>
      </c>
      <c r="G156" s="236" t="s">
        <v>42</v>
      </c>
      <c r="H156" s="280"/>
      <c r="I156" s="224" t="s">
        <v>684</v>
      </c>
      <c r="J156" s="224" t="s">
        <v>72</v>
      </c>
      <c r="K156" s="278">
        <v>45566</v>
      </c>
      <c r="L156" s="226" t="s">
        <v>277</v>
      </c>
      <c r="M156" s="226">
        <v>68</v>
      </c>
      <c r="N156" s="236"/>
      <c r="O156" s="226">
        <f>'EQUIPO JUNIO 2025  1'!AQ156</f>
        <v>1</v>
      </c>
      <c r="P156" s="228">
        <f t="shared" si="4"/>
        <v>1</v>
      </c>
      <c r="Q156" s="229">
        <f t="shared" ref="Q156:T156" si="303">AK156</f>
        <v>0</v>
      </c>
      <c r="R156" s="229">
        <f t="shared" si="303"/>
        <v>0</v>
      </c>
      <c r="S156" s="229">
        <f t="shared" si="303"/>
        <v>0</v>
      </c>
      <c r="T156" s="230">
        <f t="shared" si="303"/>
        <v>0</v>
      </c>
      <c r="U156" s="231"/>
      <c r="V156" s="220"/>
      <c r="W156" s="220"/>
      <c r="X156" s="220"/>
      <c r="Y156" s="232"/>
      <c r="Z156" s="233">
        <v>1</v>
      </c>
      <c r="AA156" s="341"/>
      <c r="AB156" s="220"/>
      <c r="AC156" s="220"/>
      <c r="AD156" s="232"/>
      <c r="AE156" s="233"/>
      <c r="AF156" s="220"/>
      <c r="AG156" s="220"/>
      <c r="AH156" s="220"/>
      <c r="AI156" s="232"/>
      <c r="AJ156" s="234">
        <f>'EQUIPO ENERO 2025'!AP156</f>
        <v>1</v>
      </c>
      <c r="AK156" s="235">
        <f t="shared" ref="AK156:AO156" si="304">P156-Z156+AE156+U156</f>
        <v>0</v>
      </c>
      <c r="AL156" s="229">
        <f t="shared" si="304"/>
        <v>0</v>
      </c>
      <c r="AM156" s="229">
        <f t="shared" si="304"/>
        <v>0</v>
      </c>
      <c r="AN156" s="229">
        <f t="shared" si="304"/>
        <v>0</v>
      </c>
      <c r="AO156" s="229">
        <f t="shared" si="304"/>
        <v>0</v>
      </c>
      <c r="AP156" s="220"/>
      <c r="AQ156" s="226">
        <f t="shared" si="2"/>
        <v>0</v>
      </c>
      <c r="AR156" s="224"/>
      <c r="AS156" s="224">
        <v>495</v>
      </c>
      <c r="AT156" s="236" t="s">
        <v>1152</v>
      </c>
      <c r="AU156" s="224"/>
      <c r="AV156" s="224"/>
      <c r="AW156" s="238"/>
      <c r="AX156" s="238"/>
    </row>
    <row r="157" spans="1:50" ht="93.75" customHeight="1" x14ac:dyDescent="0.55000000000000004">
      <c r="A157" s="218">
        <f t="shared" si="3"/>
        <v>152</v>
      </c>
      <c r="B157" s="279" t="s">
        <v>686</v>
      </c>
      <c r="C157" s="227" t="s">
        <v>155</v>
      </c>
      <c r="D157" s="224"/>
      <c r="E157" s="224" t="s">
        <v>687</v>
      </c>
      <c r="F157" s="224"/>
      <c r="G157" s="227"/>
      <c r="H157" s="224"/>
      <c r="I157" s="227"/>
      <c r="J157" s="224" t="s">
        <v>72</v>
      </c>
      <c r="K157" s="278"/>
      <c r="L157" s="226"/>
      <c r="M157" s="226"/>
      <c r="N157" s="227"/>
      <c r="O157" s="226">
        <f>'EQUIPO JUNIO 2025  1'!AQ157</f>
        <v>49</v>
      </c>
      <c r="P157" s="228">
        <f t="shared" si="4"/>
        <v>49</v>
      </c>
      <c r="Q157" s="229">
        <f t="shared" ref="Q157:T157" si="305">AK157</f>
        <v>49</v>
      </c>
      <c r="R157" s="229">
        <f t="shared" si="305"/>
        <v>49</v>
      </c>
      <c r="S157" s="229">
        <f t="shared" si="305"/>
        <v>49</v>
      </c>
      <c r="T157" s="230">
        <f t="shared" si="305"/>
        <v>49</v>
      </c>
      <c r="U157" s="231"/>
      <c r="V157" s="220"/>
      <c r="W157" s="220"/>
      <c r="X157" s="220"/>
      <c r="Y157" s="232"/>
      <c r="Z157" s="233"/>
      <c r="AA157" s="220"/>
      <c r="AB157" s="220"/>
      <c r="AC157" s="220"/>
      <c r="AD157" s="232"/>
      <c r="AE157" s="233"/>
      <c r="AF157" s="220"/>
      <c r="AG157" s="220"/>
      <c r="AH157" s="220"/>
      <c r="AI157" s="232"/>
      <c r="AJ157" s="234">
        <f>'EQUIPO ENERO 2025'!AP157</f>
        <v>49</v>
      </c>
      <c r="AK157" s="235">
        <f t="shared" ref="AK157:AO157" si="306">P157-Z157+AE157+U157</f>
        <v>49</v>
      </c>
      <c r="AL157" s="229">
        <f t="shared" si="306"/>
        <v>49</v>
      </c>
      <c r="AM157" s="229">
        <f t="shared" si="306"/>
        <v>49</v>
      </c>
      <c r="AN157" s="229">
        <f t="shared" si="306"/>
        <v>49</v>
      </c>
      <c r="AO157" s="229">
        <f t="shared" si="306"/>
        <v>49</v>
      </c>
      <c r="AP157" s="220"/>
      <c r="AQ157" s="226">
        <f t="shared" si="2"/>
        <v>49</v>
      </c>
      <c r="AR157" s="224"/>
      <c r="AS157" s="224"/>
      <c r="AT157" s="236"/>
      <c r="AU157" s="224"/>
      <c r="AV157" s="224"/>
      <c r="AW157" s="238"/>
      <c r="AX157" s="238"/>
    </row>
    <row r="158" spans="1:50" ht="93.75" customHeight="1" x14ac:dyDescent="0.55000000000000004">
      <c r="A158" s="218">
        <f t="shared" si="3"/>
        <v>153</v>
      </c>
      <c r="B158" s="279" t="s">
        <v>688</v>
      </c>
      <c r="C158" s="227" t="s">
        <v>155</v>
      </c>
      <c r="D158" s="224"/>
      <c r="E158" s="224" t="s">
        <v>689</v>
      </c>
      <c r="F158" s="224"/>
      <c r="G158" s="227"/>
      <c r="H158" s="224"/>
      <c r="I158" s="227"/>
      <c r="J158" s="224" t="s">
        <v>72</v>
      </c>
      <c r="K158" s="224"/>
      <c r="L158" s="226"/>
      <c r="M158" s="226">
        <v>88</v>
      </c>
      <c r="N158" s="227"/>
      <c r="O158" s="226">
        <f>'EQUIPO JUNIO 2025  1'!AQ158</f>
        <v>4</v>
      </c>
      <c r="P158" s="228">
        <f t="shared" si="4"/>
        <v>4</v>
      </c>
      <c r="Q158" s="229">
        <f t="shared" ref="Q158:T158" si="307">AK158</f>
        <v>0</v>
      </c>
      <c r="R158" s="229">
        <f t="shared" si="307"/>
        <v>0</v>
      </c>
      <c r="S158" s="229">
        <f t="shared" si="307"/>
        <v>0</v>
      </c>
      <c r="T158" s="230">
        <f t="shared" si="307"/>
        <v>0</v>
      </c>
      <c r="U158" s="231"/>
      <c r="V158" s="220"/>
      <c r="W158" s="220"/>
      <c r="X158" s="220"/>
      <c r="Y158" s="232"/>
      <c r="Z158" s="233">
        <v>4</v>
      </c>
      <c r="AA158" s="220"/>
      <c r="AB158" s="220"/>
      <c r="AC158" s="220"/>
      <c r="AD158" s="232"/>
      <c r="AE158" s="233"/>
      <c r="AF158" s="220"/>
      <c r="AG158" s="220"/>
      <c r="AH158" s="220"/>
      <c r="AI158" s="232"/>
      <c r="AJ158" s="234">
        <f>'EQUIPO ENERO 2025'!AP158</f>
        <v>4</v>
      </c>
      <c r="AK158" s="235">
        <f t="shared" ref="AK158:AO158" si="308">P158-Z158+AE158+U158</f>
        <v>0</v>
      </c>
      <c r="AL158" s="229">
        <f t="shared" si="308"/>
        <v>0</v>
      </c>
      <c r="AM158" s="229">
        <f t="shared" si="308"/>
        <v>0</v>
      </c>
      <c r="AN158" s="229">
        <f t="shared" si="308"/>
        <v>0</v>
      </c>
      <c r="AO158" s="229">
        <f t="shared" si="308"/>
        <v>0</v>
      </c>
      <c r="AP158" s="220"/>
      <c r="AQ158" s="226">
        <f t="shared" si="2"/>
        <v>0</v>
      </c>
      <c r="AR158" s="224"/>
      <c r="AS158" s="224" t="s">
        <v>1153</v>
      </c>
      <c r="AT158" s="236" t="s">
        <v>1154</v>
      </c>
      <c r="AU158" s="224"/>
      <c r="AV158" s="224"/>
      <c r="AW158" s="238"/>
      <c r="AX158" s="238"/>
    </row>
    <row r="159" spans="1:50" ht="93.75" customHeight="1" x14ac:dyDescent="0.55000000000000004">
      <c r="A159" s="218">
        <f t="shared" si="3"/>
        <v>154</v>
      </c>
      <c r="B159" s="279" t="s">
        <v>690</v>
      </c>
      <c r="C159" s="227"/>
      <c r="D159" s="224"/>
      <c r="E159" s="224" t="s">
        <v>689</v>
      </c>
      <c r="F159" s="224"/>
      <c r="G159" s="227"/>
      <c r="H159" s="224"/>
      <c r="I159" s="227"/>
      <c r="J159" s="224" t="s">
        <v>72</v>
      </c>
      <c r="K159" s="224"/>
      <c r="L159" s="226"/>
      <c r="M159" s="226">
        <v>88</v>
      </c>
      <c r="N159" s="227"/>
      <c r="O159" s="226">
        <f>'EQUIPO JUNIO 2025  1'!AQ159</f>
        <v>0</v>
      </c>
      <c r="P159" s="228">
        <f t="shared" si="4"/>
        <v>0</v>
      </c>
      <c r="Q159" s="229">
        <f t="shared" ref="Q159:T159" si="309">AK159</f>
        <v>0</v>
      </c>
      <c r="R159" s="229">
        <f t="shared" si="309"/>
        <v>0</v>
      </c>
      <c r="S159" s="229">
        <f t="shared" si="309"/>
        <v>0</v>
      </c>
      <c r="T159" s="230">
        <f t="shared" si="309"/>
        <v>0</v>
      </c>
      <c r="U159" s="231"/>
      <c r="V159" s="220"/>
      <c r="W159" s="220"/>
      <c r="X159" s="220"/>
      <c r="Y159" s="232"/>
      <c r="Z159" s="233"/>
      <c r="AA159" s="220"/>
      <c r="AB159" s="220"/>
      <c r="AC159" s="220"/>
      <c r="AD159" s="232"/>
      <c r="AE159" s="233"/>
      <c r="AF159" s="220"/>
      <c r="AG159" s="220"/>
      <c r="AH159" s="220"/>
      <c r="AI159" s="232"/>
      <c r="AJ159" s="234">
        <f>'EQUIPO ENERO 2025'!AP159</f>
        <v>0</v>
      </c>
      <c r="AK159" s="235">
        <f t="shared" ref="AK159:AO159" si="310">P159-Z159+AE159+U159</f>
        <v>0</v>
      </c>
      <c r="AL159" s="229">
        <f t="shared" si="310"/>
        <v>0</v>
      </c>
      <c r="AM159" s="229">
        <f t="shared" si="310"/>
        <v>0</v>
      </c>
      <c r="AN159" s="229">
        <f t="shared" si="310"/>
        <v>0</v>
      </c>
      <c r="AO159" s="229">
        <f t="shared" si="310"/>
        <v>0</v>
      </c>
      <c r="AP159" s="220"/>
      <c r="AQ159" s="226">
        <f t="shared" si="2"/>
        <v>0</v>
      </c>
      <c r="AR159" s="224"/>
      <c r="AS159" s="224"/>
      <c r="AT159" s="236"/>
      <c r="AU159" s="224"/>
      <c r="AV159" s="224"/>
      <c r="AW159" s="238"/>
      <c r="AX159" s="238"/>
    </row>
    <row r="160" spans="1:50" ht="93.75" customHeight="1" x14ac:dyDescent="0.55000000000000004">
      <c r="A160" s="218">
        <f t="shared" si="3"/>
        <v>155</v>
      </c>
      <c r="B160" s="273" t="s">
        <v>691</v>
      </c>
      <c r="C160" s="224" t="s">
        <v>38</v>
      </c>
      <c r="D160" s="224" t="s">
        <v>59</v>
      </c>
      <c r="E160" s="224" t="s">
        <v>692</v>
      </c>
      <c r="F160" s="224" t="s">
        <v>87</v>
      </c>
      <c r="G160" s="236"/>
      <c r="H160" s="280">
        <v>3800</v>
      </c>
      <c r="I160" s="224" t="s">
        <v>692</v>
      </c>
      <c r="J160" s="224" t="s">
        <v>72</v>
      </c>
      <c r="K160" s="278">
        <v>45139</v>
      </c>
      <c r="L160" s="226">
        <v>781781092133</v>
      </c>
      <c r="M160" s="226">
        <v>419</v>
      </c>
      <c r="N160" s="227"/>
      <c r="O160" s="226">
        <f>'EQUIPO JUNIO 2025  1'!AQ160</f>
        <v>0</v>
      </c>
      <c r="P160" s="228">
        <f t="shared" si="4"/>
        <v>0</v>
      </c>
      <c r="Q160" s="229">
        <f t="shared" ref="Q160:T160" si="311">AK160</f>
        <v>0</v>
      </c>
      <c r="R160" s="229">
        <f t="shared" si="311"/>
        <v>0</v>
      </c>
      <c r="S160" s="229">
        <f t="shared" si="311"/>
        <v>0</v>
      </c>
      <c r="T160" s="230">
        <f t="shared" si="311"/>
        <v>0</v>
      </c>
      <c r="U160" s="231"/>
      <c r="V160" s="220"/>
      <c r="W160" s="220"/>
      <c r="X160" s="220"/>
      <c r="Y160" s="232"/>
      <c r="Z160" s="340"/>
      <c r="AA160" s="341"/>
      <c r="AB160" s="220"/>
      <c r="AC160" s="220"/>
      <c r="AD160" s="232"/>
      <c r="AE160" s="233"/>
      <c r="AF160" s="220"/>
      <c r="AG160" s="220"/>
      <c r="AH160" s="220"/>
      <c r="AI160" s="232"/>
      <c r="AJ160" s="234">
        <f>'EQUIPO ENERO 2025'!AP160</f>
        <v>0</v>
      </c>
      <c r="AK160" s="235">
        <f t="shared" ref="AK160:AO160" si="312">P160-Z160+AE160+U160</f>
        <v>0</v>
      </c>
      <c r="AL160" s="229">
        <f t="shared" si="312"/>
        <v>0</v>
      </c>
      <c r="AM160" s="229">
        <f t="shared" si="312"/>
        <v>0</v>
      </c>
      <c r="AN160" s="229">
        <f t="shared" si="312"/>
        <v>0</v>
      </c>
      <c r="AO160" s="229">
        <f t="shared" si="312"/>
        <v>0</v>
      </c>
      <c r="AP160" s="220"/>
      <c r="AQ160" s="226">
        <f t="shared" si="2"/>
        <v>0</v>
      </c>
      <c r="AR160" s="224"/>
      <c r="AS160" s="224"/>
      <c r="AT160" s="236"/>
      <c r="AU160" s="224"/>
      <c r="AV160" s="224"/>
      <c r="AW160" s="238"/>
      <c r="AX160" s="238"/>
    </row>
    <row r="161" spans="1:50" ht="93.75" customHeight="1" x14ac:dyDescent="0.55000000000000004">
      <c r="A161" s="218">
        <f t="shared" si="3"/>
        <v>156</v>
      </c>
      <c r="B161" s="273" t="s">
        <v>1155</v>
      </c>
      <c r="C161" s="224" t="s">
        <v>38</v>
      </c>
      <c r="D161" s="224" t="s">
        <v>411</v>
      </c>
      <c r="E161" s="224" t="s">
        <v>694</v>
      </c>
      <c r="F161" s="224"/>
      <c r="G161" s="236" t="s">
        <v>42</v>
      </c>
      <c r="H161" s="280">
        <v>3800</v>
      </c>
      <c r="I161" s="224" t="s">
        <v>694</v>
      </c>
      <c r="J161" s="224" t="s">
        <v>72</v>
      </c>
      <c r="K161" s="278">
        <v>45107</v>
      </c>
      <c r="L161" s="226" t="s">
        <v>109</v>
      </c>
      <c r="M161" s="226">
        <v>215</v>
      </c>
      <c r="N161" s="236"/>
      <c r="O161" s="226">
        <f>'EQUIPO JUNIO 2025  1'!AQ161</f>
        <v>1</v>
      </c>
      <c r="P161" s="228">
        <f t="shared" si="4"/>
        <v>1</v>
      </c>
      <c r="Q161" s="229">
        <f t="shared" ref="Q161:T161" si="313">AK161</f>
        <v>1</v>
      </c>
      <c r="R161" s="229">
        <f t="shared" si="313"/>
        <v>1</v>
      </c>
      <c r="S161" s="229">
        <f t="shared" si="313"/>
        <v>1</v>
      </c>
      <c r="T161" s="230">
        <f t="shared" si="313"/>
        <v>1</v>
      </c>
      <c r="U161" s="231"/>
      <c r="V161" s="220"/>
      <c r="W161" s="220"/>
      <c r="X161" s="220"/>
      <c r="Y161" s="232"/>
      <c r="Z161" s="340"/>
      <c r="AA161" s="341"/>
      <c r="AB161" s="220"/>
      <c r="AC161" s="220"/>
      <c r="AD161" s="232"/>
      <c r="AE161" s="233"/>
      <c r="AF161" s="220"/>
      <c r="AG161" s="220"/>
      <c r="AH161" s="220"/>
      <c r="AI161" s="232"/>
      <c r="AJ161" s="234">
        <f>'EQUIPO ENERO 2025'!AP161</f>
        <v>0</v>
      </c>
      <c r="AK161" s="235">
        <f t="shared" ref="AK161:AO161" si="314">P161-Z161+AE161+U161</f>
        <v>1</v>
      </c>
      <c r="AL161" s="229">
        <f t="shared" si="314"/>
        <v>1</v>
      </c>
      <c r="AM161" s="229">
        <f t="shared" si="314"/>
        <v>1</v>
      </c>
      <c r="AN161" s="229">
        <f t="shared" si="314"/>
        <v>1</v>
      </c>
      <c r="AO161" s="229">
        <f t="shared" si="314"/>
        <v>1</v>
      </c>
      <c r="AP161" s="220"/>
      <c r="AQ161" s="226">
        <f t="shared" si="2"/>
        <v>1</v>
      </c>
      <c r="AR161" s="224"/>
      <c r="AS161" s="224"/>
      <c r="AT161" s="236"/>
      <c r="AU161" s="224"/>
      <c r="AV161" s="224"/>
      <c r="AW161" s="238"/>
      <c r="AX161" s="238"/>
    </row>
    <row r="162" spans="1:50" ht="93.75" customHeight="1" x14ac:dyDescent="0.55000000000000004">
      <c r="A162" s="218">
        <f t="shared" si="3"/>
        <v>157</v>
      </c>
      <c r="B162" s="273" t="s">
        <v>695</v>
      </c>
      <c r="C162" s="224" t="s">
        <v>155</v>
      </c>
      <c r="D162" s="224" t="s">
        <v>58</v>
      </c>
      <c r="E162" s="224" t="s">
        <v>696</v>
      </c>
      <c r="F162" s="224" t="s">
        <v>87</v>
      </c>
      <c r="G162" s="236"/>
      <c r="H162" s="280"/>
      <c r="I162" s="224" t="s">
        <v>697</v>
      </c>
      <c r="J162" s="224" t="s">
        <v>72</v>
      </c>
      <c r="K162" s="278">
        <v>45673</v>
      </c>
      <c r="L162" s="226" t="s">
        <v>89</v>
      </c>
      <c r="M162" s="226">
        <v>130</v>
      </c>
      <c r="N162" s="236"/>
      <c r="O162" s="226">
        <f>'EQUIPO JUNIO 2025  1'!AQ162</f>
        <v>3</v>
      </c>
      <c r="P162" s="228">
        <f t="shared" si="4"/>
        <v>3</v>
      </c>
      <c r="Q162" s="229">
        <f t="shared" ref="Q162:T162" si="315">AK162</f>
        <v>3</v>
      </c>
      <c r="R162" s="229">
        <f t="shared" si="315"/>
        <v>3</v>
      </c>
      <c r="S162" s="229">
        <f t="shared" si="315"/>
        <v>3</v>
      </c>
      <c r="T162" s="230">
        <f t="shared" si="315"/>
        <v>3</v>
      </c>
      <c r="U162" s="231"/>
      <c r="V162" s="220"/>
      <c r="W162" s="220"/>
      <c r="X162" s="220"/>
      <c r="Y162" s="232"/>
      <c r="Z162" s="340"/>
      <c r="AA162" s="341"/>
      <c r="AB162" s="220"/>
      <c r="AC162" s="220"/>
      <c r="AD162" s="232"/>
      <c r="AE162" s="233"/>
      <c r="AF162" s="220"/>
      <c r="AG162" s="220"/>
      <c r="AH162" s="220"/>
      <c r="AI162" s="232"/>
      <c r="AJ162" s="234">
        <f>'EQUIPO ENERO 2025'!AP162</f>
        <v>3</v>
      </c>
      <c r="AK162" s="235">
        <f t="shared" ref="AK162:AO162" si="316">P162-Z162+AE162+U162</f>
        <v>3</v>
      </c>
      <c r="AL162" s="229">
        <f t="shared" si="316"/>
        <v>3</v>
      </c>
      <c r="AM162" s="229">
        <f t="shared" si="316"/>
        <v>3</v>
      </c>
      <c r="AN162" s="229">
        <f t="shared" si="316"/>
        <v>3</v>
      </c>
      <c r="AO162" s="229">
        <f t="shared" si="316"/>
        <v>3</v>
      </c>
      <c r="AP162" s="220"/>
      <c r="AQ162" s="226">
        <f t="shared" si="2"/>
        <v>3</v>
      </c>
      <c r="AR162" s="224"/>
      <c r="AS162" s="224"/>
      <c r="AT162" s="236"/>
      <c r="AU162" s="224"/>
      <c r="AV162" s="224"/>
      <c r="AW162" s="238"/>
      <c r="AX162" s="238"/>
    </row>
    <row r="163" spans="1:50" ht="93.75" customHeight="1" x14ac:dyDescent="0.55000000000000004">
      <c r="A163" s="218">
        <f t="shared" si="3"/>
        <v>158</v>
      </c>
      <c r="B163" s="370" t="s">
        <v>698</v>
      </c>
      <c r="C163" s="224" t="s">
        <v>91</v>
      </c>
      <c r="D163" s="224" t="s">
        <v>58</v>
      </c>
      <c r="E163" s="224" t="s">
        <v>699</v>
      </c>
      <c r="F163" s="224" t="s">
        <v>700</v>
      </c>
      <c r="G163" s="236" t="s">
        <v>42</v>
      </c>
      <c r="H163" s="280">
        <v>1600</v>
      </c>
      <c r="I163" s="224" t="s">
        <v>701</v>
      </c>
      <c r="J163" s="224" t="s">
        <v>72</v>
      </c>
      <c r="K163" s="278">
        <v>45687</v>
      </c>
      <c r="L163" s="226" t="s">
        <v>109</v>
      </c>
      <c r="M163" s="226">
        <v>142</v>
      </c>
      <c r="N163" s="227"/>
      <c r="O163" s="226">
        <f>'EQUIPO JUNIO 2025  1'!AQ163</f>
        <v>7</v>
      </c>
      <c r="P163" s="228">
        <f t="shared" si="4"/>
        <v>7</v>
      </c>
      <c r="Q163" s="229">
        <f t="shared" ref="Q163:T163" si="317">AK163</f>
        <v>7</v>
      </c>
      <c r="R163" s="229">
        <f t="shared" si="317"/>
        <v>7</v>
      </c>
      <c r="S163" s="229">
        <f t="shared" si="317"/>
        <v>7</v>
      </c>
      <c r="T163" s="230">
        <f t="shared" si="317"/>
        <v>7</v>
      </c>
      <c r="U163" s="231"/>
      <c r="V163" s="220"/>
      <c r="W163" s="220"/>
      <c r="X163" s="220"/>
      <c r="Y163" s="232"/>
      <c r="Z163" s="340"/>
      <c r="AA163" s="341">
        <v>1</v>
      </c>
      <c r="AB163" s="220"/>
      <c r="AC163" s="220"/>
      <c r="AD163" s="232"/>
      <c r="AE163" s="233"/>
      <c r="AF163" s="220">
        <v>1</v>
      </c>
      <c r="AG163" s="220"/>
      <c r="AH163" s="220"/>
      <c r="AI163" s="232"/>
      <c r="AJ163" s="234">
        <f>'EQUIPO ENERO 2025'!AP163</f>
        <v>14</v>
      </c>
      <c r="AK163" s="235">
        <f t="shared" ref="AK163:AO163" si="318">P163-Z163+AE163+U163</f>
        <v>7</v>
      </c>
      <c r="AL163" s="229">
        <f t="shared" si="318"/>
        <v>7</v>
      </c>
      <c r="AM163" s="229">
        <f t="shared" si="318"/>
        <v>7</v>
      </c>
      <c r="AN163" s="229">
        <f t="shared" si="318"/>
        <v>7</v>
      </c>
      <c r="AO163" s="229">
        <f t="shared" si="318"/>
        <v>7</v>
      </c>
      <c r="AP163" s="221" t="s">
        <v>1156</v>
      </c>
      <c r="AQ163" s="226">
        <f t="shared" si="2"/>
        <v>7</v>
      </c>
      <c r="AR163" s="236"/>
      <c r="AS163" s="236"/>
      <c r="AT163" s="236"/>
      <c r="AU163" s="224"/>
      <c r="AV163" s="224"/>
      <c r="AW163" s="236" t="s">
        <v>1157</v>
      </c>
      <c r="AX163" s="238"/>
    </row>
    <row r="164" spans="1:50" ht="93.75" customHeight="1" x14ac:dyDescent="0.55000000000000004">
      <c r="A164" s="218">
        <f t="shared" si="3"/>
        <v>159</v>
      </c>
      <c r="B164" s="283" t="s">
        <v>707</v>
      </c>
      <c r="C164" s="224" t="s">
        <v>91</v>
      </c>
      <c r="D164" s="224" t="s">
        <v>58</v>
      </c>
      <c r="E164" s="224" t="s">
        <v>708</v>
      </c>
      <c r="F164" s="224" t="s">
        <v>700</v>
      </c>
      <c r="G164" s="236" t="s">
        <v>42</v>
      </c>
      <c r="H164" s="224"/>
      <c r="I164" s="224" t="s">
        <v>708</v>
      </c>
      <c r="J164" s="224" t="s">
        <v>72</v>
      </c>
      <c r="K164" s="250">
        <v>45687</v>
      </c>
      <c r="L164" s="226"/>
      <c r="M164" s="226">
        <v>143</v>
      </c>
      <c r="N164" s="335" t="s">
        <v>1158</v>
      </c>
      <c r="O164" s="226">
        <f>'EQUIPO JUNIO 2025  1'!AQ164</f>
        <v>6</v>
      </c>
      <c r="P164" s="228">
        <f t="shared" si="4"/>
        <v>6</v>
      </c>
      <c r="Q164" s="229">
        <f t="shared" ref="Q164:T164" si="319">AK164</f>
        <v>5</v>
      </c>
      <c r="R164" s="229">
        <f t="shared" si="319"/>
        <v>5</v>
      </c>
      <c r="S164" s="229">
        <f t="shared" si="319"/>
        <v>5</v>
      </c>
      <c r="T164" s="230">
        <f t="shared" si="319"/>
        <v>5</v>
      </c>
      <c r="U164" s="231"/>
      <c r="V164" s="220"/>
      <c r="W164" s="220"/>
      <c r="X164" s="220"/>
      <c r="Y164" s="232"/>
      <c r="Z164" s="340">
        <v>1</v>
      </c>
      <c r="AA164" s="341"/>
      <c r="AB164" s="220"/>
      <c r="AC164" s="220"/>
      <c r="AD164" s="232"/>
      <c r="AE164" s="233"/>
      <c r="AF164" s="220"/>
      <c r="AG164" s="220"/>
      <c r="AH164" s="220"/>
      <c r="AI164" s="232"/>
      <c r="AJ164" s="234">
        <f>'EQUIPO ENERO 2025'!AP164</f>
        <v>2</v>
      </c>
      <c r="AK164" s="235">
        <f t="shared" ref="AK164:AO164" si="320">P164-Z164+AE164+U164</f>
        <v>5</v>
      </c>
      <c r="AL164" s="229">
        <f t="shared" si="320"/>
        <v>5</v>
      </c>
      <c r="AM164" s="229">
        <f t="shared" si="320"/>
        <v>5</v>
      </c>
      <c r="AN164" s="229">
        <f t="shared" si="320"/>
        <v>5</v>
      </c>
      <c r="AO164" s="229">
        <f t="shared" si="320"/>
        <v>5</v>
      </c>
      <c r="AP164" s="220"/>
      <c r="AQ164" s="226">
        <f t="shared" si="2"/>
        <v>5</v>
      </c>
      <c r="AR164" s="224"/>
      <c r="AS164" s="236">
        <v>495</v>
      </c>
      <c r="AT164" s="236">
        <v>4774</v>
      </c>
      <c r="AU164" s="224"/>
      <c r="AV164" s="224"/>
      <c r="AW164" s="238"/>
      <c r="AX164" s="238"/>
    </row>
    <row r="165" spans="1:50" ht="93.75" customHeight="1" x14ac:dyDescent="0.55000000000000004">
      <c r="A165" s="218">
        <f t="shared" si="3"/>
        <v>160</v>
      </c>
      <c r="B165" s="273" t="s">
        <v>712</v>
      </c>
      <c r="C165" s="224" t="s">
        <v>91</v>
      </c>
      <c r="D165" s="224" t="s">
        <v>58</v>
      </c>
      <c r="E165" s="224" t="s">
        <v>713</v>
      </c>
      <c r="F165" s="224" t="s">
        <v>700</v>
      </c>
      <c r="G165" s="236" t="s">
        <v>42</v>
      </c>
      <c r="H165" s="280">
        <v>5500</v>
      </c>
      <c r="I165" s="224" t="s">
        <v>714</v>
      </c>
      <c r="J165" s="224" t="s">
        <v>72</v>
      </c>
      <c r="K165" s="278">
        <v>45673</v>
      </c>
      <c r="L165" s="226" t="s">
        <v>89</v>
      </c>
      <c r="M165" s="226">
        <v>129</v>
      </c>
      <c r="N165" s="236"/>
      <c r="O165" s="226">
        <f>'EQUIPO JUNIO 2025  1'!AQ165</f>
        <v>5</v>
      </c>
      <c r="P165" s="228">
        <f t="shared" si="4"/>
        <v>5</v>
      </c>
      <c r="Q165" s="229">
        <f t="shared" ref="Q165:T165" si="321">AK165</f>
        <v>5</v>
      </c>
      <c r="R165" s="229">
        <f t="shared" si="321"/>
        <v>5</v>
      </c>
      <c r="S165" s="229">
        <f t="shared" si="321"/>
        <v>5</v>
      </c>
      <c r="T165" s="230">
        <f t="shared" si="321"/>
        <v>5</v>
      </c>
      <c r="U165" s="231"/>
      <c r="V165" s="220"/>
      <c r="W165" s="220"/>
      <c r="X165" s="220"/>
      <c r="Y165" s="232"/>
      <c r="Z165" s="340"/>
      <c r="AA165" s="341"/>
      <c r="AB165" s="220"/>
      <c r="AC165" s="220"/>
      <c r="AD165" s="232">
        <v>2</v>
      </c>
      <c r="AE165" s="233"/>
      <c r="AF165" s="220"/>
      <c r="AG165" s="220"/>
      <c r="AH165" s="220"/>
      <c r="AI165" s="232"/>
      <c r="AJ165" s="234">
        <f>'EQUIPO ENERO 2025'!AP165</f>
        <v>3</v>
      </c>
      <c r="AK165" s="235">
        <f t="shared" ref="AK165:AO165" si="322">P165-Z165+AE165+U165</f>
        <v>5</v>
      </c>
      <c r="AL165" s="229">
        <f t="shared" si="322"/>
        <v>5</v>
      </c>
      <c r="AM165" s="229">
        <f t="shared" si="322"/>
        <v>5</v>
      </c>
      <c r="AN165" s="229">
        <f t="shared" si="322"/>
        <v>5</v>
      </c>
      <c r="AO165" s="229">
        <f t="shared" si="322"/>
        <v>3</v>
      </c>
      <c r="AP165" s="220"/>
      <c r="AQ165" s="226">
        <f t="shared" si="2"/>
        <v>3</v>
      </c>
      <c r="AR165" s="224"/>
      <c r="AS165" s="224">
        <v>523</v>
      </c>
      <c r="AT165" s="236"/>
      <c r="AU165" s="224"/>
      <c r="AV165" s="224"/>
      <c r="AW165" s="238"/>
      <c r="AX165" s="238" t="s">
        <v>1159</v>
      </c>
    </row>
    <row r="166" spans="1:50" ht="93.75" customHeight="1" x14ac:dyDescent="0.55000000000000004">
      <c r="A166" s="218">
        <f t="shared" si="3"/>
        <v>161</v>
      </c>
      <c r="B166" s="283" t="s">
        <v>715</v>
      </c>
      <c r="C166" s="224" t="s">
        <v>91</v>
      </c>
      <c r="D166" s="224" t="s">
        <v>58</v>
      </c>
      <c r="E166" s="224" t="s">
        <v>716</v>
      </c>
      <c r="F166" s="224" t="s">
        <v>700</v>
      </c>
      <c r="G166" s="236" t="s">
        <v>42</v>
      </c>
      <c r="H166" s="280">
        <v>4500</v>
      </c>
      <c r="I166" s="224" t="s">
        <v>716</v>
      </c>
      <c r="J166" s="224" t="s">
        <v>72</v>
      </c>
      <c r="K166" s="278">
        <v>45107</v>
      </c>
      <c r="L166" s="226" t="s">
        <v>109</v>
      </c>
      <c r="M166" s="226">
        <v>391</v>
      </c>
      <c r="N166" s="236"/>
      <c r="O166" s="226">
        <f>'EQUIPO JUNIO 2025  1'!AQ166</f>
        <v>7</v>
      </c>
      <c r="P166" s="228">
        <f t="shared" si="4"/>
        <v>7</v>
      </c>
      <c r="Q166" s="229">
        <f t="shared" ref="Q166:T166" si="323">AK166</f>
        <v>7</v>
      </c>
      <c r="R166" s="229">
        <f t="shared" si="323"/>
        <v>7</v>
      </c>
      <c r="S166" s="229">
        <f t="shared" si="323"/>
        <v>7</v>
      </c>
      <c r="T166" s="230">
        <f t="shared" si="323"/>
        <v>7</v>
      </c>
      <c r="U166" s="231"/>
      <c r="V166" s="220"/>
      <c r="W166" s="220"/>
      <c r="X166" s="220"/>
      <c r="Y166" s="232"/>
      <c r="Z166" s="340"/>
      <c r="AA166" s="341"/>
      <c r="AB166" s="220"/>
      <c r="AC166" s="220"/>
      <c r="AD166" s="232"/>
      <c r="AE166" s="233"/>
      <c r="AF166" s="220"/>
      <c r="AG166" s="220"/>
      <c r="AH166" s="220"/>
      <c r="AI166" s="232"/>
      <c r="AJ166" s="234">
        <f>'EQUIPO ENERO 2025'!AP166</f>
        <v>8</v>
      </c>
      <c r="AK166" s="235">
        <f t="shared" ref="AK166:AO166" si="324">P166-Z166+AE166+U166</f>
        <v>7</v>
      </c>
      <c r="AL166" s="229">
        <f t="shared" si="324"/>
        <v>7</v>
      </c>
      <c r="AM166" s="229">
        <f t="shared" si="324"/>
        <v>7</v>
      </c>
      <c r="AN166" s="229">
        <f t="shared" si="324"/>
        <v>7</v>
      </c>
      <c r="AO166" s="229">
        <f t="shared" si="324"/>
        <v>7</v>
      </c>
      <c r="AP166" s="220"/>
      <c r="AQ166" s="226">
        <f t="shared" si="2"/>
        <v>7</v>
      </c>
      <c r="AR166" s="224"/>
      <c r="AS166" s="224"/>
      <c r="AT166" s="236"/>
      <c r="AU166" s="224"/>
      <c r="AV166" s="224"/>
      <c r="AW166" s="371" t="s">
        <v>1160</v>
      </c>
      <c r="AX166" s="238"/>
    </row>
    <row r="167" spans="1:50" ht="93.75" customHeight="1" x14ac:dyDescent="0.55000000000000004">
      <c r="A167" s="218">
        <f t="shared" si="3"/>
        <v>162</v>
      </c>
      <c r="B167" s="283" t="s">
        <v>925</v>
      </c>
      <c r="C167" s="224" t="s">
        <v>91</v>
      </c>
      <c r="D167" s="224" t="s">
        <v>58</v>
      </c>
      <c r="E167" s="224" t="s">
        <v>717</v>
      </c>
      <c r="F167" s="224" t="s">
        <v>700</v>
      </c>
      <c r="G167" s="236" t="s">
        <v>42</v>
      </c>
      <c r="H167" s="280">
        <v>3500</v>
      </c>
      <c r="I167" s="224" t="s">
        <v>717</v>
      </c>
      <c r="J167" s="224" t="s">
        <v>72</v>
      </c>
      <c r="K167" s="278">
        <v>45107</v>
      </c>
      <c r="L167" s="226" t="s">
        <v>109</v>
      </c>
      <c r="M167" s="226">
        <v>391</v>
      </c>
      <c r="N167" s="236"/>
      <c r="O167" s="226">
        <f>'EQUIPO JUNIO 2025  1'!AQ167</f>
        <v>4</v>
      </c>
      <c r="P167" s="228">
        <f t="shared" si="4"/>
        <v>4</v>
      </c>
      <c r="Q167" s="229">
        <f t="shared" ref="Q167:T167" si="325">AK167</f>
        <v>4</v>
      </c>
      <c r="R167" s="229">
        <f t="shared" si="325"/>
        <v>4</v>
      </c>
      <c r="S167" s="229">
        <f t="shared" si="325"/>
        <v>4</v>
      </c>
      <c r="T167" s="230">
        <f t="shared" si="325"/>
        <v>4</v>
      </c>
      <c r="U167" s="231"/>
      <c r="V167" s="220"/>
      <c r="W167" s="220"/>
      <c r="X167" s="220"/>
      <c r="Y167" s="232"/>
      <c r="Z167" s="340"/>
      <c r="AA167" s="341"/>
      <c r="AB167" s="220"/>
      <c r="AC167" s="220"/>
      <c r="AD167" s="232"/>
      <c r="AE167" s="233"/>
      <c r="AF167" s="220"/>
      <c r="AG167" s="220"/>
      <c r="AH167" s="220"/>
      <c r="AI167" s="232"/>
      <c r="AJ167" s="234">
        <f>'EQUIPO ENERO 2025'!AP167</f>
        <v>5</v>
      </c>
      <c r="AK167" s="235">
        <f t="shared" ref="AK167:AO167" si="326">P167-Z167+AE167+U167</f>
        <v>4</v>
      </c>
      <c r="AL167" s="229">
        <f t="shared" si="326"/>
        <v>4</v>
      </c>
      <c r="AM167" s="229">
        <f t="shared" si="326"/>
        <v>4</v>
      </c>
      <c r="AN167" s="229">
        <f t="shared" si="326"/>
        <v>4</v>
      </c>
      <c r="AO167" s="229">
        <f t="shared" si="326"/>
        <v>4</v>
      </c>
      <c r="AP167" s="220"/>
      <c r="AQ167" s="226">
        <f t="shared" si="2"/>
        <v>4</v>
      </c>
      <c r="AR167" s="236"/>
      <c r="AS167" s="236"/>
      <c r="AT167" s="236"/>
      <c r="AU167" s="224"/>
      <c r="AV167" s="224"/>
      <c r="AW167" s="238"/>
      <c r="AX167" s="238"/>
    </row>
    <row r="168" spans="1:50" ht="93.75" customHeight="1" x14ac:dyDescent="0.55000000000000004">
      <c r="A168" s="218">
        <f t="shared" si="3"/>
        <v>163</v>
      </c>
      <c r="B168" s="273" t="s">
        <v>719</v>
      </c>
      <c r="C168" s="224" t="s">
        <v>91</v>
      </c>
      <c r="D168" s="247" t="s">
        <v>58</v>
      </c>
      <c r="E168" s="224" t="s">
        <v>170</v>
      </c>
      <c r="F168" s="224" t="s">
        <v>700</v>
      </c>
      <c r="G168" s="236" t="s">
        <v>42</v>
      </c>
      <c r="H168" s="224"/>
      <c r="I168" s="224" t="s">
        <v>720</v>
      </c>
      <c r="J168" s="224" t="s">
        <v>72</v>
      </c>
      <c r="K168" s="278">
        <v>45673</v>
      </c>
      <c r="L168" s="226" t="s">
        <v>721</v>
      </c>
      <c r="M168" s="226">
        <v>131</v>
      </c>
      <c r="N168" s="227"/>
      <c r="O168" s="226">
        <f>'EQUIPO JUNIO 2025  1'!AQ168</f>
        <v>3</v>
      </c>
      <c r="P168" s="228">
        <f t="shared" si="4"/>
        <v>3</v>
      </c>
      <c r="Q168" s="229">
        <f t="shared" ref="Q168:T168" si="327">AK168</f>
        <v>3</v>
      </c>
      <c r="R168" s="229">
        <f t="shared" si="327"/>
        <v>3</v>
      </c>
      <c r="S168" s="229">
        <f t="shared" si="327"/>
        <v>3</v>
      </c>
      <c r="T168" s="230">
        <f t="shared" si="327"/>
        <v>3</v>
      </c>
      <c r="U168" s="231"/>
      <c r="V168" s="220"/>
      <c r="W168" s="220"/>
      <c r="X168" s="220"/>
      <c r="Y168" s="232"/>
      <c r="Z168" s="340"/>
      <c r="AA168" s="341"/>
      <c r="AB168" s="220"/>
      <c r="AC168" s="220"/>
      <c r="AD168" s="232"/>
      <c r="AE168" s="233"/>
      <c r="AF168" s="220"/>
      <c r="AG168" s="220"/>
      <c r="AH168" s="220"/>
      <c r="AI168" s="232"/>
      <c r="AJ168" s="234">
        <f>'EQUIPO ENERO 2025'!AP168</f>
        <v>3</v>
      </c>
      <c r="AK168" s="235">
        <f t="shared" ref="AK168:AO168" si="328">P168-Z168+AE168+U168</f>
        <v>3</v>
      </c>
      <c r="AL168" s="229">
        <f t="shared" si="328"/>
        <v>3</v>
      </c>
      <c r="AM168" s="229">
        <f t="shared" si="328"/>
        <v>3</v>
      </c>
      <c r="AN168" s="229">
        <f t="shared" si="328"/>
        <v>3</v>
      </c>
      <c r="AO168" s="229">
        <f t="shared" si="328"/>
        <v>3</v>
      </c>
      <c r="AP168" s="220"/>
      <c r="AQ168" s="226">
        <f t="shared" si="2"/>
        <v>3</v>
      </c>
      <c r="AR168" s="224"/>
      <c r="AS168" s="224"/>
      <c r="AT168" s="236"/>
      <c r="AU168" s="224"/>
      <c r="AV168" s="224"/>
      <c r="AW168" s="238"/>
      <c r="AX168" s="238"/>
    </row>
    <row r="169" spans="1:50" ht="93.75" customHeight="1" x14ac:dyDescent="0.55000000000000004">
      <c r="A169" s="218">
        <f t="shared" si="3"/>
        <v>164</v>
      </c>
      <c r="B169" s="370" t="s">
        <v>1161</v>
      </c>
      <c r="C169" s="224" t="s">
        <v>91</v>
      </c>
      <c r="D169" s="247" t="s">
        <v>58</v>
      </c>
      <c r="E169" s="224" t="s">
        <v>726</v>
      </c>
      <c r="F169" s="224" t="s">
        <v>700</v>
      </c>
      <c r="G169" s="236" t="s">
        <v>42</v>
      </c>
      <c r="H169" s="224"/>
      <c r="I169" s="224" t="s">
        <v>724</v>
      </c>
      <c r="J169" s="224" t="s">
        <v>72</v>
      </c>
      <c r="K169" s="278">
        <v>45687</v>
      </c>
      <c r="L169" s="226"/>
      <c r="M169" s="226">
        <v>144</v>
      </c>
      <c r="N169" s="372"/>
      <c r="O169" s="226">
        <f>'EQUIPO JUNIO 2025  1'!AQ169</f>
        <v>8</v>
      </c>
      <c r="P169" s="228">
        <f t="shared" si="4"/>
        <v>8</v>
      </c>
      <c r="Q169" s="229">
        <f t="shared" ref="Q169:T169" si="329">AK169</f>
        <v>8</v>
      </c>
      <c r="R169" s="229">
        <f t="shared" si="329"/>
        <v>8</v>
      </c>
      <c r="S169" s="229">
        <f t="shared" si="329"/>
        <v>8</v>
      </c>
      <c r="T169" s="230">
        <f t="shared" si="329"/>
        <v>8</v>
      </c>
      <c r="U169" s="231"/>
      <c r="V169" s="220"/>
      <c r="W169" s="220"/>
      <c r="X169" s="220"/>
      <c r="Y169" s="232"/>
      <c r="Z169" s="340"/>
      <c r="AA169" s="341"/>
      <c r="AB169" s="220"/>
      <c r="AC169" s="220"/>
      <c r="AD169" s="232"/>
      <c r="AE169" s="233"/>
      <c r="AF169" s="220"/>
      <c r="AG169" s="220"/>
      <c r="AH169" s="220"/>
      <c r="AI169" s="232"/>
      <c r="AJ169" s="234">
        <f>'EQUIPO ENERO 2025'!AP169</f>
        <v>9</v>
      </c>
      <c r="AK169" s="235">
        <f t="shared" ref="AK169:AO169" si="330">P169-Z169+AE169+U169</f>
        <v>8</v>
      </c>
      <c r="AL169" s="229">
        <f t="shared" si="330"/>
        <v>8</v>
      </c>
      <c r="AM169" s="229">
        <f t="shared" si="330"/>
        <v>8</v>
      </c>
      <c r="AN169" s="229">
        <f t="shared" si="330"/>
        <v>8</v>
      </c>
      <c r="AO169" s="229">
        <f t="shared" si="330"/>
        <v>8</v>
      </c>
      <c r="AP169" s="220">
        <v>1</v>
      </c>
      <c r="AQ169" s="226">
        <f t="shared" si="2"/>
        <v>8</v>
      </c>
      <c r="AR169" s="224"/>
      <c r="AS169" s="224"/>
      <c r="AT169" s="236"/>
      <c r="AU169" s="224"/>
      <c r="AV169" s="224"/>
      <c r="AW169" s="371" t="s">
        <v>1162</v>
      </c>
      <c r="AX169" s="238"/>
    </row>
    <row r="170" spans="1:50" ht="93.75" customHeight="1" x14ac:dyDescent="0.55000000000000004">
      <c r="A170" s="218">
        <f t="shared" si="3"/>
        <v>165</v>
      </c>
      <c r="B170" s="273" t="s">
        <v>729</v>
      </c>
      <c r="C170" s="224" t="s">
        <v>52</v>
      </c>
      <c r="D170" s="303" t="s">
        <v>334</v>
      </c>
      <c r="E170" s="224">
        <v>310</v>
      </c>
      <c r="F170" s="224"/>
      <c r="G170" s="236" t="s">
        <v>42</v>
      </c>
      <c r="H170" s="224"/>
      <c r="I170" s="224" t="s">
        <v>730</v>
      </c>
      <c r="J170" s="227"/>
      <c r="K170" s="278">
        <v>44592</v>
      </c>
      <c r="L170" s="226"/>
      <c r="M170" s="226"/>
      <c r="N170" s="227"/>
      <c r="O170" s="226">
        <f>'EQUIPO JUNIO 2025  1'!AQ170</f>
        <v>1</v>
      </c>
      <c r="P170" s="228">
        <f t="shared" si="4"/>
        <v>1</v>
      </c>
      <c r="Q170" s="229">
        <f t="shared" ref="Q170:T170" si="331">AK170</f>
        <v>1</v>
      </c>
      <c r="R170" s="229">
        <f t="shared" si="331"/>
        <v>1</v>
      </c>
      <c r="S170" s="229">
        <f t="shared" si="331"/>
        <v>1</v>
      </c>
      <c r="T170" s="230">
        <f t="shared" si="331"/>
        <v>1</v>
      </c>
      <c r="U170" s="231"/>
      <c r="V170" s="220"/>
      <c r="W170" s="220"/>
      <c r="X170" s="220"/>
      <c r="Y170" s="232"/>
      <c r="Z170" s="340"/>
      <c r="AA170" s="341"/>
      <c r="AB170" s="220"/>
      <c r="AC170" s="220"/>
      <c r="AD170" s="232"/>
      <c r="AE170" s="233"/>
      <c r="AF170" s="220"/>
      <c r="AG170" s="220"/>
      <c r="AH170" s="220"/>
      <c r="AI170" s="232"/>
      <c r="AJ170" s="234">
        <f>'EQUIPO ENERO 2025'!AP170</f>
        <v>1</v>
      </c>
      <c r="AK170" s="235">
        <f t="shared" ref="AK170:AO170" si="332">P170-Z170+AE170+U170</f>
        <v>1</v>
      </c>
      <c r="AL170" s="229">
        <f t="shared" si="332"/>
        <v>1</v>
      </c>
      <c r="AM170" s="229">
        <f t="shared" si="332"/>
        <v>1</v>
      </c>
      <c r="AN170" s="229">
        <f t="shared" si="332"/>
        <v>1</v>
      </c>
      <c r="AO170" s="229">
        <f t="shared" si="332"/>
        <v>1</v>
      </c>
      <c r="AP170" s="220"/>
      <c r="AQ170" s="226">
        <f t="shared" si="2"/>
        <v>1</v>
      </c>
      <c r="AR170" s="224"/>
      <c r="AS170" s="224"/>
      <c r="AT170" s="236"/>
      <c r="AU170" s="224"/>
      <c r="AV170" s="224"/>
      <c r="AW170" s="238"/>
      <c r="AX170" s="238"/>
    </row>
    <row r="171" spans="1:50" ht="93.75" customHeight="1" x14ac:dyDescent="0.55000000000000004">
      <c r="A171" s="218">
        <f t="shared" si="3"/>
        <v>166</v>
      </c>
      <c r="B171" s="273" t="s">
        <v>732</v>
      </c>
      <c r="C171" s="224" t="s">
        <v>52</v>
      </c>
      <c r="D171" s="274" t="s">
        <v>334</v>
      </c>
      <c r="E171" s="224">
        <v>780</v>
      </c>
      <c r="F171" s="220"/>
      <c r="G171" s="221" t="s">
        <v>42</v>
      </c>
      <c r="H171" s="220"/>
      <c r="I171" s="224" t="s">
        <v>733</v>
      </c>
      <c r="J171" s="227"/>
      <c r="K171" s="278">
        <v>44592</v>
      </c>
      <c r="L171" s="226"/>
      <c r="M171" s="226"/>
      <c r="N171" s="227"/>
      <c r="O171" s="226">
        <f>'EQUIPO JUNIO 2025  1'!AQ171</f>
        <v>1</v>
      </c>
      <c r="P171" s="228">
        <f t="shared" si="4"/>
        <v>1</v>
      </c>
      <c r="Q171" s="229">
        <f t="shared" ref="Q171:T171" si="333">AK171</f>
        <v>1</v>
      </c>
      <c r="R171" s="229">
        <f t="shared" si="333"/>
        <v>1</v>
      </c>
      <c r="S171" s="229">
        <f t="shared" si="333"/>
        <v>1</v>
      </c>
      <c r="T171" s="230">
        <f t="shared" si="333"/>
        <v>1</v>
      </c>
      <c r="U171" s="231"/>
      <c r="V171" s="220"/>
      <c r="W171" s="220"/>
      <c r="X171" s="220"/>
      <c r="Y171" s="232"/>
      <c r="Z171" s="340"/>
      <c r="AA171" s="341"/>
      <c r="AB171" s="220"/>
      <c r="AC171" s="220"/>
      <c r="AD171" s="232"/>
      <c r="AE171" s="233"/>
      <c r="AF171" s="220"/>
      <c r="AG171" s="220"/>
      <c r="AH171" s="220"/>
      <c r="AI171" s="232"/>
      <c r="AJ171" s="234">
        <f>'EQUIPO ENERO 2025'!AP171</f>
        <v>1</v>
      </c>
      <c r="AK171" s="235">
        <f t="shared" ref="AK171:AO171" si="334">P171-Z171+AE171+U171</f>
        <v>1</v>
      </c>
      <c r="AL171" s="229">
        <f t="shared" si="334"/>
        <v>1</v>
      </c>
      <c r="AM171" s="229">
        <f t="shared" si="334"/>
        <v>1</v>
      </c>
      <c r="AN171" s="229">
        <f t="shared" si="334"/>
        <v>1</v>
      </c>
      <c r="AO171" s="229">
        <f t="shared" si="334"/>
        <v>1</v>
      </c>
      <c r="AP171" s="220"/>
      <c r="AQ171" s="226">
        <f t="shared" si="2"/>
        <v>1</v>
      </c>
      <c r="AR171" s="224"/>
      <c r="AS171" s="224"/>
      <c r="AT171" s="236"/>
      <c r="AU171" s="224"/>
      <c r="AV171" s="224"/>
      <c r="AW171" s="238"/>
      <c r="AX171" s="238"/>
    </row>
    <row r="172" spans="1:50" ht="93.75" customHeight="1" x14ac:dyDescent="0.55000000000000004">
      <c r="A172" s="218">
        <f t="shared" si="3"/>
        <v>167</v>
      </c>
      <c r="B172" s="273" t="s">
        <v>734</v>
      </c>
      <c r="C172" s="224" t="s">
        <v>91</v>
      </c>
      <c r="D172" s="224" t="s">
        <v>386</v>
      </c>
      <c r="E172" s="224" t="s">
        <v>735</v>
      </c>
      <c r="F172" s="224" t="s">
        <v>736</v>
      </c>
      <c r="G172" s="236" t="s">
        <v>42</v>
      </c>
      <c r="H172" s="224"/>
      <c r="I172" s="224" t="s">
        <v>737</v>
      </c>
      <c r="J172" s="224" t="s">
        <v>386</v>
      </c>
      <c r="K172" s="278">
        <v>45126</v>
      </c>
      <c r="L172" s="226">
        <v>2023015</v>
      </c>
      <c r="M172" s="226">
        <v>409</v>
      </c>
      <c r="N172" s="227"/>
      <c r="O172" s="226">
        <f>'EQUIPO JUNIO 2025  1'!AQ172</f>
        <v>0</v>
      </c>
      <c r="P172" s="228">
        <f t="shared" si="4"/>
        <v>0</v>
      </c>
      <c r="Q172" s="229">
        <f t="shared" ref="Q172:T172" si="335">AK172</f>
        <v>0</v>
      </c>
      <c r="R172" s="229">
        <f t="shared" si="335"/>
        <v>0</v>
      </c>
      <c r="S172" s="229">
        <f t="shared" si="335"/>
        <v>0</v>
      </c>
      <c r="T172" s="230">
        <f t="shared" si="335"/>
        <v>0</v>
      </c>
      <c r="U172" s="231"/>
      <c r="V172" s="220"/>
      <c r="W172" s="220"/>
      <c r="X172" s="220"/>
      <c r="Y172" s="232"/>
      <c r="Z172" s="340"/>
      <c r="AA172" s="341"/>
      <c r="AB172" s="220"/>
      <c r="AC172" s="220"/>
      <c r="AD172" s="232"/>
      <c r="AE172" s="233"/>
      <c r="AF172" s="220"/>
      <c r="AG172" s="220"/>
      <c r="AH172" s="220"/>
      <c r="AI172" s="232"/>
      <c r="AJ172" s="234">
        <f>'EQUIPO ENERO 2025'!AP172</f>
        <v>0</v>
      </c>
      <c r="AK172" s="235">
        <f t="shared" ref="AK172:AO172" si="336">P172-Z172+AE172+U172</f>
        <v>0</v>
      </c>
      <c r="AL172" s="229">
        <f t="shared" si="336"/>
        <v>0</v>
      </c>
      <c r="AM172" s="229">
        <f t="shared" si="336"/>
        <v>0</v>
      </c>
      <c r="AN172" s="229">
        <f t="shared" si="336"/>
        <v>0</v>
      </c>
      <c r="AO172" s="229">
        <f t="shared" si="336"/>
        <v>0</v>
      </c>
      <c r="AP172" s="220"/>
      <c r="AQ172" s="226">
        <f t="shared" si="2"/>
        <v>0</v>
      </c>
      <c r="AR172" s="224"/>
      <c r="AS172" s="224"/>
      <c r="AT172" s="236"/>
      <c r="AU172" s="224"/>
      <c r="AV172" s="224"/>
      <c r="AW172" s="238"/>
      <c r="AX172" s="238"/>
    </row>
    <row r="173" spans="1:50" ht="93.75" customHeight="1" x14ac:dyDescent="0.55000000000000004">
      <c r="A173" s="218">
        <f t="shared" si="3"/>
        <v>168</v>
      </c>
      <c r="B173" s="273" t="s">
        <v>738</v>
      </c>
      <c r="C173" s="224" t="s">
        <v>91</v>
      </c>
      <c r="D173" s="220" t="s">
        <v>739</v>
      </c>
      <c r="E173" s="224" t="s">
        <v>740</v>
      </c>
      <c r="F173" s="220" t="s">
        <v>741</v>
      </c>
      <c r="G173" s="221" t="s">
        <v>42</v>
      </c>
      <c r="H173" s="220"/>
      <c r="I173" s="224" t="s">
        <v>742</v>
      </c>
      <c r="J173" s="224" t="s">
        <v>743</v>
      </c>
      <c r="K173" s="278">
        <v>45241</v>
      </c>
      <c r="L173" s="226">
        <v>2590526372</v>
      </c>
      <c r="M173" s="226">
        <v>465</v>
      </c>
      <c r="N173" s="227"/>
      <c r="O173" s="226">
        <f>'EQUIPO JUNIO 2025  1'!AQ173</f>
        <v>0</v>
      </c>
      <c r="P173" s="228">
        <f t="shared" si="4"/>
        <v>0</v>
      </c>
      <c r="Q173" s="229">
        <f t="shared" ref="Q173:T173" si="337">AK173</f>
        <v>0</v>
      </c>
      <c r="R173" s="229">
        <f t="shared" si="337"/>
        <v>0</v>
      </c>
      <c r="S173" s="229">
        <f t="shared" si="337"/>
        <v>0</v>
      </c>
      <c r="T173" s="230">
        <f t="shared" si="337"/>
        <v>0</v>
      </c>
      <c r="U173" s="231"/>
      <c r="V173" s="220"/>
      <c r="W173" s="220"/>
      <c r="X173" s="220"/>
      <c r="Y173" s="232"/>
      <c r="Z173" s="340"/>
      <c r="AA173" s="341"/>
      <c r="AB173" s="220"/>
      <c r="AC173" s="220"/>
      <c r="AD173" s="232"/>
      <c r="AE173" s="233"/>
      <c r="AF173" s="220"/>
      <c r="AG173" s="220"/>
      <c r="AH173" s="220"/>
      <c r="AI173" s="232"/>
      <c r="AJ173" s="234">
        <f>'EQUIPO ENERO 2025'!AP173</f>
        <v>0</v>
      </c>
      <c r="AK173" s="235">
        <f t="shared" ref="AK173:AO173" si="338">P173-Z173+AE173+U173</f>
        <v>0</v>
      </c>
      <c r="AL173" s="229">
        <f t="shared" si="338"/>
        <v>0</v>
      </c>
      <c r="AM173" s="229">
        <f t="shared" si="338"/>
        <v>0</v>
      </c>
      <c r="AN173" s="229">
        <f t="shared" si="338"/>
        <v>0</v>
      </c>
      <c r="AO173" s="229">
        <f t="shared" si="338"/>
        <v>0</v>
      </c>
      <c r="AP173" s="220"/>
      <c r="AQ173" s="226">
        <f t="shared" si="2"/>
        <v>0</v>
      </c>
      <c r="AR173" s="224"/>
      <c r="AS173" s="224"/>
      <c r="AT173" s="236"/>
      <c r="AU173" s="224"/>
      <c r="AV173" s="224"/>
      <c r="AW173" s="238"/>
      <c r="AX173" s="238"/>
    </row>
    <row r="174" spans="1:50" ht="93.75" customHeight="1" x14ac:dyDescent="0.55000000000000004">
      <c r="A174" s="218">
        <f t="shared" si="3"/>
        <v>169</v>
      </c>
      <c r="B174" s="273" t="s">
        <v>744</v>
      </c>
      <c r="C174" s="224" t="s">
        <v>91</v>
      </c>
      <c r="D174" s="224" t="s">
        <v>58</v>
      </c>
      <c r="E174" s="224" t="s">
        <v>745</v>
      </c>
      <c r="F174" s="224" t="s">
        <v>700</v>
      </c>
      <c r="G174" s="236" t="s">
        <v>42</v>
      </c>
      <c r="H174" s="280">
        <v>7500</v>
      </c>
      <c r="I174" s="224" t="s">
        <v>746</v>
      </c>
      <c r="J174" s="224" t="s">
        <v>72</v>
      </c>
      <c r="K174" s="250">
        <v>45328</v>
      </c>
      <c r="L174" s="226" t="s">
        <v>109</v>
      </c>
      <c r="M174" s="226">
        <v>31</v>
      </c>
      <c r="N174" s="224"/>
      <c r="O174" s="226">
        <f>'EQUIPO JUNIO 2025  1'!AQ174</f>
        <v>5</v>
      </c>
      <c r="P174" s="228">
        <f t="shared" si="4"/>
        <v>5</v>
      </c>
      <c r="Q174" s="229">
        <f t="shared" ref="Q174:T174" si="339">AK174</f>
        <v>5</v>
      </c>
      <c r="R174" s="229">
        <f t="shared" si="339"/>
        <v>5</v>
      </c>
      <c r="S174" s="229">
        <f t="shared" si="339"/>
        <v>5</v>
      </c>
      <c r="T174" s="230">
        <f t="shared" si="339"/>
        <v>5</v>
      </c>
      <c r="U174" s="231"/>
      <c r="V174" s="220"/>
      <c r="W174" s="220"/>
      <c r="X174" s="220"/>
      <c r="Y174" s="232"/>
      <c r="Z174" s="340"/>
      <c r="AA174" s="341"/>
      <c r="AB174" s="220"/>
      <c r="AC174" s="220"/>
      <c r="AD174" s="232"/>
      <c r="AE174" s="233"/>
      <c r="AF174" s="220"/>
      <c r="AG174" s="220"/>
      <c r="AH174" s="220"/>
      <c r="AI174" s="232"/>
      <c r="AJ174" s="234">
        <f>'EQUIPO ENERO 2025'!AP174</f>
        <v>5</v>
      </c>
      <c r="AK174" s="235">
        <f t="shared" ref="AK174:AO174" si="340">P174-Z174+AE174+U174</f>
        <v>5</v>
      </c>
      <c r="AL174" s="229">
        <f t="shared" si="340"/>
        <v>5</v>
      </c>
      <c r="AM174" s="229">
        <f t="shared" si="340"/>
        <v>5</v>
      </c>
      <c r="AN174" s="229">
        <f t="shared" si="340"/>
        <v>5</v>
      </c>
      <c r="AO174" s="229">
        <f t="shared" si="340"/>
        <v>5</v>
      </c>
      <c r="AP174" s="220"/>
      <c r="AQ174" s="226">
        <f t="shared" si="2"/>
        <v>5</v>
      </c>
      <c r="AR174" s="224"/>
      <c r="AS174" s="224"/>
      <c r="AT174" s="236"/>
      <c r="AU174" s="224"/>
      <c r="AV174" s="224"/>
      <c r="AW174" s="238"/>
      <c r="AX174" s="238"/>
    </row>
    <row r="175" spans="1:50" ht="93.75" customHeight="1" x14ac:dyDescent="0.55000000000000004">
      <c r="A175" s="218">
        <f t="shared" si="3"/>
        <v>170</v>
      </c>
      <c r="B175" s="273" t="s">
        <v>747</v>
      </c>
      <c r="C175" s="224" t="s">
        <v>190</v>
      </c>
      <c r="D175" s="224" t="s">
        <v>58</v>
      </c>
      <c r="E175" s="236" t="s">
        <v>748</v>
      </c>
      <c r="F175" s="224" t="s">
        <v>700</v>
      </c>
      <c r="G175" s="236" t="s">
        <v>42</v>
      </c>
      <c r="H175" s="280"/>
      <c r="I175" s="224" t="s">
        <v>749</v>
      </c>
      <c r="J175" s="224" t="s">
        <v>72</v>
      </c>
      <c r="K175" s="250">
        <v>45673</v>
      </c>
      <c r="L175" s="226" t="s">
        <v>89</v>
      </c>
      <c r="M175" s="226">
        <v>129</v>
      </c>
      <c r="N175" s="224"/>
      <c r="O175" s="226">
        <f>'EQUIPO JUNIO 2025  1'!AQ175</f>
        <v>3</v>
      </c>
      <c r="P175" s="228">
        <f t="shared" si="4"/>
        <v>3</v>
      </c>
      <c r="Q175" s="229">
        <f t="shared" ref="Q175:T175" si="341">AK175</f>
        <v>3</v>
      </c>
      <c r="R175" s="229">
        <f t="shared" si="341"/>
        <v>3</v>
      </c>
      <c r="S175" s="229">
        <f t="shared" si="341"/>
        <v>3</v>
      </c>
      <c r="T175" s="230">
        <f t="shared" si="341"/>
        <v>3</v>
      </c>
      <c r="U175" s="231"/>
      <c r="V175" s="220"/>
      <c r="W175" s="220"/>
      <c r="X175" s="220"/>
      <c r="Y175" s="232"/>
      <c r="Z175" s="340"/>
      <c r="AA175" s="341"/>
      <c r="AB175" s="220"/>
      <c r="AC175" s="220"/>
      <c r="AD175" s="232"/>
      <c r="AE175" s="233"/>
      <c r="AF175" s="220"/>
      <c r="AG175" s="220"/>
      <c r="AH175" s="220"/>
      <c r="AI175" s="232"/>
      <c r="AJ175" s="234">
        <f>'EQUIPO ENERO 2025'!AP175</f>
        <v>3</v>
      </c>
      <c r="AK175" s="235">
        <f t="shared" ref="AK175:AO175" si="342">P175-Z175+AE175+U175</f>
        <v>3</v>
      </c>
      <c r="AL175" s="229">
        <f t="shared" si="342"/>
        <v>3</v>
      </c>
      <c r="AM175" s="229">
        <f t="shared" si="342"/>
        <v>3</v>
      </c>
      <c r="AN175" s="229">
        <f t="shared" si="342"/>
        <v>3</v>
      </c>
      <c r="AO175" s="229">
        <f t="shared" si="342"/>
        <v>3</v>
      </c>
      <c r="AP175" s="220"/>
      <c r="AQ175" s="226">
        <f t="shared" si="2"/>
        <v>3</v>
      </c>
      <c r="AR175" s="224"/>
      <c r="AS175" s="224"/>
      <c r="AT175" s="236"/>
      <c r="AU175" s="224"/>
      <c r="AV175" s="224"/>
      <c r="AW175" s="238"/>
      <c r="AX175" s="238"/>
    </row>
    <row r="176" spans="1:50" ht="93.75" customHeight="1" x14ac:dyDescent="0.55000000000000004">
      <c r="A176" s="218">
        <f t="shared" si="3"/>
        <v>171</v>
      </c>
      <c r="B176" s="239" t="s">
        <v>751</v>
      </c>
      <c r="C176" s="224" t="s">
        <v>91</v>
      </c>
      <c r="D176" s="247" t="s">
        <v>63</v>
      </c>
      <c r="E176" s="241" t="s">
        <v>752</v>
      </c>
      <c r="F176" s="248" t="s">
        <v>700</v>
      </c>
      <c r="G176" s="239" t="s">
        <v>42</v>
      </c>
      <c r="H176" s="249">
        <v>17500</v>
      </c>
      <c r="I176" s="245" t="s">
        <v>753</v>
      </c>
      <c r="J176" s="247" t="s">
        <v>63</v>
      </c>
      <c r="K176" s="278">
        <v>45673</v>
      </c>
      <c r="L176" s="226">
        <v>2225338</v>
      </c>
      <c r="M176" s="226">
        <v>133</v>
      </c>
      <c r="N176" s="236"/>
      <c r="O176" s="226">
        <f>'EQUIPO JUNIO 2025  1'!AQ176</f>
        <v>5</v>
      </c>
      <c r="P176" s="228">
        <f t="shared" si="4"/>
        <v>5</v>
      </c>
      <c r="Q176" s="229">
        <f t="shared" ref="Q176:T176" si="343">AK176</f>
        <v>6</v>
      </c>
      <c r="R176" s="229">
        <f t="shared" si="343"/>
        <v>6</v>
      </c>
      <c r="S176" s="229">
        <f t="shared" si="343"/>
        <v>6</v>
      </c>
      <c r="T176" s="230">
        <f t="shared" si="343"/>
        <v>6</v>
      </c>
      <c r="U176" s="231"/>
      <c r="V176" s="220"/>
      <c r="W176" s="220"/>
      <c r="X176" s="220"/>
      <c r="Y176" s="232"/>
      <c r="Z176" s="340"/>
      <c r="AA176" s="341"/>
      <c r="AB176" s="220"/>
      <c r="AC176" s="220"/>
      <c r="AD176" s="232"/>
      <c r="AE176" s="233">
        <v>1</v>
      </c>
      <c r="AF176" s="220"/>
      <c r="AG176" s="220"/>
      <c r="AH176" s="220"/>
      <c r="AI176" s="232"/>
      <c r="AJ176" s="234">
        <f>'EQUIPO ENERO 2025'!AP176</f>
        <v>8</v>
      </c>
      <c r="AK176" s="235">
        <f t="shared" ref="AK176:AO176" si="344">P176-Z176+AE176+U176</f>
        <v>6</v>
      </c>
      <c r="AL176" s="229">
        <f t="shared" si="344"/>
        <v>6</v>
      </c>
      <c r="AM176" s="229">
        <f t="shared" si="344"/>
        <v>6</v>
      </c>
      <c r="AN176" s="229">
        <f t="shared" si="344"/>
        <v>6</v>
      </c>
      <c r="AO176" s="229">
        <f t="shared" si="344"/>
        <v>6</v>
      </c>
      <c r="AP176" s="221" t="s">
        <v>755</v>
      </c>
      <c r="AQ176" s="226">
        <f t="shared" si="2"/>
        <v>6</v>
      </c>
      <c r="AR176" s="224"/>
      <c r="AS176" s="224"/>
      <c r="AT176" s="236"/>
      <c r="AU176" s="224"/>
      <c r="AV176" s="224"/>
      <c r="AW176" s="237"/>
      <c r="AX176" s="238"/>
    </row>
    <row r="177" spans="1:50" ht="93.75" customHeight="1" x14ac:dyDescent="0.55000000000000004">
      <c r="A177" s="218">
        <f t="shared" si="3"/>
        <v>172</v>
      </c>
      <c r="B177" s="273" t="s">
        <v>756</v>
      </c>
      <c r="C177" s="224" t="s">
        <v>91</v>
      </c>
      <c r="D177" s="224" t="s">
        <v>58</v>
      </c>
      <c r="E177" s="224" t="s">
        <v>757</v>
      </c>
      <c r="F177" s="224" t="s">
        <v>700</v>
      </c>
      <c r="G177" s="236" t="s">
        <v>42</v>
      </c>
      <c r="H177" s="224" t="s">
        <v>97</v>
      </c>
      <c r="I177" s="224" t="s">
        <v>757</v>
      </c>
      <c r="J177" s="224" t="s">
        <v>72</v>
      </c>
      <c r="K177" s="250">
        <v>44592</v>
      </c>
      <c r="L177" s="226"/>
      <c r="M177" s="226"/>
      <c r="N177" s="224"/>
      <c r="O177" s="226">
        <f>'EQUIPO JUNIO 2025  1'!AQ177</f>
        <v>0</v>
      </c>
      <c r="P177" s="228">
        <f t="shared" si="4"/>
        <v>0</v>
      </c>
      <c r="Q177" s="229">
        <f t="shared" ref="Q177:T177" si="345">AK177</f>
        <v>0</v>
      </c>
      <c r="R177" s="229">
        <f t="shared" si="345"/>
        <v>0</v>
      </c>
      <c r="S177" s="229">
        <f t="shared" si="345"/>
        <v>0</v>
      </c>
      <c r="T177" s="230">
        <f t="shared" si="345"/>
        <v>0</v>
      </c>
      <c r="U177" s="231"/>
      <c r="V177" s="220"/>
      <c r="W177" s="220"/>
      <c r="X177" s="220"/>
      <c r="Y177" s="232"/>
      <c r="Z177" s="340"/>
      <c r="AA177" s="341"/>
      <c r="AB177" s="220"/>
      <c r="AC177" s="220"/>
      <c r="AD177" s="232"/>
      <c r="AE177" s="233"/>
      <c r="AF177" s="220"/>
      <c r="AG177" s="220"/>
      <c r="AH177" s="220"/>
      <c r="AI177" s="232"/>
      <c r="AJ177" s="234">
        <f>'EQUIPO ENERO 2025'!AP177</f>
        <v>0</v>
      </c>
      <c r="AK177" s="235">
        <f t="shared" ref="AK177:AO177" si="346">P177-Z177+AE177+U177</f>
        <v>0</v>
      </c>
      <c r="AL177" s="229">
        <f t="shared" si="346"/>
        <v>0</v>
      </c>
      <c r="AM177" s="229">
        <f t="shared" si="346"/>
        <v>0</v>
      </c>
      <c r="AN177" s="229">
        <f t="shared" si="346"/>
        <v>0</v>
      </c>
      <c r="AO177" s="229">
        <f t="shared" si="346"/>
        <v>0</v>
      </c>
      <c r="AP177" s="220"/>
      <c r="AQ177" s="226">
        <f t="shared" si="2"/>
        <v>0</v>
      </c>
      <c r="AR177" s="224"/>
      <c r="AS177" s="224"/>
      <c r="AT177" s="236"/>
      <c r="AU177" s="224"/>
      <c r="AV177" s="224"/>
      <c r="AW177" s="238"/>
      <c r="AX177" s="238"/>
    </row>
    <row r="178" spans="1:50" ht="93.75" customHeight="1" x14ac:dyDescent="0.55000000000000004">
      <c r="A178" s="218">
        <f t="shared" si="3"/>
        <v>173</v>
      </c>
      <c r="B178" s="370" t="s">
        <v>1148</v>
      </c>
      <c r="C178" s="224" t="s">
        <v>91</v>
      </c>
      <c r="D178" s="247" t="s">
        <v>58</v>
      </c>
      <c r="E178" s="224" t="s">
        <v>1149</v>
      </c>
      <c r="F178" s="224" t="s">
        <v>700</v>
      </c>
      <c r="G178" s="236" t="s">
        <v>42</v>
      </c>
      <c r="H178" s="280">
        <v>3800</v>
      </c>
      <c r="I178" s="224" t="s">
        <v>760</v>
      </c>
      <c r="J178" s="224" t="s">
        <v>72</v>
      </c>
      <c r="K178" s="278">
        <v>45687</v>
      </c>
      <c r="L178" s="226" t="s">
        <v>109</v>
      </c>
      <c r="M178" s="226" t="s">
        <v>1150</v>
      </c>
      <c r="N178" s="373"/>
      <c r="O178" s="226">
        <f>'EQUIPO JUNIO 2025  1'!AQ178</f>
        <v>5</v>
      </c>
      <c r="P178" s="228">
        <f t="shared" si="4"/>
        <v>5</v>
      </c>
      <c r="Q178" s="229">
        <f t="shared" ref="Q178:T178" si="347">AK178</f>
        <v>5</v>
      </c>
      <c r="R178" s="229">
        <f t="shared" si="347"/>
        <v>5</v>
      </c>
      <c r="S178" s="229">
        <f t="shared" si="347"/>
        <v>5</v>
      </c>
      <c r="T178" s="230">
        <f t="shared" si="347"/>
        <v>5</v>
      </c>
      <c r="U178" s="231"/>
      <c r="V178" s="220"/>
      <c r="W178" s="220"/>
      <c r="X178" s="220"/>
      <c r="Y178" s="232"/>
      <c r="Z178" s="340"/>
      <c r="AA178" s="341">
        <v>1</v>
      </c>
      <c r="AB178" s="220">
        <v>1</v>
      </c>
      <c r="AC178" s="220"/>
      <c r="AD178" s="232"/>
      <c r="AE178" s="233"/>
      <c r="AF178" s="220">
        <v>1</v>
      </c>
      <c r="AG178" s="220">
        <v>1</v>
      </c>
      <c r="AH178" s="220"/>
      <c r="AI178" s="232"/>
      <c r="AJ178" s="234">
        <f>'EQUIPO ENERO 2025'!AP178</f>
        <v>7</v>
      </c>
      <c r="AK178" s="235">
        <f t="shared" ref="AK178:AO178" si="348">P178-Z178+AE178+U178</f>
        <v>5</v>
      </c>
      <c r="AL178" s="229">
        <f t="shared" si="348"/>
        <v>5</v>
      </c>
      <c r="AM178" s="229">
        <f t="shared" si="348"/>
        <v>5</v>
      </c>
      <c r="AN178" s="229">
        <f t="shared" si="348"/>
        <v>5</v>
      </c>
      <c r="AO178" s="229">
        <f t="shared" si="348"/>
        <v>5</v>
      </c>
      <c r="AP178" s="220"/>
      <c r="AQ178" s="226">
        <f t="shared" si="2"/>
        <v>5</v>
      </c>
      <c r="AR178" s="236"/>
      <c r="AS178" s="236" t="s">
        <v>1166</v>
      </c>
      <c r="AT178" s="236"/>
      <c r="AU178" s="224"/>
      <c r="AV178" s="224"/>
      <c r="AW178" s="371">
        <v>4</v>
      </c>
      <c r="AX178" s="238" t="s">
        <v>1167</v>
      </c>
    </row>
    <row r="179" spans="1:50" ht="93.75" customHeight="1" x14ac:dyDescent="0.55000000000000004">
      <c r="A179" s="218">
        <f t="shared" si="3"/>
        <v>174</v>
      </c>
      <c r="B179" s="279" t="s">
        <v>762</v>
      </c>
      <c r="C179" s="227" t="s">
        <v>155</v>
      </c>
      <c r="D179" s="224"/>
      <c r="E179" s="224" t="s">
        <v>689</v>
      </c>
      <c r="F179" s="224" t="s">
        <v>700</v>
      </c>
      <c r="G179" s="227" t="s">
        <v>42</v>
      </c>
      <c r="H179" s="224"/>
      <c r="I179" s="227"/>
      <c r="J179" s="224" t="s">
        <v>72</v>
      </c>
      <c r="K179" s="278">
        <v>45464</v>
      </c>
      <c r="L179" s="226"/>
      <c r="M179" s="226">
        <v>87</v>
      </c>
      <c r="N179" s="227"/>
      <c r="O179" s="226">
        <f>'EQUIPO JUNIO 2025  1'!AQ179</f>
        <v>0</v>
      </c>
      <c r="P179" s="228">
        <f t="shared" si="4"/>
        <v>0</v>
      </c>
      <c r="Q179" s="229">
        <f t="shared" ref="Q179:T179" si="349">AK179</f>
        <v>0</v>
      </c>
      <c r="R179" s="229">
        <f t="shared" si="349"/>
        <v>0</v>
      </c>
      <c r="S179" s="229">
        <f t="shared" si="349"/>
        <v>0</v>
      </c>
      <c r="T179" s="230">
        <f t="shared" si="349"/>
        <v>0</v>
      </c>
      <c r="U179" s="231"/>
      <c r="V179" s="220"/>
      <c r="W179" s="220"/>
      <c r="X179" s="220"/>
      <c r="Y179" s="232"/>
      <c r="Z179" s="233"/>
      <c r="AA179" s="220"/>
      <c r="AB179" s="220"/>
      <c r="AC179" s="220"/>
      <c r="AD179" s="232"/>
      <c r="AE179" s="233"/>
      <c r="AF179" s="220"/>
      <c r="AG179" s="220"/>
      <c r="AH179" s="220"/>
      <c r="AI179" s="232"/>
      <c r="AJ179" s="234">
        <f>'EQUIPO ENERO 2025'!AP179</f>
        <v>0</v>
      </c>
      <c r="AK179" s="235">
        <f t="shared" ref="AK179:AO179" si="350">P179-Z179+AE179+U179</f>
        <v>0</v>
      </c>
      <c r="AL179" s="229">
        <f t="shared" si="350"/>
        <v>0</v>
      </c>
      <c r="AM179" s="229">
        <f t="shared" si="350"/>
        <v>0</v>
      </c>
      <c r="AN179" s="229">
        <f t="shared" si="350"/>
        <v>0</v>
      </c>
      <c r="AO179" s="229">
        <f t="shared" si="350"/>
        <v>0</v>
      </c>
      <c r="AP179" s="220"/>
      <c r="AQ179" s="226">
        <f t="shared" si="2"/>
        <v>0</v>
      </c>
      <c r="AR179" s="224"/>
      <c r="AS179" s="224"/>
      <c r="AT179" s="236"/>
      <c r="AU179" s="224"/>
      <c r="AV179" s="224"/>
      <c r="AW179" s="238"/>
      <c r="AX179" s="238"/>
    </row>
    <row r="180" spans="1:50" ht="93.75" customHeight="1" x14ac:dyDescent="0.55000000000000004">
      <c r="A180" s="218">
        <f t="shared" si="3"/>
        <v>175</v>
      </c>
      <c r="B180" s="279" t="s">
        <v>763</v>
      </c>
      <c r="C180" s="227" t="s">
        <v>132</v>
      </c>
      <c r="D180" s="224" t="s">
        <v>176</v>
      </c>
      <c r="E180" s="224" t="s">
        <v>764</v>
      </c>
      <c r="F180" s="224" t="s">
        <v>700</v>
      </c>
      <c r="G180" s="227" t="s">
        <v>42</v>
      </c>
      <c r="H180" s="224"/>
      <c r="I180" s="227"/>
      <c r="J180" s="224" t="s">
        <v>386</v>
      </c>
      <c r="K180" s="278">
        <v>45539</v>
      </c>
      <c r="L180" s="226" t="s">
        <v>625</v>
      </c>
      <c r="M180" s="226">
        <v>33</v>
      </c>
      <c r="N180" s="227"/>
      <c r="O180" s="226">
        <f>'EQUIPO JUNIO 2025  1'!AQ180</f>
        <v>3</v>
      </c>
      <c r="P180" s="228">
        <f t="shared" si="4"/>
        <v>3</v>
      </c>
      <c r="Q180" s="229">
        <f t="shared" ref="Q180:T180" si="351">AK180</f>
        <v>3</v>
      </c>
      <c r="R180" s="229">
        <f t="shared" si="351"/>
        <v>3</v>
      </c>
      <c r="S180" s="229">
        <f t="shared" si="351"/>
        <v>3</v>
      </c>
      <c r="T180" s="230">
        <f t="shared" si="351"/>
        <v>3</v>
      </c>
      <c r="U180" s="231"/>
      <c r="V180" s="220"/>
      <c r="W180" s="220"/>
      <c r="X180" s="220"/>
      <c r="Y180" s="232"/>
      <c r="Z180" s="233"/>
      <c r="AA180" s="341"/>
      <c r="AB180" s="220"/>
      <c r="AC180" s="220"/>
      <c r="AD180" s="232"/>
      <c r="AE180" s="233"/>
      <c r="AF180" s="220"/>
      <c r="AG180" s="220"/>
      <c r="AH180" s="220"/>
      <c r="AI180" s="232"/>
      <c r="AJ180" s="234">
        <f>'EQUIPO ENERO 2025'!AP180</f>
        <v>3</v>
      </c>
      <c r="AK180" s="235">
        <f t="shared" ref="AK180:AO180" si="352">P180-Z180+AE180+U180</f>
        <v>3</v>
      </c>
      <c r="AL180" s="229">
        <f t="shared" si="352"/>
        <v>3</v>
      </c>
      <c r="AM180" s="229">
        <f t="shared" si="352"/>
        <v>3</v>
      </c>
      <c r="AN180" s="229">
        <f t="shared" si="352"/>
        <v>3</v>
      </c>
      <c r="AO180" s="229">
        <f t="shared" si="352"/>
        <v>3</v>
      </c>
      <c r="AP180" s="220"/>
      <c r="AQ180" s="226">
        <f t="shared" si="2"/>
        <v>3</v>
      </c>
      <c r="AR180" s="224"/>
      <c r="AS180" s="224"/>
      <c r="AT180" s="236"/>
      <c r="AU180" s="224"/>
      <c r="AV180" s="224"/>
      <c r="AW180" s="238"/>
      <c r="AX180" s="238"/>
    </row>
    <row r="181" spans="1:50" ht="93.75" customHeight="1" x14ac:dyDescent="0.55000000000000004">
      <c r="A181" s="218">
        <f t="shared" si="3"/>
        <v>176</v>
      </c>
      <c r="B181" s="279" t="s">
        <v>765</v>
      </c>
      <c r="C181" s="227" t="s">
        <v>132</v>
      </c>
      <c r="D181" s="224" t="s">
        <v>58</v>
      </c>
      <c r="E181" s="224" t="s">
        <v>766</v>
      </c>
      <c r="F181" s="224" t="s">
        <v>700</v>
      </c>
      <c r="G181" s="227"/>
      <c r="H181" s="224"/>
      <c r="I181" s="224" t="s">
        <v>766</v>
      </c>
      <c r="J181" s="224" t="s">
        <v>72</v>
      </c>
      <c r="K181" s="278">
        <v>45574</v>
      </c>
      <c r="L181" s="226" t="s">
        <v>142</v>
      </c>
      <c r="M181" s="226">
        <v>74</v>
      </c>
      <c r="N181" s="227"/>
      <c r="O181" s="226">
        <f>'EQUIPO JUNIO 2025  1'!AQ181</f>
        <v>4</v>
      </c>
      <c r="P181" s="228">
        <f t="shared" si="4"/>
        <v>4</v>
      </c>
      <c r="Q181" s="229">
        <f t="shared" ref="Q181:T181" si="353">AK181</f>
        <v>4</v>
      </c>
      <c r="R181" s="229">
        <f t="shared" si="353"/>
        <v>4</v>
      </c>
      <c r="S181" s="229">
        <f t="shared" si="353"/>
        <v>4</v>
      </c>
      <c r="T181" s="230">
        <f t="shared" si="353"/>
        <v>4</v>
      </c>
      <c r="U181" s="231"/>
      <c r="V181" s="220"/>
      <c r="W181" s="220"/>
      <c r="X181" s="220"/>
      <c r="Y181" s="232"/>
      <c r="Z181" s="233"/>
      <c r="AA181" s="341"/>
      <c r="AB181" s="220"/>
      <c r="AC181" s="220"/>
      <c r="AD181" s="232"/>
      <c r="AE181" s="233"/>
      <c r="AF181" s="220"/>
      <c r="AG181" s="220"/>
      <c r="AH181" s="220"/>
      <c r="AI181" s="232"/>
      <c r="AJ181" s="234">
        <f>'EQUIPO ENERO 2025'!AP181</f>
        <v>5</v>
      </c>
      <c r="AK181" s="235">
        <f t="shared" ref="AK181:AO181" si="354">P181-Z181+AE181+U181</f>
        <v>4</v>
      </c>
      <c r="AL181" s="229">
        <f t="shared" si="354"/>
        <v>4</v>
      </c>
      <c r="AM181" s="229">
        <f t="shared" si="354"/>
        <v>4</v>
      </c>
      <c r="AN181" s="229">
        <f t="shared" si="354"/>
        <v>4</v>
      </c>
      <c r="AO181" s="229">
        <f t="shared" si="354"/>
        <v>4</v>
      </c>
      <c r="AP181" s="220"/>
      <c r="AQ181" s="226">
        <f t="shared" si="2"/>
        <v>4</v>
      </c>
      <c r="AR181" s="224"/>
      <c r="AS181" s="224"/>
      <c r="AT181" s="236"/>
      <c r="AU181" s="224"/>
      <c r="AV181" s="224"/>
      <c r="AW181" s="371" t="s">
        <v>1168</v>
      </c>
      <c r="AX181" s="238" t="s">
        <v>1169</v>
      </c>
    </row>
    <row r="182" spans="1:50" ht="93.75" customHeight="1" x14ac:dyDescent="0.55000000000000004">
      <c r="A182" s="218">
        <f t="shared" si="3"/>
        <v>177</v>
      </c>
      <c r="B182" s="279" t="s">
        <v>767</v>
      </c>
      <c r="C182" s="227" t="s">
        <v>132</v>
      </c>
      <c r="D182" s="224" t="s">
        <v>58</v>
      </c>
      <c r="E182" s="224" t="s">
        <v>768</v>
      </c>
      <c r="F182" s="224" t="s">
        <v>700</v>
      </c>
      <c r="G182" s="227"/>
      <c r="H182" s="224"/>
      <c r="I182" s="224" t="s">
        <v>768</v>
      </c>
      <c r="J182" s="224" t="s">
        <v>72</v>
      </c>
      <c r="K182" s="278">
        <v>45574</v>
      </c>
      <c r="L182" s="226" t="s">
        <v>142</v>
      </c>
      <c r="M182" s="226">
        <v>74</v>
      </c>
      <c r="N182" s="227"/>
      <c r="O182" s="226">
        <f>'EQUIPO JUNIO 2025  1'!AQ182</f>
        <v>5</v>
      </c>
      <c r="P182" s="228">
        <f t="shared" si="4"/>
        <v>5</v>
      </c>
      <c r="Q182" s="229">
        <f t="shared" ref="Q182:T182" si="355">AK182</f>
        <v>5</v>
      </c>
      <c r="R182" s="229">
        <f t="shared" si="355"/>
        <v>5</v>
      </c>
      <c r="S182" s="229">
        <f t="shared" si="355"/>
        <v>5</v>
      </c>
      <c r="T182" s="230">
        <f t="shared" si="355"/>
        <v>5</v>
      </c>
      <c r="U182" s="231"/>
      <c r="V182" s="220"/>
      <c r="W182" s="220"/>
      <c r="X182" s="220"/>
      <c r="Y182" s="232"/>
      <c r="Z182" s="233"/>
      <c r="AA182" s="341"/>
      <c r="AB182" s="220"/>
      <c r="AC182" s="220"/>
      <c r="AD182" s="232"/>
      <c r="AE182" s="233"/>
      <c r="AF182" s="220"/>
      <c r="AG182" s="220"/>
      <c r="AH182" s="220"/>
      <c r="AI182" s="232"/>
      <c r="AJ182" s="234">
        <f>'EQUIPO ENERO 2025'!AP182</f>
        <v>5</v>
      </c>
      <c r="AK182" s="235">
        <f t="shared" ref="AK182:AO182" si="356">P182-Z182+AE182+U182</f>
        <v>5</v>
      </c>
      <c r="AL182" s="229">
        <f t="shared" si="356"/>
        <v>5</v>
      </c>
      <c r="AM182" s="229">
        <f t="shared" si="356"/>
        <v>5</v>
      </c>
      <c r="AN182" s="229">
        <f t="shared" si="356"/>
        <v>5</v>
      </c>
      <c r="AO182" s="229">
        <f t="shared" si="356"/>
        <v>5</v>
      </c>
      <c r="AP182" s="220"/>
      <c r="AQ182" s="226">
        <f t="shared" si="2"/>
        <v>5</v>
      </c>
      <c r="AR182" s="224"/>
      <c r="AS182" s="224"/>
      <c r="AT182" s="236"/>
      <c r="AU182" s="224"/>
      <c r="AV182" s="224"/>
      <c r="AW182" s="238"/>
      <c r="AX182" s="238"/>
    </row>
    <row r="183" spans="1:50" ht="93.75" customHeight="1" x14ac:dyDescent="0.55000000000000004">
      <c r="A183" s="218">
        <f t="shared" si="3"/>
        <v>178</v>
      </c>
      <c r="B183" s="279" t="s">
        <v>770</v>
      </c>
      <c r="C183" s="227" t="s">
        <v>155</v>
      </c>
      <c r="D183" s="236" t="s">
        <v>176</v>
      </c>
      <c r="E183" s="224" t="s">
        <v>771</v>
      </c>
      <c r="F183" s="224" t="s">
        <v>700</v>
      </c>
      <c r="G183" s="227" t="s">
        <v>42</v>
      </c>
      <c r="H183" s="280">
        <v>9600</v>
      </c>
      <c r="I183" s="224" t="s">
        <v>771</v>
      </c>
      <c r="J183" s="224" t="s">
        <v>160</v>
      </c>
      <c r="K183" s="278">
        <v>45666</v>
      </c>
      <c r="L183" s="226" t="s">
        <v>45</v>
      </c>
      <c r="M183" s="226">
        <v>117</v>
      </c>
      <c r="N183" s="227"/>
      <c r="O183" s="226">
        <f>'EQUIPO JUNIO 2025  1'!AQ183</f>
        <v>0</v>
      </c>
      <c r="P183" s="228">
        <f t="shared" si="4"/>
        <v>0</v>
      </c>
      <c r="Q183" s="229">
        <f t="shared" ref="Q183:T183" si="357">AK183</f>
        <v>0</v>
      </c>
      <c r="R183" s="229">
        <f t="shared" si="357"/>
        <v>0</v>
      </c>
      <c r="S183" s="229">
        <f t="shared" si="357"/>
        <v>0</v>
      </c>
      <c r="T183" s="230">
        <f t="shared" si="357"/>
        <v>0</v>
      </c>
      <c r="U183" s="231"/>
      <c r="V183" s="220"/>
      <c r="W183" s="220"/>
      <c r="X183" s="220"/>
      <c r="Y183" s="232"/>
      <c r="Z183" s="233"/>
      <c r="AA183" s="341"/>
      <c r="AB183" s="220"/>
      <c r="AC183" s="220"/>
      <c r="AD183" s="232"/>
      <c r="AE183" s="233"/>
      <c r="AF183" s="220"/>
      <c r="AG183" s="220"/>
      <c r="AH183" s="220"/>
      <c r="AI183" s="232"/>
      <c r="AJ183" s="234">
        <f>'EQUIPO ENERO 2025'!AP183</f>
        <v>0</v>
      </c>
      <c r="AK183" s="235">
        <f t="shared" ref="AK183:AO183" si="358">P183-Z183+AE183+U183</f>
        <v>0</v>
      </c>
      <c r="AL183" s="229">
        <f t="shared" si="358"/>
        <v>0</v>
      </c>
      <c r="AM183" s="229">
        <f t="shared" si="358"/>
        <v>0</v>
      </c>
      <c r="AN183" s="229">
        <f t="shared" si="358"/>
        <v>0</v>
      </c>
      <c r="AO183" s="229">
        <f t="shared" si="358"/>
        <v>0</v>
      </c>
      <c r="AP183" s="220"/>
      <c r="AQ183" s="226">
        <f t="shared" si="2"/>
        <v>0</v>
      </c>
      <c r="AR183" s="224"/>
      <c r="AS183" s="224"/>
      <c r="AT183" s="236"/>
      <c r="AU183" s="224"/>
      <c r="AV183" s="224"/>
      <c r="AW183" s="238"/>
      <c r="AX183" s="238"/>
    </row>
    <row r="184" spans="1:50" ht="93.75" customHeight="1" x14ac:dyDescent="0.55000000000000004">
      <c r="A184" s="218">
        <f t="shared" si="3"/>
        <v>179</v>
      </c>
      <c r="B184" s="370" t="s">
        <v>775</v>
      </c>
      <c r="C184" s="224" t="s">
        <v>91</v>
      </c>
      <c r="D184" s="224" t="s">
        <v>58</v>
      </c>
      <c r="E184" s="224" t="s">
        <v>776</v>
      </c>
      <c r="F184" s="224" t="s">
        <v>700</v>
      </c>
      <c r="G184" s="224" t="s">
        <v>42</v>
      </c>
      <c r="H184" s="280">
        <v>3800</v>
      </c>
      <c r="I184" s="224" t="s">
        <v>777</v>
      </c>
      <c r="J184" s="224" t="s">
        <v>72</v>
      </c>
      <c r="K184" s="278">
        <v>45574</v>
      </c>
      <c r="L184" s="226" t="s">
        <v>142</v>
      </c>
      <c r="M184" s="226">
        <v>72</v>
      </c>
      <c r="N184" s="318"/>
      <c r="O184" s="226">
        <f>'EQUIPO JUNIO 2025  1'!AQ184</f>
        <v>11</v>
      </c>
      <c r="P184" s="228">
        <f t="shared" si="4"/>
        <v>11</v>
      </c>
      <c r="Q184" s="229">
        <f t="shared" ref="Q184:T184" si="359">AK184</f>
        <v>11</v>
      </c>
      <c r="R184" s="229">
        <f t="shared" si="359"/>
        <v>11</v>
      </c>
      <c r="S184" s="229">
        <f t="shared" si="359"/>
        <v>11</v>
      </c>
      <c r="T184" s="230">
        <f t="shared" si="359"/>
        <v>11</v>
      </c>
      <c r="U184" s="231"/>
      <c r="V184" s="220"/>
      <c r="W184" s="220"/>
      <c r="X184" s="220"/>
      <c r="Y184" s="232"/>
      <c r="Z184" s="340"/>
      <c r="AA184" s="341"/>
      <c r="AB184" s="220"/>
      <c r="AC184" s="220"/>
      <c r="AD184" s="232"/>
      <c r="AE184" s="233"/>
      <c r="AF184" s="220"/>
      <c r="AG184" s="220"/>
      <c r="AH184" s="220"/>
      <c r="AI184" s="232"/>
      <c r="AJ184" s="234">
        <f>'EQUIPO ENERO 2025'!AP184</f>
        <v>14</v>
      </c>
      <c r="AK184" s="235">
        <f t="shared" ref="AK184:AO184" si="360">P184-Z184+AE184+U184</f>
        <v>11</v>
      </c>
      <c r="AL184" s="229">
        <f t="shared" si="360"/>
        <v>11</v>
      </c>
      <c r="AM184" s="229">
        <f t="shared" si="360"/>
        <v>11</v>
      </c>
      <c r="AN184" s="229">
        <f t="shared" si="360"/>
        <v>11</v>
      </c>
      <c r="AO184" s="229">
        <f t="shared" si="360"/>
        <v>11</v>
      </c>
      <c r="AP184" s="220"/>
      <c r="AQ184" s="226">
        <f t="shared" si="2"/>
        <v>11</v>
      </c>
      <c r="AR184" s="224"/>
      <c r="AS184" s="224"/>
      <c r="AT184" s="236"/>
      <c r="AU184" s="224"/>
      <c r="AV184" s="224"/>
      <c r="AW184" s="374" t="s">
        <v>1170</v>
      </c>
      <c r="AX184" s="375"/>
    </row>
    <row r="185" spans="1:50" ht="93.75" customHeight="1" x14ac:dyDescent="0.55000000000000004">
      <c r="A185" s="218">
        <f t="shared" si="3"/>
        <v>180</v>
      </c>
      <c r="B185" s="273" t="s">
        <v>781</v>
      </c>
      <c r="C185" s="224" t="s">
        <v>91</v>
      </c>
      <c r="D185" s="224" t="s">
        <v>411</v>
      </c>
      <c r="E185" s="224" t="s">
        <v>782</v>
      </c>
      <c r="F185" s="224" t="s">
        <v>472</v>
      </c>
      <c r="G185" s="236" t="s">
        <v>42</v>
      </c>
      <c r="H185" s="224"/>
      <c r="I185" s="224" t="s">
        <v>782</v>
      </c>
      <c r="J185" s="224" t="s">
        <v>72</v>
      </c>
      <c r="K185" s="278">
        <v>45139</v>
      </c>
      <c r="L185" s="226">
        <v>781781092133</v>
      </c>
      <c r="M185" s="226">
        <v>419</v>
      </c>
      <c r="N185" s="227"/>
      <c r="O185" s="226">
        <f>'EQUIPO JUNIO 2025  1'!AQ185</f>
        <v>1</v>
      </c>
      <c r="P185" s="228">
        <f t="shared" si="4"/>
        <v>1</v>
      </c>
      <c r="Q185" s="229">
        <f t="shared" ref="Q185:T185" si="361">AK185</f>
        <v>1</v>
      </c>
      <c r="R185" s="229">
        <f t="shared" si="361"/>
        <v>1</v>
      </c>
      <c r="S185" s="229">
        <f t="shared" si="361"/>
        <v>1</v>
      </c>
      <c r="T185" s="230">
        <f t="shared" si="361"/>
        <v>1</v>
      </c>
      <c r="U185" s="231"/>
      <c r="V185" s="220"/>
      <c r="W185" s="220"/>
      <c r="X185" s="220"/>
      <c r="Y185" s="232"/>
      <c r="Z185" s="340"/>
      <c r="AA185" s="341"/>
      <c r="AB185" s="220"/>
      <c r="AC185" s="220"/>
      <c r="AD185" s="232"/>
      <c r="AE185" s="233"/>
      <c r="AF185" s="220"/>
      <c r="AG185" s="220"/>
      <c r="AH185" s="220"/>
      <c r="AI185" s="232"/>
      <c r="AJ185" s="234">
        <f>'EQUIPO ENERO 2025'!AP185</f>
        <v>1</v>
      </c>
      <c r="AK185" s="235">
        <f t="shared" ref="AK185:AO185" si="362">P185-Z185+AE185+U185</f>
        <v>1</v>
      </c>
      <c r="AL185" s="229">
        <f t="shared" si="362"/>
        <v>1</v>
      </c>
      <c r="AM185" s="229">
        <f t="shared" si="362"/>
        <v>1</v>
      </c>
      <c r="AN185" s="229">
        <f t="shared" si="362"/>
        <v>1</v>
      </c>
      <c r="AO185" s="229">
        <f t="shared" si="362"/>
        <v>1</v>
      </c>
      <c r="AP185" s="220"/>
      <c r="AQ185" s="226">
        <f t="shared" si="2"/>
        <v>1</v>
      </c>
      <c r="AR185" s="224"/>
      <c r="AS185" s="224"/>
      <c r="AT185" s="236"/>
      <c r="AU185" s="224"/>
      <c r="AV185" s="224"/>
      <c r="AW185" s="238"/>
      <c r="AX185" s="238"/>
    </row>
    <row r="186" spans="1:50" ht="93.75" customHeight="1" x14ac:dyDescent="0.55000000000000004">
      <c r="A186" s="218">
        <f t="shared" si="3"/>
        <v>181</v>
      </c>
      <c r="B186" s="239" t="s">
        <v>1171</v>
      </c>
      <c r="C186" s="242" t="s">
        <v>38</v>
      </c>
      <c r="D186" s="240" t="s">
        <v>58</v>
      </c>
      <c r="E186" s="241" t="s">
        <v>59</v>
      </c>
      <c r="F186" s="242" t="s">
        <v>439</v>
      </c>
      <c r="G186" s="243" t="s">
        <v>42</v>
      </c>
      <c r="H186" s="242"/>
      <c r="I186" s="245" t="s">
        <v>785</v>
      </c>
      <c r="J186" s="280" t="s">
        <v>58</v>
      </c>
      <c r="K186" s="250">
        <v>44592</v>
      </c>
      <c r="L186" s="226"/>
      <c r="M186" s="226"/>
      <c r="N186" s="224"/>
      <c r="O186" s="226">
        <f>'EQUIPO JUNIO 2025  1'!AQ186</f>
        <v>1</v>
      </c>
      <c r="P186" s="228">
        <f t="shared" si="4"/>
        <v>1</v>
      </c>
      <c r="Q186" s="229">
        <f t="shared" ref="Q186:T186" si="363">AK186</f>
        <v>1</v>
      </c>
      <c r="R186" s="229">
        <f t="shared" si="363"/>
        <v>1</v>
      </c>
      <c r="S186" s="229">
        <f t="shared" si="363"/>
        <v>1</v>
      </c>
      <c r="T186" s="230">
        <f t="shared" si="363"/>
        <v>1</v>
      </c>
      <c r="U186" s="231"/>
      <c r="V186" s="220"/>
      <c r="W186" s="220"/>
      <c r="X186" s="220"/>
      <c r="Y186" s="232"/>
      <c r="Z186" s="340"/>
      <c r="AA186" s="341"/>
      <c r="AB186" s="220"/>
      <c r="AC186" s="220"/>
      <c r="AD186" s="232"/>
      <c r="AE186" s="233"/>
      <c r="AF186" s="220"/>
      <c r="AG186" s="220"/>
      <c r="AH186" s="220"/>
      <c r="AI186" s="232"/>
      <c r="AJ186" s="234">
        <f>'EQUIPO ENERO 2025'!AP186</f>
        <v>1</v>
      </c>
      <c r="AK186" s="235">
        <f t="shared" ref="AK186:AO186" si="364">P186-Z186+AE186+U186</f>
        <v>1</v>
      </c>
      <c r="AL186" s="229">
        <f t="shared" si="364"/>
        <v>1</v>
      </c>
      <c r="AM186" s="229">
        <f t="shared" si="364"/>
        <v>1</v>
      </c>
      <c r="AN186" s="229">
        <f t="shared" si="364"/>
        <v>1</v>
      </c>
      <c r="AO186" s="229">
        <f t="shared" si="364"/>
        <v>1</v>
      </c>
      <c r="AP186" s="220"/>
      <c r="AQ186" s="226">
        <f t="shared" si="2"/>
        <v>1</v>
      </c>
      <c r="AR186" s="224"/>
      <c r="AS186" s="224"/>
      <c r="AT186" s="236"/>
      <c r="AU186" s="224"/>
      <c r="AV186" s="224"/>
      <c r="AW186" s="238"/>
      <c r="AX186" s="238"/>
    </row>
    <row r="187" spans="1:50" ht="93.75" customHeight="1" x14ac:dyDescent="0.55000000000000004">
      <c r="A187" s="218">
        <f t="shared" si="3"/>
        <v>182</v>
      </c>
      <c r="B187" s="239" t="s">
        <v>787</v>
      </c>
      <c r="C187" s="242" t="s">
        <v>38</v>
      </c>
      <c r="D187" s="247" t="s">
        <v>788</v>
      </c>
      <c r="E187" s="241" t="s">
        <v>788</v>
      </c>
      <c r="F187" s="248" t="s">
        <v>789</v>
      </c>
      <c r="G187" s="239" t="s">
        <v>42</v>
      </c>
      <c r="H187" s="248"/>
      <c r="I187" s="245" t="s">
        <v>790</v>
      </c>
      <c r="J187" s="247" t="s">
        <v>788</v>
      </c>
      <c r="K187" s="250">
        <v>44592</v>
      </c>
      <c r="L187" s="226"/>
      <c r="M187" s="226"/>
      <c r="N187" s="236"/>
      <c r="O187" s="226">
        <f>'EQUIPO JUNIO 2025  1'!AQ187</f>
        <v>1</v>
      </c>
      <c r="P187" s="228">
        <f t="shared" si="4"/>
        <v>1</v>
      </c>
      <c r="Q187" s="229">
        <f t="shared" ref="Q187:T187" si="365">AK187</f>
        <v>1</v>
      </c>
      <c r="R187" s="229">
        <f t="shared" si="365"/>
        <v>1</v>
      </c>
      <c r="S187" s="229">
        <f t="shared" si="365"/>
        <v>1</v>
      </c>
      <c r="T187" s="230">
        <f t="shared" si="365"/>
        <v>1</v>
      </c>
      <c r="U187" s="231"/>
      <c r="V187" s="220"/>
      <c r="W187" s="220"/>
      <c r="X187" s="220"/>
      <c r="Y187" s="232"/>
      <c r="Z187" s="340"/>
      <c r="AA187" s="341"/>
      <c r="AB187" s="220"/>
      <c r="AC187" s="220"/>
      <c r="AD187" s="232"/>
      <c r="AE187" s="233"/>
      <c r="AF187" s="220"/>
      <c r="AG187" s="220"/>
      <c r="AH187" s="220"/>
      <c r="AI187" s="232"/>
      <c r="AJ187" s="234">
        <f>'EQUIPO ENERO 2025'!AP187</f>
        <v>1</v>
      </c>
      <c r="AK187" s="235">
        <f t="shared" ref="AK187:AO187" si="366">P187-Z187+AE187+U187</f>
        <v>1</v>
      </c>
      <c r="AL187" s="229">
        <f t="shared" si="366"/>
        <v>1</v>
      </c>
      <c r="AM187" s="229">
        <f t="shared" si="366"/>
        <v>1</v>
      </c>
      <c r="AN187" s="229">
        <f t="shared" si="366"/>
        <v>1</v>
      </c>
      <c r="AO187" s="229">
        <f t="shared" si="366"/>
        <v>1</v>
      </c>
      <c r="AP187" s="220"/>
      <c r="AQ187" s="226">
        <f t="shared" si="2"/>
        <v>1</v>
      </c>
      <c r="AR187" s="224"/>
      <c r="AS187" s="224"/>
      <c r="AT187" s="236"/>
      <c r="AU187" s="224"/>
      <c r="AV187" s="224"/>
      <c r="AW187" s="238"/>
      <c r="AX187" s="238"/>
    </row>
    <row r="188" spans="1:50" ht="93.75" customHeight="1" x14ac:dyDescent="0.55000000000000004">
      <c r="A188" s="218">
        <f t="shared" si="3"/>
        <v>183</v>
      </c>
      <c r="B188" s="273" t="s">
        <v>791</v>
      </c>
      <c r="C188" s="224" t="s">
        <v>91</v>
      </c>
      <c r="D188" s="224" t="s">
        <v>72</v>
      </c>
      <c r="E188" s="224" t="s">
        <v>792</v>
      </c>
      <c r="F188" s="224" t="s">
        <v>793</v>
      </c>
      <c r="G188" s="236" t="s">
        <v>42</v>
      </c>
      <c r="H188" s="280">
        <v>1300</v>
      </c>
      <c r="I188" s="224" t="s">
        <v>794</v>
      </c>
      <c r="J188" s="224" t="s">
        <v>72</v>
      </c>
      <c r="K188" s="278">
        <v>45316</v>
      </c>
      <c r="L188" s="226"/>
      <c r="M188" s="226">
        <v>15</v>
      </c>
      <c r="N188" s="236"/>
      <c r="O188" s="226">
        <f>'EQUIPO JUNIO 2025  1'!AQ188</f>
        <v>5</v>
      </c>
      <c r="P188" s="228">
        <f t="shared" si="4"/>
        <v>5</v>
      </c>
      <c r="Q188" s="229">
        <f t="shared" ref="Q188:T188" si="367">AK188</f>
        <v>6</v>
      </c>
      <c r="R188" s="229">
        <f t="shared" si="367"/>
        <v>6</v>
      </c>
      <c r="S188" s="229">
        <f t="shared" si="367"/>
        <v>6</v>
      </c>
      <c r="T188" s="230">
        <f t="shared" si="367"/>
        <v>6</v>
      </c>
      <c r="U188" s="231">
        <v>1</v>
      </c>
      <c r="V188" s="220"/>
      <c r="W188" s="220"/>
      <c r="X188" s="220"/>
      <c r="Y188" s="232"/>
      <c r="Z188" s="340"/>
      <c r="AA188" s="341"/>
      <c r="AB188" s="220"/>
      <c r="AC188" s="220"/>
      <c r="AD188" s="232"/>
      <c r="AE188" s="233"/>
      <c r="AF188" s="220"/>
      <c r="AG188" s="220"/>
      <c r="AH188" s="220"/>
      <c r="AI188" s="232"/>
      <c r="AJ188" s="234">
        <f>'EQUIPO ENERO 2025'!AP188</f>
        <v>5</v>
      </c>
      <c r="AK188" s="235">
        <f t="shared" ref="AK188:AO188" si="368">P188-Z188+AE188+U188</f>
        <v>6</v>
      </c>
      <c r="AL188" s="229">
        <f t="shared" si="368"/>
        <v>6</v>
      </c>
      <c r="AM188" s="229">
        <f t="shared" si="368"/>
        <v>6</v>
      </c>
      <c r="AN188" s="229">
        <f t="shared" si="368"/>
        <v>6</v>
      </c>
      <c r="AO188" s="229">
        <f t="shared" si="368"/>
        <v>6</v>
      </c>
      <c r="AP188" s="220"/>
      <c r="AQ188" s="226">
        <f t="shared" si="2"/>
        <v>6</v>
      </c>
      <c r="AR188" s="224"/>
      <c r="AS188" s="224"/>
      <c r="AT188" s="236"/>
      <c r="AU188" s="224"/>
      <c r="AV188" s="224"/>
      <c r="AW188" s="238"/>
      <c r="AX188" s="238"/>
    </row>
    <row r="189" spans="1:50" ht="93.75" customHeight="1" x14ac:dyDescent="0.55000000000000004">
      <c r="A189" s="218">
        <f t="shared" si="3"/>
        <v>184</v>
      </c>
      <c r="B189" s="273" t="s">
        <v>795</v>
      </c>
      <c r="C189" s="224" t="s">
        <v>91</v>
      </c>
      <c r="D189" s="224" t="s">
        <v>72</v>
      </c>
      <c r="E189" s="224" t="s">
        <v>792</v>
      </c>
      <c r="F189" s="224" t="s">
        <v>796</v>
      </c>
      <c r="G189" s="236" t="s">
        <v>42</v>
      </c>
      <c r="H189" s="280">
        <v>2800</v>
      </c>
      <c r="I189" s="224" t="s">
        <v>797</v>
      </c>
      <c r="J189" s="224" t="s">
        <v>72</v>
      </c>
      <c r="K189" s="278">
        <v>45107</v>
      </c>
      <c r="L189" s="226" t="s">
        <v>109</v>
      </c>
      <c r="M189" s="226">
        <v>392</v>
      </c>
      <c r="N189" s="227"/>
      <c r="O189" s="226">
        <f>'EQUIPO JUNIO 2025  1'!AQ189</f>
        <v>1</v>
      </c>
      <c r="P189" s="228">
        <f t="shared" si="4"/>
        <v>1</v>
      </c>
      <c r="Q189" s="229">
        <f t="shared" ref="Q189:T189" si="369">AK189</f>
        <v>1</v>
      </c>
      <c r="R189" s="229">
        <f t="shared" si="369"/>
        <v>1</v>
      </c>
      <c r="S189" s="229">
        <f t="shared" si="369"/>
        <v>1</v>
      </c>
      <c r="T189" s="230">
        <f t="shared" si="369"/>
        <v>1</v>
      </c>
      <c r="U189" s="231"/>
      <c r="V189" s="220"/>
      <c r="W189" s="220"/>
      <c r="X189" s="220"/>
      <c r="Y189" s="232"/>
      <c r="Z189" s="340"/>
      <c r="AA189" s="341"/>
      <c r="AB189" s="220"/>
      <c r="AC189" s="220"/>
      <c r="AD189" s="232"/>
      <c r="AE189" s="233"/>
      <c r="AF189" s="220"/>
      <c r="AG189" s="220"/>
      <c r="AH189" s="220"/>
      <c r="AI189" s="232"/>
      <c r="AJ189" s="234">
        <f>'EQUIPO ENERO 2025'!AP189</f>
        <v>2</v>
      </c>
      <c r="AK189" s="235">
        <f t="shared" ref="AK189:AO189" si="370">P189-Z189+AE189+U189</f>
        <v>1</v>
      </c>
      <c r="AL189" s="229">
        <f t="shared" si="370"/>
        <v>1</v>
      </c>
      <c r="AM189" s="229">
        <f t="shared" si="370"/>
        <v>1</v>
      </c>
      <c r="AN189" s="229">
        <f t="shared" si="370"/>
        <v>1</v>
      </c>
      <c r="AO189" s="229">
        <f t="shared" si="370"/>
        <v>1</v>
      </c>
      <c r="AP189" s="220"/>
      <c r="AQ189" s="226">
        <f t="shared" si="2"/>
        <v>1</v>
      </c>
      <c r="AR189" s="224"/>
      <c r="AS189" s="224"/>
      <c r="AT189" s="236"/>
      <c r="AU189" s="224"/>
      <c r="AV189" s="224"/>
      <c r="AW189" s="238"/>
      <c r="AX189" s="238"/>
    </row>
    <row r="190" spans="1:50" ht="93.75" customHeight="1" x14ac:dyDescent="0.55000000000000004">
      <c r="A190" s="218">
        <f t="shared" si="3"/>
        <v>185</v>
      </c>
      <c r="B190" s="273" t="s">
        <v>798</v>
      </c>
      <c r="C190" s="224" t="s">
        <v>190</v>
      </c>
      <c r="D190" s="224" t="s">
        <v>72</v>
      </c>
      <c r="E190" s="224" t="s">
        <v>792</v>
      </c>
      <c r="F190" s="224" t="s">
        <v>799</v>
      </c>
      <c r="G190" s="236" t="s">
        <v>42</v>
      </c>
      <c r="H190" s="280"/>
      <c r="I190" s="224" t="s">
        <v>800</v>
      </c>
      <c r="J190" s="224" t="s">
        <v>72</v>
      </c>
      <c r="K190" s="278">
        <v>45566</v>
      </c>
      <c r="L190" s="226" t="s">
        <v>277</v>
      </c>
      <c r="M190" s="226">
        <v>68</v>
      </c>
      <c r="N190" s="227"/>
      <c r="O190" s="226">
        <f>'EQUIPO JUNIO 2025  1'!AQ190</f>
        <v>2</v>
      </c>
      <c r="P190" s="228">
        <f t="shared" si="4"/>
        <v>2</v>
      </c>
      <c r="Q190" s="229">
        <f t="shared" ref="Q190:T190" si="371">AK190</f>
        <v>2</v>
      </c>
      <c r="R190" s="229">
        <f t="shared" si="371"/>
        <v>2</v>
      </c>
      <c r="S190" s="229">
        <f t="shared" si="371"/>
        <v>2</v>
      </c>
      <c r="T190" s="230">
        <f t="shared" si="371"/>
        <v>2</v>
      </c>
      <c r="U190" s="231"/>
      <c r="V190" s="220"/>
      <c r="W190" s="220"/>
      <c r="X190" s="220"/>
      <c r="Y190" s="232"/>
      <c r="Z190" s="340"/>
      <c r="AA190" s="341"/>
      <c r="AB190" s="220"/>
      <c r="AC190" s="220"/>
      <c r="AD190" s="232"/>
      <c r="AE190" s="233"/>
      <c r="AF190" s="220"/>
      <c r="AG190" s="220"/>
      <c r="AH190" s="220"/>
      <c r="AI190" s="232"/>
      <c r="AJ190" s="234">
        <f>'EQUIPO ENERO 2025'!AP190</f>
        <v>2</v>
      </c>
      <c r="AK190" s="235">
        <f t="shared" ref="AK190:AO190" si="372">P190-Z190+AE190+U190</f>
        <v>2</v>
      </c>
      <c r="AL190" s="229">
        <f t="shared" si="372"/>
        <v>2</v>
      </c>
      <c r="AM190" s="229">
        <f t="shared" si="372"/>
        <v>2</v>
      </c>
      <c r="AN190" s="229">
        <f t="shared" si="372"/>
        <v>2</v>
      </c>
      <c r="AO190" s="229">
        <f t="shared" si="372"/>
        <v>2</v>
      </c>
      <c r="AP190" s="220"/>
      <c r="AQ190" s="226">
        <f t="shared" si="2"/>
        <v>2</v>
      </c>
      <c r="AR190" s="224"/>
      <c r="AS190" s="224"/>
      <c r="AT190" s="236"/>
      <c r="AU190" s="224"/>
      <c r="AV190" s="224"/>
      <c r="AW190" s="238"/>
      <c r="AX190" s="238"/>
    </row>
    <row r="191" spans="1:50" ht="93.75" customHeight="1" x14ac:dyDescent="0.55000000000000004">
      <c r="A191" s="218">
        <f t="shared" si="3"/>
        <v>186</v>
      </c>
      <c r="B191" s="273" t="s">
        <v>801</v>
      </c>
      <c r="C191" s="224" t="s">
        <v>91</v>
      </c>
      <c r="D191" s="224" t="s">
        <v>72</v>
      </c>
      <c r="E191" s="224" t="s">
        <v>792</v>
      </c>
      <c r="F191" s="224" t="s">
        <v>802</v>
      </c>
      <c r="G191" s="236" t="s">
        <v>42</v>
      </c>
      <c r="H191" s="376" t="s">
        <v>803</v>
      </c>
      <c r="I191" s="224" t="s">
        <v>804</v>
      </c>
      <c r="J191" s="224" t="s">
        <v>72</v>
      </c>
      <c r="K191" s="278">
        <v>45107</v>
      </c>
      <c r="L191" s="226" t="s">
        <v>109</v>
      </c>
      <c r="M191" s="226">
        <v>394</v>
      </c>
      <c r="N191" s="227"/>
      <c r="O191" s="226">
        <f>'EQUIPO JUNIO 2025  1'!AQ191</f>
        <v>4</v>
      </c>
      <c r="P191" s="228">
        <f t="shared" si="4"/>
        <v>4</v>
      </c>
      <c r="Q191" s="229">
        <f t="shared" ref="Q191:T191" si="373">AK191</f>
        <v>4</v>
      </c>
      <c r="R191" s="229">
        <f t="shared" si="373"/>
        <v>4</v>
      </c>
      <c r="S191" s="229">
        <f t="shared" si="373"/>
        <v>4</v>
      </c>
      <c r="T191" s="230">
        <f t="shared" si="373"/>
        <v>4</v>
      </c>
      <c r="U191" s="231"/>
      <c r="V191" s="220"/>
      <c r="W191" s="220"/>
      <c r="X191" s="220"/>
      <c r="Y191" s="232"/>
      <c r="Z191" s="340"/>
      <c r="AA191" s="341"/>
      <c r="AB191" s="220"/>
      <c r="AC191" s="220"/>
      <c r="AD191" s="232"/>
      <c r="AE191" s="233"/>
      <c r="AF191" s="220"/>
      <c r="AG191" s="220"/>
      <c r="AH191" s="220"/>
      <c r="AI191" s="232"/>
      <c r="AJ191" s="234">
        <f>'EQUIPO ENERO 2025'!AP191</f>
        <v>4</v>
      </c>
      <c r="AK191" s="235">
        <f t="shared" ref="AK191:AO191" si="374">P191-Z191+AE191+U191</f>
        <v>4</v>
      </c>
      <c r="AL191" s="229">
        <f t="shared" si="374"/>
        <v>4</v>
      </c>
      <c r="AM191" s="229">
        <f t="shared" si="374"/>
        <v>4</v>
      </c>
      <c r="AN191" s="229">
        <f t="shared" si="374"/>
        <v>4</v>
      </c>
      <c r="AO191" s="229">
        <f t="shared" si="374"/>
        <v>4</v>
      </c>
      <c r="AP191" s="220"/>
      <c r="AQ191" s="226">
        <f t="shared" si="2"/>
        <v>4</v>
      </c>
      <c r="AR191" s="224"/>
      <c r="AS191" s="224"/>
      <c r="AT191" s="236"/>
      <c r="AU191" s="224"/>
      <c r="AV191" s="224"/>
      <c r="AW191" s="238"/>
      <c r="AX191" s="238"/>
    </row>
    <row r="192" spans="1:50" ht="93.75" customHeight="1" x14ac:dyDescent="0.55000000000000004">
      <c r="A192" s="218">
        <f t="shared" si="3"/>
        <v>187</v>
      </c>
      <c r="B192" s="273" t="s">
        <v>805</v>
      </c>
      <c r="C192" s="224" t="s">
        <v>91</v>
      </c>
      <c r="D192" s="224" t="s">
        <v>392</v>
      </c>
      <c r="E192" s="224" t="s">
        <v>792</v>
      </c>
      <c r="F192" s="224" t="s">
        <v>806</v>
      </c>
      <c r="G192" s="236" t="s">
        <v>42</v>
      </c>
      <c r="H192" s="376" t="s">
        <v>807</v>
      </c>
      <c r="I192" s="224" t="s">
        <v>808</v>
      </c>
      <c r="J192" s="224" t="s">
        <v>392</v>
      </c>
      <c r="K192" s="278">
        <v>45324</v>
      </c>
      <c r="L192" s="226"/>
      <c r="M192" s="226">
        <v>24</v>
      </c>
      <c r="N192" s="227"/>
      <c r="O192" s="226">
        <f>'EQUIPO JUNIO 2025  1'!AQ192</f>
        <v>0</v>
      </c>
      <c r="P192" s="228">
        <f t="shared" si="4"/>
        <v>0</v>
      </c>
      <c r="Q192" s="229">
        <f t="shared" ref="Q192:T192" si="375">AK192</f>
        <v>0</v>
      </c>
      <c r="R192" s="229">
        <f t="shared" si="375"/>
        <v>0</v>
      </c>
      <c r="S192" s="229">
        <f t="shared" si="375"/>
        <v>0</v>
      </c>
      <c r="T192" s="230">
        <f t="shared" si="375"/>
        <v>0</v>
      </c>
      <c r="U192" s="231"/>
      <c r="V192" s="220"/>
      <c r="W192" s="220"/>
      <c r="X192" s="220"/>
      <c r="Y192" s="232"/>
      <c r="Z192" s="340"/>
      <c r="AA192" s="341"/>
      <c r="AB192" s="220"/>
      <c r="AC192" s="220"/>
      <c r="AD192" s="232"/>
      <c r="AE192" s="233"/>
      <c r="AF192" s="220"/>
      <c r="AG192" s="220"/>
      <c r="AH192" s="220"/>
      <c r="AI192" s="232"/>
      <c r="AJ192" s="234">
        <f>'EQUIPO ENERO 2025'!AP192</f>
        <v>0</v>
      </c>
      <c r="AK192" s="235">
        <f t="shared" ref="AK192:AO192" si="376">P192-Z192+AE192+U192</f>
        <v>0</v>
      </c>
      <c r="AL192" s="229">
        <f t="shared" si="376"/>
        <v>0</v>
      </c>
      <c r="AM192" s="229">
        <f t="shared" si="376"/>
        <v>0</v>
      </c>
      <c r="AN192" s="229">
        <f t="shared" si="376"/>
        <v>0</v>
      </c>
      <c r="AO192" s="229">
        <f t="shared" si="376"/>
        <v>0</v>
      </c>
      <c r="AP192" s="220"/>
      <c r="AQ192" s="226">
        <f t="shared" si="2"/>
        <v>0</v>
      </c>
      <c r="AR192" s="224"/>
      <c r="AS192" s="224"/>
      <c r="AT192" s="236"/>
      <c r="AU192" s="224"/>
      <c r="AV192" s="224"/>
      <c r="AW192" s="238"/>
      <c r="AX192" s="238"/>
    </row>
    <row r="193" spans="1:50" ht="93.75" customHeight="1" x14ac:dyDescent="0.55000000000000004">
      <c r="A193" s="218">
        <f t="shared" si="3"/>
        <v>188</v>
      </c>
      <c r="B193" s="370" t="s">
        <v>1178</v>
      </c>
      <c r="C193" s="224" t="s">
        <v>91</v>
      </c>
      <c r="D193" s="224" t="s">
        <v>72</v>
      </c>
      <c r="E193" s="224" t="s">
        <v>792</v>
      </c>
      <c r="F193" s="224" t="s">
        <v>793</v>
      </c>
      <c r="G193" s="236" t="s">
        <v>42</v>
      </c>
      <c r="H193" s="236" t="s">
        <v>810</v>
      </c>
      <c r="I193" s="224" t="s">
        <v>811</v>
      </c>
      <c r="J193" s="224" t="s">
        <v>72</v>
      </c>
      <c r="K193" s="278">
        <v>45107</v>
      </c>
      <c r="L193" s="226" t="s">
        <v>109</v>
      </c>
      <c r="M193" s="226">
        <v>394</v>
      </c>
      <c r="N193" s="227"/>
      <c r="O193" s="226">
        <f>'EQUIPO JUNIO 2025  1'!AQ193</f>
        <v>5</v>
      </c>
      <c r="P193" s="228">
        <f t="shared" si="4"/>
        <v>5</v>
      </c>
      <c r="Q193" s="229">
        <f t="shared" ref="Q193:T193" si="377">AK193</f>
        <v>6</v>
      </c>
      <c r="R193" s="229">
        <f t="shared" si="377"/>
        <v>6</v>
      </c>
      <c r="S193" s="229">
        <f t="shared" si="377"/>
        <v>6</v>
      </c>
      <c r="T193" s="230">
        <f t="shared" si="377"/>
        <v>6</v>
      </c>
      <c r="U193" s="231">
        <v>1</v>
      </c>
      <c r="V193" s="220"/>
      <c r="W193" s="220"/>
      <c r="X193" s="220"/>
      <c r="Y193" s="232"/>
      <c r="Z193" s="340"/>
      <c r="AA193" s="341"/>
      <c r="AB193" s="220"/>
      <c r="AC193" s="220"/>
      <c r="AD193" s="232"/>
      <c r="AE193" s="233"/>
      <c r="AF193" s="220"/>
      <c r="AG193" s="220"/>
      <c r="AH193" s="220"/>
      <c r="AI193" s="232"/>
      <c r="AJ193" s="234">
        <f>'EQUIPO ENERO 2025'!AP193</f>
        <v>5</v>
      </c>
      <c r="AK193" s="235">
        <f t="shared" ref="AK193:AO193" si="378">P193-Z193+AE193+U193</f>
        <v>6</v>
      </c>
      <c r="AL193" s="229">
        <f t="shared" si="378"/>
        <v>6</v>
      </c>
      <c r="AM193" s="229">
        <f t="shared" si="378"/>
        <v>6</v>
      </c>
      <c r="AN193" s="229">
        <f t="shared" si="378"/>
        <v>6</v>
      </c>
      <c r="AO193" s="229">
        <f t="shared" si="378"/>
        <v>6</v>
      </c>
      <c r="AP193" s="220"/>
      <c r="AQ193" s="226">
        <f t="shared" si="2"/>
        <v>6</v>
      </c>
      <c r="AR193" s="224"/>
      <c r="AS193" s="224"/>
      <c r="AT193" s="236"/>
      <c r="AU193" s="224"/>
      <c r="AV193" s="224"/>
      <c r="AW193" s="371" t="s">
        <v>1184</v>
      </c>
      <c r="AX193" s="238"/>
    </row>
    <row r="194" spans="1:50" ht="93.75" customHeight="1" x14ac:dyDescent="0.55000000000000004">
      <c r="A194" s="218">
        <f t="shared" si="3"/>
        <v>189</v>
      </c>
      <c r="B194" s="273" t="s">
        <v>812</v>
      </c>
      <c r="C194" s="224" t="s">
        <v>91</v>
      </c>
      <c r="D194" s="224" t="s">
        <v>392</v>
      </c>
      <c r="E194" s="224" t="s">
        <v>792</v>
      </c>
      <c r="F194" s="224" t="s">
        <v>793</v>
      </c>
      <c r="G194" s="236" t="s">
        <v>42</v>
      </c>
      <c r="H194" s="236" t="s">
        <v>813</v>
      </c>
      <c r="I194" s="224" t="s">
        <v>814</v>
      </c>
      <c r="J194" s="224" t="s">
        <v>392</v>
      </c>
      <c r="K194" s="278">
        <v>45324</v>
      </c>
      <c r="L194" s="226"/>
      <c r="M194" s="226">
        <v>24</v>
      </c>
      <c r="N194" s="227"/>
      <c r="O194" s="226">
        <f>'EQUIPO JUNIO 2025  1'!AQ194</f>
        <v>0</v>
      </c>
      <c r="P194" s="228">
        <f t="shared" si="4"/>
        <v>0</v>
      </c>
      <c r="Q194" s="229">
        <f t="shared" ref="Q194:T194" si="379">AK194</f>
        <v>0</v>
      </c>
      <c r="R194" s="229">
        <f t="shared" si="379"/>
        <v>0</v>
      </c>
      <c r="S194" s="229">
        <f t="shared" si="379"/>
        <v>0</v>
      </c>
      <c r="T194" s="230">
        <f t="shared" si="379"/>
        <v>0</v>
      </c>
      <c r="U194" s="231"/>
      <c r="V194" s="220"/>
      <c r="W194" s="220"/>
      <c r="X194" s="220"/>
      <c r="Y194" s="232"/>
      <c r="Z194" s="340"/>
      <c r="AA194" s="341"/>
      <c r="AB194" s="220"/>
      <c r="AC194" s="220"/>
      <c r="AD194" s="232"/>
      <c r="AE194" s="233"/>
      <c r="AF194" s="220"/>
      <c r="AG194" s="220"/>
      <c r="AH194" s="220"/>
      <c r="AI194" s="232"/>
      <c r="AJ194" s="234">
        <f>'EQUIPO ENERO 2025'!AP194</f>
        <v>0</v>
      </c>
      <c r="AK194" s="235">
        <f t="shared" ref="AK194:AO194" si="380">P194-Z194+AE194+U194</f>
        <v>0</v>
      </c>
      <c r="AL194" s="229">
        <f t="shared" si="380"/>
        <v>0</v>
      </c>
      <c r="AM194" s="229">
        <f t="shared" si="380"/>
        <v>0</v>
      </c>
      <c r="AN194" s="229">
        <f t="shared" si="380"/>
        <v>0</v>
      </c>
      <c r="AO194" s="229">
        <f t="shared" si="380"/>
        <v>0</v>
      </c>
      <c r="AP194" s="220"/>
      <c r="AQ194" s="226">
        <f t="shared" si="2"/>
        <v>0</v>
      </c>
      <c r="AR194" s="224"/>
      <c r="AS194" s="224"/>
      <c r="AT194" s="236"/>
      <c r="AU194" s="224"/>
      <c r="AV194" s="224"/>
      <c r="AW194" s="238"/>
      <c r="AX194" s="238"/>
    </row>
    <row r="195" spans="1:50" ht="93.75" customHeight="1" x14ac:dyDescent="0.55000000000000004">
      <c r="A195" s="218">
        <f t="shared" si="3"/>
        <v>190</v>
      </c>
      <c r="B195" s="273" t="s">
        <v>815</v>
      </c>
      <c r="C195" s="224" t="s">
        <v>91</v>
      </c>
      <c r="D195" s="224" t="s">
        <v>72</v>
      </c>
      <c r="E195" s="224" t="s">
        <v>792</v>
      </c>
      <c r="F195" s="224" t="s">
        <v>816</v>
      </c>
      <c r="G195" s="236" t="s">
        <v>42</v>
      </c>
      <c r="H195" s="236" t="s">
        <v>817</v>
      </c>
      <c r="I195" s="224" t="s">
        <v>818</v>
      </c>
      <c r="J195" s="224" t="s">
        <v>72</v>
      </c>
      <c r="K195" s="278">
        <v>45107</v>
      </c>
      <c r="L195" s="226" t="s">
        <v>109</v>
      </c>
      <c r="M195" s="226">
        <v>394</v>
      </c>
      <c r="N195" s="227"/>
      <c r="O195" s="226">
        <f>'EQUIPO JUNIO 2025  1'!AQ195</f>
        <v>4</v>
      </c>
      <c r="P195" s="228">
        <f t="shared" si="4"/>
        <v>4</v>
      </c>
      <c r="Q195" s="229">
        <f t="shared" ref="Q195:T195" si="381">AK195</f>
        <v>4</v>
      </c>
      <c r="R195" s="229">
        <f t="shared" si="381"/>
        <v>4</v>
      </c>
      <c r="S195" s="229">
        <f t="shared" si="381"/>
        <v>4</v>
      </c>
      <c r="T195" s="230">
        <f t="shared" si="381"/>
        <v>4</v>
      </c>
      <c r="U195" s="231"/>
      <c r="V195" s="220"/>
      <c r="W195" s="220"/>
      <c r="X195" s="220"/>
      <c r="Y195" s="232"/>
      <c r="Z195" s="340"/>
      <c r="AA195" s="341"/>
      <c r="AB195" s="220"/>
      <c r="AC195" s="220"/>
      <c r="AD195" s="232"/>
      <c r="AE195" s="233"/>
      <c r="AF195" s="220"/>
      <c r="AG195" s="220"/>
      <c r="AH195" s="220"/>
      <c r="AI195" s="232"/>
      <c r="AJ195" s="234">
        <f>'EQUIPO ENERO 2025'!AP195</f>
        <v>4</v>
      </c>
      <c r="AK195" s="235">
        <f t="shared" ref="AK195:AO195" si="382">P195-Z195+AE195+U195</f>
        <v>4</v>
      </c>
      <c r="AL195" s="229">
        <f t="shared" si="382"/>
        <v>4</v>
      </c>
      <c r="AM195" s="229">
        <f t="shared" si="382"/>
        <v>4</v>
      </c>
      <c r="AN195" s="229">
        <f t="shared" si="382"/>
        <v>4</v>
      </c>
      <c r="AO195" s="229">
        <f t="shared" si="382"/>
        <v>4</v>
      </c>
      <c r="AP195" s="220"/>
      <c r="AQ195" s="226">
        <f t="shared" si="2"/>
        <v>4</v>
      </c>
      <c r="AR195" s="224"/>
      <c r="AS195" s="224"/>
      <c r="AT195" s="236"/>
      <c r="AU195" s="224"/>
      <c r="AV195" s="224"/>
      <c r="AW195" s="238"/>
      <c r="AX195" s="238"/>
    </row>
    <row r="196" spans="1:50" ht="93.75" customHeight="1" x14ac:dyDescent="0.55000000000000004">
      <c r="A196" s="218">
        <f t="shared" si="3"/>
        <v>191</v>
      </c>
      <c r="B196" s="239" t="s">
        <v>819</v>
      </c>
      <c r="C196" s="248" t="s">
        <v>410</v>
      </c>
      <c r="D196" s="247" t="s">
        <v>58</v>
      </c>
      <c r="E196" s="224" t="s">
        <v>792</v>
      </c>
      <c r="F196" s="248" t="s">
        <v>214</v>
      </c>
      <c r="G196" s="239" t="s">
        <v>42</v>
      </c>
      <c r="H196" s="248"/>
      <c r="I196" s="245" t="s">
        <v>820</v>
      </c>
      <c r="J196" s="280" t="s">
        <v>58</v>
      </c>
      <c r="K196" s="250">
        <v>44592</v>
      </c>
      <c r="L196" s="226"/>
      <c r="M196" s="226"/>
      <c r="N196" s="236"/>
      <c r="O196" s="226">
        <f>'EQUIPO JUNIO 2025  1'!AQ196</f>
        <v>4</v>
      </c>
      <c r="P196" s="228">
        <f t="shared" si="4"/>
        <v>4</v>
      </c>
      <c r="Q196" s="229">
        <f t="shared" ref="Q196:T196" si="383">AK196</f>
        <v>4</v>
      </c>
      <c r="R196" s="229">
        <f t="shared" si="383"/>
        <v>4</v>
      </c>
      <c r="S196" s="229">
        <f t="shared" si="383"/>
        <v>4</v>
      </c>
      <c r="T196" s="230">
        <f t="shared" si="383"/>
        <v>4</v>
      </c>
      <c r="U196" s="231"/>
      <c r="V196" s="220"/>
      <c r="W196" s="220"/>
      <c r="X196" s="220"/>
      <c r="Y196" s="232"/>
      <c r="Z196" s="340"/>
      <c r="AA196" s="341"/>
      <c r="AB196" s="220"/>
      <c r="AC196" s="220"/>
      <c r="AD196" s="232"/>
      <c r="AE196" s="233"/>
      <c r="AF196" s="220"/>
      <c r="AG196" s="220"/>
      <c r="AH196" s="220"/>
      <c r="AI196" s="232"/>
      <c r="AJ196" s="234">
        <f>'EQUIPO ENERO 2025'!AP196</f>
        <v>5</v>
      </c>
      <c r="AK196" s="235">
        <f t="shared" ref="AK196:AO196" si="384">P196-Z196+AE196+U196</f>
        <v>4</v>
      </c>
      <c r="AL196" s="229">
        <f t="shared" si="384"/>
        <v>4</v>
      </c>
      <c r="AM196" s="229">
        <f t="shared" si="384"/>
        <v>4</v>
      </c>
      <c r="AN196" s="229">
        <f t="shared" si="384"/>
        <v>4</v>
      </c>
      <c r="AO196" s="229">
        <f t="shared" si="384"/>
        <v>4</v>
      </c>
      <c r="AP196" s="220"/>
      <c r="AQ196" s="226">
        <f t="shared" si="2"/>
        <v>4</v>
      </c>
      <c r="AR196" s="224"/>
      <c r="AS196" s="224"/>
      <c r="AT196" s="236"/>
      <c r="AU196" s="224"/>
      <c r="AV196" s="224"/>
      <c r="AW196" s="238"/>
      <c r="AX196" s="238"/>
    </row>
    <row r="197" spans="1:50" ht="93.75" customHeight="1" x14ac:dyDescent="0.55000000000000004">
      <c r="A197" s="218">
        <f t="shared" si="3"/>
        <v>192</v>
      </c>
      <c r="B197" s="273" t="s">
        <v>821</v>
      </c>
      <c r="C197" s="224" t="s">
        <v>91</v>
      </c>
      <c r="D197" s="224" t="s">
        <v>72</v>
      </c>
      <c r="E197" s="224" t="s">
        <v>792</v>
      </c>
      <c r="F197" s="248" t="s">
        <v>822</v>
      </c>
      <c r="G197" s="239" t="s">
        <v>42</v>
      </c>
      <c r="H197" s="248"/>
      <c r="I197" s="245"/>
      <c r="J197" s="224" t="s">
        <v>72</v>
      </c>
      <c r="K197" s="278">
        <v>45107</v>
      </c>
      <c r="L197" s="226" t="s">
        <v>109</v>
      </c>
      <c r="M197" s="226"/>
      <c r="N197" s="236"/>
      <c r="O197" s="226">
        <f>'EQUIPO JUNIO 2025  1'!AQ197</f>
        <v>8</v>
      </c>
      <c r="P197" s="228">
        <f t="shared" si="4"/>
        <v>8</v>
      </c>
      <c r="Q197" s="229">
        <f t="shared" ref="Q197:T197" si="385">AK197</f>
        <v>8</v>
      </c>
      <c r="R197" s="229">
        <f t="shared" si="385"/>
        <v>8</v>
      </c>
      <c r="S197" s="229">
        <f t="shared" si="385"/>
        <v>8</v>
      </c>
      <c r="T197" s="230">
        <f t="shared" si="385"/>
        <v>8</v>
      </c>
      <c r="U197" s="231"/>
      <c r="V197" s="220"/>
      <c r="W197" s="220"/>
      <c r="X197" s="220"/>
      <c r="Y197" s="232"/>
      <c r="Z197" s="340"/>
      <c r="AA197" s="341"/>
      <c r="AB197" s="220"/>
      <c r="AC197" s="220"/>
      <c r="AD197" s="232"/>
      <c r="AE197" s="233"/>
      <c r="AF197" s="220"/>
      <c r="AG197" s="220"/>
      <c r="AH197" s="220"/>
      <c r="AI197" s="232"/>
      <c r="AJ197" s="234">
        <f>'EQUIPO ENERO 2025'!AP197</f>
        <v>8</v>
      </c>
      <c r="AK197" s="235">
        <f t="shared" ref="AK197:AO197" si="386">P197-Z197+AE197+U197</f>
        <v>8</v>
      </c>
      <c r="AL197" s="229">
        <f t="shared" si="386"/>
        <v>8</v>
      </c>
      <c r="AM197" s="229">
        <f t="shared" si="386"/>
        <v>8</v>
      </c>
      <c r="AN197" s="229">
        <f t="shared" si="386"/>
        <v>8</v>
      </c>
      <c r="AO197" s="229">
        <f t="shared" si="386"/>
        <v>8</v>
      </c>
      <c r="AP197" s="220"/>
      <c r="AQ197" s="226">
        <f t="shared" si="2"/>
        <v>8</v>
      </c>
      <c r="AR197" s="224"/>
      <c r="AS197" s="224"/>
      <c r="AT197" s="236"/>
      <c r="AU197" s="224"/>
      <c r="AV197" s="224"/>
      <c r="AW197" s="238"/>
      <c r="AX197" s="238"/>
    </row>
    <row r="198" spans="1:50" ht="93.75" customHeight="1" x14ac:dyDescent="0.55000000000000004">
      <c r="A198" s="218">
        <f t="shared" si="3"/>
        <v>193</v>
      </c>
      <c r="B198" s="273" t="s">
        <v>823</v>
      </c>
      <c r="C198" s="224" t="s">
        <v>91</v>
      </c>
      <c r="D198" s="224" t="s">
        <v>392</v>
      </c>
      <c r="E198" s="224" t="s">
        <v>792</v>
      </c>
      <c r="F198" s="224" t="s">
        <v>822</v>
      </c>
      <c r="G198" s="236" t="s">
        <v>42</v>
      </c>
      <c r="H198" s="376" t="s">
        <v>824</v>
      </c>
      <c r="I198" s="224" t="s">
        <v>826</v>
      </c>
      <c r="J198" s="224" t="s">
        <v>392</v>
      </c>
      <c r="K198" s="278">
        <v>45099</v>
      </c>
      <c r="L198" s="226">
        <v>412323</v>
      </c>
      <c r="M198" s="226">
        <v>386</v>
      </c>
      <c r="N198" s="227"/>
      <c r="O198" s="226">
        <f>'EQUIPO JUNIO 2025  1'!AQ198</f>
        <v>0</v>
      </c>
      <c r="P198" s="228">
        <f t="shared" si="4"/>
        <v>0</v>
      </c>
      <c r="Q198" s="229">
        <f t="shared" ref="Q198:T198" si="387">AK198</f>
        <v>0</v>
      </c>
      <c r="R198" s="229">
        <f t="shared" si="387"/>
        <v>0</v>
      </c>
      <c r="S198" s="229">
        <f t="shared" si="387"/>
        <v>0</v>
      </c>
      <c r="T198" s="230">
        <f t="shared" si="387"/>
        <v>0</v>
      </c>
      <c r="U198" s="231"/>
      <c r="V198" s="220"/>
      <c r="W198" s="220"/>
      <c r="X198" s="220"/>
      <c r="Y198" s="232"/>
      <c r="Z198" s="340"/>
      <c r="AA198" s="341"/>
      <c r="AB198" s="220"/>
      <c r="AC198" s="220"/>
      <c r="AD198" s="232"/>
      <c r="AE198" s="233"/>
      <c r="AF198" s="220"/>
      <c r="AG198" s="220"/>
      <c r="AH198" s="220"/>
      <c r="AI198" s="232"/>
      <c r="AJ198" s="234">
        <f>'EQUIPO ENERO 2025'!AP198</f>
        <v>0</v>
      </c>
      <c r="AK198" s="235">
        <f t="shared" ref="AK198:AO198" si="388">P198-Z198+AE198+U198</f>
        <v>0</v>
      </c>
      <c r="AL198" s="229">
        <f t="shared" si="388"/>
        <v>0</v>
      </c>
      <c r="AM198" s="229">
        <f t="shared" si="388"/>
        <v>0</v>
      </c>
      <c r="AN198" s="229">
        <f t="shared" si="388"/>
        <v>0</v>
      </c>
      <c r="AO198" s="229">
        <f t="shared" si="388"/>
        <v>0</v>
      </c>
      <c r="AP198" s="220"/>
      <c r="AQ198" s="226">
        <f t="shared" si="2"/>
        <v>0</v>
      </c>
      <c r="AR198" s="224"/>
      <c r="AS198" s="224"/>
      <c r="AT198" s="236"/>
      <c r="AU198" s="224"/>
      <c r="AV198" s="224"/>
      <c r="AW198" s="238"/>
      <c r="AX198" s="238"/>
    </row>
    <row r="199" spans="1:50" ht="93.75" customHeight="1" x14ac:dyDescent="0.55000000000000004">
      <c r="A199" s="218">
        <f t="shared" si="3"/>
        <v>194</v>
      </c>
      <c r="B199" s="273" t="s">
        <v>827</v>
      </c>
      <c r="C199" s="224" t="s">
        <v>91</v>
      </c>
      <c r="D199" s="224" t="s">
        <v>392</v>
      </c>
      <c r="E199" s="224" t="s">
        <v>792</v>
      </c>
      <c r="F199" s="224" t="s">
        <v>822</v>
      </c>
      <c r="G199" s="236" t="s">
        <v>42</v>
      </c>
      <c r="H199" s="376" t="s">
        <v>828</v>
      </c>
      <c r="I199" s="224" t="s">
        <v>829</v>
      </c>
      <c r="J199" s="224" t="s">
        <v>392</v>
      </c>
      <c r="K199" s="278">
        <v>45324</v>
      </c>
      <c r="L199" s="226"/>
      <c r="M199" s="226">
        <v>24</v>
      </c>
      <c r="N199" s="227"/>
      <c r="O199" s="226">
        <f>'EQUIPO JUNIO 2025  1'!AQ199</f>
        <v>0</v>
      </c>
      <c r="P199" s="228">
        <f t="shared" si="4"/>
        <v>0</v>
      </c>
      <c r="Q199" s="229">
        <f t="shared" ref="Q199:T199" si="389">AK199</f>
        <v>0</v>
      </c>
      <c r="R199" s="229">
        <f t="shared" si="389"/>
        <v>0</v>
      </c>
      <c r="S199" s="229">
        <f t="shared" si="389"/>
        <v>0</v>
      </c>
      <c r="T199" s="230">
        <f t="shared" si="389"/>
        <v>0</v>
      </c>
      <c r="U199" s="231"/>
      <c r="V199" s="220"/>
      <c r="W199" s="220"/>
      <c r="X199" s="220"/>
      <c r="Y199" s="232"/>
      <c r="Z199" s="340"/>
      <c r="AA199" s="341"/>
      <c r="AB199" s="220"/>
      <c r="AC199" s="220"/>
      <c r="AD199" s="232"/>
      <c r="AE199" s="233"/>
      <c r="AF199" s="220"/>
      <c r="AG199" s="220"/>
      <c r="AH199" s="220"/>
      <c r="AI199" s="232"/>
      <c r="AJ199" s="234">
        <f>'EQUIPO ENERO 2025'!AP199</f>
        <v>0</v>
      </c>
      <c r="AK199" s="235">
        <f t="shared" ref="AK199:AO199" si="390">P199-Z199+AE199+U199</f>
        <v>0</v>
      </c>
      <c r="AL199" s="229">
        <f t="shared" si="390"/>
        <v>0</v>
      </c>
      <c r="AM199" s="229">
        <f t="shared" si="390"/>
        <v>0</v>
      </c>
      <c r="AN199" s="229">
        <f t="shared" si="390"/>
        <v>0</v>
      </c>
      <c r="AO199" s="229">
        <f t="shared" si="390"/>
        <v>0</v>
      </c>
      <c r="AP199" s="220"/>
      <c r="AQ199" s="226">
        <f t="shared" si="2"/>
        <v>0</v>
      </c>
      <c r="AR199" s="224"/>
      <c r="AS199" s="224"/>
      <c r="AT199" s="236"/>
      <c r="AU199" s="224"/>
      <c r="AV199" s="224"/>
      <c r="AW199" s="238"/>
      <c r="AX199" s="238"/>
    </row>
    <row r="200" spans="1:50" ht="93.75" customHeight="1" x14ac:dyDescent="0.55000000000000004">
      <c r="A200" s="218">
        <f t="shared" si="3"/>
        <v>195</v>
      </c>
      <c r="B200" s="273" t="s">
        <v>830</v>
      </c>
      <c r="C200" s="224" t="s">
        <v>91</v>
      </c>
      <c r="D200" s="224" t="s">
        <v>392</v>
      </c>
      <c r="E200" s="224" t="s">
        <v>792</v>
      </c>
      <c r="F200" s="224" t="s">
        <v>831</v>
      </c>
      <c r="G200" s="236" t="s">
        <v>42</v>
      </c>
      <c r="H200" s="376"/>
      <c r="I200" s="224" t="s">
        <v>832</v>
      </c>
      <c r="J200" s="224" t="s">
        <v>392</v>
      </c>
      <c r="K200" s="278">
        <v>45324</v>
      </c>
      <c r="L200" s="226"/>
      <c r="M200" s="226">
        <v>23</v>
      </c>
      <c r="N200" s="227"/>
      <c r="O200" s="226">
        <f>'EQUIPO JUNIO 2025  1'!AQ200</f>
        <v>0</v>
      </c>
      <c r="P200" s="228">
        <f t="shared" si="4"/>
        <v>0</v>
      </c>
      <c r="Q200" s="229">
        <f t="shared" ref="Q200:T200" si="391">AK200</f>
        <v>0</v>
      </c>
      <c r="R200" s="229">
        <f t="shared" si="391"/>
        <v>0</v>
      </c>
      <c r="S200" s="229">
        <f t="shared" si="391"/>
        <v>0</v>
      </c>
      <c r="T200" s="230">
        <f t="shared" si="391"/>
        <v>0</v>
      </c>
      <c r="U200" s="231"/>
      <c r="V200" s="220"/>
      <c r="W200" s="220"/>
      <c r="X200" s="220"/>
      <c r="Y200" s="232"/>
      <c r="Z200" s="340"/>
      <c r="AA200" s="341"/>
      <c r="AB200" s="220"/>
      <c r="AC200" s="220"/>
      <c r="AD200" s="232"/>
      <c r="AE200" s="233"/>
      <c r="AF200" s="220"/>
      <c r="AG200" s="220"/>
      <c r="AH200" s="220"/>
      <c r="AI200" s="232"/>
      <c r="AJ200" s="234">
        <f>'EQUIPO ENERO 2025'!AP200</f>
        <v>0</v>
      </c>
      <c r="AK200" s="235">
        <f t="shared" ref="AK200:AO200" si="392">P200-Z200+AE200+U200</f>
        <v>0</v>
      </c>
      <c r="AL200" s="229">
        <f t="shared" si="392"/>
        <v>0</v>
      </c>
      <c r="AM200" s="229">
        <f t="shared" si="392"/>
        <v>0</v>
      </c>
      <c r="AN200" s="229">
        <f t="shared" si="392"/>
        <v>0</v>
      </c>
      <c r="AO200" s="229">
        <f t="shared" si="392"/>
        <v>0</v>
      </c>
      <c r="AP200" s="220"/>
      <c r="AQ200" s="226">
        <f t="shared" si="2"/>
        <v>0</v>
      </c>
      <c r="AR200" s="224"/>
      <c r="AS200" s="224"/>
      <c r="AT200" s="236"/>
      <c r="AU200" s="224"/>
      <c r="AV200" s="224"/>
      <c r="AW200" s="238"/>
      <c r="AX200" s="238"/>
    </row>
    <row r="201" spans="1:50" ht="93.75" customHeight="1" x14ac:dyDescent="0.55000000000000004">
      <c r="A201" s="218">
        <f t="shared" si="3"/>
        <v>196</v>
      </c>
      <c r="B201" s="273" t="s">
        <v>833</v>
      </c>
      <c r="C201" s="224" t="s">
        <v>91</v>
      </c>
      <c r="D201" s="224" t="s">
        <v>392</v>
      </c>
      <c r="E201" s="224" t="s">
        <v>792</v>
      </c>
      <c r="F201" s="224" t="s">
        <v>834</v>
      </c>
      <c r="G201" s="236" t="s">
        <v>42</v>
      </c>
      <c r="H201" s="376"/>
      <c r="I201" s="224" t="s">
        <v>835</v>
      </c>
      <c r="J201" s="224" t="s">
        <v>392</v>
      </c>
      <c r="K201" s="278">
        <v>45324</v>
      </c>
      <c r="L201" s="226"/>
      <c r="M201" s="226">
        <v>25</v>
      </c>
      <c r="N201" s="227"/>
      <c r="O201" s="226">
        <f>'EQUIPO JUNIO 2025  1'!AQ201</f>
        <v>1</v>
      </c>
      <c r="P201" s="228">
        <f t="shared" si="4"/>
        <v>1</v>
      </c>
      <c r="Q201" s="229">
        <f t="shared" ref="Q201:T201" si="393">AK201</f>
        <v>1</v>
      </c>
      <c r="R201" s="229">
        <f t="shared" si="393"/>
        <v>1</v>
      </c>
      <c r="S201" s="229">
        <f t="shared" si="393"/>
        <v>1</v>
      </c>
      <c r="T201" s="230">
        <f t="shared" si="393"/>
        <v>1</v>
      </c>
      <c r="U201" s="231"/>
      <c r="V201" s="220"/>
      <c r="W201" s="220"/>
      <c r="X201" s="220"/>
      <c r="Y201" s="232"/>
      <c r="Z201" s="340"/>
      <c r="AA201" s="341"/>
      <c r="AB201" s="220"/>
      <c r="AC201" s="220"/>
      <c r="AD201" s="232"/>
      <c r="AE201" s="233"/>
      <c r="AF201" s="220"/>
      <c r="AG201" s="220"/>
      <c r="AH201" s="220"/>
      <c r="AI201" s="232"/>
      <c r="AJ201" s="234">
        <f>'EQUIPO ENERO 2025'!AP201</f>
        <v>1</v>
      </c>
      <c r="AK201" s="235">
        <f t="shared" ref="AK201:AO201" si="394">P201-Z201+AE201+U201</f>
        <v>1</v>
      </c>
      <c r="AL201" s="229">
        <f t="shared" si="394"/>
        <v>1</v>
      </c>
      <c r="AM201" s="229">
        <f t="shared" si="394"/>
        <v>1</v>
      </c>
      <c r="AN201" s="229">
        <f t="shared" si="394"/>
        <v>1</v>
      </c>
      <c r="AO201" s="229">
        <f t="shared" si="394"/>
        <v>1</v>
      </c>
      <c r="AP201" s="220"/>
      <c r="AQ201" s="226">
        <f t="shared" si="2"/>
        <v>1</v>
      </c>
      <c r="AR201" s="224"/>
      <c r="AS201" s="224"/>
      <c r="AT201" s="236"/>
      <c r="AU201" s="224"/>
      <c r="AV201" s="224"/>
      <c r="AW201" s="238"/>
      <c r="AX201" s="238"/>
    </row>
    <row r="202" spans="1:50" ht="93.75" customHeight="1" x14ac:dyDescent="0.55000000000000004">
      <c r="A202" s="218">
        <f t="shared" si="3"/>
        <v>197</v>
      </c>
      <c r="B202" s="273" t="s">
        <v>836</v>
      </c>
      <c r="C202" s="224" t="s">
        <v>91</v>
      </c>
      <c r="D202" s="224" t="s">
        <v>392</v>
      </c>
      <c r="E202" s="224" t="s">
        <v>792</v>
      </c>
      <c r="F202" s="224" t="s">
        <v>837</v>
      </c>
      <c r="G202" s="236" t="s">
        <v>42</v>
      </c>
      <c r="H202" s="376"/>
      <c r="I202" s="224" t="s">
        <v>838</v>
      </c>
      <c r="J202" s="224" t="s">
        <v>392</v>
      </c>
      <c r="K202" s="278">
        <v>45324</v>
      </c>
      <c r="L202" s="226"/>
      <c r="M202" s="226">
        <v>23</v>
      </c>
      <c r="N202" s="227"/>
      <c r="O202" s="226">
        <f>'EQUIPO JUNIO 2025  1'!AQ202</f>
        <v>0</v>
      </c>
      <c r="P202" s="228">
        <f t="shared" si="4"/>
        <v>0</v>
      </c>
      <c r="Q202" s="229">
        <f t="shared" ref="Q202:T202" si="395">AK202</f>
        <v>0</v>
      </c>
      <c r="R202" s="229">
        <f t="shared" si="395"/>
        <v>0</v>
      </c>
      <c r="S202" s="229">
        <f t="shared" si="395"/>
        <v>0</v>
      </c>
      <c r="T202" s="230">
        <f t="shared" si="395"/>
        <v>0</v>
      </c>
      <c r="U202" s="231"/>
      <c r="V202" s="220"/>
      <c r="W202" s="220"/>
      <c r="X202" s="220"/>
      <c r="Y202" s="232"/>
      <c r="Z202" s="340"/>
      <c r="AA202" s="341"/>
      <c r="AB202" s="220"/>
      <c r="AC202" s="220"/>
      <c r="AD202" s="232"/>
      <c r="AE202" s="233"/>
      <c r="AF202" s="220"/>
      <c r="AG202" s="220"/>
      <c r="AH202" s="220"/>
      <c r="AI202" s="232"/>
      <c r="AJ202" s="234">
        <f>'EQUIPO ENERO 2025'!AP202</f>
        <v>0</v>
      </c>
      <c r="AK202" s="235">
        <f t="shared" ref="AK202:AO202" si="396">P202-Z202+AE202+U202</f>
        <v>0</v>
      </c>
      <c r="AL202" s="229">
        <f t="shared" si="396"/>
        <v>0</v>
      </c>
      <c r="AM202" s="229">
        <f t="shared" si="396"/>
        <v>0</v>
      </c>
      <c r="AN202" s="229">
        <f t="shared" si="396"/>
        <v>0</v>
      </c>
      <c r="AO202" s="229">
        <f t="shared" si="396"/>
        <v>0</v>
      </c>
      <c r="AP202" s="220"/>
      <c r="AQ202" s="226">
        <f t="shared" si="2"/>
        <v>0</v>
      </c>
      <c r="AR202" s="224"/>
      <c r="AS202" s="224"/>
      <c r="AT202" s="236"/>
      <c r="AU202" s="224"/>
      <c r="AV202" s="224"/>
      <c r="AW202" s="238"/>
      <c r="AX202" s="238"/>
    </row>
    <row r="203" spans="1:50" ht="93.75" customHeight="1" x14ac:dyDescent="0.55000000000000004">
      <c r="A203" s="218">
        <f t="shared" si="3"/>
        <v>198</v>
      </c>
      <c r="B203" s="273" t="s">
        <v>839</v>
      </c>
      <c r="C203" s="224" t="s">
        <v>91</v>
      </c>
      <c r="D203" s="224" t="s">
        <v>392</v>
      </c>
      <c r="E203" s="224" t="s">
        <v>792</v>
      </c>
      <c r="F203" s="224" t="s">
        <v>840</v>
      </c>
      <c r="G203" s="236" t="s">
        <v>42</v>
      </c>
      <c r="H203" s="376"/>
      <c r="I203" s="224" t="s">
        <v>841</v>
      </c>
      <c r="J203" s="224" t="s">
        <v>392</v>
      </c>
      <c r="K203" s="278">
        <v>45324</v>
      </c>
      <c r="L203" s="226"/>
      <c r="M203" s="226">
        <v>23</v>
      </c>
      <c r="N203" s="227"/>
      <c r="O203" s="226">
        <f>'EQUIPO JUNIO 2025  1'!AQ203</f>
        <v>0</v>
      </c>
      <c r="P203" s="228">
        <f t="shared" si="4"/>
        <v>0</v>
      </c>
      <c r="Q203" s="229">
        <f t="shared" ref="Q203:T203" si="397">AK203</f>
        <v>0</v>
      </c>
      <c r="R203" s="229">
        <f t="shared" si="397"/>
        <v>0</v>
      </c>
      <c r="S203" s="229">
        <f t="shared" si="397"/>
        <v>0</v>
      </c>
      <c r="T203" s="230">
        <f t="shared" si="397"/>
        <v>0</v>
      </c>
      <c r="U203" s="231"/>
      <c r="V203" s="220"/>
      <c r="W203" s="220"/>
      <c r="X203" s="220"/>
      <c r="Y203" s="232"/>
      <c r="Z203" s="340"/>
      <c r="AA203" s="341"/>
      <c r="AB203" s="220"/>
      <c r="AC203" s="220"/>
      <c r="AD203" s="232"/>
      <c r="AE203" s="233"/>
      <c r="AF203" s="220"/>
      <c r="AG203" s="220"/>
      <c r="AH203" s="220"/>
      <c r="AI203" s="232"/>
      <c r="AJ203" s="234">
        <f>'EQUIPO ENERO 2025'!AP203</f>
        <v>0</v>
      </c>
      <c r="AK203" s="235">
        <f t="shared" ref="AK203:AO203" si="398">P203-Z203+AE203+U203</f>
        <v>0</v>
      </c>
      <c r="AL203" s="229">
        <f t="shared" si="398"/>
        <v>0</v>
      </c>
      <c r="AM203" s="229">
        <f t="shared" si="398"/>
        <v>0</v>
      </c>
      <c r="AN203" s="229">
        <f t="shared" si="398"/>
        <v>0</v>
      </c>
      <c r="AO203" s="229">
        <f t="shared" si="398"/>
        <v>0</v>
      </c>
      <c r="AP203" s="220"/>
      <c r="AQ203" s="226">
        <f t="shared" si="2"/>
        <v>0</v>
      </c>
      <c r="AR203" s="224"/>
      <c r="AS203" s="224"/>
      <c r="AT203" s="236"/>
      <c r="AU203" s="224"/>
      <c r="AV203" s="224"/>
      <c r="AW203" s="238"/>
      <c r="AX203" s="238"/>
    </row>
    <row r="204" spans="1:50" ht="93.75" customHeight="1" x14ac:dyDescent="0.55000000000000004">
      <c r="A204" s="218">
        <f t="shared" si="3"/>
        <v>199</v>
      </c>
      <c r="B204" s="273" t="s">
        <v>842</v>
      </c>
      <c r="C204" s="224" t="s">
        <v>91</v>
      </c>
      <c r="D204" s="224" t="s">
        <v>392</v>
      </c>
      <c r="E204" s="224" t="s">
        <v>792</v>
      </c>
      <c r="F204" s="224" t="s">
        <v>840</v>
      </c>
      <c r="G204" s="236" t="s">
        <v>42</v>
      </c>
      <c r="H204" s="236" t="s">
        <v>843</v>
      </c>
      <c r="I204" s="224" t="s">
        <v>844</v>
      </c>
      <c r="J204" s="224" t="s">
        <v>392</v>
      </c>
      <c r="K204" s="278">
        <v>45099</v>
      </c>
      <c r="L204" s="226">
        <v>412323</v>
      </c>
      <c r="M204" s="226">
        <v>386</v>
      </c>
      <c r="N204" s="227"/>
      <c r="O204" s="226">
        <f>'EQUIPO JUNIO 2025  1'!AQ204</f>
        <v>0</v>
      </c>
      <c r="P204" s="228">
        <f t="shared" si="4"/>
        <v>0</v>
      </c>
      <c r="Q204" s="229">
        <f t="shared" ref="Q204:T204" si="399">AK204</f>
        <v>0</v>
      </c>
      <c r="R204" s="229">
        <f t="shared" si="399"/>
        <v>0</v>
      </c>
      <c r="S204" s="229">
        <f t="shared" si="399"/>
        <v>0</v>
      </c>
      <c r="T204" s="230">
        <f t="shared" si="399"/>
        <v>0</v>
      </c>
      <c r="U204" s="231"/>
      <c r="V204" s="220"/>
      <c r="W204" s="220"/>
      <c r="X204" s="220"/>
      <c r="Y204" s="232"/>
      <c r="Z204" s="340"/>
      <c r="AA204" s="341"/>
      <c r="AB204" s="220"/>
      <c r="AC204" s="220"/>
      <c r="AD204" s="232"/>
      <c r="AE204" s="233"/>
      <c r="AF204" s="220"/>
      <c r="AG204" s="220"/>
      <c r="AH204" s="220"/>
      <c r="AI204" s="232"/>
      <c r="AJ204" s="234">
        <f>'EQUIPO ENERO 2025'!AP204</f>
        <v>0</v>
      </c>
      <c r="AK204" s="235">
        <f t="shared" ref="AK204:AO204" si="400">P204-Z204+AE204+U204</f>
        <v>0</v>
      </c>
      <c r="AL204" s="229">
        <f t="shared" si="400"/>
        <v>0</v>
      </c>
      <c r="AM204" s="229">
        <f t="shared" si="400"/>
        <v>0</v>
      </c>
      <c r="AN204" s="229">
        <f t="shared" si="400"/>
        <v>0</v>
      </c>
      <c r="AO204" s="229">
        <f t="shared" si="400"/>
        <v>0</v>
      </c>
      <c r="AP204" s="220"/>
      <c r="AQ204" s="226">
        <f t="shared" si="2"/>
        <v>0</v>
      </c>
      <c r="AR204" s="224"/>
      <c r="AS204" s="224"/>
      <c r="AT204" s="236"/>
      <c r="AU204" s="224"/>
      <c r="AV204" s="224"/>
      <c r="AW204" s="238"/>
      <c r="AX204" s="238"/>
    </row>
    <row r="205" spans="1:50" ht="93.75" customHeight="1" x14ac:dyDescent="0.55000000000000004">
      <c r="A205" s="218">
        <f t="shared" si="3"/>
        <v>200</v>
      </c>
      <c r="B205" s="370" t="s">
        <v>1183</v>
      </c>
      <c r="C205" s="224" t="s">
        <v>91</v>
      </c>
      <c r="D205" s="224" t="s">
        <v>392</v>
      </c>
      <c r="E205" s="224" t="s">
        <v>792</v>
      </c>
      <c r="F205" s="224" t="s">
        <v>793</v>
      </c>
      <c r="G205" s="236" t="s">
        <v>42</v>
      </c>
      <c r="H205" s="377" t="s">
        <v>810</v>
      </c>
      <c r="I205" s="224" t="s">
        <v>846</v>
      </c>
      <c r="J205" s="224" t="s">
        <v>392</v>
      </c>
      <c r="K205" s="278">
        <v>45099</v>
      </c>
      <c r="L205" s="226">
        <v>412323</v>
      </c>
      <c r="M205" s="226">
        <v>386</v>
      </c>
      <c r="N205" s="227"/>
      <c r="O205" s="226">
        <f>'EQUIPO JUNIO 2025  1'!AQ205</f>
        <v>1</v>
      </c>
      <c r="P205" s="228">
        <f t="shared" si="4"/>
        <v>1</v>
      </c>
      <c r="Q205" s="229">
        <f t="shared" ref="Q205:T205" si="401">AK205</f>
        <v>1</v>
      </c>
      <c r="R205" s="229">
        <f t="shared" si="401"/>
        <v>1</v>
      </c>
      <c r="S205" s="229">
        <f t="shared" si="401"/>
        <v>1</v>
      </c>
      <c r="T205" s="230">
        <f t="shared" si="401"/>
        <v>1</v>
      </c>
      <c r="U205" s="231"/>
      <c r="V205" s="220"/>
      <c r="W205" s="220"/>
      <c r="X205" s="220"/>
      <c r="Y205" s="232"/>
      <c r="Z205" s="340"/>
      <c r="AA205" s="341"/>
      <c r="AB205" s="220"/>
      <c r="AC205" s="220"/>
      <c r="AD205" s="232"/>
      <c r="AE205" s="233"/>
      <c r="AF205" s="220"/>
      <c r="AG205" s="220"/>
      <c r="AH205" s="220"/>
      <c r="AI205" s="232"/>
      <c r="AJ205" s="234">
        <f>'EQUIPO ENERO 2025'!AP205</f>
        <v>1</v>
      </c>
      <c r="AK205" s="235">
        <f t="shared" ref="AK205:AO205" si="402">P205-Z205+AE205+U205</f>
        <v>1</v>
      </c>
      <c r="AL205" s="229">
        <f t="shared" si="402"/>
        <v>1</v>
      </c>
      <c r="AM205" s="229">
        <f t="shared" si="402"/>
        <v>1</v>
      </c>
      <c r="AN205" s="229">
        <f t="shared" si="402"/>
        <v>1</v>
      </c>
      <c r="AO205" s="229">
        <f t="shared" si="402"/>
        <v>1</v>
      </c>
      <c r="AP205" s="220"/>
      <c r="AQ205" s="226">
        <f t="shared" si="2"/>
        <v>1</v>
      </c>
      <c r="AR205" s="224"/>
      <c r="AS205" s="224"/>
      <c r="AT205" s="236"/>
      <c r="AU205" s="224"/>
      <c r="AV205" s="224"/>
      <c r="AW205" s="238" t="s">
        <v>1191</v>
      </c>
      <c r="AX205" s="238"/>
    </row>
    <row r="206" spans="1:50" ht="93.75" customHeight="1" x14ac:dyDescent="0.55000000000000004">
      <c r="A206" s="218">
        <f t="shared" si="3"/>
        <v>201</v>
      </c>
      <c r="B206" s="273" t="s">
        <v>847</v>
      </c>
      <c r="C206" s="224" t="s">
        <v>91</v>
      </c>
      <c r="D206" s="224" t="s">
        <v>392</v>
      </c>
      <c r="E206" s="224" t="s">
        <v>792</v>
      </c>
      <c r="F206" s="224" t="s">
        <v>848</v>
      </c>
      <c r="G206" s="236" t="s">
        <v>42</v>
      </c>
      <c r="H206" s="224"/>
      <c r="I206" s="224" t="s">
        <v>849</v>
      </c>
      <c r="J206" s="224" t="s">
        <v>392</v>
      </c>
      <c r="K206" s="278">
        <v>45099</v>
      </c>
      <c r="L206" s="226">
        <v>412323</v>
      </c>
      <c r="M206" s="226">
        <v>386</v>
      </c>
      <c r="N206" s="227"/>
      <c r="O206" s="226">
        <f>'EQUIPO JUNIO 2025  1'!AQ206</f>
        <v>7</v>
      </c>
      <c r="P206" s="228">
        <f t="shared" si="4"/>
        <v>7</v>
      </c>
      <c r="Q206" s="229">
        <f t="shared" ref="Q206:T206" si="403">AK206</f>
        <v>7</v>
      </c>
      <c r="R206" s="229">
        <f t="shared" si="403"/>
        <v>7</v>
      </c>
      <c r="S206" s="229">
        <f t="shared" si="403"/>
        <v>7</v>
      </c>
      <c r="T206" s="230">
        <f t="shared" si="403"/>
        <v>7</v>
      </c>
      <c r="U206" s="231"/>
      <c r="V206" s="220"/>
      <c r="W206" s="220"/>
      <c r="X206" s="220"/>
      <c r="Y206" s="232"/>
      <c r="Z206" s="340"/>
      <c r="AA206" s="341"/>
      <c r="AB206" s="220"/>
      <c r="AC206" s="220"/>
      <c r="AD206" s="232"/>
      <c r="AE206" s="233"/>
      <c r="AF206" s="220"/>
      <c r="AG206" s="220"/>
      <c r="AH206" s="220"/>
      <c r="AI206" s="232"/>
      <c r="AJ206" s="234">
        <f>'EQUIPO ENERO 2025'!AP206</f>
        <v>7</v>
      </c>
      <c r="AK206" s="235">
        <f t="shared" ref="AK206:AO206" si="404">P206-Z206+AE206+U206</f>
        <v>7</v>
      </c>
      <c r="AL206" s="229">
        <f t="shared" si="404"/>
        <v>7</v>
      </c>
      <c r="AM206" s="229">
        <f t="shared" si="404"/>
        <v>7</v>
      </c>
      <c r="AN206" s="229">
        <f t="shared" si="404"/>
        <v>7</v>
      </c>
      <c r="AO206" s="229">
        <f t="shared" si="404"/>
        <v>7</v>
      </c>
      <c r="AP206" s="220"/>
      <c r="AQ206" s="226">
        <f t="shared" si="2"/>
        <v>7</v>
      </c>
      <c r="AR206" s="224"/>
      <c r="AS206" s="224"/>
      <c r="AT206" s="236"/>
      <c r="AU206" s="224"/>
      <c r="AV206" s="224"/>
      <c r="AW206" s="238"/>
      <c r="AX206" s="238"/>
    </row>
    <row r="207" spans="1:50" ht="93.75" customHeight="1" x14ac:dyDescent="0.55000000000000004">
      <c r="A207" s="218">
        <f t="shared" si="3"/>
        <v>202</v>
      </c>
      <c r="B207" s="279" t="s">
        <v>850</v>
      </c>
      <c r="C207" s="224" t="s">
        <v>91</v>
      </c>
      <c r="D207" s="224" t="s">
        <v>72</v>
      </c>
      <c r="E207" s="224" t="s">
        <v>792</v>
      </c>
      <c r="F207" s="224" t="s">
        <v>840</v>
      </c>
      <c r="G207" s="227" t="s">
        <v>42</v>
      </c>
      <c r="H207" s="224"/>
      <c r="I207" s="224" t="s">
        <v>851</v>
      </c>
      <c r="J207" s="224" t="s">
        <v>72</v>
      </c>
      <c r="K207" s="278">
        <v>45299</v>
      </c>
      <c r="L207" s="226"/>
      <c r="M207" s="226">
        <v>6</v>
      </c>
      <c r="N207" s="227"/>
      <c r="O207" s="226">
        <f>'EQUIPO JUNIO 2025  1'!AQ207</f>
        <v>0</v>
      </c>
      <c r="P207" s="228">
        <f t="shared" si="4"/>
        <v>0</v>
      </c>
      <c r="Q207" s="229">
        <f t="shared" ref="Q207:T207" si="405">AK207</f>
        <v>0</v>
      </c>
      <c r="R207" s="229">
        <f t="shared" si="405"/>
        <v>0</v>
      </c>
      <c r="S207" s="229">
        <f t="shared" si="405"/>
        <v>0</v>
      </c>
      <c r="T207" s="230">
        <f t="shared" si="405"/>
        <v>0</v>
      </c>
      <c r="U207" s="231"/>
      <c r="V207" s="220"/>
      <c r="W207" s="220"/>
      <c r="X207" s="220"/>
      <c r="Y207" s="232"/>
      <c r="Z207" s="340"/>
      <c r="AA207" s="341"/>
      <c r="AB207" s="220"/>
      <c r="AC207" s="220"/>
      <c r="AD207" s="232"/>
      <c r="AE207" s="233"/>
      <c r="AF207" s="220"/>
      <c r="AG207" s="220"/>
      <c r="AH207" s="220"/>
      <c r="AI207" s="232"/>
      <c r="AJ207" s="234">
        <f>'EQUIPO ENERO 2025'!AP207</f>
        <v>0</v>
      </c>
      <c r="AK207" s="235">
        <f t="shared" ref="AK207:AO207" si="406">P207-Z207+AE207+U207</f>
        <v>0</v>
      </c>
      <c r="AL207" s="229">
        <f t="shared" si="406"/>
        <v>0</v>
      </c>
      <c r="AM207" s="229">
        <f t="shared" si="406"/>
        <v>0</v>
      </c>
      <c r="AN207" s="229">
        <f t="shared" si="406"/>
        <v>0</v>
      </c>
      <c r="AO207" s="229">
        <f t="shared" si="406"/>
        <v>0</v>
      </c>
      <c r="AP207" s="220"/>
      <c r="AQ207" s="226">
        <f t="shared" si="2"/>
        <v>0</v>
      </c>
      <c r="AR207" s="224"/>
      <c r="AS207" s="224"/>
      <c r="AT207" s="236"/>
      <c r="AU207" s="224"/>
      <c r="AV207" s="224"/>
      <c r="AW207" s="238"/>
      <c r="AX207" s="238"/>
    </row>
    <row r="208" spans="1:50" ht="93.75" customHeight="1" x14ac:dyDescent="0.55000000000000004">
      <c r="A208" s="218">
        <f t="shared" si="3"/>
        <v>203</v>
      </c>
      <c r="B208" s="273" t="s">
        <v>852</v>
      </c>
      <c r="C208" s="224" t="s">
        <v>410</v>
      </c>
      <c r="D208" s="224" t="s">
        <v>72</v>
      </c>
      <c r="E208" s="224" t="s">
        <v>792</v>
      </c>
      <c r="F208" s="224" t="s">
        <v>437</v>
      </c>
      <c r="G208" s="236" t="s">
        <v>42</v>
      </c>
      <c r="H208" s="236" t="s">
        <v>853</v>
      </c>
      <c r="I208" s="224" t="s">
        <v>854</v>
      </c>
      <c r="J208" s="224" t="s">
        <v>72</v>
      </c>
      <c r="K208" s="278">
        <v>45574</v>
      </c>
      <c r="L208" s="226" t="s">
        <v>855</v>
      </c>
      <c r="M208" s="226">
        <v>78</v>
      </c>
      <c r="N208" s="227"/>
      <c r="O208" s="226">
        <f>'EQUIPO JUNIO 2025  1'!AQ208</f>
        <v>22</v>
      </c>
      <c r="P208" s="228">
        <f t="shared" si="4"/>
        <v>22</v>
      </c>
      <c r="Q208" s="229">
        <f t="shared" ref="Q208:T208" si="407">AK208</f>
        <v>22</v>
      </c>
      <c r="R208" s="229">
        <f t="shared" si="407"/>
        <v>22</v>
      </c>
      <c r="S208" s="229">
        <f t="shared" si="407"/>
        <v>22</v>
      </c>
      <c r="T208" s="230">
        <f t="shared" si="407"/>
        <v>22</v>
      </c>
      <c r="U208" s="231"/>
      <c r="V208" s="220"/>
      <c r="W208" s="220"/>
      <c r="X208" s="220"/>
      <c r="Y208" s="232"/>
      <c r="Z208" s="340"/>
      <c r="AA208" s="341"/>
      <c r="AB208" s="220"/>
      <c r="AC208" s="220"/>
      <c r="AD208" s="232"/>
      <c r="AE208" s="233"/>
      <c r="AF208" s="220"/>
      <c r="AG208" s="220"/>
      <c r="AH208" s="220"/>
      <c r="AI208" s="232"/>
      <c r="AJ208" s="234">
        <f>'EQUIPO ENERO 2025'!AP208</f>
        <v>22</v>
      </c>
      <c r="AK208" s="235">
        <f t="shared" ref="AK208:AO208" si="408">P208-Z208+AE208+U208</f>
        <v>22</v>
      </c>
      <c r="AL208" s="229">
        <f t="shared" si="408"/>
        <v>22</v>
      </c>
      <c r="AM208" s="229">
        <f t="shared" si="408"/>
        <v>22</v>
      </c>
      <c r="AN208" s="229">
        <f t="shared" si="408"/>
        <v>22</v>
      </c>
      <c r="AO208" s="229">
        <f t="shared" si="408"/>
        <v>22</v>
      </c>
      <c r="AP208" s="220"/>
      <c r="AQ208" s="226">
        <f t="shared" si="2"/>
        <v>22</v>
      </c>
      <c r="AR208" s="224"/>
      <c r="AS208" s="224"/>
      <c r="AT208" s="236"/>
      <c r="AU208" s="224"/>
      <c r="AV208" s="224"/>
      <c r="AW208" s="238"/>
      <c r="AX208" s="238"/>
    </row>
    <row r="209" spans="1:50" ht="93.75" customHeight="1" x14ac:dyDescent="0.55000000000000004">
      <c r="A209" s="218">
        <f t="shared" si="3"/>
        <v>204</v>
      </c>
      <c r="B209" s="273" t="s">
        <v>858</v>
      </c>
      <c r="C209" s="224" t="s">
        <v>410</v>
      </c>
      <c r="D209" s="224" t="s">
        <v>72</v>
      </c>
      <c r="E209" s="224" t="s">
        <v>792</v>
      </c>
      <c r="F209" s="224" t="s">
        <v>472</v>
      </c>
      <c r="G209" s="236" t="s">
        <v>42</v>
      </c>
      <c r="H209" s="280">
        <v>850</v>
      </c>
      <c r="I209" s="224" t="s">
        <v>859</v>
      </c>
      <c r="J209" s="224" t="s">
        <v>72</v>
      </c>
      <c r="K209" s="278">
        <v>45673</v>
      </c>
      <c r="L209" s="226" t="s">
        <v>89</v>
      </c>
      <c r="M209" s="226">
        <v>129</v>
      </c>
      <c r="N209" s="227"/>
      <c r="O209" s="226">
        <f>'EQUIPO JUNIO 2025  1'!AQ209</f>
        <v>15</v>
      </c>
      <c r="P209" s="228">
        <f t="shared" si="4"/>
        <v>15</v>
      </c>
      <c r="Q209" s="229">
        <f t="shared" ref="Q209:T209" si="409">AK209</f>
        <v>14</v>
      </c>
      <c r="R209" s="229">
        <f t="shared" si="409"/>
        <v>14</v>
      </c>
      <c r="S209" s="229">
        <f t="shared" si="409"/>
        <v>14</v>
      </c>
      <c r="T209" s="230">
        <f t="shared" si="409"/>
        <v>14</v>
      </c>
      <c r="U209" s="231"/>
      <c r="V209" s="220"/>
      <c r="W209" s="220"/>
      <c r="X209" s="220"/>
      <c r="Y209" s="232"/>
      <c r="Z209" s="340">
        <v>1</v>
      </c>
      <c r="AA209" s="341"/>
      <c r="AB209" s="220"/>
      <c r="AC209" s="220"/>
      <c r="AD209" s="232"/>
      <c r="AE209" s="233"/>
      <c r="AF209" s="220"/>
      <c r="AG209" s="220"/>
      <c r="AH209" s="220"/>
      <c r="AI209" s="232"/>
      <c r="AJ209" s="234">
        <f>'EQUIPO ENERO 2025'!AP209</f>
        <v>15</v>
      </c>
      <c r="AK209" s="235">
        <f t="shared" ref="AK209:AO209" si="410">P209-Z209+AE209+U209</f>
        <v>14</v>
      </c>
      <c r="AL209" s="229">
        <f t="shared" si="410"/>
        <v>14</v>
      </c>
      <c r="AM209" s="229">
        <f t="shared" si="410"/>
        <v>14</v>
      </c>
      <c r="AN209" s="229">
        <f t="shared" si="410"/>
        <v>14</v>
      </c>
      <c r="AO209" s="229">
        <f t="shared" si="410"/>
        <v>14</v>
      </c>
      <c r="AP209" s="220"/>
      <c r="AQ209" s="226">
        <f t="shared" si="2"/>
        <v>14</v>
      </c>
      <c r="AR209" s="224"/>
      <c r="AS209" s="224">
        <v>505</v>
      </c>
      <c r="AT209" s="236"/>
      <c r="AU209" s="224"/>
      <c r="AV209" s="224"/>
      <c r="AW209" s="238"/>
      <c r="AX209" s="238"/>
    </row>
    <row r="210" spans="1:50" ht="93.75" customHeight="1" x14ac:dyDescent="0.55000000000000004">
      <c r="A210" s="218">
        <f t="shared" si="3"/>
        <v>205</v>
      </c>
      <c r="B210" s="273" t="s">
        <v>860</v>
      </c>
      <c r="C210" s="224" t="s">
        <v>91</v>
      </c>
      <c r="D210" s="224" t="s">
        <v>72</v>
      </c>
      <c r="E210" s="224" t="s">
        <v>792</v>
      </c>
      <c r="F210" s="224" t="s">
        <v>799</v>
      </c>
      <c r="G210" s="236" t="s">
        <v>42</v>
      </c>
      <c r="H210" s="236" t="s">
        <v>861</v>
      </c>
      <c r="I210" s="224" t="s">
        <v>862</v>
      </c>
      <c r="J210" s="224" t="s">
        <v>72</v>
      </c>
      <c r="K210" s="278">
        <v>45574</v>
      </c>
      <c r="L210" s="226" t="s">
        <v>855</v>
      </c>
      <c r="M210" s="226">
        <v>78</v>
      </c>
      <c r="N210" s="227" t="s">
        <v>1209</v>
      </c>
      <c r="O210" s="226">
        <f>'EQUIPO JUNIO 2025  1'!AQ210</f>
        <v>3</v>
      </c>
      <c r="P210" s="228">
        <f t="shared" si="4"/>
        <v>3</v>
      </c>
      <c r="Q210" s="229">
        <f t="shared" ref="Q210:T210" si="411">AK210</f>
        <v>3</v>
      </c>
      <c r="R210" s="229">
        <f t="shared" si="411"/>
        <v>3</v>
      </c>
      <c r="S210" s="229">
        <f t="shared" si="411"/>
        <v>3</v>
      </c>
      <c r="T210" s="230">
        <f t="shared" si="411"/>
        <v>3</v>
      </c>
      <c r="U210" s="231"/>
      <c r="V210" s="220"/>
      <c r="W210" s="220"/>
      <c r="X210" s="220"/>
      <c r="Y210" s="232"/>
      <c r="Z210" s="340"/>
      <c r="AA210" s="341"/>
      <c r="AB210" s="220"/>
      <c r="AC210" s="220"/>
      <c r="AD210" s="232"/>
      <c r="AE210" s="233"/>
      <c r="AF210" s="220"/>
      <c r="AG210" s="220"/>
      <c r="AH210" s="220"/>
      <c r="AI210" s="232"/>
      <c r="AJ210" s="234">
        <f>'EQUIPO ENERO 2025'!AP210</f>
        <v>4</v>
      </c>
      <c r="AK210" s="235">
        <f t="shared" ref="AK210:AO210" si="412">P210-Z210+AE210+U210</f>
        <v>3</v>
      </c>
      <c r="AL210" s="229">
        <f t="shared" si="412"/>
        <v>3</v>
      </c>
      <c r="AM210" s="229">
        <f t="shared" si="412"/>
        <v>3</v>
      </c>
      <c r="AN210" s="229">
        <f t="shared" si="412"/>
        <v>3</v>
      </c>
      <c r="AO210" s="229">
        <f t="shared" si="412"/>
        <v>3</v>
      </c>
      <c r="AP210" s="220"/>
      <c r="AQ210" s="226">
        <f t="shared" si="2"/>
        <v>3</v>
      </c>
      <c r="AR210" s="224"/>
      <c r="AS210" s="224"/>
      <c r="AT210" s="236"/>
      <c r="AU210" s="224"/>
      <c r="AV210" s="224"/>
      <c r="AW210" s="238"/>
      <c r="AX210" s="238"/>
    </row>
    <row r="211" spans="1:50" ht="93.75" customHeight="1" x14ac:dyDescent="0.55000000000000004">
      <c r="A211" s="218">
        <f t="shared" si="3"/>
        <v>206</v>
      </c>
      <c r="B211" s="273" t="s">
        <v>863</v>
      </c>
      <c r="C211" s="224" t="s">
        <v>212</v>
      </c>
      <c r="D211" s="224" t="s">
        <v>72</v>
      </c>
      <c r="E211" s="224" t="s">
        <v>792</v>
      </c>
      <c r="F211" s="224" t="s">
        <v>510</v>
      </c>
      <c r="G211" s="236"/>
      <c r="H211" s="236"/>
      <c r="I211" s="224" t="s">
        <v>864</v>
      </c>
      <c r="J211" s="224" t="s">
        <v>72</v>
      </c>
      <c r="K211" s="278">
        <v>45574</v>
      </c>
      <c r="L211" s="226" t="s">
        <v>855</v>
      </c>
      <c r="M211" s="226">
        <v>78</v>
      </c>
      <c r="N211" s="227"/>
      <c r="O211" s="226">
        <f>'EQUIPO JUNIO 2025  1'!AQ211</f>
        <v>1</v>
      </c>
      <c r="P211" s="228">
        <f t="shared" si="4"/>
        <v>1</v>
      </c>
      <c r="Q211" s="229">
        <f t="shared" ref="Q211:T211" si="413">AK211</f>
        <v>1</v>
      </c>
      <c r="R211" s="229">
        <f t="shared" si="413"/>
        <v>1</v>
      </c>
      <c r="S211" s="229">
        <f t="shared" si="413"/>
        <v>0</v>
      </c>
      <c r="T211" s="230">
        <f t="shared" si="413"/>
        <v>0</v>
      </c>
      <c r="U211" s="231"/>
      <c r="V211" s="220"/>
      <c r="W211" s="220"/>
      <c r="X211" s="220"/>
      <c r="Y211" s="232"/>
      <c r="Z211" s="340"/>
      <c r="AA211" s="341"/>
      <c r="AB211" s="220">
        <v>1</v>
      </c>
      <c r="AC211" s="220"/>
      <c r="AD211" s="232"/>
      <c r="AE211" s="233"/>
      <c r="AF211" s="220"/>
      <c r="AG211" s="220"/>
      <c r="AH211" s="220"/>
      <c r="AI211" s="232"/>
      <c r="AJ211" s="234">
        <f>'EQUIPO ENERO 2025'!AP211</f>
        <v>1</v>
      </c>
      <c r="AK211" s="235">
        <f t="shared" ref="AK211:AO211" si="414">P211-Z211+AE211+U211</f>
        <v>1</v>
      </c>
      <c r="AL211" s="229">
        <f t="shared" si="414"/>
        <v>1</v>
      </c>
      <c r="AM211" s="229">
        <f t="shared" si="414"/>
        <v>0</v>
      </c>
      <c r="AN211" s="229">
        <f t="shared" si="414"/>
        <v>0</v>
      </c>
      <c r="AO211" s="229">
        <f t="shared" si="414"/>
        <v>0</v>
      </c>
      <c r="AP211" s="220"/>
      <c r="AQ211" s="226">
        <f t="shared" si="2"/>
        <v>0</v>
      </c>
      <c r="AR211" s="224"/>
      <c r="AS211" s="224"/>
      <c r="AT211" s="236" t="s">
        <v>1211</v>
      </c>
      <c r="AU211" s="224"/>
      <c r="AV211" s="224"/>
      <c r="AW211" s="238"/>
      <c r="AX211" s="238"/>
    </row>
    <row r="212" spans="1:50" ht="93.75" customHeight="1" x14ac:dyDescent="0.55000000000000004">
      <c r="A212" s="218">
        <f t="shared" si="3"/>
        <v>207</v>
      </c>
      <c r="B212" s="273" t="s">
        <v>865</v>
      </c>
      <c r="C212" s="224" t="s">
        <v>155</v>
      </c>
      <c r="D212" s="224" t="s">
        <v>58</v>
      </c>
      <c r="E212" s="236" t="s">
        <v>866</v>
      </c>
      <c r="F212" s="224"/>
      <c r="G212" s="236" t="s">
        <v>42</v>
      </c>
      <c r="H212" s="236"/>
      <c r="I212" s="224" t="s">
        <v>866</v>
      </c>
      <c r="J212" s="224" t="s">
        <v>44</v>
      </c>
      <c r="K212" s="278">
        <v>45666</v>
      </c>
      <c r="L212" s="226" t="s">
        <v>45</v>
      </c>
      <c r="M212" s="226">
        <v>118</v>
      </c>
      <c r="N212" s="227"/>
      <c r="O212" s="226">
        <f>'EQUIPO JUNIO 2025  1'!AQ212</f>
        <v>6</v>
      </c>
      <c r="P212" s="228">
        <f t="shared" si="4"/>
        <v>6</v>
      </c>
      <c r="Q212" s="229">
        <f t="shared" ref="Q212:T212" si="415">AK212</f>
        <v>6</v>
      </c>
      <c r="R212" s="229">
        <f t="shared" si="415"/>
        <v>6</v>
      </c>
      <c r="S212" s="229">
        <f t="shared" si="415"/>
        <v>6</v>
      </c>
      <c r="T212" s="230">
        <f t="shared" si="415"/>
        <v>6</v>
      </c>
      <c r="U212" s="231"/>
      <c r="V212" s="220"/>
      <c r="W212" s="220"/>
      <c r="X212" s="220"/>
      <c r="Y212" s="232"/>
      <c r="Z212" s="340"/>
      <c r="AA212" s="341"/>
      <c r="AB212" s="220"/>
      <c r="AC212" s="220"/>
      <c r="AD212" s="232"/>
      <c r="AE212" s="233"/>
      <c r="AF212" s="220"/>
      <c r="AG212" s="220"/>
      <c r="AH212" s="220"/>
      <c r="AI212" s="232"/>
      <c r="AJ212" s="234">
        <f>'EQUIPO ENERO 2025'!AP212</f>
        <v>6</v>
      </c>
      <c r="AK212" s="235">
        <f t="shared" ref="AK212:AO212" si="416">P212-Z212+AE212+U212</f>
        <v>6</v>
      </c>
      <c r="AL212" s="229">
        <f t="shared" si="416"/>
        <v>6</v>
      </c>
      <c r="AM212" s="229">
        <f t="shared" si="416"/>
        <v>6</v>
      </c>
      <c r="AN212" s="229">
        <f t="shared" si="416"/>
        <v>6</v>
      </c>
      <c r="AO212" s="229">
        <f t="shared" si="416"/>
        <v>6</v>
      </c>
      <c r="AP212" s="220"/>
      <c r="AQ212" s="226">
        <f t="shared" si="2"/>
        <v>6</v>
      </c>
      <c r="AR212" s="224"/>
      <c r="AS212" s="224"/>
      <c r="AT212" s="236"/>
      <c r="AU212" s="224"/>
      <c r="AV212" s="224"/>
      <c r="AW212" s="238"/>
      <c r="AX212" s="238"/>
    </row>
    <row r="213" spans="1:50" ht="93.75" customHeight="1" x14ac:dyDescent="0.55000000000000004">
      <c r="A213" s="218">
        <f t="shared" si="3"/>
        <v>208</v>
      </c>
      <c r="B213" s="313" t="s">
        <v>868</v>
      </c>
      <c r="C213" s="224" t="s">
        <v>190</v>
      </c>
      <c r="D213" s="224" t="s">
        <v>392</v>
      </c>
      <c r="E213" s="236" t="s">
        <v>869</v>
      </c>
      <c r="F213" s="236" t="s">
        <v>870</v>
      </c>
      <c r="G213" s="236" t="s">
        <v>42</v>
      </c>
      <c r="H213" s="280">
        <v>3640</v>
      </c>
      <c r="I213" s="224" t="s">
        <v>871</v>
      </c>
      <c r="J213" s="303" t="s">
        <v>397</v>
      </c>
      <c r="K213" s="278">
        <v>45670</v>
      </c>
      <c r="L213" s="226">
        <v>121307285</v>
      </c>
      <c r="M213" s="226">
        <v>124</v>
      </c>
      <c r="N213" s="227"/>
      <c r="O213" s="226">
        <f>'EQUIPO JUNIO 2025  1'!AQ213</f>
        <v>0</v>
      </c>
      <c r="P213" s="228">
        <f t="shared" si="4"/>
        <v>0</v>
      </c>
      <c r="Q213" s="229">
        <f t="shared" ref="Q213:T213" si="417">AK213</f>
        <v>0</v>
      </c>
      <c r="R213" s="229">
        <f t="shared" si="417"/>
        <v>0</v>
      </c>
      <c r="S213" s="229">
        <f t="shared" si="417"/>
        <v>0</v>
      </c>
      <c r="T213" s="230">
        <f t="shared" si="417"/>
        <v>0</v>
      </c>
      <c r="U213" s="231"/>
      <c r="V213" s="220"/>
      <c r="W213" s="220"/>
      <c r="X213" s="220"/>
      <c r="Y213" s="232"/>
      <c r="Z213" s="340"/>
      <c r="AA213" s="341"/>
      <c r="AB213" s="220"/>
      <c r="AC213" s="220"/>
      <c r="AD213" s="232"/>
      <c r="AE213" s="233"/>
      <c r="AF213" s="220"/>
      <c r="AG213" s="220"/>
      <c r="AH213" s="220"/>
      <c r="AI213" s="232"/>
      <c r="AJ213" s="234">
        <f>'EQUIPO ENERO 2025'!AP213</f>
        <v>0</v>
      </c>
      <c r="AK213" s="235">
        <f t="shared" ref="AK213:AO213" si="418">P213-Z213+AE213+U213</f>
        <v>0</v>
      </c>
      <c r="AL213" s="229">
        <f t="shared" si="418"/>
        <v>0</v>
      </c>
      <c r="AM213" s="229">
        <f t="shared" si="418"/>
        <v>0</v>
      </c>
      <c r="AN213" s="229">
        <f t="shared" si="418"/>
        <v>0</v>
      </c>
      <c r="AO213" s="229">
        <f t="shared" si="418"/>
        <v>0</v>
      </c>
      <c r="AP213" s="220"/>
      <c r="AQ213" s="226">
        <f t="shared" si="2"/>
        <v>0</v>
      </c>
      <c r="AR213" s="224"/>
      <c r="AS213" s="224"/>
      <c r="AT213" s="236"/>
      <c r="AU213" s="224"/>
      <c r="AV213" s="224"/>
      <c r="AW213" s="238"/>
      <c r="AX213" s="238"/>
    </row>
    <row r="214" spans="1:50" ht="93.75" customHeight="1" x14ac:dyDescent="0.55000000000000004">
      <c r="A214" s="218">
        <f t="shared" si="3"/>
        <v>209</v>
      </c>
      <c r="B214" s="273" t="s">
        <v>873</v>
      </c>
      <c r="C214" s="224" t="s">
        <v>91</v>
      </c>
      <c r="D214" s="247" t="s">
        <v>58</v>
      </c>
      <c r="E214" s="224" t="s">
        <v>689</v>
      </c>
      <c r="F214" s="224" t="s">
        <v>596</v>
      </c>
      <c r="G214" s="236" t="s">
        <v>42</v>
      </c>
      <c r="H214" s="236" t="s">
        <v>875</v>
      </c>
      <c r="I214" s="224" t="s">
        <v>876</v>
      </c>
      <c r="J214" s="224" t="s">
        <v>72</v>
      </c>
      <c r="K214" s="278">
        <v>45107</v>
      </c>
      <c r="L214" s="226" t="s">
        <v>109</v>
      </c>
      <c r="M214" s="226"/>
      <c r="N214" s="227"/>
      <c r="O214" s="226">
        <f>'EQUIPO JUNIO 2025  1'!AQ214</f>
        <v>0</v>
      </c>
      <c r="P214" s="228">
        <f t="shared" si="4"/>
        <v>0</v>
      </c>
      <c r="Q214" s="229">
        <f t="shared" ref="Q214:T214" si="419">AK214</f>
        <v>0</v>
      </c>
      <c r="R214" s="229">
        <f t="shared" si="419"/>
        <v>0</v>
      </c>
      <c r="S214" s="229">
        <f t="shared" si="419"/>
        <v>0</v>
      </c>
      <c r="T214" s="230">
        <f t="shared" si="419"/>
        <v>0</v>
      </c>
      <c r="U214" s="231"/>
      <c r="V214" s="220"/>
      <c r="W214" s="220"/>
      <c r="X214" s="220"/>
      <c r="Y214" s="232"/>
      <c r="Z214" s="340"/>
      <c r="AA214" s="341"/>
      <c r="AB214" s="220"/>
      <c r="AC214" s="220"/>
      <c r="AD214" s="232"/>
      <c r="AE214" s="233"/>
      <c r="AF214" s="220"/>
      <c r="AG214" s="220"/>
      <c r="AH214" s="220"/>
      <c r="AI214" s="232"/>
      <c r="AJ214" s="234">
        <f>'EQUIPO ENERO 2025'!AP214</f>
        <v>0</v>
      </c>
      <c r="AK214" s="235">
        <f t="shared" ref="AK214:AO214" si="420">P214-Z214+AE214+U214</f>
        <v>0</v>
      </c>
      <c r="AL214" s="229">
        <f t="shared" si="420"/>
        <v>0</v>
      </c>
      <c r="AM214" s="229">
        <f t="shared" si="420"/>
        <v>0</v>
      </c>
      <c r="AN214" s="229">
        <f t="shared" si="420"/>
        <v>0</v>
      </c>
      <c r="AO214" s="229">
        <f t="shared" si="420"/>
        <v>0</v>
      </c>
      <c r="AP214" s="220"/>
      <c r="AQ214" s="226">
        <f t="shared" si="2"/>
        <v>0</v>
      </c>
      <c r="AR214" s="224"/>
      <c r="AS214" s="224"/>
      <c r="AT214" s="236"/>
      <c r="AU214" s="224"/>
      <c r="AV214" s="224"/>
      <c r="AW214" s="238"/>
      <c r="AX214" s="238"/>
    </row>
    <row r="215" spans="1:50" ht="93.75" customHeight="1" x14ac:dyDescent="0.55000000000000004">
      <c r="A215" s="218">
        <f t="shared" si="3"/>
        <v>210</v>
      </c>
      <c r="B215" s="273" t="s">
        <v>1185</v>
      </c>
      <c r="C215" s="224" t="s">
        <v>132</v>
      </c>
      <c r="D215" s="224" t="s">
        <v>72</v>
      </c>
      <c r="E215" s="224" t="s">
        <v>879</v>
      </c>
      <c r="F215" s="224" t="s">
        <v>880</v>
      </c>
      <c r="G215" s="236" t="s">
        <v>42</v>
      </c>
      <c r="H215" s="224"/>
      <c r="I215" s="224" t="s">
        <v>881</v>
      </c>
      <c r="J215" s="224"/>
      <c r="K215" s="278"/>
      <c r="L215" s="226"/>
      <c r="M215" s="226"/>
      <c r="N215" s="227"/>
      <c r="O215" s="226">
        <f>'EQUIPO JUNIO 2025  1'!AQ215</f>
        <v>1</v>
      </c>
      <c r="P215" s="228">
        <f t="shared" si="4"/>
        <v>1</v>
      </c>
      <c r="Q215" s="229">
        <f t="shared" ref="Q215:T215" si="421">AK215</f>
        <v>1</v>
      </c>
      <c r="R215" s="229">
        <f t="shared" si="421"/>
        <v>1</v>
      </c>
      <c r="S215" s="229">
        <f t="shared" si="421"/>
        <v>1</v>
      </c>
      <c r="T215" s="230">
        <f t="shared" si="421"/>
        <v>1</v>
      </c>
      <c r="U215" s="231"/>
      <c r="V215" s="220"/>
      <c r="W215" s="220"/>
      <c r="X215" s="220"/>
      <c r="Y215" s="232"/>
      <c r="Z215" s="340"/>
      <c r="AA215" s="341"/>
      <c r="AB215" s="220"/>
      <c r="AC215" s="220"/>
      <c r="AD215" s="232"/>
      <c r="AE215" s="233"/>
      <c r="AF215" s="220"/>
      <c r="AG215" s="220"/>
      <c r="AH215" s="220"/>
      <c r="AI215" s="232"/>
      <c r="AJ215" s="234">
        <f>'EQUIPO ENERO 2025'!AP215</f>
        <v>1</v>
      </c>
      <c r="AK215" s="235">
        <f t="shared" ref="AK215:AO215" si="422">P215-Z215+AE215+U215</f>
        <v>1</v>
      </c>
      <c r="AL215" s="229">
        <f t="shared" si="422"/>
        <v>1</v>
      </c>
      <c r="AM215" s="229">
        <f t="shared" si="422"/>
        <v>1</v>
      </c>
      <c r="AN215" s="229">
        <f t="shared" si="422"/>
        <v>1</v>
      </c>
      <c r="AO215" s="229">
        <f t="shared" si="422"/>
        <v>1</v>
      </c>
      <c r="AP215" s="220"/>
      <c r="AQ215" s="226">
        <f t="shared" si="2"/>
        <v>1</v>
      </c>
      <c r="AR215" s="224"/>
      <c r="AS215" s="224"/>
      <c r="AT215" s="236"/>
      <c r="AU215" s="224"/>
      <c r="AV215" s="224"/>
      <c r="AW215" s="238"/>
      <c r="AX215" s="238"/>
    </row>
    <row r="216" spans="1:50" ht="93.75" customHeight="1" x14ac:dyDescent="0.55000000000000004">
      <c r="A216" s="218">
        <f t="shared" si="3"/>
        <v>211</v>
      </c>
      <c r="B216" s="273" t="s">
        <v>1186</v>
      </c>
      <c r="C216" s="224" t="s">
        <v>190</v>
      </c>
      <c r="D216" s="236" t="s">
        <v>176</v>
      </c>
      <c r="E216" s="224" t="s">
        <v>883</v>
      </c>
      <c r="F216" s="224" t="s">
        <v>884</v>
      </c>
      <c r="G216" s="236" t="s">
        <v>42</v>
      </c>
      <c r="H216" s="280"/>
      <c r="I216" s="224" t="s">
        <v>885</v>
      </c>
      <c r="J216" s="220" t="s">
        <v>72</v>
      </c>
      <c r="K216" s="225">
        <v>45566</v>
      </c>
      <c r="L216" s="226" t="s">
        <v>277</v>
      </c>
      <c r="M216" s="226">
        <v>69</v>
      </c>
      <c r="N216" s="227"/>
      <c r="O216" s="226">
        <f>'EQUIPO JUNIO 2025  1'!AQ216</f>
        <v>1</v>
      </c>
      <c r="P216" s="228">
        <f t="shared" si="4"/>
        <v>1</v>
      </c>
      <c r="Q216" s="229">
        <f t="shared" ref="Q216:T216" si="423">AK216</f>
        <v>1</v>
      </c>
      <c r="R216" s="229">
        <f t="shared" si="423"/>
        <v>1</v>
      </c>
      <c r="S216" s="229">
        <f t="shared" si="423"/>
        <v>1</v>
      </c>
      <c r="T216" s="230">
        <f t="shared" si="423"/>
        <v>1</v>
      </c>
      <c r="U216" s="231"/>
      <c r="V216" s="220"/>
      <c r="W216" s="220"/>
      <c r="X216" s="220"/>
      <c r="Y216" s="232"/>
      <c r="Z216" s="233"/>
      <c r="AA216" s="220"/>
      <c r="AB216" s="220"/>
      <c r="AC216" s="220"/>
      <c r="AD216" s="232"/>
      <c r="AE216" s="233"/>
      <c r="AF216" s="220"/>
      <c r="AG216" s="220"/>
      <c r="AH216" s="220"/>
      <c r="AI216" s="232"/>
      <c r="AJ216" s="234">
        <f>'EQUIPO ENERO 2025'!AP216</f>
        <v>1</v>
      </c>
      <c r="AK216" s="235">
        <f t="shared" ref="AK216:AO216" si="424">P216-Z216+AE216+U216</f>
        <v>1</v>
      </c>
      <c r="AL216" s="229">
        <f t="shared" si="424"/>
        <v>1</v>
      </c>
      <c r="AM216" s="229">
        <f t="shared" si="424"/>
        <v>1</v>
      </c>
      <c r="AN216" s="229">
        <f t="shared" si="424"/>
        <v>1</v>
      </c>
      <c r="AO216" s="229">
        <f t="shared" si="424"/>
        <v>1</v>
      </c>
      <c r="AP216" s="220"/>
      <c r="AQ216" s="226">
        <f t="shared" si="2"/>
        <v>1</v>
      </c>
      <c r="AR216" s="224"/>
      <c r="AS216" s="224"/>
      <c r="AT216" s="236"/>
      <c r="AU216" s="224"/>
      <c r="AV216" s="224"/>
      <c r="AW216" s="238"/>
      <c r="AX216" s="238"/>
    </row>
    <row r="217" spans="1:50" ht="93.75" customHeight="1" x14ac:dyDescent="0.55000000000000004">
      <c r="A217" s="218">
        <f t="shared" si="3"/>
        <v>212</v>
      </c>
      <c r="B217" s="378" t="s">
        <v>888</v>
      </c>
      <c r="C217" s="379" t="s">
        <v>97</v>
      </c>
      <c r="D217" s="379" t="s">
        <v>889</v>
      </c>
      <c r="E217" s="379" t="s">
        <v>890</v>
      </c>
      <c r="F217" s="379" t="s">
        <v>545</v>
      </c>
      <c r="G217" s="380" t="s">
        <v>42</v>
      </c>
      <c r="H217" s="379"/>
      <c r="I217" s="379" t="s">
        <v>891</v>
      </c>
      <c r="J217" s="379" t="s">
        <v>72</v>
      </c>
      <c r="K217" s="381">
        <v>44942</v>
      </c>
      <c r="L217" s="382" t="s">
        <v>892</v>
      </c>
      <c r="M217" s="383">
        <v>260</v>
      </c>
      <c r="N217" s="379"/>
      <c r="O217" s="226">
        <f>'EQUIPO JUNIO 2025  1'!AQ217</f>
        <v>0</v>
      </c>
      <c r="P217" s="228">
        <f t="shared" si="4"/>
        <v>0</v>
      </c>
      <c r="Q217" s="229">
        <f t="shared" ref="Q217:T217" si="425">AK217</f>
        <v>0</v>
      </c>
      <c r="R217" s="229">
        <f t="shared" si="425"/>
        <v>0</v>
      </c>
      <c r="S217" s="229">
        <f t="shared" si="425"/>
        <v>0</v>
      </c>
      <c r="T217" s="230">
        <f t="shared" si="425"/>
        <v>0</v>
      </c>
      <c r="U217" s="384"/>
      <c r="V217" s="385"/>
      <c r="W217" s="385"/>
      <c r="X217" s="385"/>
      <c r="Y217" s="386"/>
      <c r="Z217" s="387"/>
      <c r="AA217" s="388"/>
      <c r="AB217" s="385"/>
      <c r="AC217" s="385"/>
      <c r="AD217" s="386"/>
      <c r="AE217" s="389"/>
      <c r="AF217" s="385"/>
      <c r="AG217" s="385"/>
      <c r="AH217" s="385"/>
      <c r="AI217" s="386"/>
      <c r="AJ217" s="234">
        <f>'EQUIPO ENERO 2025'!AP217</f>
        <v>0</v>
      </c>
      <c r="AK217" s="235">
        <f t="shared" ref="AK217:AO217" si="426">P217-Z217+AE217+U217</f>
        <v>0</v>
      </c>
      <c r="AL217" s="229">
        <f t="shared" si="426"/>
        <v>0</v>
      </c>
      <c r="AM217" s="229">
        <f t="shared" si="426"/>
        <v>0</v>
      </c>
      <c r="AN217" s="229">
        <f t="shared" si="426"/>
        <v>0</v>
      </c>
      <c r="AO217" s="229">
        <f t="shared" si="426"/>
        <v>0</v>
      </c>
      <c r="AP217" s="385"/>
      <c r="AQ217" s="226">
        <f t="shared" si="2"/>
        <v>0</v>
      </c>
      <c r="AR217" s="379"/>
      <c r="AS217" s="379"/>
      <c r="AT217" s="390"/>
      <c r="AU217" s="379"/>
      <c r="AV217" s="379"/>
      <c r="AW217" s="391"/>
      <c r="AX217" s="391"/>
    </row>
    <row r="218" spans="1:50" ht="93.75" customHeight="1" x14ac:dyDescent="0.55000000000000004">
      <c r="A218" s="218">
        <f t="shared" si="3"/>
        <v>213</v>
      </c>
      <c r="B218" s="239" t="s">
        <v>893</v>
      </c>
      <c r="C218" s="248" t="s">
        <v>38</v>
      </c>
      <c r="D218" s="247" t="s">
        <v>58</v>
      </c>
      <c r="E218" s="241" t="s">
        <v>500</v>
      </c>
      <c r="F218" s="248" t="s">
        <v>799</v>
      </c>
      <c r="G218" s="239" t="s">
        <v>42</v>
      </c>
      <c r="H218" s="248"/>
      <c r="I218" s="245" t="s">
        <v>894</v>
      </c>
      <c r="J218" s="280" t="s">
        <v>58</v>
      </c>
      <c r="K218" s="250">
        <v>44592</v>
      </c>
      <c r="L218" s="226"/>
      <c r="M218" s="226"/>
      <c r="N218" s="224"/>
      <c r="O218" s="226">
        <f>'EQUIPO JUNIO 2025  1'!AQ218</f>
        <v>8</v>
      </c>
      <c r="P218" s="228">
        <f t="shared" si="4"/>
        <v>8</v>
      </c>
      <c r="Q218" s="229">
        <f t="shared" ref="Q218:T218" si="427">AK218</f>
        <v>8</v>
      </c>
      <c r="R218" s="229">
        <f t="shared" si="427"/>
        <v>8</v>
      </c>
      <c r="S218" s="229">
        <f t="shared" si="427"/>
        <v>8</v>
      </c>
      <c r="T218" s="230">
        <f t="shared" si="427"/>
        <v>8</v>
      </c>
      <c r="U218" s="231"/>
      <c r="V218" s="220"/>
      <c r="W218" s="220"/>
      <c r="X218" s="220"/>
      <c r="Y218" s="232"/>
      <c r="Z218" s="340"/>
      <c r="AA218" s="341"/>
      <c r="AB218" s="220"/>
      <c r="AC218" s="220"/>
      <c r="AD218" s="232"/>
      <c r="AE218" s="233"/>
      <c r="AF218" s="220"/>
      <c r="AG218" s="220"/>
      <c r="AH218" s="220"/>
      <c r="AI218" s="232"/>
      <c r="AJ218" s="234">
        <f>'EQUIPO ENERO 2025'!AP218</f>
        <v>8</v>
      </c>
      <c r="AK218" s="235">
        <f t="shared" ref="AK218:AO218" si="428">P218-Z218+AE218+U218</f>
        <v>8</v>
      </c>
      <c r="AL218" s="229">
        <f t="shared" si="428"/>
        <v>8</v>
      </c>
      <c r="AM218" s="229">
        <f t="shared" si="428"/>
        <v>8</v>
      </c>
      <c r="AN218" s="229">
        <f t="shared" si="428"/>
        <v>8</v>
      </c>
      <c r="AO218" s="229">
        <f t="shared" si="428"/>
        <v>8</v>
      </c>
      <c r="AP218" s="220"/>
      <c r="AQ218" s="226">
        <f t="shared" si="2"/>
        <v>8</v>
      </c>
      <c r="AR218" s="224"/>
      <c r="AS218" s="224"/>
      <c r="AT218" s="236"/>
      <c r="AU218" s="224"/>
      <c r="AV218" s="224"/>
      <c r="AW218" s="238"/>
      <c r="AX218" s="238"/>
    </row>
    <row r="219" spans="1:50" ht="93.75" customHeight="1" x14ac:dyDescent="0.55000000000000004">
      <c r="A219" s="218">
        <f t="shared" si="3"/>
        <v>214</v>
      </c>
      <c r="B219" s="279" t="s">
        <v>895</v>
      </c>
      <c r="C219" s="248" t="s">
        <v>38</v>
      </c>
      <c r="D219" s="247" t="s">
        <v>58</v>
      </c>
      <c r="E219" s="241" t="s">
        <v>59</v>
      </c>
      <c r="F219" s="224"/>
      <c r="G219" s="227" t="s">
        <v>42</v>
      </c>
      <c r="H219" s="224"/>
      <c r="I219" s="224" t="s">
        <v>896</v>
      </c>
      <c r="J219" s="280" t="s">
        <v>58</v>
      </c>
      <c r="K219" s="250">
        <v>44592</v>
      </c>
      <c r="L219" s="226"/>
      <c r="M219" s="226"/>
      <c r="N219" s="236"/>
      <c r="O219" s="226">
        <f>'EQUIPO JUNIO 2025  1'!AQ219</f>
        <v>12</v>
      </c>
      <c r="P219" s="228">
        <f t="shared" si="4"/>
        <v>12</v>
      </c>
      <c r="Q219" s="229">
        <f t="shared" ref="Q219:T219" si="429">AK219</f>
        <v>12</v>
      </c>
      <c r="R219" s="229">
        <f t="shared" si="429"/>
        <v>12</v>
      </c>
      <c r="S219" s="229">
        <f t="shared" si="429"/>
        <v>12</v>
      </c>
      <c r="T219" s="230">
        <f t="shared" si="429"/>
        <v>12</v>
      </c>
      <c r="U219" s="231"/>
      <c r="V219" s="220"/>
      <c r="W219" s="220"/>
      <c r="X219" s="220"/>
      <c r="Y219" s="232"/>
      <c r="Z219" s="340"/>
      <c r="AA219" s="341"/>
      <c r="AB219" s="220"/>
      <c r="AC219" s="220"/>
      <c r="AD219" s="232"/>
      <c r="AE219" s="233"/>
      <c r="AF219" s="220"/>
      <c r="AG219" s="220"/>
      <c r="AH219" s="220"/>
      <c r="AI219" s="232"/>
      <c r="AJ219" s="234">
        <f>'EQUIPO ENERO 2025'!AP219</f>
        <v>12</v>
      </c>
      <c r="AK219" s="235">
        <f t="shared" ref="AK219:AO219" si="430">P219-Z219+AE219+U219</f>
        <v>12</v>
      </c>
      <c r="AL219" s="229">
        <f t="shared" si="430"/>
        <v>12</v>
      </c>
      <c r="AM219" s="229">
        <f t="shared" si="430"/>
        <v>12</v>
      </c>
      <c r="AN219" s="229">
        <f t="shared" si="430"/>
        <v>12</v>
      </c>
      <c r="AO219" s="229">
        <f t="shared" si="430"/>
        <v>12</v>
      </c>
      <c r="AP219" s="221" t="s">
        <v>755</v>
      </c>
      <c r="AQ219" s="226">
        <f t="shared" si="2"/>
        <v>12</v>
      </c>
      <c r="AR219" s="224"/>
      <c r="AS219" s="224"/>
      <c r="AT219" s="236"/>
      <c r="AU219" s="224"/>
      <c r="AV219" s="224"/>
      <c r="AW219" s="238"/>
      <c r="AX219" s="238"/>
    </row>
    <row r="220" spans="1:50" ht="93.75" customHeight="1" x14ac:dyDescent="0.55000000000000004">
      <c r="A220" s="218">
        <f t="shared" si="3"/>
        <v>215</v>
      </c>
      <c r="B220" s="279" t="s">
        <v>897</v>
      </c>
      <c r="C220" s="248" t="s">
        <v>898</v>
      </c>
      <c r="D220" s="247" t="s">
        <v>176</v>
      </c>
      <c r="E220" s="241" t="s">
        <v>899</v>
      </c>
      <c r="F220" s="224" t="s">
        <v>510</v>
      </c>
      <c r="G220" s="227" t="s">
        <v>42</v>
      </c>
      <c r="H220" s="224"/>
      <c r="I220" s="224"/>
      <c r="J220" s="280" t="s">
        <v>72</v>
      </c>
      <c r="K220" s="250">
        <v>45566</v>
      </c>
      <c r="L220" s="226" t="s">
        <v>142</v>
      </c>
      <c r="M220" s="226">
        <v>76</v>
      </c>
      <c r="N220" s="236"/>
      <c r="O220" s="226">
        <f>'EQUIPO JUNIO 2025  1'!AQ220</f>
        <v>0</v>
      </c>
      <c r="P220" s="228">
        <f t="shared" si="4"/>
        <v>0</v>
      </c>
      <c r="Q220" s="229">
        <f t="shared" ref="Q220:T220" si="431">AK220</f>
        <v>0</v>
      </c>
      <c r="R220" s="229">
        <f t="shared" si="431"/>
        <v>0</v>
      </c>
      <c r="S220" s="229">
        <f t="shared" si="431"/>
        <v>0</v>
      </c>
      <c r="T220" s="230">
        <f t="shared" si="431"/>
        <v>0</v>
      </c>
      <c r="U220" s="231"/>
      <c r="V220" s="220"/>
      <c r="W220" s="220"/>
      <c r="X220" s="220"/>
      <c r="Y220" s="232"/>
      <c r="Z220" s="340"/>
      <c r="AA220" s="341"/>
      <c r="AB220" s="220"/>
      <c r="AC220" s="220"/>
      <c r="AD220" s="232"/>
      <c r="AE220" s="233"/>
      <c r="AF220" s="220"/>
      <c r="AG220" s="220"/>
      <c r="AH220" s="220"/>
      <c r="AI220" s="232"/>
      <c r="AJ220" s="234">
        <f>'EQUIPO ENERO 2025'!AP220</f>
        <v>0</v>
      </c>
      <c r="AK220" s="235">
        <f t="shared" ref="AK220:AO220" si="432">P220-Z220+AE220+U220</f>
        <v>0</v>
      </c>
      <c r="AL220" s="229">
        <f t="shared" si="432"/>
        <v>0</v>
      </c>
      <c r="AM220" s="229">
        <f t="shared" si="432"/>
        <v>0</v>
      </c>
      <c r="AN220" s="229">
        <f t="shared" si="432"/>
        <v>0</v>
      </c>
      <c r="AO220" s="229">
        <f t="shared" si="432"/>
        <v>0</v>
      </c>
      <c r="AP220" s="221"/>
      <c r="AQ220" s="226">
        <f t="shared" si="2"/>
        <v>0</v>
      </c>
      <c r="AR220" s="224"/>
      <c r="AS220" s="224"/>
      <c r="AT220" s="236"/>
      <c r="AU220" s="224"/>
      <c r="AV220" s="224"/>
      <c r="AW220" s="238"/>
      <c r="AX220" s="238"/>
    </row>
    <row r="221" spans="1:50" ht="93.75" customHeight="1" x14ac:dyDescent="0.55000000000000004">
      <c r="A221" s="218">
        <f t="shared" si="3"/>
        <v>216</v>
      </c>
      <c r="B221" s="279" t="s">
        <v>1187</v>
      </c>
      <c r="C221" s="248" t="s">
        <v>38</v>
      </c>
      <c r="D221" s="247" t="s">
        <v>176</v>
      </c>
      <c r="E221" s="241" t="s">
        <v>899</v>
      </c>
      <c r="F221" s="224" t="s">
        <v>513</v>
      </c>
      <c r="G221" s="227" t="s">
        <v>42</v>
      </c>
      <c r="H221" s="224"/>
      <c r="I221" s="224" t="s">
        <v>901</v>
      </c>
      <c r="J221" s="280" t="s">
        <v>72</v>
      </c>
      <c r="K221" s="250">
        <v>45351</v>
      </c>
      <c r="L221" s="226" t="s">
        <v>902</v>
      </c>
      <c r="M221" s="226">
        <v>43</v>
      </c>
      <c r="N221" s="236"/>
      <c r="O221" s="226">
        <f>'EQUIPO JUNIO 2025  1'!AQ221</f>
        <v>4</v>
      </c>
      <c r="P221" s="228">
        <f t="shared" si="4"/>
        <v>4</v>
      </c>
      <c r="Q221" s="229">
        <f t="shared" ref="Q221:T221" si="433">AK221</f>
        <v>4</v>
      </c>
      <c r="R221" s="229">
        <f t="shared" si="433"/>
        <v>4</v>
      </c>
      <c r="S221" s="229">
        <f t="shared" si="433"/>
        <v>4</v>
      </c>
      <c r="T221" s="230">
        <f t="shared" si="433"/>
        <v>4</v>
      </c>
      <c r="U221" s="231"/>
      <c r="V221" s="220"/>
      <c r="W221" s="220"/>
      <c r="X221" s="220"/>
      <c r="Y221" s="232"/>
      <c r="Z221" s="340"/>
      <c r="AA221" s="341"/>
      <c r="AB221" s="220"/>
      <c r="AC221" s="220"/>
      <c r="AD221" s="232"/>
      <c r="AE221" s="233"/>
      <c r="AF221" s="220"/>
      <c r="AG221" s="220"/>
      <c r="AH221" s="220"/>
      <c r="AI221" s="232"/>
      <c r="AJ221" s="234">
        <f>'EQUIPO ENERO 2025'!AP221</f>
        <v>4</v>
      </c>
      <c r="AK221" s="235">
        <f t="shared" ref="AK221:AO221" si="434">P221-Z221+AE221+U221</f>
        <v>4</v>
      </c>
      <c r="AL221" s="229">
        <f t="shared" si="434"/>
        <v>4</v>
      </c>
      <c r="AM221" s="229">
        <f t="shared" si="434"/>
        <v>4</v>
      </c>
      <c r="AN221" s="229">
        <f t="shared" si="434"/>
        <v>4</v>
      </c>
      <c r="AO221" s="229">
        <f t="shared" si="434"/>
        <v>4</v>
      </c>
      <c r="AP221" s="221"/>
      <c r="AQ221" s="226">
        <f t="shared" si="2"/>
        <v>4</v>
      </c>
      <c r="AR221" s="224"/>
      <c r="AS221" s="224"/>
      <c r="AT221" s="236" t="s">
        <v>1217</v>
      </c>
      <c r="AU221" s="224"/>
      <c r="AV221" s="224"/>
      <c r="AW221" s="238"/>
      <c r="AX221" s="238"/>
    </row>
    <row r="222" spans="1:50" ht="93.75" customHeight="1" x14ac:dyDescent="0.55000000000000004">
      <c r="A222" s="218">
        <f t="shared" si="3"/>
        <v>217</v>
      </c>
      <c r="B222" s="273" t="s">
        <v>903</v>
      </c>
      <c r="C222" s="248" t="s">
        <v>38</v>
      </c>
      <c r="D222" s="224"/>
      <c r="E222" s="224"/>
      <c r="F222" s="224"/>
      <c r="G222" s="236" t="s">
        <v>42</v>
      </c>
      <c r="H222" s="224"/>
      <c r="I222" s="224" t="s">
        <v>94</v>
      </c>
      <c r="J222" s="227"/>
      <c r="K222" s="278">
        <v>44592</v>
      </c>
      <c r="L222" s="226"/>
      <c r="M222" s="226"/>
      <c r="N222" s="227"/>
      <c r="O222" s="226">
        <f>'EQUIPO JUNIO 2025  1'!AQ222</f>
        <v>0</v>
      </c>
      <c r="P222" s="228">
        <f t="shared" si="4"/>
        <v>0</v>
      </c>
      <c r="Q222" s="229">
        <f t="shared" ref="Q222:T222" si="435">AK222</f>
        <v>0</v>
      </c>
      <c r="R222" s="229">
        <f t="shared" si="435"/>
        <v>0</v>
      </c>
      <c r="S222" s="229">
        <f t="shared" si="435"/>
        <v>0</v>
      </c>
      <c r="T222" s="230">
        <f t="shared" si="435"/>
        <v>0</v>
      </c>
      <c r="U222" s="231"/>
      <c r="V222" s="220"/>
      <c r="W222" s="220"/>
      <c r="X222" s="220"/>
      <c r="Y222" s="232"/>
      <c r="Z222" s="340"/>
      <c r="AA222" s="341"/>
      <c r="AB222" s="220"/>
      <c r="AC222" s="220"/>
      <c r="AD222" s="232"/>
      <c r="AE222" s="233"/>
      <c r="AF222" s="220"/>
      <c r="AG222" s="220"/>
      <c r="AH222" s="220"/>
      <c r="AI222" s="232"/>
      <c r="AJ222" s="234">
        <f>'EQUIPO ENERO 2025'!AP222</f>
        <v>0</v>
      </c>
      <c r="AK222" s="235">
        <f t="shared" ref="AK222:AO222" si="436">P222-Z222+AE222+U222</f>
        <v>0</v>
      </c>
      <c r="AL222" s="229">
        <f t="shared" si="436"/>
        <v>0</v>
      </c>
      <c r="AM222" s="229">
        <f t="shared" si="436"/>
        <v>0</v>
      </c>
      <c r="AN222" s="229">
        <f t="shared" si="436"/>
        <v>0</v>
      </c>
      <c r="AO222" s="229">
        <f t="shared" si="436"/>
        <v>0</v>
      </c>
      <c r="AP222" s="220"/>
      <c r="AQ222" s="226">
        <f t="shared" si="2"/>
        <v>0</v>
      </c>
      <c r="AR222" s="224"/>
      <c r="AS222" s="224"/>
      <c r="AT222" s="236"/>
      <c r="AU222" s="224"/>
      <c r="AV222" s="224"/>
      <c r="AW222" s="238"/>
      <c r="AX222" s="238"/>
    </row>
    <row r="223" spans="1:50" ht="93.75" customHeight="1" x14ac:dyDescent="0.55000000000000004">
      <c r="A223" s="218">
        <f t="shared" si="3"/>
        <v>218</v>
      </c>
      <c r="B223" s="279" t="s">
        <v>904</v>
      </c>
      <c r="C223" s="248" t="s">
        <v>38</v>
      </c>
      <c r="D223" s="224" t="s">
        <v>58</v>
      </c>
      <c r="E223" s="224" t="s">
        <v>905</v>
      </c>
      <c r="F223" s="224"/>
      <c r="G223" s="227" t="s">
        <v>42</v>
      </c>
      <c r="H223" s="224"/>
      <c r="I223" s="224" t="s">
        <v>906</v>
      </c>
      <c r="J223" s="224" t="s">
        <v>72</v>
      </c>
      <c r="K223" s="278">
        <v>44592</v>
      </c>
      <c r="L223" s="226"/>
      <c r="M223" s="226"/>
      <c r="N223" s="227"/>
      <c r="O223" s="226">
        <f>'EQUIPO JUNIO 2025  1'!AQ223</f>
        <v>1</v>
      </c>
      <c r="P223" s="228">
        <f t="shared" si="4"/>
        <v>1</v>
      </c>
      <c r="Q223" s="229">
        <f t="shared" ref="Q223:T223" si="437">AK223</f>
        <v>1</v>
      </c>
      <c r="R223" s="229">
        <f t="shared" si="437"/>
        <v>1</v>
      </c>
      <c r="S223" s="229">
        <f t="shared" si="437"/>
        <v>1</v>
      </c>
      <c r="T223" s="230">
        <f t="shared" si="437"/>
        <v>1</v>
      </c>
      <c r="U223" s="231"/>
      <c r="V223" s="220"/>
      <c r="W223" s="220"/>
      <c r="X223" s="220"/>
      <c r="Y223" s="232"/>
      <c r="Z223" s="340"/>
      <c r="AA223" s="341"/>
      <c r="AB223" s="220"/>
      <c r="AC223" s="220"/>
      <c r="AD223" s="232"/>
      <c r="AE223" s="233"/>
      <c r="AF223" s="220"/>
      <c r="AG223" s="220"/>
      <c r="AH223" s="220"/>
      <c r="AI223" s="232"/>
      <c r="AJ223" s="234">
        <f>'EQUIPO ENERO 2025'!AP223</f>
        <v>1</v>
      </c>
      <c r="AK223" s="235">
        <f t="shared" ref="AK223:AO223" si="438">P223-Z223+AE223+U223</f>
        <v>1</v>
      </c>
      <c r="AL223" s="229">
        <f t="shared" si="438"/>
        <v>1</v>
      </c>
      <c r="AM223" s="229">
        <f t="shared" si="438"/>
        <v>1</v>
      </c>
      <c r="AN223" s="229">
        <f t="shared" si="438"/>
        <v>1</v>
      </c>
      <c r="AO223" s="229">
        <f t="shared" si="438"/>
        <v>1</v>
      </c>
      <c r="AP223" s="220"/>
      <c r="AQ223" s="226">
        <f t="shared" si="2"/>
        <v>1</v>
      </c>
      <c r="AR223" s="224"/>
      <c r="AS223" s="224"/>
      <c r="AT223" s="236"/>
      <c r="AU223" s="224"/>
      <c r="AV223" s="224"/>
      <c r="AW223" s="238"/>
      <c r="AX223" s="238"/>
    </row>
    <row r="224" spans="1:50" ht="93.75" customHeight="1" x14ac:dyDescent="0.55000000000000004">
      <c r="A224" s="218">
        <f t="shared" si="3"/>
        <v>219</v>
      </c>
      <c r="B224" s="273" t="s">
        <v>907</v>
      </c>
      <c r="C224" s="248" t="s">
        <v>38</v>
      </c>
      <c r="D224" s="224" t="s">
        <v>58</v>
      </c>
      <c r="E224" s="224" t="s">
        <v>908</v>
      </c>
      <c r="F224" s="224"/>
      <c r="G224" s="236" t="s">
        <v>42</v>
      </c>
      <c r="H224" s="280">
        <v>8200</v>
      </c>
      <c r="I224" s="224" t="s">
        <v>909</v>
      </c>
      <c r="J224" s="224" t="s">
        <v>72</v>
      </c>
      <c r="K224" s="278">
        <v>45673</v>
      </c>
      <c r="L224" s="226" t="s">
        <v>89</v>
      </c>
      <c r="M224" s="226">
        <v>131</v>
      </c>
      <c r="N224" s="236" t="s">
        <v>1218</v>
      </c>
      <c r="O224" s="226">
        <f>'EQUIPO JUNIO 2025  1'!AQ224</f>
        <v>3</v>
      </c>
      <c r="P224" s="228">
        <f t="shared" si="4"/>
        <v>3</v>
      </c>
      <c r="Q224" s="229">
        <f t="shared" ref="Q224:T224" si="439">AK224</f>
        <v>3</v>
      </c>
      <c r="R224" s="229">
        <f t="shared" si="439"/>
        <v>3</v>
      </c>
      <c r="S224" s="229">
        <f t="shared" si="439"/>
        <v>2</v>
      </c>
      <c r="T224" s="230">
        <f t="shared" si="439"/>
        <v>2</v>
      </c>
      <c r="U224" s="231"/>
      <c r="V224" s="220"/>
      <c r="W224" s="220"/>
      <c r="X224" s="220"/>
      <c r="Y224" s="232"/>
      <c r="Z224" s="340"/>
      <c r="AA224" s="341"/>
      <c r="AB224" s="220">
        <v>1</v>
      </c>
      <c r="AC224" s="220"/>
      <c r="AD224" s="232"/>
      <c r="AE224" s="233"/>
      <c r="AF224" s="220"/>
      <c r="AG224" s="220"/>
      <c r="AH224" s="220"/>
      <c r="AI224" s="232"/>
      <c r="AJ224" s="234">
        <f>'EQUIPO ENERO 2025'!AP224</f>
        <v>4</v>
      </c>
      <c r="AK224" s="235">
        <f t="shared" ref="AK224:AO224" si="440">P224-Z224+AE224+U224</f>
        <v>3</v>
      </c>
      <c r="AL224" s="229">
        <f t="shared" si="440"/>
        <v>3</v>
      </c>
      <c r="AM224" s="229">
        <f t="shared" si="440"/>
        <v>2</v>
      </c>
      <c r="AN224" s="229">
        <f t="shared" si="440"/>
        <v>2</v>
      </c>
      <c r="AO224" s="229">
        <f t="shared" si="440"/>
        <v>2</v>
      </c>
      <c r="AP224" s="220"/>
      <c r="AQ224" s="226">
        <f t="shared" si="2"/>
        <v>2</v>
      </c>
      <c r="AR224" s="224"/>
      <c r="AS224" s="224">
        <v>507</v>
      </c>
      <c r="AT224" s="236"/>
      <c r="AU224" s="224"/>
      <c r="AV224" s="224"/>
      <c r="AW224" s="238"/>
      <c r="AX224" s="238"/>
    </row>
    <row r="225" spans="1:50" ht="93.75" customHeight="1" x14ac:dyDescent="0.55000000000000004">
      <c r="A225" s="218">
        <f t="shared" si="3"/>
        <v>220</v>
      </c>
      <c r="B225" s="239" t="s">
        <v>911</v>
      </c>
      <c r="C225" s="248" t="s">
        <v>38</v>
      </c>
      <c r="D225" s="247" t="s">
        <v>58</v>
      </c>
      <c r="E225" s="241" t="s">
        <v>608</v>
      </c>
      <c r="F225" s="248" t="s">
        <v>612</v>
      </c>
      <c r="G225" s="239" t="s">
        <v>42</v>
      </c>
      <c r="H225" s="248"/>
      <c r="I225" s="245" t="s">
        <v>912</v>
      </c>
      <c r="J225" s="280" t="s">
        <v>58</v>
      </c>
      <c r="K225" s="250">
        <v>44592</v>
      </c>
      <c r="L225" s="226"/>
      <c r="M225" s="226"/>
      <c r="N225" s="236"/>
      <c r="O225" s="226">
        <f>'EQUIPO JUNIO 2025  1'!AQ225</f>
        <v>12</v>
      </c>
      <c r="P225" s="228">
        <f t="shared" si="4"/>
        <v>12</v>
      </c>
      <c r="Q225" s="229">
        <f t="shared" ref="Q225:T225" si="441">AK225</f>
        <v>12</v>
      </c>
      <c r="R225" s="229">
        <f t="shared" si="441"/>
        <v>12</v>
      </c>
      <c r="S225" s="229">
        <f t="shared" si="441"/>
        <v>12</v>
      </c>
      <c r="T225" s="230">
        <f t="shared" si="441"/>
        <v>12</v>
      </c>
      <c r="U225" s="231"/>
      <c r="V225" s="220"/>
      <c r="W225" s="220"/>
      <c r="X225" s="220"/>
      <c r="Y225" s="232"/>
      <c r="Z225" s="340"/>
      <c r="AA225" s="341"/>
      <c r="AB225" s="220"/>
      <c r="AC225" s="220"/>
      <c r="AD225" s="232"/>
      <c r="AE225" s="233"/>
      <c r="AF225" s="220"/>
      <c r="AG225" s="220"/>
      <c r="AH225" s="220"/>
      <c r="AI225" s="232"/>
      <c r="AJ225" s="234">
        <f>'EQUIPO ENERO 2025'!AP225</f>
        <v>12</v>
      </c>
      <c r="AK225" s="235">
        <f t="shared" ref="AK225:AO225" si="442">P225-Z225+AE225+U225</f>
        <v>12</v>
      </c>
      <c r="AL225" s="229">
        <f t="shared" si="442"/>
        <v>12</v>
      </c>
      <c r="AM225" s="229">
        <f t="shared" si="442"/>
        <v>12</v>
      </c>
      <c r="AN225" s="229">
        <f t="shared" si="442"/>
        <v>12</v>
      </c>
      <c r="AO225" s="229">
        <f t="shared" si="442"/>
        <v>12</v>
      </c>
      <c r="AP225" s="220"/>
      <c r="AQ225" s="226">
        <f t="shared" si="2"/>
        <v>12</v>
      </c>
      <c r="AR225" s="224"/>
      <c r="AS225" s="224"/>
      <c r="AT225" s="236"/>
      <c r="AU225" s="224"/>
      <c r="AV225" s="224"/>
      <c r="AW225" s="238"/>
      <c r="AX225" s="238"/>
    </row>
    <row r="226" spans="1:50" ht="93.75" customHeight="1" x14ac:dyDescent="0.55000000000000004">
      <c r="A226" s="218">
        <f t="shared" si="3"/>
        <v>221</v>
      </c>
      <c r="B226" s="239" t="s">
        <v>915</v>
      </c>
      <c r="C226" s="248" t="s">
        <v>38</v>
      </c>
      <c r="D226" s="247"/>
      <c r="E226" s="241"/>
      <c r="F226" s="248"/>
      <c r="G226" s="239"/>
      <c r="H226" s="248"/>
      <c r="I226" s="245"/>
      <c r="J226" s="280"/>
      <c r="K226" s="250"/>
      <c r="L226" s="226"/>
      <c r="M226" s="226"/>
      <c r="N226" s="335"/>
      <c r="O226" s="226">
        <f>'EQUIPO JUNIO 2025  1'!AQ226</f>
        <v>0</v>
      </c>
      <c r="P226" s="228">
        <f t="shared" si="4"/>
        <v>0</v>
      </c>
      <c r="Q226" s="229">
        <f t="shared" ref="Q226:T226" si="443">AK226</f>
        <v>0</v>
      </c>
      <c r="R226" s="229">
        <f t="shared" si="443"/>
        <v>0</v>
      </c>
      <c r="S226" s="229">
        <f t="shared" si="443"/>
        <v>0</v>
      </c>
      <c r="T226" s="230">
        <f t="shared" si="443"/>
        <v>0</v>
      </c>
      <c r="U226" s="231"/>
      <c r="V226" s="220"/>
      <c r="W226" s="220"/>
      <c r="X226" s="220"/>
      <c r="Y226" s="232"/>
      <c r="Z226" s="340"/>
      <c r="AA226" s="341"/>
      <c r="AB226" s="220"/>
      <c r="AC226" s="220"/>
      <c r="AD226" s="232"/>
      <c r="AE226" s="233"/>
      <c r="AF226" s="220"/>
      <c r="AG226" s="220"/>
      <c r="AH226" s="220"/>
      <c r="AI226" s="232"/>
      <c r="AJ226" s="234"/>
      <c r="AK226" s="235">
        <f t="shared" ref="AK226:AO226" si="444">P226-Z226+AE226+U226</f>
        <v>0</v>
      </c>
      <c r="AL226" s="229">
        <f t="shared" si="444"/>
        <v>0</v>
      </c>
      <c r="AM226" s="229">
        <f t="shared" si="444"/>
        <v>0</v>
      </c>
      <c r="AN226" s="229">
        <f t="shared" si="444"/>
        <v>0</v>
      </c>
      <c r="AO226" s="229">
        <f t="shared" si="444"/>
        <v>0</v>
      </c>
      <c r="AP226" s="220"/>
      <c r="AQ226" s="226">
        <f t="shared" si="2"/>
        <v>0</v>
      </c>
      <c r="AR226" s="224"/>
      <c r="AS226" s="224"/>
      <c r="AT226" s="236"/>
      <c r="AU226" s="224"/>
      <c r="AV226" s="224"/>
      <c r="AW226" s="238"/>
      <c r="AX226" s="238"/>
    </row>
    <row r="227" spans="1:50" ht="93.75" customHeight="1" x14ac:dyDescent="0.55000000000000004">
      <c r="A227" s="218">
        <f t="shared" si="3"/>
        <v>222</v>
      </c>
      <c r="B227" s="370" t="s">
        <v>917</v>
      </c>
      <c r="C227" s="248" t="s">
        <v>38</v>
      </c>
      <c r="D227" s="224" t="s">
        <v>59</v>
      </c>
      <c r="E227" s="224" t="s">
        <v>918</v>
      </c>
      <c r="F227" s="224" t="s">
        <v>609</v>
      </c>
      <c r="G227" s="236" t="s">
        <v>42</v>
      </c>
      <c r="H227" s="280">
        <v>300</v>
      </c>
      <c r="I227" s="224" t="s">
        <v>919</v>
      </c>
      <c r="J227" s="224" t="s">
        <v>72</v>
      </c>
      <c r="K227" s="250">
        <v>45574</v>
      </c>
      <c r="L227" s="226" t="s">
        <v>142</v>
      </c>
      <c r="M227" s="226">
        <v>74</v>
      </c>
      <c r="N227" s="236"/>
      <c r="O227" s="226">
        <f>'EQUIPO JUNIO 2025  1'!AQ227</f>
        <v>48</v>
      </c>
      <c r="P227" s="228">
        <f t="shared" si="4"/>
        <v>48</v>
      </c>
      <c r="Q227" s="229">
        <f t="shared" ref="Q227:T227" si="445">AK227</f>
        <v>48</v>
      </c>
      <c r="R227" s="229">
        <f t="shared" si="445"/>
        <v>88</v>
      </c>
      <c r="S227" s="229">
        <f t="shared" si="445"/>
        <v>88</v>
      </c>
      <c r="T227" s="230">
        <f t="shared" si="445"/>
        <v>88</v>
      </c>
      <c r="U227" s="231"/>
      <c r="V227" s="220">
        <v>40</v>
      </c>
      <c r="W227" s="220"/>
      <c r="X227" s="220"/>
      <c r="Y227" s="232"/>
      <c r="Z227" s="340"/>
      <c r="AA227" s="341">
        <v>4</v>
      </c>
      <c r="AB227" s="220"/>
      <c r="AC227" s="220"/>
      <c r="AD227" s="232"/>
      <c r="AE227" s="233"/>
      <c r="AF227" s="220">
        <v>4</v>
      </c>
      <c r="AG227" s="220"/>
      <c r="AH227" s="220"/>
      <c r="AI227" s="232"/>
      <c r="AJ227" s="234">
        <f>'EQUIPO ENERO 2025'!AP227</f>
        <v>48</v>
      </c>
      <c r="AK227" s="235">
        <f t="shared" ref="AK227:AO227" si="446">P227-Z227+AE227+U227</f>
        <v>48</v>
      </c>
      <c r="AL227" s="229">
        <f t="shared" si="446"/>
        <v>88</v>
      </c>
      <c r="AM227" s="229">
        <f t="shared" si="446"/>
        <v>88</v>
      </c>
      <c r="AN227" s="229">
        <f t="shared" si="446"/>
        <v>88</v>
      </c>
      <c r="AO227" s="229">
        <f t="shared" si="446"/>
        <v>88</v>
      </c>
      <c r="AP227" s="220"/>
      <c r="AQ227" s="226">
        <f t="shared" si="2"/>
        <v>88</v>
      </c>
      <c r="AR227" s="224"/>
      <c r="AS227" s="236">
        <v>501</v>
      </c>
      <c r="AT227" s="236"/>
      <c r="AU227" s="224"/>
      <c r="AV227" s="224"/>
      <c r="AW227" s="371" t="s">
        <v>1219</v>
      </c>
      <c r="AX227" s="238"/>
    </row>
    <row r="228" spans="1:50" ht="93.75" customHeight="1" x14ac:dyDescent="0.55000000000000004">
      <c r="A228" s="218">
        <f t="shared" si="3"/>
        <v>223</v>
      </c>
      <c r="B228" s="273" t="s">
        <v>922</v>
      </c>
      <c r="C228" s="248" t="s">
        <v>38</v>
      </c>
      <c r="D228" s="224" t="s">
        <v>58</v>
      </c>
      <c r="E228" s="224" t="s">
        <v>923</v>
      </c>
      <c r="F228" s="224"/>
      <c r="G228" s="236"/>
      <c r="H228" s="224"/>
      <c r="I228" s="224" t="s">
        <v>924</v>
      </c>
      <c r="J228" s="224" t="s">
        <v>72</v>
      </c>
      <c r="K228" s="278">
        <v>45107</v>
      </c>
      <c r="L228" s="226" t="s">
        <v>109</v>
      </c>
      <c r="M228" s="226">
        <v>388</v>
      </c>
      <c r="N228" s="227"/>
      <c r="O228" s="226">
        <f>'EQUIPO JUNIO 2025  1'!AQ228</f>
        <v>12</v>
      </c>
      <c r="P228" s="228">
        <f t="shared" si="4"/>
        <v>12</v>
      </c>
      <c r="Q228" s="229">
        <f t="shared" ref="Q228:T228" si="447">AK228</f>
        <v>12</v>
      </c>
      <c r="R228" s="229">
        <f t="shared" si="447"/>
        <v>12</v>
      </c>
      <c r="S228" s="229">
        <f t="shared" si="447"/>
        <v>12</v>
      </c>
      <c r="T228" s="230">
        <f t="shared" si="447"/>
        <v>12</v>
      </c>
      <c r="U228" s="231"/>
      <c r="V228" s="220"/>
      <c r="W228" s="220"/>
      <c r="X228" s="220"/>
      <c r="Y228" s="232"/>
      <c r="Z228" s="340"/>
      <c r="AA228" s="341"/>
      <c r="AB228" s="220"/>
      <c r="AC228" s="220"/>
      <c r="AD228" s="232"/>
      <c r="AE228" s="233"/>
      <c r="AF228" s="220"/>
      <c r="AG228" s="220"/>
      <c r="AH228" s="220"/>
      <c r="AI228" s="232"/>
      <c r="AJ228" s="234">
        <f>'EQUIPO ENERO 2025'!AP228</f>
        <v>0</v>
      </c>
      <c r="AK228" s="235">
        <f t="shared" ref="AK228:AO228" si="448">P228-Z228+AE228+U228</f>
        <v>12</v>
      </c>
      <c r="AL228" s="229">
        <f t="shared" si="448"/>
        <v>12</v>
      </c>
      <c r="AM228" s="229">
        <f t="shared" si="448"/>
        <v>12</v>
      </c>
      <c r="AN228" s="229">
        <f t="shared" si="448"/>
        <v>12</v>
      </c>
      <c r="AO228" s="229">
        <f t="shared" si="448"/>
        <v>12</v>
      </c>
      <c r="AP228" s="220"/>
      <c r="AQ228" s="226">
        <f t="shared" si="2"/>
        <v>12</v>
      </c>
      <c r="AR228" s="224"/>
      <c r="AS228" s="224"/>
      <c r="AT228" s="236"/>
      <c r="AU228" s="224"/>
      <c r="AV228" s="224"/>
      <c r="AW228" s="238" t="s">
        <v>1220</v>
      </c>
      <c r="AX228" s="238"/>
    </row>
    <row r="229" spans="1:50" ht="93.75" customHeight="1" x14ac:dyDescent="0.55000000000000004">
      <c r="A229" s="218">
        <f t="shared" si="3"/>
        <v>224</v>
      </c>
      <c r="B229" s="239" t="s">
        <v>929</v>
      </c>
      <c r="C229" s="248" t="s">
        <v>38</v>
      </c>
      <c r="D229" s="247" t="s">
        <v>58</v>
      </c>
      <c r="E229" s="241" t="s">
        <v>930</v>
      </c>
      <c r="F229" s="248" t="s">
        <v>609</v>
      </c>
      <c r="G229" s="239" t="s">
        <v>42</v>
      </c>
      <c r="H229" s="249">
        <v>300</v>
      </c>
      <c r="I229" s="224" t="s">
        <v>919</v>
      </c>
      <c r="J229" s="280" t="s">
        <v>58</v>
      </c>
      <c r="K229" s="250">
        <v>44592</v>
      </c>
      <c r="L229" s="226"/>
      <c r="M229" s="226"/>
      <c r="N229" s="224"/>
      <c r="O229" s="226">
        <f>'EQUIPO JUNIO 2025  1'!AQ229</f>
        <v>47</v>
      </c>
      <c r="P229" s="228">
        <f t="shared" si="4"/>
        <v>47</v>
      </c>
      <c r="Q229" s="229">
        <f t="shared" ref="Q229:T229" si="449">AK229</f>
        <v>47</v>
      </c>
      <c r="R229" s="229">
        <f t="shared" si="449"/>
        <v>47</v>
      </c>
      <c r="S229" s="229">
        <f t="shared" si="449"/>
        <v>47</v>
      </c>
      <c r="T229" s="230">
        <f t="shared" si="449"/>
        <v>47</v>
      </c>
      <c r="U229" s="231"/>
      <c r="V229" s="220"/>
      <c r="W229" s="220"/>
      <c r="X229" s="220"/>
      <c r="Y229" s="232"/>
      <c r="Z229" s="340"/>
      <c r="AA229" s="341">
        <v>4</v>
      </c>
      <c r="AB229" s="220"/>
      <c r="AC229" s="220"/>
      <c r="AD229" s="232"/>
      <c r="AE229" s="233"/>
      <c r="AF229" s="220">
        <v>4</v>
      </c>
      <c r="AG229" s="220"/>
      <c r="AH229" s="220"/>
      <c r="AI229" s="232"/>
      <c r="AJ229" s="234">
        <f>'EQUIPO ENERO 2025'!AP229</f>
        <v>47</v>
      </c>
      <c r="AK229" s="235">
        <f t="shared" ref="AK229:AO229" si="450">P229-Z229+AE229+U229</f>
        <v>47</v>
      </c>
      <c r="AL229" s="229">
        <f t="shared" si="450"/>
        <v>47</v>
      </c>
      <c r="AM229" s="229">
        <f t="shared" si="450"/>
        <v>47</v>
      </c>
      <c r="AN229" s="229">
        <f t="shared" si="450"/>
        <v>47</v>
      </c>
      <c r="AO229" s="229">
        <f t="shared" si="450"/>
        <v>47</v>
      </c>
      <c r="AP229" s="220"/>
      <c r="AQ229" s="226">
        <f t="shared" si="2"/>
        <v>47</v>
      </c>
      <c r="AR229" s="224"/>
      <c r="AS229" s="224">
        <v>501</v>
      </c>
      <c r="AT229" s="236"/>
      <c r="AU229" s="224"/>
      <c r="AV229" s="224"/>
      <c r="AW229" s="238"/>
      <c r="AX229" s="238"/>
    </row>
    <row r="230" spans="1:50" ht="93.75" customHeight="1" x14ac:dyDescent="0.55000000000000004">
      <c r="A230" s="218">
        <f t="shared" si="3"/>
        <v>225</v>
      </c>
      <c r="B230" s="239" t="s">
        <v>934</v>
      </c>
      <c r="C230" s="248" t="s">
        <v>38</v>
      </c>
      <c r="D230" s="247" t="s">
        <v>788</v>
      </c>
      <c r="E230" s="241" t="s">
        <v>788</v>
      </c>
      <c r="F230" s="248"/>
      <c r="G230" s="239" t="s">
        <v>42</v>
      </c>
      <c r="H230" s="248"/>
      <c r="I230" s="245" t="s">
        <v>935</v>
      </c>
      <c r="J230" s="247" t="s">
        <v>788</v>
      </c>
      <c r="K230" s="250">
        <v>44592</v>
      </c>
      <c r="L230" s="226"/>
      <c r="M230" s="226"/>
      <c r="N230" s="224"/>
      <c r="O230" s="226">
        <f>'EQUIPO JUNIO 2025  1'!AQ230</f>
        <v>1</v>
      </c>
      <c r="P230" s="228">
        <f t="shared" si="4"/>
        <v>1</v>
      </c>
      <c r="Q230" s="229">
        <f t="shared" ref="Q230:T230" si="451">AK230</f>
        <v>1</v>
      </c>
      <c r="R230" s="229">
        <f t="shared" si="451"/>
        <v>1</v>
      </c>
      <c r="S230" s="229">
        <f t="shared" si="451"/>
        <v>1</v>
      </c>
      <c r="T230" s="230">
        <f t="shared" si="451"/>
        <v>1</v>
      </c>
      <c r="U230" s="231"/>
      <c r="V230" s="220"/>
      <c r="W230" s="220"/>
      <c r="X230" s="220"/>
      <c r="Y230" s="232"/>
      <c r="Z230" s="340"/>
      <c r="AA230" s="341"/>
      <c r="AB230" s="220"/>
      <c r="AC230" s="220"/>
      <c r="AD230" s="232"/>
      <c r="AE230" s="233"/>
      <c r="AF230" s="220"/>
      <c r="AG230" s="220"/>
      <c r="AH230" s="220"/>
      <c r="AI230" s="232"/>
      <c r="AJ230" s="234">
        <f>'EQUIPO ENERO 2025'!AP230</f>
        <v>1</v>
      </c>
      <c r="AK230" s="235">
        <f t="shared" ref="AK230:AO230" si="452">P230-Z230+AE230+U230</f>
        <v>1</v>
      </c>
      <c r="AL230" s="229">
        <f t="shared" si="452"/>
        <v>1</v>
      </c>
      <c r="AM230" s="229">
        <f t="shared" si="452"/>
        <v>1</v>
      </c>
      <c r="AN230" s="229">
        <f t="shared" si="452"/>
        <v>1</v>
      </c>
      <c r="AO230" s="229">
        <f t="shared" si="452"/>
        <v>1</v>
      </c>
      <c r="AP230" s="220"/>
      <c r="AQ230" s="226">
        <f t="shared" si="2"/>
        <v>1</v>
      </c>
      <c r="AR230" s="224"/>
      <c r="AS230" s="224"/>
      <c r="AT230" s="236"/>
      <c r="AU230" s="224"/>
      <c r="AV230" s="224"/>
      <c r="AW230" s="238"/>
      <c r="AX230" s="238"/>
    </row>
    <row r="231" spans="1:50" ht="93.75" customHeight="1" x14ac:dyDescent="0.55000000000000004">
      <c r="A231" s="218">
        <f t="shared" si="3"/>
        <v>226</v>
      </c>
      <c r="B231" s="279" t="s">
        <v>937</v>
      </c>
      <c r="C231" s="224" t="s">
        <v>410</v>
      </c>
      <c r="D231" s="247" t="s">
        <v>58</v>
      </c>
      <c r="E231" s="241" t="s">
        <v>59</v>
      </c>
      <c r="F231" s="224"/>
      <c r="G231" s="227" t="s">
        <v>42</v>
      </c>
      <c r="H231" s="224"/>
      <c r="I231" s="224" t="s">
        <v>938</v>
      </c>
      <c r="J231" s="280" t="s">
        <v>58</v>
      </c>
      <c r="K231" s="250">
        <v>44592</v>
      </c>
      <c r="L231" s="226"/>
      <c r="M231" s="226"/>
      <c r="N231" s="236"/>
      <c r="O231" s="226">
        <f>'EQUIPO JUNIO 2025  1'!AQ231</f>
        <v>1</v>
      </c>
      <c r="P231" s="228">
        <f t="shared" si="4"/>
        <v>1</v>
      </c>
      <c r="Q231" s="229">
        <f t="shared" ref="Q231:T231" si="453">AK231</f>
        <v>1</v>
      </c>
      <c r="R231" s="229">
        <f t="shared" si="453"/>
        <v>1</v>
      </c>
      <c r="S231" s="229">
        <f t="shared" si="453"/>
        <v>1</v>
      </c>
      <c r="T231" s="230">
        <f t="shared" si="453"/>
        <v>1</v>
      </c>
      <c r="U231" s="231"/>
      <c r="V231" s="220"/>
      <c r="W231" s="220"/>
      <c r="X231" s="220"/>
      <c r="Y231" s="232"/>
      <c r="Z231" s="340"/>
      <c r="AA231" s="341"/>
      <c r="AB231" s="220"/>
      <c r="AC231" s="220"/>
      <c r="AD231" s="232"/>
      <c r="AE231" s="233"/>
      <c r="AF231" s="220"/>
      <c r="AG231" s="220"/>
      <c r="AH231" s="220"/>
      <c r="AI231" s="232"/>
      <c r="AJ231" s="234">
        <f>'EQUIPO ENERO 2025'!AP231</f>
        <v>1</v>
      </c>
      <c r="AK231" s="235">
        <f t="shared" ref="AK231:AO231" si="454">P231-Z231+AE231+U231</f>
        <v>1</v>
      </c>
      <c r="AL231" s="229">
        <f t="shared" si="454"/>
        <v>1</v>
      </c>
      <c r="AM231" s="229">
        <f t="shared" si="454"/>
        <v>1</v>
      </c>
      <c r="AN231" s="229">
        <f t="shared" si="454"/>
        <v>1</v>
      </c>
      <c r="AO231" s="229">
        <f t="shared" si="454"/>
        <v>1</v>
      </c>
      <c r="AP231" s="221" t="s">
        <v>939</v>
      </c>
      <c r="AQ231" s="226">
        <f t="shared" si="2"/>
        <v>1</v>
      </c>
      <c r="AR231" s="236"/>
      <c r="AS231" s="236"/>
      <c r="AT231" s="236"/>
      <c r="AU231" s="224"/>
      <c r="AV231" s="224"/>
      <c r="AW231" s="238" t="s">
        <v>1221</v>
      </c>
      <c r="AX231" s="238"/>
    </row>
    <row r="232" spans="1:50" ht="93.75" customHeight="1" x14ac:dyDescent="0.55000000000000004">
      <c r="A232" s="218">
        <f t="shared" si="3"/>
        <v>227</v>
      </c>
      <c r="B232" s="279" t="s">
        <v>940</v>
      </c>
      <c r="C232" s="248" t="s">
        <v>410</v>
      </c>
      <c r="D232" s="247" t="s">
        <v>218</v>
      </c>
      <c r="E232" s="241" t="s">
        <v>218</v>
      </c>
      <c r="F232" s="224"/>
      <c r="G232" s="227" t="s">
        <v>42</v>
      </c>
      <c r="H232" s="224"/>
      <c r="I232" s="224" t="s">
        <v>941</v>
      </c>
      <c r="J232" s="280" t="s">
        <v>218</v>
      </c>
      <c r="K232" s="250">
        <v>44592</v>
      </c>
      <c r="L232" s="226"/>
      <c r="M232" s="226"/>
      <c r="N232" s="224"/>
      <c r="O232" s="226">
        <f>'EQUIPO JUNIO 2025  1'!AQ232</f>
        <v>1</v>
      </c>
      <c r="P232" s="228">
        <f t="shared" si="4"/>
        <v>1</v>
      </c>
      <c r="Q232" s="229">
        <f t="shared" ref="Q232:T232" si="455">AK232</f>
        <v>1</v>
      </c>
      <c r="R232" s="229">
        <f t="shared" si="455"/>
        <v>1</v>
      </c>
      <c r="S232" s="229">
        <f t="shared" si="455"/>
        <v>1</v>
      </c>
      <c r="T232" s="230">
        <f t="shared" si="455"/>
        <v>1</v>
      </c>
      <c r="U232" s="231"/>
      <c r="V232" s="220"/>
      <c r="W232" s="220"/>
      <c r="X232" s="220"/>
      <c r="Y232" s="232"/>
      <c r="Z232" s="340"/>
      <c r="AA232" s="341"/>
      <c r="AB232" s="220"/>
      <c r="AC232" s="220"/>
      <c r="AD232" s="232"/>
      <c r="AE232" s="233"/>
      <c r="AF232" s="220"/>
      <c r="AG232" s="220"/>
      <c r="AH232" s="220"/>
      <c r="AI232" s="232"/>
      <c r="AJ232" s="234">
        <f>'EQUIPO ENERO 2025'!AP232</f>
        <v>1</v>
      </c>
      <c r="AK232" s="235">
        <f t="shared" ref="AK232:AO232" si="456">P232-Z232+AE232+U232</f>
        <v>1</v>
      </c>
      <c r="AL232" s="229">
        <f t="shared" si="456"/>
        <v>1</v>
      </c>
      <c r="AM232" s="229">
        <f t="shared" si="456"/>
        <v>1</v>
      </c>
      <c r="AN232" s="229">
        <f t="shared" si="456"/>
        <v>1</v>
      </c>
      <c r="AO232" s="229">
        <f t="shared" si="456"/>
        <v>1</v>
      </c>
      <c r="AP232" s="220">
        <v>1</v>
      </c>
      <c r="AQ232" s="226">
        <f t="shared" si="2"/>
        <v>1</v>
      </c>
      <c r="AR232" s="224"/>
      <c r="AS232" s="224"/>
      <c r="AT232" s="236"/>
      <c r="AU232" s="224"/>
      <c r="AV232" s="224"/>
      <c r="AW232" s="238"/>
      <c r="AX232" s="238"/>
    </row>
    <row r="233" spans="1:50" ht="93.75" customHeight="1" x14ac:dyDescent="0.55000000000000004">
      <c r="A233" s="218">
        <f t="shared" si="3"/>
        <v>228</v>
      </c>
      <c r="B233" s="370" t="s">
        <v>1212</v>
      </c>
      <c r="C233" s="224" t="s">
        <v>410</v>
      </c>
      <c r="D233" s="247" t="s">
        <v>72</v>
      </c>
      <c r="E233" s="224" t="s">
        <v>890</v>
      </c>
      <c r="F233" s="224" t="s">
        <v>162</v>
      </c>
      <c r="G233" s="236"/>
      <c r="H233" s="280"/>
      <c r="I233" s="224"/>
      <c r="J233" s="224"/>
      <c r="K233" s="278"/>
      <c r="L233" s="226"/>
      <c r="M233" s="226">
        <v>221</v>
      </c>
      <c r="N233" s="227"/>
      <c r="O233" s="226">
        <f>'EQUIPO JUNIO 2025  1'!AQ233</f>
        <v>12</v>
      </c>
      <c r="P233" s="228">
        <f t="shared" si="4"/>
        <v>12</v>
      </c>
      <c r="Q233" s="229">
        <f t="shared" ref="Q233:T233" si="457">AK233</f>
        <v>22</v>
      </c>
      <c r="R233" s="229">
        <f t="shared" si="457"/>
        <v>22</v>
      </c>
      <c r="S233" s="229">
        <f t="shared" si="457"/>
        <v>22</v>
      </c>
      <c r="T233" s="230">
        <f t="shared" si="457"/>
        <v>22</v>
      </c>
      <c r="U233" s="231">
        <v>10</v>
      </c>
      <c r="V233" s="220"/>
      <c r="W233" s="220"/>
      <c r="X233" s="220"/>
      <c r="Y233" s="232"/>
      <c r="Z233" s="340"/>
      <c r="AA233" s="341"/>
      <c r="AB233" s="220"/>
      <c r="AC233" s="220"/>
      <c r="AD233" s="232"/>
      <c r="AE233" s="233"/>
      <c r="AF233" s="220"/>
      <c r="AG233" s="220"/>
      <c r="AH233" s="220"/>
      <c r="AI233" s="232"/>
      <c r="AJ233" s="234">
        <f>'EQUIPO ENERO 2025'!AP234</f>
        <v>0</v>
      </c>
      <c r="AK233" s="235">
        <f t="shared" ref="AK233:AO233" si="458">P233-Z233+AE233+U233</f>
        <v>22</v>
      </c>
      <c r="AL233" s="229">
        <f t="shared" si="458"/>
        <v>22</v>
      </c>
      <c r="AM233" s="229">
        <f t="shared" si="458"/>
        <v>22</v>
      </c>
      <c r="AN233" s="229">
        <f t="shared" si="458"/>
        <v>22</v>
      </c>
      <c r="AO233" s="229">
        <f t="shared" si="458"/>
        <v>22</v>
      </c>
      <c r="AP233" s="220"/>
      <c r="AQ233" s="226">
        <f t="shared" si="2"/>
        <v>22</v>
      </c>
      <c r="AR233" s="224"/>
      <c r="AS233" s="224"/>
      <c r="AT233" s="236"/>
      <c r="AU233" s="224"/>
      <c r="AV233" s="224"/>
      <c r="AW233" s="371" t="s">
        <v>1225</v>
      </c>
      <c r="AX233" s="238"/>
    </row>
    <row r="234" spans="1:50" ht="93.75" customHeight="1" x14ac:dyDescent="0.55000000000000004">
      <c r="A234" s="218">
        <f t="shared" si="3"/>
        <v>229</v>
      </c>
      <c r="B234" s="273" t="s">
        <v>946</v>
      </c>
      <c r="C234" s="224"/>
      <c r="D234" s="247" t="s">
        <v>58</v>
      </c>
      <c r="E234" s="224" t="s">
        <v>182</v>
      </c>
      <c r="F234" s="224" t="s">
        <v>452</v>
      </c>
      <c r="G234" s="236" t="s">
        <v>42</v>
      </c>
      <c r="H234" s="224"/>
      <c r="I234" s="224" t="s">
        <v>949</v>
      </c>
      <c r="J234" s="224" t="s">
        <v>72</v>
      </c>
      <c r="K234" s="278">
        <v>44592</v>
      </c>
      <c r="L234" s="226"/>
      <c r="M234" s="226"/>
      <c r="N234" s="227"/>
      <c r="O234" s="226">
        <f>'EQUIPO JUNIO 2025  1'!AQ234</f>
        <v>0</v>
      </c>
      <c r="P234" s="228">
        <f t="shared" si="4"/>
        <v>0</v>
      </c>
      <c r="Q234" s="229">
        <f t="shared" ref="Q234:T234" si="459">AK234</f>
        <v>0</v>
      </c>
      <c r="R234" s="229">
        <f t="shared" si="459"/>
        <v>0</v>
      </c>
      <c r="S234" s="229">
        <f t="shared" si="459"/>
        <v>0</v>
      </c>
      <c r="T234" s="230">
        <f t="shared" si="459"/>
        <v>0</v>
      </c>
      <c r="U234" s="231"/>
      <c r="V234" s="220"/>
      <c r="W234" s="220"/>
      <c r="X234" s="220"/>
      <c r="Y234" s="232"/>
      <c r="Z234" s="340"/>
      <c r="AA234" s="341"/>
      <c r="AB234" s="220"/>
      <c r="AC234" s="220"/>
      <c r="AD234" s="232"/>
      <c r="AE234" s="233"/>
      <c r="AF234" s="220"/>
      <c r="AG234" s="220"/>
      <c r="AH234" s="220"/>
      <c r="AI234" s="232"/>
      <c r="AJ234" s="234">
        <f>'EQUIPO ENERO 2025'!AP234</f>
        <v>0</v>
      </c>
      <c r="AK234" s="235">
        <f t="shared" ref="AK234:AO234" si="460">P234-Z234+AE234+U234</f>
        <v>0</v>
      </c>
      <c r="AL234" s="229">
        <f t="shared" si="460"/>
        <v>0</v>
      </c>
      <c r="AM234" s="229">
        <f t="shared" si="460"/>
        <v>0</v>
      </c>
      <c r="AN234" s="229">
        <f t="shared" si="460"/>
        <v>0</v>
      </c>
      <c r="AO234" s="229">
        <f t="shared" si="460"/>
        <v>0</v>
      </c>
      <c r="AP234" s="220"/>
      <c r="AQ234" s="226">
        <f t="shared" si="2"/>
        <v>0</v>
      </c>
      <c r="AR234" s="224"/>
      <c r="AS234" s="224"/>
      <c r="AT234" s="236"/>
      <c r="AU234" s="224"/>
      <c r="AV234" s="224"/>
      <c r="AW234" s="238"/>
      <c r="AX234" s="238"/>
    </row>
    <row r="235" spans="1:50" ht="93.75" customHeight="1" x14ac:dyDescent="0.55000000000000004">
      <c r="A235" s="218">
        <f t="shared" si="3"/>
        <v>230</v>
      </c>
      <c r="B235" s="273" t="s">
        <v>950</v>
      </c>
      <c r="C235" s="224" t="s">
        <v>97</v>
      </c>
      <c r="D235" s="224"/>
      <c r="E235" s="224" t="s">
        <v>59</v>
      </c>
      <c r="F235" s="224"/>
      <c r="G235" s="236"/>
      <c r="H235" s="224"/>
      <c r="I235" s="224" t="s">
        <v>951</v>
      </c>
      <c r="J235" s="224" t="s">
        <v>743</v>
      </c>
      <c r="K235" s="278">
        <v>45241</v>
      </c>
      <c r="L235" s="226">
        <v>2590526372</v>
      </c>
      <c r="M235" s="226">
        <v>465</v>
      </c>
      <c r="N235" s="227"/>
      <c r="O235" s="226">
        <f>'EQUIPO JUNIO 2025  1'!AQ235</f>
        <v>0</v>
      </c>
      <c r="P235" s="228">
        <f t="shared" si="4"/>
        <v>0</v>
      </c>
      <c r="Q235" s="229">
        <f t="shared" ref="Q235:T235" si="461">AK235</f>
        <v>0</v>
      </c>
      <c r="R235" s="229">
        <f t="shared" si="461"/>
        <v>0</v>
      </c>
      <c r="S235" s="229">
        <f t="shared" si="461"/>
        <v>0</v>
      </c>
      <c r="T235" s="230">
        <f t="shared" si="461"/>
        <v>0</v>
      </c>
      <c r="U235" s="231"/>
      <c r="V235" s="220"/>
      <c r="W235" s="220"/>
      <c r="X235" s="220"/>
      <c r="Y235" s="232"/>
      <c r="Z235" s="340"/>
      <c r="AA235" s="341"/>
      <c r="AB235" s="220"/>
      <c r="AC235" s="220"/>
      <c r="AD235" s="232"/>
      <c r="AE235" s="233"/>
      <c r="AF235" s="220"/>
      <c r="AG235" s="220"/>
      <c r="AH235" s="220"/>
      <c r="AI235" s="232"/>
      <c r="AJ235" s="234">
        <f>'EQUIPO ENERO 2025'!AP235</f>
        <v>0</v>
      </c>
      <c r="AK235" s="235">
        <f t="shared" ref="AK235:AO235" si="462">P235-Z235+AE235+U235</f>
        <v>0</v>
      </c>
      <c r="AL235" s="229">
        <f t="shared" si="462"/>
        <v>0</v>
      </c>
      <c r="AM235" s="229">
        <f t="shared" si="462"/>
        <v>0</v>
      </c>
      <c r="AN235" s="229">
        <f t="shared" si="462"/>
        <v>0</v>
      </c>
      <c r="AO235" s="229">
        <f t="shared" si="462"/>
        <v>0</v>
      </c>
      <c r="AP235" s="220"/>
      <c r="AQ235" s="226">
        <f t="shared" si="2"/>
        <v>0</v>
      </c>
      <c r="AR235" s="224"/>
      <c r="AS235" s="224"/>
      <c r="AT235" s="236"/>
      <c r="AU235" s="224"/>
      <c r="AV235" s="224"/>
      <c r="AW235" s="238"/>
      <c r="AX235" s="238"/>
    </row>
    <row r="236" spans="1:50" ht="93.75" customHeight="1" x14ac:dyDescent="0.55000000000000004">
      <c r="A236" s="218">
        <f t="shared" si="3"/>
        <v>231</v>
      </c>
      <c r="B236" s="239" t="s">
        <v>952</v>
      </c>
      <c r="C236" s="248" t="s">
        <v>410</v>
      </c>
      <c r="D236" s="247" t="s">
        <v>58</v>
      </c>
      <c r="E236" s="241" t="s">
        <v>953</v>
      </c>
      <c r="F236" s="248"/>
      <c r="G236" s="239" t="s">
        <v>42</v>
      </c>
      <c r="H236" s="248"/>
      <c r="I236" s="245" t="s">
        <v>954</v>
      </c>
      <c r="J236" s="280" t="s">
        <v>58</v>
      </c>
      <c r="K236" s="250">
        <v>44592</v>
      </c>
      <c r="L236" s="226"/>
      <c r="M236" s="226"/>
      <c r="N236" s="236"/>
      <c r="O236" s="226">
        <f>'EQUIPO JUNIO 2025  1'!AQ236</f>
        <v>0</v>
      </c>
      <c r="P236" s="228">
        <f t="shared" si="4"/>
        <v>0</v>
      </c>
      <c r="Q236" s="229">
        <f t="shared" ref="Q236:T236" si="463">AK236</f>
        <v>0</v>
      </c>
      <c r="R236" s="229">
        <f t="shared" si="463"/>
        <v>0</v>
      </c>
      <c r="S236" s="229">
        <f t="shared" si="463"/>
        <v>0</v>
      </c>
      <c r="T236" s="230">
        <f t="shared" si="463"/>
        <v>0</v>
      </c>
      <c r="U236" s="231"/>
      <c r="V236" s="220"/>
      <c r="W236" s="220"/>
      <c r="X236" s="220"/>
      <c r="Y236" s="232"/>
      <c r="Z236" s="340"/>
      <c r="AA236" s="341"/>
      <c r="AB236" s="220"/>
      <c r="AC236" s="220"/>
      <c r="AD236" s="232"/>
      <c r="AE236" s="233"/>
      <c r="AF236" s="220"/>
      <c r="AG236" s="220"/>
      <c r="AH236" s="220"/>
      <c r="AI236" s="232"/>
      <c r="AJ236" s="234">
        <f>'EQUIPO ENERO 2025'!AP236</f>
        <v>0</v>
      </c>
      <c r="AK236" s="235">
        <f t="shared" ref="AK236:AO236" si="464">P236-Z236+AE236+U236</f>
        <v>0</v>
      </c>
      <c r="AL236" s="229">
        <f t="shared" si="464"/>
        <v>0</v>
      </c>
      <c r="AM236" s="229">
        <f t="shared" si="464"/>
        <v>0</v>
      </c>
      <c r="AN236" s="229">
        <f t="shared" si="464"/>
        <v>0</v>
      </c>
      <c r="AO236" s="229">
        <f t="shared" si="464"/>
        <v>0</v>
      </c>
      <c r="AP236" s="220"/>
      <c r="AQ236" s="226">
        <f t="shared" si="2"/>
        <v>0</v>
      </c>
      <c r="AR236" s="224"/>
      <c r="AS236" s="224"/>
      <c r="AT236" s="236"/>
      <c r="AU236" s="224"/>
      <c r="AV236" s="224"/>
      <c r="AW236" s="238"/>
      <c r="AX236" s="238"/>
    </row>
    <row r="237" spans="1:50" ht="93.75" customHeight="1" x14ac:dyDescent="0.55000000000000004">
      <c r="A237" s="218">
        <f t="shared" si="3"/>
        <v>232</v>
      </c>
      <c r="B237" s="239" t="s">
        <v>955</v>
      </c>
      <c r="C237" s="248" t="s">
        <v>410</v>
      </c>
      <c r="D237" s="247" t="s">
        <v>58</v>
      </c>
      <c r="E237" s="241" t="s">
        <v>953</v>
      </c>
      <c r="F237" s="248"/>
      <c r="G237" s="239" t="s">
        <v>42</v>
      </c>
      <c r="H237" s="248"/>
      <c r="I237" s="245" t="s">
        <v>956</v>
      </c>
      <c r="J237" s="280" t="s">
        <v>58</v>
      </c>
      <c r="K237" s="250">
        <v>44592</v>
      </c>
      <c r="L237" s="226"/>
      <c r="M237" s="226"/>
      <c r="N237" s="227"/>
      <c r="O237" s="226">
        <f>'EQUIPO JUNIO 2025  1'!AQ237</f>
        <v>0</v>
      </c>
      <c r="P237" s="228">
        <f t="shared" si="4"/>
        <v>0</v>
      </c>
      <c r="Q237" s="229">
        <f t="shared" ref="Q237:T237" si="465">AK237</f>
        <v>0</v>
      </c>
      <c r="R237" s="229">
        <f t="shared" si="465"/>
        <v>0</v>
      </c>
      <c r="S237" s="229">
        <f t="shared" si="465"/>
        <v>0</v>
      </c>
      <c r="T237" s="230">
        <f t="shared" si="465"/>
        <v>0</v>
      </c>
      <c r="U237" s="231"/>
      <c r="V237" s="220"/>
      <c r="W237" s="220"/>
      <c r="X237" s="220"/>
      <c r="Y237" s="232"/>
      <c r="Z237" s="340"/>
      <c r="AA237" s="341"/>
      <c r="AB237" s="220"/>
      <c r="AC237" s="220"/>
      <c r="AD237" s="232"/>
      <c r="AE237" s="233"/>
      <c r="AF237" s="220"/>
      <c r="AG237" s="220"/>
      <c r="AH237" s="220"/>
      <c r="AI237" s="232"/>
      <c r="AJ237" s="234">
        <f>'EQUIPO ENERO 2025'!AP237</f>
        <v>0</v>
      </c>
      <c r="AK237" s="235">
        <f t="shared" ref="AK237:AO237" si="466">P237-Z237+AE237+U237</f>
        <v>0</v>
      </c>
      <c r="AL237" s="229">
        <f t="shared" si="466"/>
        <v>0</v>
      </c>
      <c r="AM237" s="229">
        <f t="shared" si="466"/>
        <v>0</v>
      </c>
      <c r="AN237" s="229">
        <f t="shared" si="466"/>
        <v>0</v>
      </c>
      <c r="AO237" s="229">
        <f t="shared" si="466"/>
        <v>0</v>
      </c>
      <c r="AP237" s="220"/>
      <c r="AQ237" s="226">
        <f t="shared" si="2"/>
        <v>0</v>
      </c>
      <c r="AR237" s="224"/>
      <c r="AS237" s="224"/>
      <c r="AT237" s="236"/>
      <c r="AU237" s="224"/>
      <c r="AV237" s="224"/>
      <c r="AW237" s="238"/>
      <c r="AX237" s="238"/>
    </row>
    <row r="238" spans="1:50" ht="93.75" customHeight="1" x14ac:dyDescent="0.55000000000000004">
      <c r="A238" s="218">
        <f t="shared" si="3"/>
        <v>233</v>
      </c>
      <c r="B238" s="273" t="s">
        <v>1214</v>
      </c>
      <c r="C238" s="248" t="s">
        <v>190</v>
      </c>
      <c r="D238" s="247" t="s">
        <v>58</v>
      </c>
      <c r="E238" s="224" t="s">
        <v>959</v>
      </c>
      <c r="F238" s="224" t="s">
        <v>960</v>
      </c>
      <c r="G238" s="236" t="s">
        <v>42</v>
      </c>
      <c r="H238" s="224"/>
      <c r="I238" s="224" t="s">
        <v>961</v>
      </c>
      <c r="J238" s="224" t="s">
        <v>72</v>
      </c>
      <c r="K238" s="278">
        <v>45574</v>
      </c>
      <c r="L238" s="226" t="s">
        <v>142</v>
      </c>
      <c r="M238" s="226" t="s">
        <v>1215</v>
      </c>
      <c r="N238" s="227"/>
      <c r="O238" s="226">
        <f>'EQUIPO JUNIO 2025  1'!AQ238</f>
        <v>10</v>
      </c>
      <c r="P238" s="228">
        <f t="shared" si="4"/>
        <v>10</v>
      </c>
      <c r="Q238" s="229">
        <f t="shared" ref="Q238:T238" si="467">AK238</f>
        <v>10</v>
      </c>
      <c r="R238" s="229">
        <f t="shared" si="467"/>
        <v>10</v>
      </c>
      <c r="S238" s="229">
        <f t="shared" si="467"/>
        <v>10</v>
      </c>
      <c r="T238" s="230">
        <f t="shared" si="467"/>
        <v>10</v>
      </c>
      <c r="U238" s="231"/>
      <c r="V238" s="220"/>
      <c r="W238" s="220"/>
      <c r="X238" s="220"/>
      <c r="Y238" s="232"/>
      <c r="Z238" s="340"/>
      <c r="AA238" s="341"/>
      <c r="AB238" s="220"/>
      <c r="AC238" s="220"/>
      <c r="AD238" s="232"/>
      <c r="AE238" s="233"/>
      <c r="AF238" s="220"/>
      <c r="AG238" s="220"/>
      <c r="AH238" s="220"/>
      <c r="AI238" s="232"/>
      <c r="AJ238" s="234">
        <f>'EQUIPO ENERO 2025'!AP238</f>
        <v>5</v>
      </c>
      <c r="AK238" s="235">
        <f t="shared" ref="AK238:AO238" si="468">P238-Z238+AE238+U238</f>
        <v>10</v>
      </c>
      <c r="AL238" s="229">
        <f t="shared" si="468"/>
        <v>10</v>
      </c>
      <c r="AM238" s="229">
        <f t="shared" si="468"/>
        <v>10</v>
      </c>
      <c r="AN238" s="229">
        <f t="shared" si="468"/>
        <v>10</v>
      </c>
      <c r="AO238" s="229">
        <f t="shared" si="468"/>
        <v>10</v>
      </c>
      <c r="AP238" s="220"/>
      <c r="AQ238" s="226">
        <f t="shared" si="2"/>
        <v>10</v>
      </c>
      <c r="AR238" s="224"/>
      <c r="AS238" s="224"/>
      <c r="AT238" s="236"/>
      <c r="AU238" s="224"/>
      <c r="AV238" s="224"/>
      <c r="AW238" s="238"/>
      <c r="AX238" s="238"/>
    </row>
    <row r="239" spans="1:50" ht="93.75" customHeight="1" x14ac:dyDescent="0.55000000000000004">
      <c r="A239" s="218">
        <f t="shared" si="3"/>
        <v>234</v>
      </c>
      <c r="B239" s="273" t="s">
        <v>962</v>
      </c>
      <c r="C239" s="224" t="s">
        <v>212</v>
      </c>
      <c r="D239" s="303" t="s">
        <v>963</v>
      </c>
      <c r="E239" s="224" t="s">
        <v>964</v>
      </c>
      <c r="F239" s="224" t="s">
        <v>965</v>
      </c>
      <c r="G239" s="236" t="s">
        <v>42</v>
      </c>
      <c r="H239" s="224"/>
      <c r="I239" s="224" t="s">
        <v>966</v>
      </c>
      <c r="J239" s="224" t="s">
        <v>72</v>
      </c>
      <c r="K239" s="278">
        <v>45574</v>
      </c>
      <c r="L239" s="226" t="s">
        <v>855</v>
      </c>
      <c r="M239" s="226">
        <v>78</v>
      </c>
      <c r="N239" s="227"/>
      <c r="O239" s="226">
        <f>'EQUIPO JUNIO 2025  1'!AQ239</f>
        <v>2</v>
      </c>
      <c r="P239" s="228">
        <f t="shared" si="4"/>
        <v>2</v>
      </c>
      <c r="Q239" s="229">
        <f t="shared" ref="Q239:T239" si="469">AK239</f>
        <v>2</v>
      </c>
      <c r="R239" s="229">
        <f t="shared" si="469"/>
        <v>2</v>
      </c>
      <c r="S239" s="229">
        <f t="shared" si="469"/>
        <v>2</v>
      </c>
      <c r="T239" s="230">
        <f t="shared" si="469"/>
        <v>2</v>
      </c>
      <c r="U239" s="231"/>
      <c r="V239" s="220"/>
      <c r="W239" s="220"/>
      <c r="X239" s="220"/>
      <c r="Y239" s="232"/>
      <c r="Z239" s="340"/>
      <c r="AA239" s="341"/>
      <c r="AB239" s="220"/>
      <c r="AC239" s="220"/>
      <c r="AD239" s="232"/>
      <c r="AE239" s="233"/>
      <c r="AF239" s="220"/>
      <c r="AG239" s="220"/>
      <c r="AH239" s="220"/>
      <c r="AI239" s="232"/>
      <c r="AJ239" s="234">
        <f>'EQUIPO ENERO 2025'!AP239</f>
        <v>2</v>
      </c>
      <c r="AK239" s="235">
        <f t="shared" ref="AK239:AO239" si="470">P239-Z239+AE239+U239</f>
        <v>2</v>
      </c>
      <c r="AL239" s="229">
        <f t="shared" si="470"/>
        <v>2</v>
      </c>
      <c r="AM239" s="229">
        <f t="shared" si="470"/>
        <v>2</v>
      </c>
      <c r="AN239" s="229">
        <f t="shared" si="470"/>
        <v>2</v>
      </c>
      <c r="AO239" s="229">
        <f t="shared" si="470"/>
        <v>2</v>
      </c>
      <c r="AP239" s="220"/>
      <c r="AQ239" s="226">
        <f t="shared" si="2"/>
        <v>2</v>
      </c>
      <c r="AR239" s="224"/>
      <c r="AS239" s="224"/>
      <c r="AT239" s="236"/>
      <c r="AU239" s="224"/>
      <c r="AV239" s="224"/>
      <c r="AW239" s="238"/>
      <c r="AX239" s="238"/>
    </row>
    <row r="240" spans="1:50" ht="93.75" customHeight="1" x14ac:dyDescent="0.55000000000000004">
      <c r="A240" s="218">
        <f t="shared" si="3"/>
        <v>235</v>
      </c>
      <c r="B240" s="273" t="s">
        <v>967</v>
      </c>
      <c r="C240" s="248" t="s">
        <v>410</v>
      </c>
      <c r="D240" s="224" t="s">
        <v>59</v>
      </c>
      <c r="E240" s="224" t="s">
        <v>890</v>
      </c>
      <c r="F240" s="224"/>
      <c r="G240" s="236" t="s">
        <v>42</v>
      </c>
      <c r="H240" s="224"/>
      <c r="I240" s="224" t="s">
        <v>890</v>
      </c>
      <c r="J240" s="224" t="s">
        <v>72</v>
      </c>
      <c r="K240" s="278">
        <v>44942</v>
      </c>
      <c r="L240" s="280" t="s">
        <v>892</v>
      </c>
      <c r="M240" s="226">
        <v>260</v>
      </c>
      <c r="N240" s="224"/>
      <c r="O240" s="226">
        <f>'EQUIPO JUNIO 2025  1'!AQ240</f>
        <v>0</v>
      </c>
      <c r="P240" s="228">
        <f t="shared" si="4"/>
        <v>0</v>
      </c>
      <c r="Q240" s="229">
        <f t="shared" ref="Q240:T240" si="471">AK240</f>
        <v>0</v>
      </c>
      <c r="R240" s="229">
        <f t="shared" si="471"/>
        <v>0</v>
      </c>
      <c r="S240" s="229">
        <f t="shared" si="471"/>
        <v>0</v>
      </c>
      <c r="T240" s="230">
        <f t="shared" si="471"/>
        <v>0</v>
      </c>
      <c r="U240" s="231"/>
      <c r="V240" s="220"/>
      <c r="W240" s="220"/>
      <c r="X240" s="220"/>
      <c r="Y240" s="232"/>
      <c r="Z240" s="340"/>
      <c r="AA240" s="341"/>
      <c r="AB240" s="220"/>
      <c r="AC240" s="220"/>
      <c r="AD240" s="232"/>
      <c r="AE240" s="233"/>
      <c r="AF240" s="220"/>
      <c r="AG240" s="220"/>
      <c r="AH240" s="220"/>
      <c r="AI240" s="232"/>
      <c r="AJ240" s="234">
        <f>'EQUIPO ENERO 2025'!AP240</f>
        <v>0</v>
      </c>
      <c r="AK240" s="235">
        <f t="shared" ref="AK240:AO240" si="472">P240-Z240+AE240+U240</f>
        <v>0</v>
      </c>
      <c r="AL240" s="229">
        <f t="shared" si="472"/>
        <v>0</v>
      </c>
      <c r="AM240" s="229">
        <f t="shared" si="472"/>
        <v>0</v>
      </c>
      <c r="AN240" s="229">
        <f t="shared" si="472"/>
        <v>0</v>
      </c>
      <c r="AO240" s="229">
        <f t="shared" si="472"/>
        <v>0</v>
      </c>
      <c r="AP240" s="220"/>
      <c r="AQ240" s="226">
        <f t="shared" si="2"/>
        <v>0</v>
      </c>
      <c r="AR240" s="224"/>
      <c r="AS240" s="224"/>
      <c r="AT240" s="236"/>
      <c r="AU240" s="224"/>
      <c r="AV240" s="224"/>
      <c r="AW240" s="238"/>
      <c r="AX240" s="238"/>
    </row>
    <row r="241" spans="1:50" ht="93.75" customHeight="1" x14ac:dyDescent="0.55000000000000004">
      <c r="A241" s="218">
        <f t="shared" si="3"/>
        <v>236</v>
      </c>
      <c r="B241" s="368" t="s">
        <v>968</v>
      </c>
      <c r="C241" s="392"/>
      <c r="D241" s="224"/>
      <c r="E241" s="224"/>
      <c r="F241" s="224"/>
      <c r="G241" s="236"/>
      <c r="H241" s="224"/>
      <c r="I241" s="224" t="s">
        <v>969</v>
      </c>
      <c r="J241" s="224" t="s">
        <v>72</v>
      </c>
      <c r="K241" s="278">
        <v>44592</v>
      </c>
      <c r="L241" s="226"/>
      <c r="M241" s="226"/>
      <c r="N241" s="227"/>
      <c r="O241" s="226">
        <f>'EQUIPO JUNIO 2025  1'!AQ241</f>
        <v>0</v>
      </c>
      <c r="P241" s="228">
        <f t="shared" si="4"/>
        <v>0</v>
      </c>
      <c r="Q241" s="229">
        <f t="shared" ref="Q241:T241" si="473">AK241</f>
        <v>0</v>
      </c>
      <c r="R241" s="229">
        <f t="shared" si="473"/>
        <v>0</v>
      </c>
      <c r="S241" s="229">
        <f t="shared" si="473"/>
        <v>0</v>
      </c>
      <c r="T241" s="230">
        <f t="shared" si="473"/>
        <v>0</v>
      </c>
      <c r="U241" s="231"/>
      <c r="V241" s="220"/>
      <c r="W241" s="220"/>
      <c r="X241" s="220"/>
      <c r="Y241" s="232"/>
      <c r="Z241" s="340"/>
      <c r="AA241" s="341"/>
      <c r="AB241" s="220"/>
      <c r="AC241" s="220"/>
      <c r="AD241" s="232"/>
      <c r="AE241" s="233"/>
      <c r="AF241" s="220"/>
      <c r="AG241" s="220"/>
      <c r="AH241" s="220"/>
      <c r="AI241" s="232"/>
      <c r="AJ241" s="234">
        <f>'EQUIPO ENERO 2025'!AP241</f>
        <v>4</v>
      </c>
      <c r="AK241" s="235">
        <f t="shared" ref="AK241:AO241" si="474">P241-Z241+AE241+U241</f>
        <v>0</v>
      </c>
      <c r="AL241" s="229">
        <f t="shared" si="474"/>
        <v>0</v>
      </c>
      <c r="AM241" s="229">
        <f t="shared" si="474"/>
        <v>0</v>
      </c>
      <c r="AN241" s="229">
        <f t="shared" si="474"/>
        <v>0</v>
      </c>
      <c r="AO241" s="229">
        <f t="shared" si="474"/>
        <v>0</v>
      </c>
      <c r="AP241" s="220"/>
      <c r="AQ241" s="226">
        <f t="shared" si="2"/>
        <v>0</v>
      </c>
      <c r="AR241" s="224"/>
      <c r="AS241" s="224"/>
      <c r="AT241" s="236"/>
      <c r="AU241" s="224"/>
      <c r="AV241" s="224"/>
      <c r="AW241" s="238"/>
      <c r="AX241" s="238"/>
    </row>
    <row r="242" spans="1:50" ht="93.75" customHeight="1" x14ac:dyDescent="0.55000000000000004">
      <c r="A242" s="218">
        <f t="shared" si="3"/>
        <v>237</v>
      </c>
      <c r="B242" s="368" t="s">
        <v>970</v>
      </c>
      <c r="C242" s="392"/>
      <c r="D242" s="224"/>
      <c r="E242" s="224"/>
      <c r="F242" s="224"/>
      <c r="G242" s="236"/>
      <c r="H242" s="224"/>
      <c r="I242" s="224" t="s">
        <v>971</v>
      </c>
      <c r="J242" s="224" t="s">
        <v>72</v>
      </c>
      <c r="K242" s="278">
        <v>44592</v>
      </c>
      <c r="L242" s="226"/>
      <c r="M242" s="226"/>
      <c r="N242" s="227"/>
      <c r="O242" s="226">
        <f>'EQUIPO JUNIO 2025  1'!AQ242</f>
        <v>4</v>
      </c>
      <c r="P242" s="228">
        <f t="shared" si="4"/>
        <v>4</v>
      </c>
      <c r="Q242" s="229">
        <f t="shared" ref="Q242:T242" si="475">AK242</f>
        <v>4</v>
      </c>
      <c r="R242" s="229">
        <f t="shared" si="475"/>
        <v>4</v>
      </c>
      <c r="S242" s="229">
        <f t="shared" si="475"/>
        <v>4</v>
      </c>
      <c r="T242" s="230">
        <f t="shared" si="475"/>
        <v>4</v>
      </c>
      <c r="U242" s="231"/>
      <c r="V242" s="220"/>
      <c r="W242" s="220"/>
      <c r="X242" s="220"/>
      <c r="Y242" s="232"/>
      <c r="Z242" s="340"/>
      <c r="AA242" s="341"/>
      <c r="AB242" s="220"/>
      <c r="AC242" s="220"/>
      <c r="AD242" s="232"/>
      <c r="AE242" s="233"/>
      <c r="AF242" s="220"/>
      <c r="AG242" s="220"/>
      <c r="AH242" s="220"/>
      <c r="AI242" s="232"/>
      <c r="AJ242" s="234">
        <f>'EQUIPO ENERO 2025'!AP242</f>
        <v>4</v>
      </c>
      <c r="AK242" s="235">
        <f t="shared" ref="AK242:AO242" si="476">P242-Z242+AE242+U242</f>
        <v>4</v>
      </c>
      <c r="AL242" s="229">
        <f t="shared" si="476"/>
        <v>4</v>
      </c>
      <c r="AM242" s="229">
        <f t="shared" si="476"/>
        <v>4</v>
      </c>
      <c r="AN242" s="229">
        <f t="shared" si="476"/>
        <v>4</v>
      </c>
      <c r="AO242" s="229">
        <f t="shared" si="476"/>
        <v>4</v>
      </c>
      <c r="AP242" s="220"/>
      <c r="AQ242" s="226">
        <f t="shared" si="2"/>
        <v>4</v>
      </c>
      <c r="AR242" s="224"/>
      <c r="AS242" s="224"/>
      <c r="AT242" s="236"/>
      <c r="AU242" s="224"/>
      <c r="AV242" s="224"/>
      <c r="AW242" s="238"/>
      <c r="AX242" s="238"/>
    </row>
    <row r="243" spans="1:50" ht="93.75" customHeight="1" x14ac:dyDescent="0.55000000000000004">
      <c r="A243" s="218">
        <f t="shared" si="3"/>
        <v>238</v>
      </c>
      <c r="B243" s="370" t="s">
        <v>973</v>
      </c>
      <c r="C243" s="224"/>
      <c r="D243" s="224"/>
      <c r="E243" s="224"/>
      <c r="F243" s="224"/>
      <c r="G243" s="236"/>
      <c r="H243" s="224"/>
      <c r="I243" s="224"/>
      <c r="J243" s="224"/>
      <c r="K243" s="278"/>
      <c r="L243" s="226"/>
      <c r="M243" s="226"/>
      <c r="N243" s="227"/>
      <c r="O243" s="226">
        <f>'EQUIPO JUNIO 2025  1'!AQ243</f>
        <v>-30</v>
      </c>
      <c r="P243" s="228">
        <f t="shared" si="4"/>
        <v>-30</v>
      </c>
      <c r="Q243" s="229">
        <f t="shared" ref="Q243:T243" si="477">AK243</f>
        <v>-30</v>
      </c>
      <c r="R243" s="229">
        <f t="shared" si="477"/>
        <v>-30</v>
      </c>
      <c r="S243" s="229">
        <f t="shared" si="477"/>
        <v>-30</v>
      </c>
      <c r="T243" s="230">
        <f t="shared" si="477"/>
        <v>-30</v>
      </c>
      <c r="U243" s="231"/>
      <c r="V243" s="220"/>
      <c r="W243" s="220"/>
      <c r="X243" s="220"/>
      <c r="Y243" s="232"/>
      <c r="Z243" s="340"/>
      <c r="AA243" s="341"/>
      <c r="AB243" s="220"/>
      <c r="AC243" s="220"/>
      <c r="AD243" s="232"/>
      <c r="AE243" s="233"/>
      <c r="AF243" s="220"/>
      <c r="AG243" s="220"/>
      <c r="AH243" s="220"/>
      <c r="AI243" s="232"/>
      <c r="AJ243" s="234"/>
      <c r="AK243" s="235">
        <f t="shared" ref="AK243:AO243" si="478">P243-Z243+AE243+U243</f>
        <v>-30</v>
      </c>
      <c r="AL243" s="229">
        <f t="shared" si="478"/>
        <v>-30</v>
      </c>
      <c r="AM243" s="229">
        <f t="shared" si="478"/>
        <v>-30</v>
      </c>
      <c r="AN243" s="229">
        <f t="shared" si="478"/>
        <v>-30</v>
      </c>
      <c r="AO243" s="229">
        <f t="shared" si="478"/>
        <v>-30</v>
      </c>
      <c r="AP243" s="220"/>
      <c r="AQ243" s="226">
        <f t="shared" si="2"/>
        <v>-30</v>
      </c>
      <c r="AR243" s="224"/>
      <c r="AS243" s="224"/>
      <c r="AT243" s="236"/>
      <c r="AU243" s="224"/>
      <c r="AV243" s="224"/>
      <c r="AW243" s="371" t="s">
        <v>1227</v>
      </c>
      <c r="AX243" s="238"/>
    </row>
    <row r="244" spans="1:50" ht="93.75" customHeight="1" x14ac:dyDescent="0.55000000000000004">
      <c r="A244" s="218">
        <f t="shared" si="3"/>
        <v>239</v>
      </c>
      <c r="B244" s="273" t="s">
        <v>974</v>
      </c>
      <c r="C244" s="224" t="s">
        <v>52</v>
      </c>
      <c r="D244" s="224" t="s">
        <v>58</v>
      </c>
      <c r="E244" s="224" t="s">
        <v>975</v>
      </c>
      <c r="F244" s="224"/>
      <c r="G244" s="236" t="s">
        <v>42</v>
      </c>
      <c r="H244" s="224"/>
      <c r="I244" s="224" t="s">
        <v>976</v>
      </c>
      <c r="J244" s="224" t="s">
        <v>72</v>
      </c>
      <c r="K244" s="278">
        <v>44592</v>
      </c>
      <c r="L244" s="226"/>
      <c r="M244" s="226"/>
      <c r="N244" s="227"/>
      <c r="O244" s="226">
        <f>'EQUIPO JUNIO 2025  1'!AQ244</f>
        <v>10</v>
      </c>
      <c r="P244" s="228">
        <f t="shared" si="4"/>
        <v>10</v>
      </c>
      <c r="Q244" s="229">
        <f t="shared" ref="Q244:T244" si="479">AK244</f>
        <v>10</v>
      </c>
      <c r="R244" s="229">
        <f t="shared" si="479"/>
        <v>10</v>
      </c>
      <c r="S244" s="229">
        <f t="shared" si="479"/>
        <v>10</v>
      </c>
      <c r="T244" s="230">
        <f t="shared" si="479"/>
        <v>10</v>
      </c>
      <c r="U244" s="231"/>
      <c r="V244" s="220"/>
      <c r="W244" s="220"/>
      <c r="X244" s="220"/>
      <c r="Y244" s="232"/>
      <c r="Z244" s="340"/>
      <c r="AA244" s="341"/>
      <c r="AB244" s="220"/>
      <c r="AC244" s="220"/>
      <c r="AD244" s="232"/>
      <c r="AE244" s="233"/>
      <c r="AF244" s="220"/>
      <c r="AG244" s="220"/>
      <c r="AH244" s="220"/>
      <c r="AI244" s="232"/>
      <c r="AJ244" s="234">
        <f>'EQUIPO ENERO 2025'!AP244</f>
        <v>10</v>
      </c>
      <c r="AK244" s="235">
        <f t="shared" ref="AK244:AO244" si="480">P244-Z244+AE244+U244</f>
        <v>10</v>
      </c>
      <c r="AL244" s="229">
        <f t="shared" si="480"/>
        <v>10</v>
      </c>
      <c r="AM244" s="229">
        <f t="shared" si="480"/>
        <v>10</v>
      </c>
      <c r="AN244" s="229">
        <f t="shared" si="480"/>
        <v>10</v>
      </c>
      <c r="AO244" s="229">
        <f t="shared" si="480"/>
        <v>10</v>
      </c>
      <c r="AP244" s="220"/>
      <c r="AQ244" s="226">
        <f t="shared" si="2"/>
        <v>10</v>
      </c>
      <c r="AR244" s="224"/>
      <c r="AS244" s="224"/>
      <c r="AT244" s="236"/>
      <c r="AU244" s="224"/>
      <c r="AV244" s="224"/>
      <c r="AW244" s="238"/>
      <c r="AX244" s="238"/>
    </row>
    <row r="245" spans="1:50" ht="93.75" customHeight="1" x14ac:dyDescent="0.55000000000000004">
      <c r="A245" s="218">
        <f t="shared" si="3"/>
        <v>240</v>
      </c>
      <c r="B245" s="370" t="s">
        <v>977</v>
      </c>
      <c r="C245" s="224" t="s">
        <v>52</v>
      </c>
      <c r="D245" s="224"/>
      <c r="E245" s="224" t="s">
        <v>978</v>
      </c>
      <c r="F245" s="224" t="s">
        <v>979</v>
      </c>
      <c r="G245" s="236" t="s">
        <v>42</v>
      </c>
      <c r="H245" s="224"/>
      <c r="I245" s="224" t="s">
        <v>980</v>
      </c>
      <c r="J245" s="224" t="s">
        <v>72</v>
      </c>
      <c r="K245" s="278">
        <v>44592</v>
      </c>
      <c r="L245" s="226"/>
      <c r="M245" s="226">
        <v>220</v>
      </c>
      <c r="N245" s="227"/>
      <c r="O245" s="226">
        <f>'EQUIPO JUNIO 2025  1'!AQ245</f>
        <v>339</v>
      </c>
      <c r="P245" s="228">
        <f t="shared" si="4"/>
        <v>339</v>
      </c>
      <c r="Q245" s="229">
        <f t="shared" ref="Q245:T245" si="481">AK245</f>
        <v>339</v>
      </c>
      <c r="R245" s="229">
        <f t="shared" si="481"/>
        <v>339</v>
      </c>
      <c r="S245" s="229">
        <f t="shared" si="481"/>
        <v>339</v>
      </c>
      <c r="T245" s="230">
        <f t="shared" si="481"/>
        <v>339</v>
      </c>
      <c r="U245" s="231"/>
      <c r="V245" s="220"/>
      <c r="W245" s="220"/>
      <c r="X245" s="220"/>
      <c r="Y245" s="232"/>
      <c r="Z245" s="340"/>
      <c r="AA245" s="341"/>
      <c r="AB245" s="220"/>
      <c r="AC245" s="220"/>
      <c r="AD245" s="232"/>
      <c r="AE245" s="233"/>
      <c r="AF245" s="220"/>
      <c r="AG245" s="220"/>
      <c r="AH245" s="220"/>
      <c r="AI245" s="232"/>
      <c r="AJ245" s="234">
        <f>'EQUIPO ENERO 2025'!AP245</f>
        <v>142</v>
      </c>
      <c r="AK245" s="235">
        <f t="shared" ref="AK245:AO245" si="482">P245-Z245+AE245+U245</f>
        <v>339</v>
      </c>
      <c r="AL245" s="229">
        <f t="shared" si="482"/>
        <v>339</v>
      </c>
      <c r="AM245" s="229">
        <f t="shared" si="482"/>
        <v>339</v>
      </c>
      <c r="AN245" s="229">
        <f t="shared" si="482"/>
        <v>339</v>
      </c>
      <c r="AO245" s="229">
        <f t="shared" si="482"/>
        <v>339</v>
      </c>
      <c r="AP245" s="220"/>
      <c r="AQ245" s="226">
        <f t="shared" si="2"/>
        <v>339</v>
      </c>
      <c r="AR245" s="224"/>
      <c r="AS245" s="224"/>
      <c r="AT245" s="236"/>
      <c r="AU245" s="224"/>
      <c r="AV245" s="224"/>
      <c r="AW245" s="371" t="s">
        <v>1227</v>
      </c>
      <c r="AX245" s="238"/>
    </row>
    <row r="246" spans="1:50" ht="93.75" customHeight="1" x14ac:dyDescent="0.55000000000000004">
      <c r="A246" s="218">
        <f t="shared" si="3"/>
        <v>241</v>
      </c>
      <c r="B246" s="370" t="s">
        <v>985</v>
      </c>
      <c r="C246" s="224" t="s">
        <v>52</v>
      </c>
      <c r="D246" s="224" t="s">
        <v>59</v>
      </c>
      <c r="E246" s="224" t="s">
        <v>986</v>
      </c>
      <c r="F246" s="224" t="s">
        <v>979</v>
      </c>
      <c r="G246" s="236" t="s">
        <v>42</v>
      </c>
      <c r="H246" s="280">
        <v>95</v>
      </c>
      <c r="I246" s="224" t="s">
        <v>986</v>
      </c>
      <c r="J246" s="224" t="s">
        <v>72</v>
      </c>
      <c r="K246" s="278">
        <v>45574</v>
      </c>
      <c r="L246" s="226" t="s">
        <v>142</v>
      </c>
      <c r="M246" s="226">
        <v>74</v>
      </c>
      <c r="N246" s="236"/>
      <c r="O246" s="226">
        <f>'EQUIPO JUNIO 2025  1'!AQ246</f>
        <v>410</v>
      </c>
      <c r="P246" s="228">
        <f t="shared" si="4"/>
        <v>410</v>
      </c>
      <c r="Q246" s="229">
        <f t="shared" ref="Q246:T246" si="483">AK246</f>
        <v>410</v>
      </c>
      <c r="R246" s="229">
        <f t="shared" si="483"/>
        <v>410</v>
      </c>
      <c r="S246" s="229">
        <f t="shared" si="483"/>
        <v>410</v>
      </c>
      <c r="T246" s="230">
        <f t="shared" si="483"/>
        <v>410</v>
      </c>
      <c r="U246" s="231"/>
      <c r="V246" s="220"/>
      <c r="W246" s="220"/>
      <c r="X246" s="220"/>
      <c r="Y246" s="232"/>
      <c r="Z246" s="340"/>
      <c r="AA246" s="341"/>
      <c r="AB246" s="220"/>
      <c r="AC246" s="220"/>
      <c r="AD246" s="232"/>
      <c r="AE246" s="233"/>
      <c r="AF246" s="220"/>
      <c r="AG246" s="220"/>
      <c r="AH246" s="220"/>
      <c r="AI246" s="232"/>
      <c r="AJ246" s="234">
        <f>'EQUIPO ENERO 2025'!AP246</f>
        <v>410</v>
      </c>
      <c r="AK246" s="235">
        <f t="shared" ref="AK246:AO246" si="484">P246-Z246+AE246+U246</f>
        <v>410</v>
      </c>
      <c r="AL246" s="229">
        <f t="shared" si="484"/>
        <v>410</v>
      </c>
      <c r="AM246" s="229">
        <f t="shared" si="484"/>
        <v>410</v>
      </c>
      <c r="AN246" s="229">
        <f t="shared" si="484"/>
        <v>410</v>
      </c>
      <c r="AO246" s="229">
        <f t="shared" si="484"/>
        <v>410</v>
      </c>
      <c r="AP246" s="220"/>
      <c r="AQ246" s="226">
        <f t="shared" si="2"/>
        <v>410</v>
      </c>
      <c r="AR246" s="224"/>
      <c r="AS246" s="224"/>
      <c r="AT246" s="236"/>
      <c r="AU246" s="224"/>
      <c r="AV246" s="224"/>
      <c r="AW246" s="371" t="s">
        <v>1227</v>
      </c>
      <c r="AX246" s="238"/>
    </row>
    <row r="247" spans="1:50" ht="93.75" customHeight="1" x14ac:dyDescent="0.55000000000000004">
      <c r="A247" s="218">
        <f t="shared" si="3"/>
        <v>242</v>
      </c>
      <c r="B247" s="370" t="s">
        <v>988</v>
      </c>
      <c r="C247" s="224" t="s">
        <v>52</v>
      </c>
      <c r="D247" s="224" t="s">
        <v>59</v>
      </c>
      <c r="E247" s="224" t="s">
        <v>989</v>
      </c>
      <c r="F247" s="224" t="s">
        <v>979</v>
      </c>
      <c r="G247" s="236" t="s">
        <v>42</v>
      </c>
      <c r="H247" s="280">
        <v>85</v>
      </c>
      <c r="I247" s="224" t="s">
        <v>989</v>
      </c>
      <c r="J247" s="224" t="s">
        <v>72</v>
      </c>
      <c r="K247" s="250">
        <v>44592</v>
      </c>
      <c r="L247" s="226"/>
      <c r="M247" s="226"/>
      <c r="N247" s="236"/>
      <c r="O247" s="226">
        <f>'EQUIPO JUNIO 2025  1'!AQ247</f>
        <v>755</v>
      </c>
      <c r="P247" s="228">
        <f t="shared" si="4"/>
        <v>755</v>
      </c>
      <c r="Q247" s="229">
        <f t="shared" ref="Q247:T247" si="485">AK247</f>
        <v>755</v>
      </c>
      <c r="R247" s="229">
        <f t="shared" si="485"/>
        <v>755</v>
      </c>
      <c r="S247" s="229">
        <f t="shared" si="485"/>
        <v>755</v>
      </c>
      <c r="T247" s="230">
        <f t="shared" si="485"/>
        <v>755</v>
      </c>
      <c r="U247" s="231"/>
      <c r="V247" s="220"/>
      <c r="W247" s="220"/>
      <c r="X247" s="220"/>
      <c r="Y247" s="232"/>
      <c r="Z247" s="340"/>
      <c r="AA247" s="341"/>
      <c r="AB247" s="220"/>
      <c r="AC247" s="220"/>
      <c r="AD247" s="232"/>
      <c r="AE247" s="233"/>
      <c r="AF247" s="220"/>
      <c r="AG247" s="220"/>
      <c r="AH247" s="220"/>
      <c r="AI247" s="232"/>
      <c r="AJ247" s="234">
        <f>'EQUIPO ENERO 2025'!AP247</f>
        <v>355</v>
      </c>
      <c r="AK247" s="235">
        <f t="shared" ref="AK247:AO247" si="486">P247-Z247+AE247+U247</f>
        <v>755</v>
      </c>
      <c r="AL247" s="229">
        <f t="shared" si="486"/>
        <v>755</v>
      </c>
      <c r="AM247" s="229">
        <f t="shared" si="486"/>
        <v>755</v>
      </c>
      <c r="AN247" s="229">
        <f t="shared" si="486"/>
        <v>755</v>
      </c>
      <c r="AO247" s="229">
        <f t="shared" si="486"/>
        <v>755</v>
      </c>
      <c r="AP247" s="220"/>
      <c r="AQ247" s="226">
        <f t="shared" si="2"/>
        <v>755</v>
      </c>
      <c r="AR247" s="224"/>
      <c r="AS247" s="224"/>
      <c r="AT247" s="236"/>
      <c r="AU247" s="224"/>
      <c r="AV247" s="224"/>
      <c r="AW247" s="371" t="s">
        <v>1227</v>
      </c>
      <c r="AX247" s="238"/>
    </row>
    <row r="248" spans="1:50" ht="93.75" customHeight="1" x14ac:dyDescent="0.55000000000000004">
      <c r="A248" s="218">
        <f t="shared" si="3"/>
        <v>243</v>
      </c>
      <c r="B248" s="370" t="s">
        <v>990</v>
      </c>
      <c r="C248" s="224" t="s">
        <v>52</v>
      </c>
      <c r="D248" s="224" t="s">
        <v>59</v>
      </c>
      <c r="E248" s="224"/>
      <c r="F248" s="224"/>
      <c r="G248" s="236"/>
      <c r="H248" s="280"/>
      <c r="I248" s="224"/>
      <c r="J248" s="224"/>
      <c r="K248" s="278"/>
      <c r="L248" s="226"/>
      <c r="M248" s="226">
        <v>157</v>
      </c>
      <c r="N248" s="334"/>
      <c r="O248" s="226">
        <f>'EQUIPO JUNIO 2025  1'!AQ248</f>
        <v>200</v>
      </c>
      <c r="P248" s="228">
        <f t="shared" si="4"/>
        <v>200</v>
      </c>
      <c r="Q248" s="229">
        <f t="shared" ref="Q248:T248" si="487">AK248</f>
        <v>200</v>
      </c>
      <c r="R248" s="229">
        <f t="shared" si="487"/>
        <v>200</v>
      </c>
      <c r="S248" s="229">
        <f t="shared" si="487"/>
        <v>200</v>
      </c>
      <c r="T248" s="230">
        <f t="shared" si="487"/>
        <v>200</v>
      </c>
      <c r="U248" s="231"/>
      <c r="V248" s="220"/>
      <c r="W248" s="220"/>
      <c r="X248" s="220"/>
      <c r="Y248" s="232"/>
      <c r="Z248" s="340"/>
      <c r="AA248" s="341"/>
      <c r="AB248" s="220"/>
      <c r="AC248" s="220"/>
      <c r="AD248" s="232"/>
      <c r="AE248" s="233"/>
      <c r="AF248" s="220"/>
      <c r="AG248" s="220"/>
      <c r="AH248" s="220"/>
      <c r="AI248" s="232"/>
      <c r="AJ248" s="234"/>
      <c r="AK248" s="235">
        <f t="shared" ref="AK248:AO248" si="488">P248-Z248+AE248+U248</f>
        <v>200</v>
      </c>
      <c r="AL248" s="229">
        <f t="shared" si="488"/>
        <v>200</v>
      </c>
      <c r="AM248" s="229">
        <f t="shared" si="488"/>
        <v>200</v>
      </c>
      <c r="AN248" s="229">
        <f t="shared" si="488"/>
        <v>200</v>
      </c>
      <c r="AO248" s="229">
        <f t="shared" si="488"/>
        <v>200</v>
      </c>
      <c r="AP248" s="220"/>
      <c r="AQ248" s="226">
        <f t="shared" si="2"/>
        <v>200</v>
      </c>
      <c r="AR248" s="236"/>
      <c r="AS248" s="236"/>
      <c r="AT248" s="236"/>
      <c r="AU248" s="224"/>
      <c r="AV248" s="224"/>
      <c r="AW248" s="371" t="s">
        <v>1227</v>
      </c>
      <c r="AX248" s="238"/>
    </row>
    <row r="249" spans="1:50" ht="93.75" customHeight="1" x14ac:dyDescent="0.55000000000000004">
      <c r="A249" s="218">
        <f t="shared" si="3"/>
        <v>244</v>
      </c>
      <c r="B249" s="370" t="s">
        <v>991</v>
      </c>
      <c r="C249" s="224" t="s">
        <v>52</v>
      </c>
      <c r="D249" s="224" t="s">
        <v>59</v>
      </c>
      <c r="E249" s="224" t="s">
        <v>992</v>
      </c>
      <c r="F249" s="224" t="s">
        <v>993</v>
      </c>
      <c r="G249" s="236" t="s">
        <v>42</v>
      </c>
      <c r="H249" s="280">
        <v>22</v>
      </c>
      <c r="I249" s="224" t="s">
        <v>994</v>
      </c>
      <c r="J249" s="224" t="s">
        <v>72</v>
      </c>
      <c r="K249" s="278">
        <v>45107</v>
      </c>
      <c r="L249" s="226" t="s">
        <v>109</v>
      </c>
      <c r="M249" s="226">
        <v>387</v>
      </c>
      <c r="N249" s="334" t="s">
        <v>995</v>
      </c>
      <c r="O249" s="226">
        <f>'EQUIPO JUNIO 2025  1'!AQ249</f>
        <v>378</v>
      </c>
      <c r="P249" s="228">
        <f t="shared" si="4"/>
        <v>378</v>
      </c>
      <c r="Q249" s="229">
        <f t="shared" ref="Q249:T249" si="489">AK249</f>
        <v>378</v>
      </c>
      <c r="R249" s="229">
        <f t="shared" si="489"/>
        <v>378</v>
      </c>
      <c r="S249" s="229">
        <f t="shared" si="489"/>
        <v>358</v>
      </c>
      <c r="T249" s="230">
        <f t="shared" si="489"/>
        <v>358</v>
      </c>
      <c r="U249" s="231"/>
      <c r="V249" s="220"/>
      <c r="W249" s="220"/>
      <c r="X249" s="220"/>
      <c r="Y249" s="232"/>
      <c r="Z249" s="340"/>
      <c r="AA249" s="341"/>
      <c r="AB249" s="220">
        <v>20</v>
      </c>
      <c r="AC249" s="220"/>
      <c r="AD249" s="232"/>
      <c r="AE249" s="233"/>
      <c r="AF249" s="220"/>
      <c r="AG249" s="220"/>
      <c r="AH249" s="220"/>
      <c r="AI249" s="232"/>
      <c r="AJ249" s="234">
        <f>'EQUIPO ENERO 2025'!AP249</f>
        <v>418</v>
      </c>
      <c r="AK249" s="235">
        <f t="shared" ref="AK249:AO249" si="490">P249-Z249+AE249+U249</f>
        <v>378</v>
      </c>
      <c r="AL249" s="229">
        <f t="shared" si="490"/>
        <v>378</v>
      </c>
      <c r="AM249" s="229">
        <f t="shared" si="490"/>
        <v>358</v>
      </c>
      <c r="AN249" s="229">
        <f t="shared" si="490"/>
        <v>358</v>
      </c>
      <c r="AO249" s="229">
        <f t="shared" si="490"/>
        <v>358</v>
      </c>
      <c r="AP249" s="220"/>
      <c r="AQ249" s="226">
        <f t="shared" si="2"/>
        <v>358</v>
      </c>
      <c r="AR249" s="236">
        <v>2044806580</v>
      </c>
      <c r="AS249" s="236">
        <v>518</v>
      </c>
      <c r="AT249" s="236"/>
      <c r="AU249" s="224"/>
      <c r="AV249" s="224"/>
      <c r="AW249" s="371" t="s">
        <v>1228</v>
      </c>
      <c r="AX249" s="238"/>
    </row>
    <row r="250" spans="1:50" ht="93.75" customHeight="1" x14ac:dyDescent="0.55000000000000004">
      <c r="A250" s="218">
        <f t="shared" si="3"/>
        <v>245</v>
      </c>
      <c r="B250" s="273" t="s">
        <v>991</v>
      </c>
      <c r="C250" s="224" t="s">
        <v>52</v>
      </c>
      <c r="D250" s="224" t="s">
        <v>59</v>
      </c>
      <c r="E250" s="224" t="s">
        <v>997</v>
      </c>
      <c r="F250" s="224" t="s">
        <v>998</v>
      </c>
      <c r="G250" s="236" t="s">
        <v>42</v>
      </c>
      <c r="H250" s="280">
        <v>22</v>
      </c>
      <c r="I250" s="224" t="s">
        <v>999</v>
      </c>
      <c r="J250" s="224" t="s">
        <v>72</v>
      </c>
      <c r="K250" s="278">
        <v>44592</v>
      </c>
      <c r="L250" s="226"/>
      <c r="M250" s="226"/>
      <c r="N250" s="227"/>
      <c r="O250" s="226">
        <f>'EQUIPO JUNIO 2025  1'!AQ250</f>
        <v>330</v>
      </c>
      <c r="P250" s="228">
        <f t="shared" si="4"/>
        <v>330</v>
      </c>
      <c r="Q250" s="229">
        <f t="shared" ref="Q250:T250" si="491">AK250</f>
        <v>330</v>
      </c>
      <c r="R250" s="229">
        <f t="shared" si="491"/>
        <v>330</v>
      </c>
      <c r="S250" s="229">
        <f t="shared" si="491"/>
        <v>330</v>
      </c>
      <c r="T250" s="230">
        <f t="shared" si="491"/>
        <v>330</v>
      </c>
      <c r="U250" s="231"/>
      <c r="V250" s="220"/>
      <c r="W250" s="220"/>
      <c r="X250" s="220"/>
      <c r="Y250" s="232"/>
      <c r="Z250" s="340"/>
      <c r="AA250" s="341"/>
      <c r="AB250" s="220"/>
      <c r="AC250" s="220"/>
      <c r="AD250" s="232"/>
      <c r="AE250" s="233"/>
      <c r="AF250" s="220"/>
      <c r="AG250" s="220"/>
      <c r="AH250" s="220"/>
      <c r="AI250" s="232"/>
      <c r="AJ250" s="234">
        <f>'EQUIPO ENERO 2025'!AP250</f>
        <v>468</v>
      </c>
      <c r="AK250" s="235">
        <f t="shared" ref="AK250:AO250" si="492">P250-Z250+AE250+U250</f>
        <v>330</v>
      </c>
      <c r="AL250" s="229">
        <f t="shared" si="492"/>
        <v>330</v>
      </c>
      <c r="AM250" s="229">
        <f t="shared" si="492"/>
        <v>330</v>
      </c>
      <c r="AN250" s="229">
        <f t="shared" si="492"/>
        <v>330</v>
      </c>
      <c r="AO250" s="229">
        <f t="shared" si="492"/>
        <v>330</v>
      </c>
      <c r="AP250" s="220"/>
      <c r="AQ250" s="226">
        <f t="shared" si="2"/>
        <v>330</v>
      </c>
      <c r="AR250" s="236"/>
      <c r="AS250" s="236"/>
      <c r="AT250" s="236"/>
      <c r="AU250" s="224"/>
      <c r="AV250" s="224"/>
      <c r="AW250" s="238"/>
      <c r="AX250" s="238"/>
    </row>
    <row r="251" spans="1:50" ht="93.75" customHeight="1" x14ac:dyDescent="0.55000000000000004">
      <c r="A251" s="218">
        <f t="shared" si="3"/>
        <v>246</v>
      </c>
      <c r="B251" s="370" t="s">
        <v>1001</v>
      </c>
      <c r="C251" s="224" t="s">
        <v>155</v>
      </c>
      <c r="D251" s="224" t="s">
        <v>59</v>
      </c>
      <c r="E251" s="224" t="s">
        <v>1002</v>
      </c>
      <c r="F251" s="224" t="s">
        <v>979</v>
      </c>
      <c r="G251" s="236"/>
      <c r="H251" s="280"/>
      <c r="I251" s="224"/>
      <c r="J251" s="224" t="s">
        <v>386</v>
      </c>
      <c r="K251" s="278">
        <v>45539</v>
      </c>
      <c r="L251" s="226" t="s">
        <v>625</v>
      </c>
      <c r="M251" s="226">
        <v>33</v>
      </c>
      <c r="N251" s="227"/>
      <c r="O251" s="226">
        <f>'EQUIPO JUNIO 2025  1'!AQ251</f>
        <v>100</v>
      </c>
      <c r="P251" s="228">
        <f t="shared" si="4"/>
        <v>100</v>
      </c>
      <c r="Q251" s="229">
        <f t="shared" ref="Q251:T251" si="493">AK251</f>
        <v>100</v>
      </c>
      <c r="R251" s="229">
        <f t="shared" si="493"/>
        <v>100</v>
      </c>
      <c r="S251" s="229">
        <f t="shared" si="493"/>
        <v>100</v>
      </c>
      <c r="T251" s="230">
        <f t="shared" si="493"/>
        <v>100</v>
      </c>
      <c r="U251" s="231"/>
      <c r="V251" s="220"/>
      <c r="W251" s="220"/>
      <c r="X251" s="220"/>
      <c r="Y251" s="232"/>
      <c r="Z251" s="340"/>
      <c r="AA251" s="341"/>
      <c r="AB251" s="220"/>
      <c r="AC251" s="220"/>
      <c r="AD251" s="232"/>
      <c r="AE251" s="233"/>
      <c r="AF251" s="220"/>
      <c r="AG251" s="220"/>
      <c r="AH251" s="220"/>
      <c r="AI251" s="232"/>
      <c r="AJ251" s="234">
        <f>'EQUIPO ENERO 2025'!AP251</f>
        <v>100</v>
      </c>
      <c r="AK251" s="235">
        <f t="shared" ref="AK251:AO251" si="494">P251-Z251+AE251+U251</f>
        <v>100</v>
      </c>
      <c r="AL251" s="229">
        <f t="shared" si="494"/>
        <v>100</v>
      </c>
      <c r="AM251" s="229">
        <f t="shared" si="494"/>
        <v>100</v>
      </c>
      <c r="AN251" s="229">
        <f t="shared" si="494"/>
        <v>100</v>
      </c>
      <c r="AO251" s="229">
        <f t="shared" si="494"/>
        <v>100</v>
      </c>
      <c r="AP251" s="220"/>
      <c r="AQ251" s="226">
        <f t="shared" si="2"/>
        <v>100</v>
      </c>
      <c r="AR251" s="224"/>
      <c r="AS251" s="224"/>
      <c r="AT251" s="236"/>
      <c r="AU251" s="224"/>
      <c r="AV251" s="224"/>
      <c r="AW251" s="371" t="s">
        <v>1227</v>
      </c>
      <c r="AX251" s="238"/>
    </row>
    <row r="252" spans="1:50" ht="93.75" customHeight="1" x14ac:dyDescent="0.55000000000000004">
      <c r="A252" s="218">
        <f t="shared" si="3"/>
        <v>247</v>
      </c>
      <c r="B252" s="370" t="s">
        <v>1003</v>
      </c>
      <c r="C252" s="224" t="s">
        <v>132</v>
      </c>
      <c r="D252" s="224" t="s">
        <v>72</v>
      </c>
      <c r="E252" s="224" t="s">
        <v>792</v>
      </c>
      <c r="F252" s="224" t="s">
        <v>1004</v>
      </c>
      <c r="G252" s="236" t="s">
        <v>42</v>
      </c>
      <c r="H252" s="280"/>
      <c r="I252" s="224" t="s">
        <v>1005</v>
      </c>
      <c r="J252" s="224" t="s">
        <v>72</v>
      </c>
      <c r="K252" s="278"/>
      <c r="L252" s="226" t="s">
        <v>142</v>
      </c>
      <c r="M252" s="226">
        <v>73</v>
      </c>
      <c r="N252" s="227"/>
      <c r="O252" s="226">
        <f>'EQUIPO JUNIO 2025  1'!AQ252</f>
        <v>2</v>
      </c>
      <c r="P252" s="228">
        <f t="shared" si="4"/>
        <v>2</v>
      </c>
      <c r="Q252" s="229">
        <f t="shared" ref="Q252:T252" si="495">AK252</f>
        <v>2</v>
      </c>
      <c r="R252" s="229">
        <f t="shared" si="495"/>
        <v>2</v>
      </c>
      <c r="S252" s="229">
        <f t="shared" si="495"/>
        <v>2</v>
      </c>
      <c r="T252" s="230">
        <f t="shared" si="495"/>
        <v>3</v>
      </c>
      <c r="U252" s="231"/>
      <c r="V252" s="220"/>
      <c r="W252" s="220"/>
      <c r="X252" s="220">
        <v>1</v>
      </c>
      <c r="Y252" s="232"/>
      <c r="Z252" s="340"/>
      <c r="AA252" s="341"/>
      <c r="AB252" s="220"/>
      <c r="AC252" s="220"/>
      <c r="AD252" s="232"/>
      <c r="AE252" s="233"/>
      <c r="AF252" s="220"/>
      <c r="AG252" s="220"/>
      <c r="AH252" s="220"/>
      <c r="AI252" s="232"/>
      <c r="AJ252" s="234">
        <f>'EQUIPO ENERO 2025'!AP252</f>
        <v>2</v>
      </c>
      <c r="AK252" s="235">
        <f t="shared" ref="AK252:AO252" si="496">P252-Z252+AE252+U252</f>
        <v>2</v>
      </c>
      <c r="AL252" s="229">
        <f t="shared" si="496"/>
        <v>2</v>
      </c>
      <c r="AM252" s="229">
        <f t="shared" si="496"/>
        <v>2</v>
      </c>
      <c r="AN252" s="229">
        <f t="shared" si="496"/>
        <v>3</v>
      </c>
      <c r="AO252" s="229">
        <f t="shared" si="496"/>
        <v>3</v>
      </c>
      <c r="AP252" s="220"/>
      <c r="AQ252" s="226">
        <f t="shared" si="2"/>
        <v>3</v>
      </c>
      <c r="AR252" s="224"/>
      <c r="AS252" s="224"/>
      <c r="AT252" s="236"/>
      <c r="AU252" s="224"/>
      <c r="AV252" s="224"/>
      <c r="AW252" s="371" t="s">
        <v>1229</v>
      </c>
      <c r="AX252" s="238"/>
    </row>
    <row r="253" spans="1:50" ht="93.75" customHeight="1" x14ac:dyDescent="0.55000000000000004">
      <c r="A253" s="218">
        <f t="shared" si="3"/>
        <v>248</v>
      </c>
      <c r="B253" s="273" t="s">
        <v>1006</v>
      </c>
      <c r="C253" s="224" t="s">
        <v>132</v>
      </c>
      <c r="D253" s="224" t="s">
        <v>72</v>
      </c>
      <c r="E253" s="224" t="s">
        <v>792</v>
      </c>
      <c r="F253" s="224" t="s">
        <v>1004</v>
      </c>
      <c r="G253" s="236" t="s">
        <v>42</v>
      </c>
      <c r="H253" s="236" t="s">
        <v>1007</v>
      </c>
      <c r="I253" s="224" t="s">
        <v>1005</v>
      </c>
      <c r="J253" s="224" t="s">
        <v>72</v>
      </c>
      <c r="K253" s="278">
        <v>45574</v>
      </c>
      <c r="L253" s="226" t="s">
        <v>142</v>
      </c>
      <c r="M253" s="226" t="s">
        <v>1222</v>
      </c>
      <c r="N253" s="227" t="s">
        <v>1230</v>
      </c>
      <c r="O253" s="226">
        <f>'EQUIPO JUNIO 2025  1'!AQ253</f>
        <v>1</v>
      </c>
      <c r="P253" s="228">
        <f t="shared" si="4"/>
        <v>1</v>
      </c>
      <c r="Q253" s="229">
        <f t="shared" ref="Q253:T253" si="497">AK253</f>
        <v>1</v>
      </c>
      <c r="R253" s="229">
        <f t="shared" si="497"/>
        <v>1</v>
      </c>
      <c r="S253" s="229">
        <f t="shared" si="497"/>
        <v>0</v>
      </c>
      <c r="T253" s="230">
        <f t="shared" si="497"/>
        <v>0</v>
      </c>
      <c r="U253" s="231"/>
      <c r="V253" s="220"/>
      <c r="W253" s="220"/>
      <c r="X253" s="220"/>
      <c r="Y253" s="232"/>
      <c r="Z253" s="340"/>
      <c r="AA253" s="341"/>
      <c r="AB253" s="220">
        <v>1</v>
      </c>
      <c r="AC253" s="220"/>
      <c r="AD253" s="232"/>
      <c r="AE253" s="233"/>
      <c r="AF253" s="220"/>
      <c r="AG253" s="220"/>
      <c r="AH253" s="220"/>
      <c r="AI253" s="232"/>
      <c r="AJ253" s="234">
        <f>'EQUIPO ENERO 2025'!AP253</f>
        <v>1</v>
      </c>
      <c r="AK253" s="235">
        <f t="shared" ref="AK253:AO253" si="498">P253-Z253+AE253+U253</f>
        <v>1</v>
      </c>
      <c r="AL253" s="229">
        <f t="shared" si="498"/>
        <v>1</v>
      </c>
      <c r="AM253" s="229">
        <f t="shared" si="498"/>
        <v>0</v>
      </c>
      <c r="AN253" s="229">
        <f t="shared" si="498"/>
        <v>0</v>
      </c>
      <c r="AO253" s="229">
        <f t="shared" si="498"/>
        <v>0</v>
      </c>
      <c r="AP253" s="220"/>
      <c r="AQ253" s="226">
        <f t="shared" si="2"/>
        <v>0</v>
      </c>
      <c r="AR253" s="224"/>
      <c r="AS253" s="224">
        <v>506</v>
      </c>
      <c r="AT253" s="236"/>
      <c r="AU253" s="224"/>
      <c r="AV253" s="224"/>
      <c r="AW253" s="238"/>
      <c r="AX253" s="238"/>
    </row>
    <row r="254" spans="1:50" ht="93.75" customHeight="1" x14ac:dyDescent="0.55000000000000004">
      <c r="A254" s="218">
        <f t="shared" si="3"/>
        <v>249</v>
      </c>
      <c r="B254" s="273" t="s">
        <v>1008</v>
      </c>
      <c r="C254" s="224" t="s">
        <v>132</v>
      </c>
      <c r="D254" s="224" t="s">
        <v>72</v>
      </c>
      <c r="E254" s="224" t="s">
        <v>792</v>
      </c>
      <c r="F254" s="224" t="s">
        <v>1009</v>
      </c>
      <c r="G254" s="236" t="s">
        <v>42</v>
      </c>
      <c r="H254" s="236"/>
      <c r="I254" s="224" t="s">
        <v>1010</v>
      </c>
      <c r="J254" s="224" t="s">
        <v>72</v>
      </c>
      <c r="K254" s="278">
        <v>45574</v>
      </c>
      <c r="L254" s="226" t="s">
        <v>142</v>
      </c>
      <c r="M254" s="226">
        <v>73</v>
      </c>
      <c r="N254" s="227"/>
      <c r="O254" s="226">
        <f>'EQUIPO JUNIO 2025  1'!AQ254</f>
        <v>1</v>
      </c>
      <c r="P254" s="228">
        <f t="shared" si="4"/>
        <v>1</v>
      </c>
      <c r="Q254" s="229">
        <f t="shared" ref="Q254:T254" si="499">AK254</f>
        <v>1</v>
      </c>
      <c r="R254" s="229">
        <f t="shared" si="499"/>
        <v>1</v>
      </c>
      <c r="S254" s="229">
        <f t="shared" si="499"/>
        <v>1</v>
      </c>
      <c r="T254" s="230">
        <f t="shared" si="499"/>
        <v>1</v>
      </c>
      <c r="U254" s="231"/>
      <c r="V254" s="220"/>
      <c r="W254" s="220"/>
      <c r="X254" s="220"/>
      <c r="Y254" s="232"/>
      <c r="Z254" s="340"/>
      <c r="AA254" s="341"/>
      <c r="AB254" s="220"/>
      <c r="AC254" s="220"/>
      <c r="AD254" s="232"/>
      <c r="AE254" s="233"/>
      <c r="AF254" s="220"/>
      <c r="AG254" s="220"/>
      <c r="AH254" s="220"/>
      <c r="AI254" s="232"/>
      <c r="AJ254" s="234">
        <f>'EQUIPO ENERO 2025'!AP254</f>
        <v>1</v>
      </c>
      <c r="AK254" s="235">
        <f t="shared" ref="AK254:AO254" si="500">P254-Z254+AE254+U254</f>
        <v>1</v>
      </c>
      <c r="AL254" s="229">
        <f t="shared" si="500"/>
        <v>1</v>
      </c>
      <c r="AM254" s="229">
        <f t="shared" si="500"/>
        <v>1</v>
      </c>
      <c r="AN254" s="229">
        <f t="shared" si="500"/>
        <v>1</v>
      </c>
      <c r="AO254" s="229">
        <f t="shared" si="500"/>
        <v>1</v>
      </c>
      <c r="AP254" s="220"/>
      <c r="AQ254" s="226">
        <f t="shared" si="2"/>
        <v>1</v>
      </c>
      <c r="AR254" s="224"/>
      <c r="AS254" s="224"/>
      <c r="AT254" s="236"/>
      <c r="AU254" s="224"/>
      <c r="AV254" s="224"/>
      <c r="AW254" s="238" t="s">
        <v>1232</v>
      </c>
      <c r="AX254" s="238"/>
    </row>
    <row r="255" spans="1:50" ht="93.75" customHeight="1" x14ac:dyDescent="0.55000000000000004">
      <c r="A255" s="218">
        <f t="shared" si="3"/>
        <v>250</v>
      </c>
      <c r="B255" s="273" t="s">
        <v>1011</v>
      </c>
      <c r="C255" s="224" t="s">
        <v>132</v>
      </c>
      <c r="D255" s="224" t="s">
        <v>72</v>
      </c>
      <c r="E255" s="224" t="s">
        <v>792</v>
      </c>
      <c r="F255" s="224" t="s">
        <v>1004</v>
      </c>
      <c r="G255" s="236" t="s">
        <v>42</v>
      </c>
      <c r="H255" s="236" t="s">
        <v>1012</v>
      </c>
      <c r="I255" s="224" t="s">
        <v>1013</v>
      </c>
      <c r="J255" s="224" t="s">
        <v>72</v>
      </c>
      <c r="K255" s="278">
        <v>45107</v>
      </c>
      <c r="L255" s="226" t="s">
        <v>109</v>
      </c>
      <c r="M255" s="226">
        <v>394</v>
      </c>
      <c r="N255" s="227"/>
      <c r="O255" s="226">
        <f>'EQUIPO JUNIO 2025  1'!AQ255</f>
        <v>0</v>
      </c>
      <c r="P255" s="228">
        <f t="shared" si="4"/>
        <v>0</v>
      </c>
      <c r="Q255" s="229">
        <f t="shared" ref="Q255:T255" si="501">AK255</f>
        <v>0</v>
      </c>
      <c r="R255" s="229">
        <f t="shared" si="501"/>
        <v>0</v>
      </c>
      <c r="S255" s="229">
        <f t="shared" si="501"/>
        <v>0</v>
      </c>
      <c r="T255" s="230">
        <f t="shared" si="501"/>
        <v>0</v>
      </c>
      <c r="U255" s="231"/>
      <c r="V255" s="220"/>
      <c r="W255" s="220"/>
      <c r="X255" s="220"/>
      <c r="Y255" s="232"/>
      <c r="Z255" s="340"/>
      <c r="AA255" s="341"/>
      <c r="AB255" s="220"/>
      <c r="AC255" s="220"/>
      <c r="AD255" s="232"/>
      <c r="AE255" s="233"/>
      <c r="AF255" s="220"/>
      <c r="AG255" s="220"/>
      <c r="AH255" s="220"/>
      <c r="AI255" s="232"/>
      <c r="AJ255" s="234">
        <f>'EQUIPO ENERO 2025'!AP255</f>
        <v>0</v>
      </c>
      <c r="AK255" s="235">
        <f t="shared" ref="AK255:AO255" si="502">P255-Z255+AE255+U255</f>
        <v>0</v>
      </c>
      <c r="AL255" s="229">
        <f t="shared" si="502"/>
        <v>0</v>
      </c>
      <c r="AM255" s="229">
        <f t="shared" si="502"/>
        <v>0</v>
      </c>
      <c r="AN255" s="229">
        <f t="shared" si="502"/>
        <v>0</v>
      </c>
      <c r="AO255" s="229">
        <f t="shared" si="502"/>
        <v>0</v>
      </c>
      <c r="AP255" s="220"/>
      <c r="AQ255" s="226">
        <f t="shared" si="2"/>
        <v>0</v>
      </c>
      <c r="AR255" s="224"/>
      <c r="AS255" s="224"/>
      <c r="AT255" s="236"/>
      <c r="AU255" s="224"/>
      <c r="AV255" s="224"/>
      <c r="AW255" s="238"/>
      <c r="AX255" s="238"/>
    </row>
    <row r="256" spans="1:50" ht="93.75" customHeight="1" x14ac:dyDescent="0.55000000000000004">
      <c r="A256" s="218">
        <f t="shared" si="3"/>
        <v>251</v>
      </c>
      <c r="B256" s="273" t="s">
        <v>1014</v>
      </c>
      <c r="C256" s="224" t="s">
        <v>190</v>
      </c>
      <c r="D256" s="224" t="s">
        <v>72</v>
      </c>
      <c r="E256" s="224" t="s">
        <v>792</v>
      </c>
      <c r="F256" s="224" t="s">
        <v>1015</v>
      </c>
      <c r="G256" s="236" t="s">
        <v>42</v>
      </c>
      <c r="H256" s="236"/>
      <c r="I256" s="224" t="s">
        <v>1016</v>
      </c>
      <c r="J256" s="224" t="s">
        <v>72</v>
      </c>
      <c r="K256" s="278">
        <v>45566</v>
      </c>
      <c r="L256" s="226" t="s">
        <v>277</v>
      </c>
      <c r="M256" s="226">
        <v>69</v>
      </c>
      <c r="N256" s="227"/>
      <c r="O256" s="226">
        <f>'EQUIPO JUNIO 2025  1'!AQ256</f>
        <v>1</v>
      </c>
      <c r="P256" s="228">
        <f t="shared" si="4"/>
        <v>1</v>
      </c>
      <c r="Q256" s="229">
        <f t="shared" ref="Q256:T256" si="503">AK256</f>
        <v>1</v>
      </c>
      <c r="R256" s="229">
        <f t="shared" si="503"/>
        <v>1</v>
      </c>
      <c r="S256" s="229">
        <f t="shared" si="503"/>
        <v>1</v>
      </c>
      <c r="T256" s="230">
        <f t="shared" si="503"/>
        <v>1</v>
      </c>
      <c r="U256" s="231"/>
      <c r="V256" s="220"/>
      <c r="W256" s="220"/>
      <c r="X256" s="220"/>
      <c r="Y256" s="232"/>
      <c r="Z256" s="340"/>
      <c r="AA256" s="341"/>
      <c r="AB256" s="220"/>
      <c r="AC256" s="220"/>
      <c r="AD256" s="232"/>
      <c r="AE256" s="233"/>
      <c r="AF256" s="220"/>
      <c r="AG256" s="220"/>
      <c r="AH256" s="220"/>
      <c r="AI256" s="232"/>
      <c r="AJ256" s="234">
        <f>'EQUIPO ENERO 2025'!AP256</f>
        <v>1</v>
      </c>
      <c r="AK256" s="235">
        <f t="shared" ref="AK256:AO256" si="504">P256-Z256+AE256+U256</f>
        <v>1</v>
      </c>
      <c r="AL256" s="229">
        <f t="shared" si="504"/>
        <v>1</v>
      </c>
      <c r="AM256" s="229">
        <f t="shared" si="504"/>
        <v>1</v>
      </c>
      <c r="AN256" s="229">
        <f t="shared" si="504"/>
        <v>1</v>
      </c>
      <c r="AO256" s="229">
        <f t="shared" si="504"/>
        <v>1</v>
      </c>
      <c r="AP256" s="220"/>
      <c r="AQ256" s="226">
        <f t="shared" si="2"/>
        <v>1</v>
      </c>
      <c r="AR256" s="224"/>
      <c r="AS256" s="224"/>
      <c r="AT256" s="236"/>
      <c r="AU256" s="224"/>
      <c r="AV256" s="224"/>
      <c r="AW256" s="238"/>
      <c r="AX256" s="238"/>
    </row>
    <row r="257" spans="1:50" ht="93.75" customHeight="1" x14ac:dyDescent="0.55000000000000004">
      <c r="A257" s="218">
        <f t="shared" si="3"/>
        <v>252</v>
      </c>
      <c r="B257" s="273" t="s">
        <v>1017</v>
      </c>
      <c r="C257" s="224" t="s">
        <v>155</v>
      </c>
      <c r="D257" s="224" t="s">
        <v>72</v>
      </c>
      <c r="E257" s="224" t="s">
        <v>1018</v>
      </c>
      <c r="F257" s="224" t="s">
        <v>97</v>
      </c>
      <c r="G257" s="236" t="s">
        <v>42</v>
      </c>
      <c r="H257" s="236"/>
      <c r="I257" s="224" t="s">
        <v>1018</v>
      </c>
      <c r="J257" s="224" t="s">
        <v>72</v>
      </c>
      <c r="K257" s="278">
        <v>45566</v>
      </c>
      <c r="L257" s="226" t="s">
        <v>277</v>
      </c>
      <c r="M257" s="226">
        <v>67</v>
      </c>
      <c r="N257" s="227"/>
      <c r="O257" s="226">
        <f>'EQUIPO JUNIO 2025  1'!AQ257</f>
        <v>2</v>
      </c>
      <c r="P257" s="228">
        <f t="shared" si="4"/>
        <v>2</v>
      </c>
      <c r="Q257" s="229">
        <f t="shared" ref="Q257:T257" si="505">AK257</f>
        <v>2</v>
      </c>
      <c r="R257" s="229">
        <f t="shared" si="505"/>
        <v>2</v>
      </c>
      <c r="S257" s="229">
        <f t="shared" si="505"/>
        <v>2</v>
      </c>
      <c r="T257" s="230">
        <f t="shared" si="505"/>
        <v>2</v>
      </c>
      <c r="U257" s="231"/>
      <c r="V257" s="220"/>
      <c r="W257" s="220"/>
      <c r="X257" s="220"/>
      <c r="Y257" s="232"/>
      <c r="Z257" s="340"/>
      <c r="AA257" s="341"/>
      <c r="AB257" s="220"/>
      <c r="AC257" s="220"/>
      <c r="AD257" s="232"/>
      <c r="AE257" s="233"/>
      <c r="AF257" s="220"/>
      <c r="AG257" s="220"/>
      <c r="AH257" s="220"/>
      <c r="AI257" s="232"/>
      <c r="AJ257" s="234">
        <f>'EQUIPO ENERO 2025'!AP257</f>
        <v>2</v>
      </c>
      <c r="AK257" s="235">
        <f t="shared" ref="AK257:AO257" si="506">P257-Z257+AE257+U257</f>
        <v>2</v>
      </c>
      <c r="AL257" s="229">
        <f t="shared" si="506"/>
        <v>2</v>
      </c>
      <c r="AM257" s="229">
        <f t="shared" si="506"/>
        <v>2</v>
      </c>
      <c r="AN257" s="229">
        <f t="shared" si="506"/>
        <v>2</v>
      </c>
      <c r="AO257" s="229">
        <f t="shared" si="506"/>
        <v>2</v>
      </c>
      <c r="AP257" s="220"/>
      <c r="AQ257" s="226">
        <f t="shared" si="2"/>
        <v>2</v>
      </c>
      <c r="AR257" s="224"/>
      <c r="AS257" s="224"/>
      <c r="AT257" s="236"/>
      <c r="AU257" s="224"/>
      <c r="AV257" s="224"/>
      <c r="AW257" s="238"/>
      <c r="AX257" s="238"/>
    </row>
    <row r="258" spans="1:50" ht="93.75" customHeight="1" x14ac:dyDescent="0.55000000000000004">
      <c r="A258" s="218">
        <f t="shared" si="3"/>
        <v>253</v>
      </c>
      <c r="B258" s="239" t="s">
        <v>1019</v>
      </c>
      <c r="C258" s="224" t="s">
        <v>52</v>
      </c>
      <c r="D258" s="247" t="s">
        <v>788</v>
      </c>
      <c r="E258" s="241" t="s">
        <v>788</v>
      </c>
      <c r="F258" s="248"/>
      <c r="G258" s="239" t="s">
        <v>42</v>
      </c>
      <c r="H258" s="248"/>
      <c r="I258" s="245" t="s">
        <v>1020</v>
      </c>
      <c r="J258" s="280" t="s">
        <v>788</v>
      </c>
      <c r="K258" s="250">
        <v>44592</v>
      </c>
      <c r="L258" s="226"/>
      <c r="M258" s="226"/>
      <c r="N258" s="224"/>
      <c r="O258" s="226">
        <f>'EQUIPO JUNIO 2025  1'!AQ258</f>
        <v>1</v>
      </c>
      <c r="P258" s="228">
        <f t="shared" si="4"/>
        <v>1</v>
      </c>
      <c r="Q258" s="229">
        <f t="shared" ref="Q258:T258" si="507">AK258</f>
        <v>1</v>
      </c>
      <c r="R258" s="229">
        <f t="shared" si="507"/>
        <v>1</v>
      </c>
      <c r="S258" s="229">
        <f t="shared" si="507"/>
        <v>1</v>
      </c>
      <c r="T258" s="230">
        <f t="shared" si="507"/>
        <v>1</v>
      </c>
      <c r="U258" s="231"/>
      <c r="V258" s="220"/>
      <c r="W258" s="220"/>
      <c r="X258" s="220"/>
      <c r="Y258" s="232"/>
      <c r="Z258" s="340"/>
      <c r="AA258" s="341"/>
      <c r="AB258" s="220"/>
      <c r="AC258" s="220"/>
      <c r="AD258" s="232">
        <v>1</v>
      </c>
      <c r="AE258" s="233"/>
      <c r="AF258" s="220"/>
      <c r="AG258" s="220"/>
      <c r="AH258" s="220"/>
      <c r="AI258" s="232"/>
      <c r="AJ258" s="234">
        <f>'EQUIPO ENERO 2025'!AP258</f>
        <v>1</v>
      </c>
      <c r="AK258" s="235">
        <f t="shared" ref="AK258:AO258" si="508">P258-Z258+AE258+U258</f>
        <v>1</v>
      </c>
      <c r="AL258" s="229">
        <f t="shared" si="508"/>
        <v>1</v>
      </c>
      <c r="AM258" s="229">
        <f t="shared" si="508"/>
        <v>1</v>
      </c>
      <c r="AN258" s="229">
        <f t="shared" si="508"/>
        <v>1</v>
      </c>
      <c r="AO258" s="229">
        <f t="shared" si="508"/>
        <v>0</v>
      </c>
      <c r="AP258" s="220"/>
      <c r="AQ258" s="226">
        <f t="shared" si="2"/>
        <v>0</v>
      </c>
      <c r="AR258" s="224"/>
      <c r="AS258" s="224">
        <v>518</v>
      </c>
      <c r="AT258" s="236"/>
      <c r="AU258" s="224"/>
      <c r="AV258" s="224"/>
      <c r="AW258" s="238"/>
      <c r="AX258" s="238"/>
    </row>
    <row r="259" spans="1:50" ht="93.75" customHeight="1" x14ac:dyDescent="0.55000000000000004">
      <c r="A259" s="218">
        <f t="shared" si="3"/>
        <v>254</v>
      </c>
      <c r="B259" s="279" t="s">
        <v>1021</v>
      </c>
      <c r="C259" s="224" t="s">
        <v>52</v>
      </c>
      <c r="D259" s="224" t="s">
        <v>176</v>
      </c>
      <c r="E259" s="224" t="s">
        <v>59</v>
      </c>
      <c r="F259" s="224"/>
      <c r="G259" s="227" t="s">
        <v>42</v>
      </c>
      <c r="H259" s="224"/>
      <c r="I259" s="224" t="s">
        <v>1022</v>
      </c>
      <c r="J259" s="224" t="s">
        <v>72</v>
      </c>
      <c r="K259" s="278">
        <v>45107</v>
      </c>
      <c r="L259" s="226" t="s">
        <v>109</v>
      </c>
      <c r="M259" s="226">
        <v>387</v>
      </c>
      <c r="N259" s="227"/>
      <c r="O259" s="226">
        <f>'EQUIPO JUNIO 2025  1'!AQ259</f>
        <v>1</v>
      </c>
      <c r="P259" s="228">
        <f t="shared" si="4"/>
        <v>1</v>
      </c>
      <c r="Q259" s="229">
        <f t="shared" ref="Q259:T259" si="509">AK259</f>
        <v>1</v>
      </c>
      <c r="R259" s="229">
        <f t="shared" si="509"/>
        <v>1</v>
      </c>
      <c r="S259" s="229">
        <f t="shared" si="509"/>
        <v>1</v>
      </c>
      <c r="T259" s="230">
        <f t="shared" si="509"/>
        <v>1</v>
      </c>
      <c r="U259" s="231"/>
      <c r="V259" s="220"/>
      <c r="W259" s="220"/>
      <c r="X259" s="220"/>
      <c r="Y259" s="232"/>
      <c r="Z259" s="340"/>
      <c r="AA259" s="341"/>
      <c r="AB259" s="220"/>
      <c r="AC259" s="220"/>
      <c r="AD259" s="232"/>
      <c r="AE259" s="233"/>
      <c r="AF259" s="220"/>
      <c r="AG259" s="220"/>
      <c r="AH259" s="220"/>
      <c r="AI259" s="232"/>
      <c r="AJ259" s="234">
        <f>'EQUIPO ENERO 2025'!AP259</f>
        <v>1</v>
      </c>
      <c r="AK259" s="235">
        <f t="shared" ref="AK259:AO259" si="510">P259-Z259+AE259+U259</f>
        <v>1</v>
      </c>
      <c r="AL259" s="229">
        <f t="shared" si="510"/>
        <v>1</v>
      </c>
      <c r="AM259" s="229">
        <f t="shared" si="510"/>
        <v>1</v>
      </c>
      <c r="AN259" s="229">
        <f t="shared" si="510"/>
        <v>1</v>
      </c>
      <c r="AO259" s="229">
        <f t="shared" si="510"/>
        <v>1</v>
      </c>
      <c r="AP259" s="220"/>
      <c r="AQ259" s="226">
        <f t="shared" si="2"/>
        <v>1</v>
      </c>
      <c r="AR259" s="224"/>
      <c r="AS259" s="224"/>
      <c r="AT259" s="236"/>
      <c r="AU259" s="224"/>
      <c r="AV259" s="224"/>
      <c r="AW259" s="238"/>
      <c r="AX259" s="238"/>
    </row>
    <row r="260" spans="1:50" ht="93.75" customHeight="1" x14ac:dyDescent="0.55000000000000004">
      <c r="A260" s="218">
        <f t="shared" si="3"/>
        <v>255</v>
      </c>
      <c r="B260" s="279" t="s">
        <v>1023</v>
      </c>
      <c r="C260" s="224" t="s">
        <v>52</v>
      </c>
      <c r="D260" s="224" t="s">
        <v>176</v>
      </c>
      <c r="E260" s="224" t="s">
        <v>59</v>
      </c>
      <c r="F260" s="224"/>
      <c r="G260" s="227" t="s">
        <v>42</v>
      </c>
      <c r="H260" s="224"/>
      <c r="I260" s="224" t="s">
        <v>1024</v>
      </c>
      <c r="J260" s="224" t="s">
        <v>72</v>
      </c>
      <c r="K260" s="224"/>
      <c r="L260" s="226"/>
      <c r="M260" s="226"/>
      <c r="N260" s="227"/>
      <c r="O260" s="226">
        <f>'EQUIPO JUNIO 2025  1'!AQ260</f>
        <v>0</v>
      </c>
      <c r="P260" s="228">
        <f t="shared" si="4"/>
        <v>0</v>
      </c>
      <c r="Q260" s="229">
        <f t="shared" ref="Q260:T260" si="511">AK260</f>
        <v>0</v>
      </c>
      <c r="R260" s="229">
        <f t="shared" si="511"/>
        <v>0</v>
      </c>
      <c r="S260" s="229">
        <f t="shared" si="511"/>
        <v>0</v>
      </c>
      <c r="T260" s="230">
        <f t="shared" si="511"/>
        <v>0</v>
      </c>
      <c r="U260" s="231"/>
      <c r="V260" s="220"/>
      <c r="W260" s="220"/>
      <c r="X260" s="220"/>
      <c r="Y260" s="232"/>
      <c r="Z260" s="340"/>
      <c r="AA260" s="341"/>
      <c r="AB260" s="220"/>
      <c r="AC260" s="220"/>
      <c r="AD260" s="232"/>
      <c r="AE260" s="233"/>
      <c r="AF260" s="220"/>
      <c r="AG260" s="220"/>
      <c r="AH260" s="220"/>
      <c r="AI260" s="232"/>
      <c r="AJ260" s="234">
        <f>'EQUIPO ENERO 2025'!AP260</f>
        <v>0</v>
      </c>
      <c r="AK260" s="235">
        <f t="shared" ref="AK260:AO260" si="512">P260-Z260+AE260+U260</f>
        <v>0</v>
      </c>
      <c r="AL260" s="229">
        <f t="shared" si="512"/>
        <v>0</v>
      </c>
      <c r="AM260" s="229">
        <f t="shared" si="512"/>
        <v>0</v>
      </c>
      <c r="AN260" s="229">
        <f t="shared" si="512"/>
        <v>0</v>
      </c>
      <c r="AO260" s="229">
        <f t="shared" si="512"/>
        <v>0</v>
      </c>
      <c r="AP260" s="220"/>
      <c r="AQ260" s="226">
        <f t="shared" si="2"/>
        <v>0</v>
      </c>
      <c r="AR260" s="224"/>
      <c r="AS260" s="224"/>
      <c r="AT260" s="236"/>
      <c r="AU260" s="224"/>
      <c r="AV260" s="224"/>
      <c r="AW260" s="238"/>
      <c r="AX260" s="238"/>
    </row>
    <row r="261" spans="1:50" ht="93.75" customHeight="1" x14ac:dyDescent="0.55000000000000004">
      <c r="A261" s="218">
        <f t="shared" si="3"/>
        <v>256</v>
      </c>
      <c r="B261" s="273" t="s">
        <v>1025</v>
      </c>
      <c r="C261" s="224" t="s">
        <v>52</v>
      </c>
      <c r="D261" s="303" t="s">
        <v>334</v>
      </c>
      <c r="E261" s="224" t="s">
        <v>1026</v>
      </c>
      <c r="F261" s="224"/>
      <c r="G261" s="236" t="s">
        <v>42</v>
      </c>
      <c r="H261" s="224"/>
      <c r="I261" s="224" t="s">
        <v>1027</v>
      </c>
      <c r="J261" s="227"/>
      <c r="K261" s="278">
        <v>44592</v>
      </c>
      <c r="L261" s="226"/>
      <c r="M261" s="226"/>
      <c r="N261" s="227"/>
      <c r="O261" s="226">
        <f>'EQUIPO JUNIO 2025  1'!AQ261</f>
        <v>2</v>
      </c>
      <c r="P261" s="228">
        <f t="shared" si="4"/>
        <v>2</v>
      </c>
      <c r="Q261" s="229">
        <f t="shared" ref="Q261:T261" si="513">AK261</f>
        <v>2</v>
      </c>
      <c r="R261" s="229">
        <f t="shared" si="513"/>
        <v>2</v>
      </c>
      <c r="S261" s="229">
        <f t="shared" si="513"/>
        <v>2</v>
      </c>
      <c r="T261" s="230">
        <f t="shared" si="513"/>
        <v>2</v>
      </c>
      <c r="U261" s="231"/>
      <c r="V261" s="220"/>
      <c r="W261" s="220"/>
      <c r="X261" s="220"/>
      <c r="Y261" s="232"/>
      <c r="Z261" s="340"/>
      <c r="AA261" s="341"/>
      <c r="AB261" s="220"/>
      <c r="AC261" s="220"/>
      <c r="AD261" s="232"/>
      <c r="AE261" s="233"/>
      <c r="AF261" s="220"/>
      <c r="AG261" s="220"/>
      <c r="AH261" s="220"/>
      <c r="AI261" s="232"/>
      <c r="AJ261" s="234">
        <f>'EQUIPO ENERO 2025'!AP261</f>
        <v>2</v>
      </c>
      <c r="AK261" s="235">
        <f t="shared" ref="AK261:AO261" si="514">P261-Z261+AE261+U261</f>
        <v>2</v>
      </c>
      <c r="AL261" s="229">
        <f t="shared" si="514"/>
        <v>2</v>
      </c>
      <c r="AM261" s="229">
        <f t="shared" si="514"/>
        <v>2</v>
      </c>
      <c r="AN261" s="229">
        <f t="shared" si="514"/>
        <v>2</v>
      </c>
      <c r="AO261" s="229">
        <f t="shared" si="514"/>
        <v>2</v>
      </c>
      <c r="AP261" s="221"/>
      <c r="AQ261" s="226">
        <f t="shared" ref="AQ261:AQ294" si="515">AO261</f>
        <v>2</v>
      </c>
      <c r="AR261" s="224"/>
      <c r="AS261" s="224"/>
      <c r="AT261" s="236"/>
      <c r="AU261" s="224"/>
      <c r="AV261" s="224"/>
      <c r="AW261" s="238"/>
      <c r="AX261" s="238"/>
    </row>
    <row r="262" spans="1:50" ht="93.75" customHeight="1" x14ac:dyDescent="0.55000000000000004">
      <c r="A262" s="218">
        <f t="shared" ref="A262:A294" si="516">A261+1</f>
        <v>257</v>
      </c>
      <c r="B262" s="368" t="s">
        <v>1028</v>
      </c>
      <c r="C262" s="392"/>
      <c r="D262" s="303" t="s">
        <v>334</v>
      </c>
      <c r="E262" s="224"/>
      <c r="F262" s="224"/>
      <c r="G262" s="236"/>
      <c r="H262" s="224"/>
      <c r="I262" s="303" t="s">
        <v>1029</v>
      </c>
      <c r="J262" s="227"/>
      <c r="K262" s="278">
        <v>44592</v>
      </c>
      <c r="L262" s="226"/>
      <c r="M262" s="226"/>
      <c r="N262" s="227"/>
      <c r="O262" s="226">
        <f>'EQUIPO JUNIO 2025  1'!AQ262</f>
        <v>0</v>
      </c>
      <c r="P262" s="228">
        <f t="shared" ref="P262:P294" si="517">O262</f>
        <v>0</v>
      </c>
      <c r="Q262" s="229">
        <f t="shared" ref="Q262:T262" si="518">AK262</f>
        <v>0</v>
      </c>
      <c r="R262" s="229">
        <f t="shared" si="518"/>
        <v>0</v>
      </c>
      <c r="S262" s="229">
        <f t="shared" si="518"/>
        <v>0</v>
      </c>
      <c r="T262" s="230">
        <f t="shared" si="518"/>
        <v>0</v>
      </c>
      <c r="U262" s="231"/>
      <c r="V262" s="220"/>
      <c r="W262" s="220"/>
      <c r="X262" s="220"/>
      <c r="Y262" s="232"/>
      <c r="Z262" s="340"/>
      <c r="AA262" s="341"/>
      <c r="AB262" s="220"/>
      <c r="AC262" s="220"/>
      <c r="AD262" s="232"/>
      <c r="AE262" s="233"/>
      <c r="AF262" s="220"/>
      <c r="AG262" s="220"/>
      <c r="AH262" s="220"/>
      <c r="AI262" s="232"/>
      <c r="AJ262" s="234">
        <f>'EQUIPO ENERO 2025'!AP262</f>
        <v>0</v>
      </c>
      <c r="AK262" s="235">
        <f t="shared" ref="AK262:AO262" si="519">P262-Z262+AE262+U262</f>
        <v>0</v>
      </c>
      <c r="AL262" s="229">
        <f t="shared" si="519"/>
        <v>0</v>
      </c>
      <c r="AM262" s="229">
        <f t="shared" si="519"/>
        <v>0</v>
      </c>
      <c r="AN262" s="229">
        <f t="shared" si="519"/>
        <v>0</v>
      </c>
      <c r="AO262" s="229">
        <f t="shared" si="519"/>
        <v>0</v>
      </c>
      <c r="AP262" s="220"/>
      <c r="AQ262" s="226">
        <f t="shared" si="515"/>
        <v>0</v>
      </c>
      <c r="AR262" s="224"/>
      <c r="AS262" s="224"/>
      <c r="AT262" s="236"/>
      <c r="AU262" s="224"/>
      <c r="AV262" s="224"/>
      <c r="AW262" s="238"/>
      <c r="AX262" s="238"/>
    </row>
    <row r="263" spans="1:50" ht="93.75" customHeight="1" x14ac:dyDescent="0.55000000000000004">
      <c r="A263" s="218">
        <f t="shared" si="516"/>
        <v>258</v>
      </c>
      <c r="B263" s="368" t="s">
        <v>1226</v>
      </c>
      <c r="C263" s="392"/>
      <c r="D263" s="303" t="s">
        <v>334</v>
      </c>
      <c r="E263" s="224"/>
      <c r="F263" s="224"/>
      <c r="G263" s="236"/>
      <c r="H263" s="224"/>
      <c r="I263" s="303" t="s">
        <v>1029</v>
      </c>
      <c r="J263" s="227"/>
      <c r="K263" s="278">
        <v>44592</v>
      </c>
      <c r="L263" s="226"/>
      <c r="M263" s="226"/>
      <c r="N263" s="227"/>
      <c r="O263" s="226">
        <f>'EQUIPO JUNIO 2025  1'!AQ263</f>
        <v>0</v>
      </c>
      <c r="P263" s="228">
        <f t="shared" si="517"/>
        <v>0</v>
      </c>
      <c r="Q263" s="229">
        <f t="shared" ref="Q263:T263" si="520">AK263</f>
        <v>0</v>
      </c>
      <c r="R263" s="229">
        <f t="shared" si="520"/>
        <v>0</v>
      </c>
      <c r="S263" s="229">
        <f t="shared" si="520"/>
        <v>0</v>
      </c>
      <c r="T263" s="230">
        <f t="shared" si="520"/>
        <v>0</v>
      </c>
      <c r="U263" s="231"/>
      <c r="V263" s="220"/>
      <c r="W263" s="220"/>
      <c r="X263" s="220"/>
      <c r="Y263" s="232"/>
      <c r="Z263" s="340"/>
      <c r="AA263" s="341"/>
      <c r="AB263" s="220"/>
      <c r="AC263" s="220"/>
      <c r="AD263" s="232"/>
      <c r="AE263" s="233"/>
      <c r="AF263" s="220"/>
      <c r="AG263" s="220"/>
      <c r="AH263" s="220"/>
      <c r="AI263" s="232"/>
      <c r="AJ263" s="234">
        <f>'EQUIPO ENERO 2025'!AP263</f>
        <v>0</v>
      </c>
      <c r="AK263" s="235">
        <f t="shared" ref="AK263:AO263" si="521">P263-Z263+AE263+U263</f>
        <v>0</v>
      </c>
      <c r="AL263" s="229">
        <f t="shared" si="521"/>
        <v>0</v>
      </c>
      <c r="AM263" s="229">
        <f t="shared" si="521"/>
        <v>0</v>
      </c>
      <c r="AN263" s="229">
        <f t="shared" si="521"/>
        <v>0</v>
      </c>
      <c r="AO263" s="229">
        <f t="shared" si="521"/>
        <v>0</v>
      </c>
      <c r="AP263" s="220"/>
      <c r="AQ263" s="226">
        <f t="shared" si="515"/>
        <v>0</v>
      </c>
      <c r="AR263" s="224"/>
      <c r="AS263" s="224"/>
      <c r="AT263" s="236"/>
      <c r="AU263" s="224"/>
      <c r="AV263" s="224"/>
      <c r="AW263" s="238"/>
      <c r="AX263" s="238"/>
    </row>
    <row r="264" spans="1:50" ht="93.75" customHeight="1" x14ac:dyDescent="0.55000000000000004">
      <c r="A264" s="218">
        <f t="shared" si="516"/>
        <v>259</v>
      </c>
      <c r="B264" s="273" t="s">
        <v>1031</v>
      </c>
      <c r="C264" s="224" t="s">
        <v>52</v>
      </c>
      <c r="D264" s="303" t="s">
        <v>334</v>
      </c>
      <c r="E264" s="224" t="s">
        <v>1032</v>
      </c>
      <c r="F264" s="224"/>
      <c r="G264" s="236" t="s">
        <v>42</v>
      </c>
      <c r="H264" s="224"/>
      <c r="I264" s="224" t="s">
        <v>1033</v>
      </c>
      <c r="J264" s="227"/>
      <c r="K264" s="278">
        <v>44592</v>
      </c>
      <c r="L264" s="226"/>
      <c r="M264" s="226"/>
      <c r="N264" s="227"/>
      <c r="O264" s="226">
        <f>'EQUIPO JUNIO 2025  1'!AQ264</f>
        <v>1</v>
      </c>
      <c r="P264" s="228">
        <f t="shared" si="517"/>
        <v>1</v>
      </c>
      <c r="Q264" s="229">
        <f t="shared" ref="Q264:T264" si="522">AK264</f>
        <v>1</v>
      </c>
      <c r="R264" s="229">
        <f t="shared" si="522"/>
        <v>1</v>
      </c>
      <c r="S264" s="229">
        <f t="shared" si="522"/>
        <v>1</v>
      </c>
      <c r="T264" s="230">
        <f t="shared" si="522"/>
        <v>1</v>
      </c>
      <c r="U264" s="231"/>
      <c r="V264" s="220"/>
      <c r="W264" s="220"/>
      <c r="X264" s="220"/>
      <c r="Y264" s="232"/>
      <c r="Z264" s="340"/>
      <c r="AA264" s="341"/>
      <c r="AB264" s="220"/>
      <c r="AC264" s="220"/>
      <c r="AD264" s="232"/>
      <c r="AE264" s="233"/>
      <c r="AF264" s="220"/>
      <c r="AG264" s="220"/>
      <c r="AH264" s="220"/>
      <c r="AI264" s="232"/>
      <c r="AJ264" s="234">
        <f>'EQUIPO ENERO 2025'!AP264</f>
        <v>1</v>
      </c>
      <c r="AK264" s="235">
        <f t="shared" ref="AK264:AO264" si="523">P264-Z264+AE264+U264</f>
        <v>1</v>
      </c>
      <c r="AL264" s="229">
        <f t="shared" si="523"/>
        <v>1</v>
      </c>
      <c r="AM264" s="229">
        <f t="shared" si="523"/>
        <v>1</v>
      </c>
      <c r="AN264" s="229">
        <f t="shared" si="523"/>
        <v>1</v>
      </c>
      <c r="AO264" s="229">
        <f t="shared" si="523"/>
        <v>1</v>
      </c>
      <c r="AP264" s="220"/>
      <c r="AQ264" s="226">
        <f t="shared" si="515"/>
        <v>1</v>
      </c>
      <c r="AR264" s="224"/>
      <c r="AS264" s="224"/>
      <c r="AT264" s="236"/>
      <c r="AU264" s="224"/>
      <c r="AV264" s="224"/>
      <c r="AW264" s="238"/>
      <c r="AX264" s="238"/>
    </row>
    <row r="265" spans="1:50" ht="93.75" customHeight="1" x14ac:dyDescent="0.55000000000000004">
      <c r="A265" s="218">
        <f t="shared" si="516"/>
        <v>260</v>
      </c>
      <c r="B265" s="393" t="s">
        <v>1034</v>
      </c>
      <c r="C265" s="224" t="s">
        <v>52</v>
      </c>
      <c r="D265" s="247" t="s">
        <v>362</v>
      </c>
      <c r="E265" s="241" t="s">
        <v>1035</v>
      </c>
      <c r="F265" s="248"/>
      <c r="G265" s="239" t="s">
        <v>42</v>
      </c>
      <c r="H265" s="248"/>
      <c r="I265" s="245"/>
      <c r="J265" s="224" t="s">
        <v>362</v>
      </c>
      <c r="K265" s="250">
        <v>45391</v>
      </c>
      <c r="L265" s="226" t="s">
        <v>1036</v>
      </c>
      <c r="M265" s="226">
        <v>55</v>
      </c>
      <c r="N265" s="236"/>
      <c r="O265" s="226">
        <f>'EQUIPO JUNIO 2025  1'!AQ265</f>
        <v>4</v>
      </c>
      <c r="P265" s="228">
        <f t="shared" si="517"/>
        <v>4</v>
      </c>
      <c r="Q265" s="229">
        <f t="shared" ref="Q265:T265" si="524">AK265</f>
        <v>4</v>
      </c>
      <c r="R265" s="229">
        <f t="shared" si="524"/>
        <v>4</v>
      </c>
      <c r="S265" s="229">
        <f t="shared" si="524"/>
        <v>4</v>
      </c>
      <c r="T265" s="230">
        <f t="shared" si="524"/>
        <v>4</v>
      </c>
      <c r="U265" s="231"/>
      <c r="V265" s="220"/>
      <c r="W265" s="220"/>
      <c r="X265" s="220"/>
      <c r="Y265" s="232"/>
      <c r="Z265" s="340"/>
      <c r="AA265" s="341"/>
      <c r="AB265" s="220"/>
      <c r="AC265" s="220"/>
      <c r="AD265" s="232"/>
      <c r="AE265" s="233"/>
      <c r="AF265" s="220"/>
      <c r="AG265" s="220"/>
      <c r="AH265" s="220"/>
      <c r="AI265" s="232"/>
      <c r="AJ265" s="234">
        <f>'EQUIPO ENERO 2025'!AP265</f>
        <v>4</v>
      </c>
      <c r="AK265" s="235">
        <f t="shared" ref="AK265:AO265" si="525">P265-Z265+AE265+U265</f>
        <v>4</v>
      </c>
      <c r="AL265" s="229">
        <f t="shared" si="525"/>
        <v>4</v>
      </c>
      <c r="AM265" s="229">
        <f t="shared" si="525"/>
        <v>4</v>
      </c>
      <c r="AN265" s="229">
        <f t="shared" si="525"/>
        <v>4</v>
      </c>
      <c r="AO265" s="229">
        <f t="shared" si="525"/>
        <v>4</v>
      </c>
      <c r="AP265" s="220"/>
      <c r="AQ265" s="226">
        <f t="shared" si="515"/>
        <v>4</v>
      </c>
      <c r="AR265" s="224"/>
      <c r="AS265" s="224"/>
      <c r="AT265" s="236"/>
      <c r="AU265" s="224"/>
      <c r="AV265" s="224"/>
      <c r="AW265" s="371" t="s">
        <v>1262</v>
      </c>
      <c r="AX265" s="238" t="s">
        <v>1263</v>
      </c>
    </row>
    <row r="266" spans="1:50" ht="93.75" customHeight="1" x14ac:dyDescent="0.55000000000000004">
      <c r="A266" s="218">
        <f t="shared" si="516"/>
        <v>261</v>
      </c>
      <c r="B266" s="370" t="s">
        <v>1038</v>
      </c>
      <c r="C266" s="224" t="s">
        <v>52</v>
      </c>
      <c r="D266" s="224" t="s">
        <v>362</v>
      </c>
      <c r="E266" s="224">
        <v>1250</v>
      </c>
      <c r="F266" s="224"/>
      <c r="G266" s="236" t="s">
        <v>42</v>
      </c>
      <c r="H266" s="224"/>
      <c r="I266" s="224" t="s">
        <v>1039</v>
      </c>
      <c r="J266" s="224" t="s">
        <v>362</v>
      </c>
      <c r="K266" s="278">
        <v>44985</v>
      </c>
      <c r="L266" s="226">
        <v>375834</v>
      </c>
      <c r="M266" s="226">
        <v>285</v>
      </c>
      <c r="N266" s="227"/>
      <c r="O266" s="226">
        <f>'EQUIPO JUNIO 2025  1'!AQ266</f>
        <v>1</v>
      </c>
      <c r="P266" s="228">
        <f t="shared" si="517"/>
        <v>1</v>
      </c>
      <c r="Q266" s="229">
        <f t="shared" ref="Q266:T266" si="526">AK266</f>
        <v>1</v>
      </c>
      <c r="R266" s="229">
        <f t="shared" si="526"/>
        <v>1</v>
      </c>
      <c r="S266" s="229">
        <f t="shared" si="526"/>
        <v>1</v>
      </c>
      <c r="T266" s="230">
        <f t="shared" si="526"/>
        <v>1</v>
      </c>
      <c r="U266" s="231"/>
      <c r="V266" s="220"/>
      <c r="W266" s="220"/>
      <c r="X266" s="220"/>
      <c r="Y266" s="232"/>
      <c r="Z266" s="340"/>
      <c r="AA266" s="341"/>
      <c r="AB266" s="220"/>
      <c r="AC266" s="220"/>
      <c r="AD266" s="232"/>
      <c r="AE266" s="233"/>
      <c r="AF266" s="220"/>
      <c r="AG266" s="220"/>
      <c r="AH266" s="220"/>
      <c r="AI266" s="232"/>
      <c r="AJ266" s="234">
        <f>'EQUIPO ENERO 2025'!AP266</f>
        <v>1</v>
      </c>
      <c r="AK266" s="235">
        <f t="shared" ref="AK266:AO266" si="527">P266-Z266+AE266+U266</f>
        <v>1</v>
      </c>
      <c r="AL266" s="229">
        <f t="shared" si="527"/>
        <v>1</v>
      </c>
      <c r="AM266" s="229">
        <f t="shared" si="527"/>
        <v>1</v>
      </c>
      <c r="AN266" s="229">
        <f t="shared" si="527"/>
        <v>1</v>
      </c>
      <c r="AO266" s="229">
        <f t="shared" si="527"/>
        <v>1</v>
      </c>
      <c r="AP266" s="220"/>
      <c r="AQ266" s="226">
        <f t="shared" si="515"/>
        <v>1</v>
      </c>
      <c r="AR266" s="224"/>
      <c r="AS266" s="224"/>
      <c r="AT266" s="236"/>
      <c r="AU266" s="224"/>
      <c r="AV266" s="224"/>
      <c r="AW266" s="371" t="s">
        <v>1264</v>
      </c>
      <c r="AX266" s="238" t="s">
        <v>1265</v>
      </c>
    </row>
    <row r="267" spans="1:50" ht="93.75" customHeight="1" x14ac:dyDescent="0.55000000000000004">
      <c r="A267" s="218">
        <f t="shared" si="516"/>
        <v>262</v>
      </c>
      <c r="B267" s="239" t="s">
        <v>1040</v>
      </c>
      <c r="C267" s="224" t="s">
        <v>52</v>
      </c>
      <c r="D267" s="247" t="s">
        <v>63</v>
      </c>
      <c r="E267" s="241" t="s">
        <v>577</v>
      </c>
      <c r="F267" s="248"/>
      <c r="G267" s="239" t="s">
        <v>42</v>
      </c>
      <c r="H267" s="248"/>
      <c r="I267" s="245" t="s">
        <v>1041</v>
      </c>
      <c r="J267" s="247" t="s">
        <v>63</v>
      </c>
      <c r="K267" s="250">
        <v>44592</v>
      </c>
      <c r="L267" s="226"/>
      <c r="M267" s="226"/>
      <c r="N267" s="224"/>
      <c r="O267" s="226">
        <f>'EQUIPO JUNIO 2025  1'!AQ267</f>
        <v>2</v>
      </c>
      <c r="P267" s="228">
        <f t="shared" si="517"/>
        <v>2</v>
      </c>
      <c r="Q267" s="229">
        <f t="shared" ref="Q267:T267" si="528">AK267</f>
        <v>2</v>
      </c>
      <c r="R267" s="229">
        <f t="shared" si="528"/>
        <v>2</v>
      </c>
      <c r="S267" s="229">
        <f t="shared" si="528"/>
        <v>2</v>
      </c>
      <c r="T267" s="230">
        <f t="shared" si="528"/>
        <v>2</v>
      </c>
      <c r="U267" s="231"/>
      <c r="V267" s="220"/>
      <c r="W267" s="220"/>
      <c r="X267" s="220"/>
      <c r="Y267" s="232"/>
      <c r="Z267" s="340"/>
      <c r="AA267" s="341"/>
      <c r="AB267" s="220"/>
      <c r="AC267" s="220"/>
      <c r="AD267" s="232"/>
      <c r="AE267" s="233"/>
      <c r="AF267" s="220"/>
      <c r="AG267" s="220"/>
      <c r="AH267" s="220"/>
      <c r="AI267" s="232"/>
      <c r="AJ267" s="234">
        <f>'EQUIPO ENERO 2025'!AP267</f>
        <v>2</v>
      </c>
      <c r="AK267" s="235">
        <f t="shared" ref="AK267:AO267" si="529">P267-Z267+AE267+U267</f>
        <v>2</v>
      </c>
      <c r="AL267" s="229">
        <f t="shared" si="529"/>
        <v>2</v>
      </c>
      <c r="AM267" s="229">
        <f t="shared" si="529"/>
        <v>2</v>
      </c>
      <c r="AN267" s="229">
        <f t="shared" si="529"/>
        <v>2</v>
      </c>
      <c r="AO267" s="229">
        <f t="shared" si="529"/>
        <v>2</v>
      </c>
      <c r="AP267" s="220"/>
      <c r="AQ267" s="226">
        <f t="shared" si="515"/>
        <v>2</v>
      </c>
      <c r="AR267" s="224"/>
      <c r="AS267" s="224"/>
      <c r="AT267" s="236"/>
      <c r="AU267" s="224"/>
      <c r="AV267" s="224"/>
      <c r="AW267" s="238" t="s">
        <v>1266</v>
      </c>
      <c r="AX267" s="238"/>
    </row>
    <row r="268" spans="1:50" ht="93.75" customHeight="1" x14ac:dyDescent="0.55000000000000004">
      <c r="A268" s="218">
        <f t="shared" si="516"/>
        <v>263</v>
      </c>
      <c r="B268" s="239" t="s">
        <v>1042</v>
      </c>
      <c r="C268" s="224" t="s">
        <v>52</v>
      </c>
      <c r="D268" s="247" t="s">
        <v>63</v>
      </c>
      <c r="E268" s="241" t="s">
        <v>1043</v>
      </c>
      <c r="F268" s="248"/>
      <c r="G268" s="239" t="s">
        <v>42</v>
      </c>
      <c r="H268" s="248"/>
      <c r="I268" s="245" t="s">
        <v>1044</v>
      </c>
      <c r="J268" s="247" t="s">
        <v>63</v>
      </c>
      <c r="K268" s="250">
        <v>44592</v>
      </c>
      <c r="L268" s="226"/>
      <c r="M268" s="226"/>
      <c r="N268" s="224"/>
      <c r="O268" s="226">
        <f>'EQUIPO JUNIO 2025  1'!AQ268</f>
        <v>8</v>
      </c>
      <c r="P268" s="228">
        <f t="shared" si="517"/>
        <v>8</v>
      </c>
      <c r="Q268" s="229">
        <f t="shared" ref="Q268:T268" si="530">AK268</f>
        <v>8</v>
      </c>
      <c r="R268" s="229">
        <f t="shared" si="530"/>
        <v>8</v>
      </c>
      <c r="S268" s="229">
        <f t="shared" si="530"/>
        <v>8</v>
      </c>
      <c r="T268" s="230">
        <f t="shared" si="530"/>
        <v>8</v>
      </c>
      <c r="U268" s="231"/>
      <c r="V268" s="220"/>
      <c r="W268" s="220"/>
      <c r="X268" s="220"/>
      <c r="Y268" s="232"/>
      <c r="Z268" s="340"/>
      <c r="AA268" s="341"/>
      <c r="AB268" s="220"/>
      <c r="AC268" s="220"/>
      <c r="AD268" s="232"/>
      <c r="AE268" s="233"/>
      <c r="AF268" s="220"/>
      <c r="AG268" s="220"/>
      <c r="AH268" s="220"/>
      <c r="AI268" s="232"/>
      <c r="AJ268" s="234">
        <f>'EQUIPO ENERO 2025'!AP268</f>
        <v>8</v>
      </c>
      <c r="AK268" s="235">
        <f t="shared" ref="AK268:AO268" si="531">P268-Z268+AE268+U268</f>
        <v>8</v>
      </c>
      <c r="AL268" s="229">
        <f t="shared" si="531"/>
        <v>8</v>
      </c>
      <c r="AM268" s="229">
        <f t="shared" si="531"/>
        <v>8</v>
      </c>
      <c r="AN268" s="229">
        <f t="shared" si="531"/>
        <v>8</v>
      </c>
      <c r="AO268" s="229">
        <f t="shared" si="531"/>
        <v>8</v>
      </c>
      <c r="AP268" s="220"/>
      <c r="AQ268" s="226">
        <f t="shared" si="515"/>
        <v>8</v>
      </c>
      <c r="AR268" s="224"/>
      <c r="AS268" s="224"/>
      <c r="AT268" s="236"/>
      <c r="AU268" s="224"/>
      <c r="AV268" s="224"/>
      <c r="AW268" s="238" t="s">
        <v>1267</v>
      </c>
      <c r="AX268" s="238"/>
    </row>
    <row r="269" spans="1:50" ht="93.75" customHeight="1" x14ac:dyDescent="0.55000000000000004">
      <c r="A269" s="218">
        <f t="shared" si="516"/>
        <v>264</v>
      </c>
      <c r="B269" s="239" t="s">
        <v>1045</v>
      </c>
      <c r="C269" s="224" t="s">
        <v>52</v>
      </c>
      <c r="D269" s="323" t="s">
        <v>58</v>
      </c>
      <c r="E269" s="241" t="s">
        <v>1046</v>
      </c>
      <c r="F269" s="248" t="s">
        <v>1047</v>
      </c>
      <c r="G269" s="239" t="s">
        <v>42</v>
      </c>
      <c r="H269" s="248"/>
      <c r="I269" s="245" t="s">
        <v>1048</v>
      </c>
      <c r="J269" s="280" t="s">
        <v>58</v>
      </c>
      <c r="K269" s="250">
        <v>44592</v>
      </c>
      <c r="L269" s="226"/>
      <c r="M269" s="226"/>
      <c r="N269" s="224"/>
      <c r="O269" s="226">
        <f>'EQUIPO JUNIO 2025  1'!AQ269</f>
        <v>1</v>
      </c>
      <c r="P269" s="228">
        <f t="shared" si="517"/>
        <v>1</v>
      </c>
      <c r="Q269" s="229">
        <f t="shared" ref="Q269:T269" si="532">AK269</f>
        <v>1</v>
      </c>
      <c r="R269" s="229">
        <f t="shared" si="532"/>
        <v>1</v>
      </c>
      <c r="S269" s="229">
        <f t="shared" si="532"/>
        <v>1</v>
      </c>
      <c r="T269" s="230">
        <f t="shared" si="532"/>
        <v>1</v>
      </c>
      <c r="U269" s="231"/>
      <c r="V269" s="220"/>
      <c r="W269" s="220"/>
      <c r="X269" s="220"/>
      <c r="Y269" s="232"/>
      <c r="Z269" s="340"/>
      <c r="AA269" s="341"/>
      <c r="AB269" s="220"/>
      <c r="AC269" s="220"/>
      <c r="AD269" s="232"/>
      <c r="AE269" s="233"/>
      <c r="AF269" s="220"/>
      <c r="AG269" s="220"/>
      <c r="AH269" s="220"/>
      <c r="AI269" s="232"/>
      <c r="AJ269" s="234">
        <f>'EQUIPO ENERO 2025'!AP269</f>
        <v>1</v>
      </c>
      <c r="AK269" s="235">
        <f t="shared" ref="AK269:AO269" si="533">P269-Z269+AE269+U269</f>
        <v>1</v>
      </c>
      <c r="AL269" s="229">
        <f t="shared" si="533"/>
        <v>1</v>
      </c>
      <c r="AM269" s="229">
        <f t="shared" si="533"/>
        <v>1</v>
      </c>
      <c r="AN269" s="229">
        <f t="shared" si="533"/>
        <v>1</v>
      </c>
      <c r="AO269" s="229">
        <f t="shared" si="533"/>
        <v>1</v>
      </c>
      <c r="AP269" s="220"/>
      <c r="AQ269" s="226">
        <f t="shared" si="515"/>
        <v>1</v>
      </c>
      <c r="AR269" s="224"/>
      <c r="AS269" s="224"/>
      <c r="AT269" s="236"/>
      <c r="AU269" s="224"/>
      <c r="AV269" s="224"/>
      <c r="AW269" s="238"/>
      <c r="AX269" s="238"/>
    </row>
    <row r="270" spans="1:50" ht="93.75" customHeight="1" x14ac:dyDescent="0.55000000000000004">
      <c r="A270" s="218">
        <f t="shared" si="516"/>
        <v>265</v>
      </c>
      <c r="B270" s="239" t="s">
        <v>1049</v>
      </c>
      <c r="C270" s="224" t="s">
        <v>52</v>
      </c>
      <c r="D270" s="394" t="s">
        <v>58</v>
      </c>
      <c r="E270" s="241" t="s">
        <v>1050</v>
      </c>
      <c r="F270" s="248" t="s">
        <v>1051</v>
      </c>
      <c r="G270" s="239" t="s">
        <v>42</v>
      </c>
      <c r="H270" s="248"/>
      <c r="I270" s="245" t="s">
        <v>1052</v>
      </c>
      <c r="J270" s="280" t="s">
        <v>58</v>
      </c>
      <c r="K270" s="278">
        <v>45138</v>
      </c>
      <c r="L270" s="226">
        <v>2130012</v>
      </c>
      <c r="M270" s="226">
        <v>417</v>
      </c>
      <c r="N270" s="224"/>
      <c r="O270" s="226">
        <f>'EQUIPO JUNIO 2025  1'!AQ270</f>
        <v>4</v>
      </c>
      <c r="P270" s="228">
        <f t="shared" si="517"/>
        <v>4</v>
      </c>
      <c r="Q270" s="229">
        <f t="shared" ref="Q270:T270" si="534">AK270</f>
        <v>4</v>
      </c>
      <c r="R270" s="229">
        <f t="shared" si="534"/>
        <v>4</v>
      </c>
      <c r="S270" s="229">
        <f t="shared" si="534"/>
        <v>4</v>
      </c>
      <c r="T270" s="230">
        <f t="shared" si="534"/>
        <v>4</v>
      </c>
      <c r="U270" s="231"/>
      <c r="V270" s="220"/>
      <c r="W270" s="220"/>
      <c r="X270" s="220"/>
      <c r="Y270" s="232"/>
      <c r="Z270" s="340"/>
      <c r="AA270" s="341"/>
      <c r="AB270" s="220"/>
      <c r="AC270" s="220"/>
      <c r="AD270" s="232"/>
      <c r="AE270" s="233"/>
      <c r="AF270" s="220"/>
      <c r="AG270" s="220"/>
      <c r="AH270" s="220"/>
      <c r="AI270" s="232"/>
      <c r="AJ270" s="234">
        <f>'EQUIPO ENERO 2025'!AP270</f>
        <v>4</v>
      </c>
      <c r="AK270" s="235">
        <f t="shared" ref="AK270:AO270" si="535">P270-Z270+AE270+U270</f>
        <v>4</v>
      </c>
      <c r="AL270" s="229">
        <f t="shared" si="535"/>
        <v>4</v>
      </c>
      <c r="AM270" s="229">
        <f t="shared" si="535"/>
        <v>4</v>
      </c>
      <c r="AN270" s="229">
        <f t="shared" si="535"/>
        <v>4</v>
      </c>
      <c r="AO270" s="229">
        <f t="shared" si="535"/>
        <v>4</v>
      </c>
      <c r="AP270" s="221" t="s">
        <v>1053</v>
      </c>
      <c r="AQ270" s="226">
        <f t="shared" si="515"/>
        <v>4</v>
      </c>
      <c r="AR270" s="224"/>
      <c r="AS270" s="224"/>
      <c r="AT270" s="236"/>
      <c r="AU270" s="224"/>
      <c r="AV270" s="224"/>
      <c r="AW270" s="371" t="s">
        <v>1268</v>
      </c>
      <c r="AX270" s="238"/>
    </row>
    <row r="271" spans="1:50" ht="93.75" customHeight="1" x14ac:dyDescent="0.55000000000000004">
      <c r="A271" s="218">
        <f t="shared" si="516"/>
        <v>266</v>
      </c>
      <c r="B271" s="275" t="s">
        <v>1054</v>
      </c>
      <c r="C271" s="224" t="s">
        <v>52</v>
      </c>
      <c r="D271" s="220" t="s">
        <v>59</v>
      </c>
      <c r="E271" s="220" t="s">
        <v>708</v>
      </c>
      <c r="F271" s="220"/>
      <c r="G271" s="221"/>
      <c r="H271" s="220"/>
      <c r="I271" s="220" t="s">
        <v>1055</v>
      </c>
      <c r="J271" s="220" t="s">
        <v>72</v>
      </c>
      <c r="K271" s="246">
        <v>44592</v>
      </c>
      <c r="L271" s="229"/>
      <c r="M271" s="229"/>
      <c r="N271" s="220"/>
      <c r="O271" s="226">
        <f>'EQUIPO JUNIO 2025  1'!AQ271</f>
        <v>0</v>
      </c>
      <c r="P271" s="228">
        <f t="shared" si="517"/>
        <v>0</v>
      </c>
      <c r="Q271" s="229">
        <f t="shared" ref="Q271:T271" si="536">AK271</f>
        <v>0</v>
      </c>
      <c r="R271" s="229">
        <f t="shared" si="536"/>
        <v>0</v>
      </c>
      <c r="S271" s="229">
        <f t="shared" si="536"/>
        <v>0</v>
      </c>
      <c r="T271" s="230">
        <f t="shared" si="536"/>
        <v>0</v>
      </c>
      <c r="U271" s="231"/>
      <c r="V271" s="220"/>
      <c r="W271" s="220"/>
      <c r="X271" s="220"/>
      <c r="Y271" s="232"/>
      <c r="Z271" s="233"/>
      <c r="AA271" s="220"/>
      <c r="AB271" s="220"/>
      <c r="AC271" s="220"/>
      <c r="AD271" s="232"/>
      <c r="AE271" s="233"/>
      <c r="AF271" s="220"/>
      <c r="AG271" s="220"/>
      <c r="AH271" s="220"/>
      <c r="AI271" s="232"/>
      <c r="AJ271" s="234">
        <f>'EQUIPO ENERO 2025'!AP271</f>
        <v>0</v>
      </c>
      <c r="AK271" s="235">
        <f t="shared" ref="AK271:AO271" si="537">P271-Z271+AE271+U271</f>
        <v>0</v>
      </c>
      <c r="AL271" s="229">
        <f t="shared" si="537"/>
        <v>0</v>
      </c>
      <c r="AM271" s="229">
        <f t="shared" si="537"/>
        <v>0</v>
      </c>
      <c r="AN271" s="229">
        <f t="shared" si="537"/>
        <v>0</v>
      </c>
      <c r="AO271" s="229">
        <f t="shared" si="537"/>
        <v>0</v>
      </c>
      <c r="AP271" s="220"/>
      <c r="AQ271" s="226">
        <f t="shared" si="515"/>
        <v>0</v>
      </c>
      <c r="AR271" s="220"/>
      <c r="AS271" s="220"/>
      <c r="AT271" s="221"/>
      <c r="AU271" s="220"/>
      <c r="AV271" s="220"/>
      <c r="AW271" s="238"/>
      <c r="AX271" s="238"/>
    </row>
    <row r="272" spans="1:50" ht="93.75" customHeight="1" x14ac:dyDescent="0.55000000000000004">
      <c r="A272" s="218">
        <f t="shared" si="516"/>
        <v>267</v>
      </c>
      <c r="B272" s="273" t="s">
        <v>1056</v>
      </c>
      <c r="C272" s="224" t="s">
        <v>52</v>
      </c>
      <c r="D272" s="303" t="s">
        <v>334</v>
      </c>
      <c r="E272" s="395" t="s">
        <v>1057</v>
      </c>
      <c r="F272" s="224"/>
      <c r="G272" s="236" t="s">
        <v>42</v>
      </c>
      <c r="H272" s="224"/>
      <c r="I272" s="224" t="s">
        <v>1058</v>
      </c>
      <c r="J272" s="269"/>
      <c r="K272" s="396">
        <v>44592</v>
      </c>
      <c r="L272" s="397"/>
      <c r="M272" s="397"/>
      <c r="N272" s="269"/>
      <c r="O272" s="226">
        <f>'EQUIPO JUNIO 2025  1'!AQ272</f>
        <v>2</v>
      </c>
      <c r="P272" s="228">
        <f t="shared" si="517"/>
        <v>2</v>
      </c>
      <c r="Q272" s="229">
        <f t="shared" ref="Q272:T272" si="538">AK272</f>
        <v>2</v>
      </c>
      <c r="R272" s="229">
        <f t="shared" si="538"/>
        <v>2</v>
      </c>
      <c r="S272" s="229">
        <f t="shared" si="538"/>
        <v>2</v>
      </c>
      <c r="T272" s="230">
        <f t="shared" si="538"/>
        <v>2</v>
      </c>
      <c r="U272" s="231"/>
      <c r="V272" s="220"/>
      <c r="W272" s="220"/>
      <c r="X272" s="220"/>
      <c r="Y272" s="232"/>
      <c r="Z272" s="340"/>
      <c r="AA272" s="341"/>
      <c r="AB272" s="220"/>
      <c r="AC272" s="220"/>
      <c r="AD272" s="232"/>
      <c r="AE272" s="233"/>
      <c r="AF272" s="220"/>
      <c r="AG272" s="220"/>
      <c r="AH272" s="220"/>
      <c r="AI272" s="232"/>
      <c r="AJ272" s="234">
        <f>'EQUIPO ENERO 2025'!AP272</f>
        <v>2</v>
      </c>
      <c r="AK272" s="235">
        <f t="shared" ref="AK272:AO272" si="539">P272-Z272+AE272+U272</f>
        <v>2</v>
      </c>
      <c r="AL272" s="229">
        <f t="shared" si="539"/>
        <v>2</v>
      </c>
      <c r="AM272" s="229">
        <f t="shared" si="539"/>
        <v>2</v>
      </c>
      <c r="AN272" s="229">
        <f t="shared" si="539"/>
        <v>2</v>
      </c>
      <c r="AO272" s="229">
        <f t="shared" si="539"/>
        <v>2</v>
      </c>
      <c r="AP272" s="221" t="s">
        <v>1059</v>
      </c>
      <c r="AQ272" s="226">
        <f t="shared" si="515"/>
        <v>2</v>
      </c>
      <c r="AR272" s="224"/>
      <c r="AS272" s="224"/>
      <c r="AT272" s="236"/>
      <c r="AU272" s="224"/>
      <c r="AV272" s="224"/>
      <c r="AW272" s="238"/>
      <c r="AX272" s="238"/>
    </row>
    <row r="273" spans="1:50" ht="93.75" customHeight="1" x14ac:dyDescent="0.55000000000000004">
      <c r="A273" s="218">
        <f t="shared" si="516"/>
        <v>268</v>
      </c>
      <c r="B273" s="279" t="s">
        <v>1060</v>
      </c>
      <c r="C273" s="224" t="s">
        <v>52</v>
      </c>
      <c r="D273" s="303" t="s">
        <v>334</v>
      </c>
      <c r="E273" s="224"/>
      <c r="F273" s="224"/>
      <c r="G273" s="227"/>
      <c r="H273" s="224"/>
      <c r="I273" s="227"/>
      <c r="J273" s="227"/>
      <c r="K273" s="224"/>
      <c r="L273" s="226"/>
      <c r="M273" s="226"/>
      <c r="N273" s="227"/>
      <c r="O273" s="226">
        <f>'EQUIPO JUNIO 2025  1'!AQ273</f>
        <v>1</v>
      </c>
      <c r="P273" s="228">
        <f t="shared" si="517"/>
        <v>1</v>
      </c>
      <c r="Q273" s="229">
        <f t="shared" ref="Q273:T273" si="540">AK273</f>
        <v>1</v>
      </c>
      <c r="R273" s="229">
        <f t="shared" si="540"/>
        <v>1</v>
      </c>
      <c r="S273" s="229">
        <f t="shared" si="540"/>
        <v>1</v>
      </c>
      <c r="T273" s="230">
        <f t="shared" si="540"/>
        <v>1</v>
      </c>
      <c r="U273" s="231"/>
      <c r="V273" s="220"/>
      <c r="W273" s="220"/>
      <c r="X273" s="220"/>
      <c r="Y273" s="232"/>
      <c r="Z273" s="233"/>
      <c r="AA273" s="220"/>
      <c r="AB273" s="220"/>
      <c r="AC273" s="220"/>
      <c r="AD273" s="232"/>
      <c r="AE273" s="233"/>
      <c r="AF273" s="220"/>
      <c r="AG273" s="220"/>
      <c r="AH273" s="220"/>
      <c r="AI273" s="232"/>
      <c r="AJ273" s="234">
        <f>'EQUIPO ENERO 2025'!AP273</f>
        <v>1</v>
      </c>
      <c r="AK273" s="235">
        <f t="shared" ref="AK273:AO273" si="541">P273-Z273+AE273+U273</f>
        <v>1</v>
      </c>
      <c r="AL273" s="229">
        <f t="shared" si="541"/>
        <v>1</v>
      </c>
      <c r="AM273" s="229">
        <f t="shared" si="541"/>
        <v>1</v>
      </c>
      <c r="AN273" s="229">
        <f t="shared" si="541"/>
        <v>1</v>
      </c>
      <c r="AO273" s="229">
        <f t="shared" si="541"/>
        <v>1</v>
      </c>
      <c r="AP273" s="220"/>
      <c r="AQ273" s="226">
        <f t="shared" si="515"/>
        <v>1</v>
      </c>
      <c r="AR273" s="224"/>
      <c r="AS273" s="224"/>
      <c r="AT273" s="236"/>
      <c r="AU273" s="224"/>
      <c r="AV273" s="224"/>
      <c r="AW273" s="238"/>
      <c r="AX273" s="238"/>
    </row>
    <row r="274" spans="1:50" ht="93.75" customHeight="1" x14ac:dyDescent="0.55000000000000004">
      <c r="A274" s="218">
        <f t="shared" si="516"/>
        <v>269</v>
      </c>
      <c r="B274" s="279" t="s">
        <v>1061</v>
      </c>
      <c r="C274" s="227" t="s">
        <v>74</v>
      </c>
      <c r="D274" s="224"/>
      <c r="E274" s="224" t="s">
        <v>1062</v>
      </c>
      <c r="F274" s="224"/>
      <c r="G274" s="227"/>
      <c r="H274" s="224"/>
      <c r="I274" s="227"/>
      <c r="J274" s="227"/>
      <c r="K274" s="224"/>
      <c r="L274" s="226"/>
      <c r="M274" s="226"/>
      <c r="N274" s="227"/>
      <c r="O274" s="226">
        <f>'EQUIPO JUNIO 2025  1'!AQ274</f>
        <v>1</v>
      </c>
      <c r="P274" s="228">
        <f t="shared" si="517"/>
        <v>1</v>
      </c>
      <c r="Q274" s="229">
        <f t="shared" ref="Q274:T274" si="542">AK274</f>
        <v>1</v>
      </c>
      <c r="R274" s="229">
        <f t="shared" si="542"/>
        <v>1</v>
      </c>
      <c r="S274" s="229">
        <f t="shared" si="542"/>
        <v>1</v>
      </c>
      <c r="T274" s="230">
        <f t="shared" si="542"/>
        <v>1</v>
      </c>
      <c r="U274" s="231"/>
      <c r="V274" s="220"/>
      <c r="W274" s="220"/>
      <c r="X274" s="220"/>
      <c r="Y274" s="232"/>
      <c r="Z274" s="233"/>
      <c r="AA274" s="220"/>
      <c r="AB274" s="220"/>
      <c r="AC274" s="220"/>
      <c r="AD274" s="232"/>
      <c r="AE274" s="233"/>
      <c r="AF274" s="220"/>
      <c r="AG274" s="220"/>
      <c r="AH274" s="220"/>
      <c r="AI274" s="232"/>
      <c r="AJ274" s="234">
        <f>'EQUIPO ENERO 2025'!AP274</f>
        <v>1</v>
      </c>
      <c r="AK274" s="235">
        <f t="shared" ref="AK274:AO274" si="543">P274-Z274+AE274+U274</f>
        <v>1</v>
      </c>
      <c r="AL274" s="229">
        <f t="shared" si="543"/>
        <v>1</v>
      </c>
      <c r="AM274" s="229">
        <f t="shared" si="543"/>
        <v>1</v>
      </c>
      <c r="AN274" s="229">
        <f t="shared" si="543"/>
        <v>1</v>
      </c>
      <c r="AO274" s="229">
        <f t="shared" si="543"/>
        <v>1</v>
      </c>
      <c r="AP274" s="293" t="s">
        <v>1063</v>
      </c>
      <c r="AQ274" s="226">
        <f t="shared" si="515"/>
        <v>1</v>
      </c>
      <c r="AR274" s="224"/>
      <c r="AS274" s="224"/>
      <c r="AT274" s="236"/>
      <c r="AU274" s="224"/>
      <c r="AV274" s="224"/>
      <c r="AW274" s="238"/>
      <c r="AX274" s="238"/>
    </row>
    <row r="275" spans="1:50" ht="93.75" customHeight="1" x14ac:dyDescent="0.55000000000000004">
      <c r="A275" s="218">
        <f t="shared" si="516"/>
        <v>270</v>
      </c>
      <c r="B275" s="273" t="s">
        <v>1064</v>
      </c>
      <c r="C275" s="224" t="s">
        <v>52</v>
      </c>
      <c r="D275" s="398" t="s">
        <v>334</v>
      </c>
      <c r="E275" s="395" t="s">
        <v>1065</v>
      </c>
      <c r="F275" s="224"/>
      <c r="G275" s="236" t="s">
        <v>42</v>
      </c>
      <c r="H275" s="224"/>
      <c r="I275" s="224" t="s">
        <v>1066</v>
      </c>
      <c r="J275" s="269"/>
      <c r="K275" s="396">
        <v>44592</v>
      </c>
      <c r="L275" s="397"/>
      <c r="M275" s="397"/>
      <c r="N275" s="269"/>
      <c r="O275" s="226">
        <f>'EQUIPO JUNIO 2025  1'!AQ275</f>
        <v>1</v>
      </c>
      <c r="P275" s="228">
        <f t="shared" si="517"/>
        <v>1</v>
      </c>
      <c r="Q275" s="229">
        <f t="shared" ref="Q275:T275" si="544">AK275</f>
        <v>1</v>
      </c>
      <c r="R275" s="229">
        <f t="shared" si="544"/>
        <v>1</v>
      </c>
      <c r="S275" s="229">
        <f t="shared" si="544"/>
        <v>1</v>
      </c>
      <c r="T275" s="230">
        <f t="shared" si="544"/>
        <v>1</v>
      </c>
      <c r="U275" s="231"/>
      <c r="V275" s="220"/>
      <c r="W275" s="220"/>
      <c r="X275" s="220"/>
      <c r="Y275" s="232"/>
      <c r="Z275" s="340"/>
      <c r="AA275" s="341"/>
      <c r="AB275" s="220"/>
      <c r="AC275" s="220"/>
      <c r="AD275" s="232"/>
      <c r="AE275" s="233"/>
      <c r="AF275" s="220"/>
      <c r="AG275" s="220"/>
      <c r="AH275" s="220"/>
      <c r="AI275" s="232"/>
      <c r="AJ275" s="234">
        <f>'EQUIPO ENERO 2025'!AP275</f>
        <v>1</v>
      </c>
      <c r="AK275" s="235">
        <f t="shared" ref="AK275:AO275" si="545">P275-Z275+AE275+U275</f>
        <v>1</v>
      </c>
      <c r="AL275" s="229">
        <f t="shared" si="545"/>
        <v>1</v>
      </c>
      <c r="AM275" s="229">
        <f t="shared" si="545"/>
        <v>1</v>
      </c>
      <c r="AN275" s="229">
        <f t="shared" si="545"/>
        <v>1</v>
      </c>
      <c r="AO275" s="229">
        <f t="shared" si="545"/>
        <v>1</v>
      </c>
      <c r="AP275" s="293" t="s">
        <v>1063</v>
      </c>
      <c r="AQ275" s="226">
        <f t="shared" si="515"/>
        <v>1</v>
      </c>
      <c r="AR275" s="226"/>
      <c r="AS275" s="226"/>
      <c r="AT275" s="336"/>
      <c r="AU275" s="224"/>
      <c r="AV275" s="224"/>
      <c r="AW275" s="224"/>
      <c r="AX275" s="224"/>
    </row>
    <row r="276" spans="1:50" ht="93.75" customHeight="1" x14ac:dyDescent="0.55000000000000004">
      <c r="A276" s="218">
        <f t="shared" si="516"/>
        <v>271</v>
      </c>
      <c r="B276" s="273" t="s">
        <v>1067</v>
      </c>
      <c r="C276" s="224" t="s">
        <v>38</v>
      </c>
      <c r="D276" s="398" t="s">
        <v>334</v>
      </c>
      <c r="E276" s="395" t="s">
        <v>1065</v>
      </c>
      <c r="F276" s="224"/>
      <c r="G276" s="236" t="s">
        <v>42</v>
      </c>
      <c r="H276" s="224"/>
      <c r="I276" s="224" t="s">
        <v>1068</v>
      </c>
      <c r="J276" s="269"/>
      <c r="K276" s="396">
        <v>44592</v>
      </c>
      <c r="L276" s="397"/>
      <c r="M276" s="397"/>
      <c r="N276" s="269"/>
      <c r="O276" s="226">
        <f>'EQUIPO JUNIO 2025  1'!AQ276</f>
        <v>1</v>
      </c>
      <c r="P276" s="228">
        <f t="shared" si="517"/>
        <v>1</v>
      </c>
      <c r="Q276" s="229">
        <f t="shared" ref="Q276:T276" si="546">AK276</f>
        <v>1</v>
      </c>
      <c r="R276" s="229">
        <f t="shared" si="546"/>
        <v>1</v>
      </c>
      <c r="S276" s="229">
        <f t="shared" si="546"/>
        <v>1</v>
      </c>
      <c r="T276" s="230">
        <f t="shared" si="546"/>
        <v>1</v>
      </c>
      <c r="U276" s="231"/>
      <c r="V276" s="220"/>
      <c r="W276" s="220"/>
      <c r="X276" s="220"/>
      <c r="Y276" s="232"/>
      <c r="Z276" s="340"/>
      <c r="AA276" s="341"/>
      <c r="AB276" s="220"/>
      <c r="AC276" s="220"/>
      <c r="AD276" s="232"/>
      <c r="AE276" s="233"/>
      <c r="AF276" s="220"/>
      <c r="AG276" s="220"/>
      <c r="AH276" s="220"/>
      <c r="AI276" s="232"/>
      <c r="AJ276" s="234">
        <f>'EQUIPO ENERO 2025'!AP276</f>
        <v>1</v>
      </c>
      <c r="AK276" s="235">
        <f t="shared" ref="AK276:AO276" si="547">P276-Z276+AE276+U276</f>
        <v>1</v>
      </c>
      <c r="AL276" s="229">
        <f t="shared" si="547"/>
        <v>1</v>
      </c>
      <c r="AM276" s="229">
        <f t="shared" si="547"/>
        <v>1</v>
      </c>
      <c r="AN276" s="229">
        <f t="shared" si="547"/>
        <v>1</v>
      </c>
      <c r="AO276" s="229">
        <f t="shared" si="547"/>
        <v>1</v>
      </c>
      <c r="AP276" s="293" t="s">
        <v>1063</v>
      </c>
      <c r="AQ276" s="226">
        <f t="shared" si="515"/>
        <v>1</v>
      </c>
      <c r="AR276" s="226"/>
      <c r="AS276" s="226"/>
      <c r="AT276" s="336"/>
      <c r="AU276" s="224"/>
      <c r="AV276" s="224"/>
      <c r="AW276" s="224"/>
      <c r="AX276" s="224"/>
    </row>
    <row r="277" spans="1:50" ht="93.75" customHeight="1" x14ac:dyDescent="0.55000000000000004">
      <c r="A277" s="218">
        <f t="shared" si="516"/>
        <v>272</v>
      </c>
      <c r="B277" s="273" t="s">
        <v>1188</v>
      </c>
      <c r="C277" s="224" t="s">
        <v>155</v>
      </c>
      <c r="D277" s="303" t="s">
        <v>1189</v>
      </c>
      <c r="E277" s="224" t="s">
        <v>1190</v>
      </c>
      <c r="F277" s="224" t="s">
        <v>1190</v>
      </c>
      <c r="G277" s="236"/>
      <c r="H277" s="224"/>
      <c r="I277" s="224"/>
      <c r="J277" s="222"/>
      <c r="K277" s="225"/>
      <c r="L277" s="226"/>
      <c r="M277" s="226">
        <v>193</v>
      </c>
      <c r="N277" s="227"/>
      <c r="O277" s="226">
        <f>'EQUIPO JUNIO 2025  1'!AQ277</f>
        <v>0</v>
      </c>
      <c r="P277" s="228">
        <f t="shared" si="517"/>
        <v>0</v>
      </c>
      <c r="Q277" s="229">
        <f t="shared" ref="Q277:T277" si="548">AK277</f>
        <v>0</v>
      </c>
      <c r="R277" s="229">
        <f t="shared" si="548"/>
        <v>0</v>
      </c>
      <c r="S277" s="229">
        <f t="shared" si="548"/>
        <v>0</v>
      </c>
      <c r="T277" s="230">
        <f t="shared" si="548"/>
        <v>0</v>
      </c>
      <c r="U277" s="341"/>
      <c r="V277" s="220"/>
      <c r="W277" s="220"/>
      <c r="X277" s="220"/>
      <c r="Y277" s="232"/>
      <c r="Z277" s="233"/>
      <c r="AA277" s="220"/>
      <c r="AB277" s="220"/>
      <c r="AC277" s="220"/>
      <c r="AD277" s="232"/>
      <c r="AE277" s="233"/>
      <c r="AF277" s="220"/>
      <c r="AG277" s="220"/>
      <c r="AH277" s="220"/>
      <c r="AI277" s="232"/>
      <c r="AJ277" s="234"/>
      <c r="AK277" s="235">
        <f t="shared" ref="AK277:AO277" si="549">P277-Z277+AE277+U277</f>
        <v>0</v>
      </c>
      <c r="AL277" s="229">
        <f t="shared" si="549"/>
        <v>0</v>
      </c>
      <c r="AM277" s="229">
        <f t="shared" si="549"/>
        <v>0</v>
      </c>
      <c r="AN277" s="229">
        <f t="shared" si="549"/>
        <v>0</v>
      </c>
      <c r="AO277" s="229">
        <f t="shared" si="549"/>
        <v>0</v>
      </c>
      <c r="AP277" s="220"/>
      <c r="AQ277" s="226">
        <f t="shared" si="515"/>
        <v>0</v>
      </c>
      <c r="AR277" s="224"/>
      <c r="AS277" s="224"/>
      <c r="AT277" s="236"/>
      <c r="AU277" s="224"/>
      <c r="AV277" s="224"/>
      <c r="AW277" s="238"/>
      <c r="AX277" s="238"/>
    </row>
    <row r="278" spans="1:50" ht="93.75" customHeight="1" x14ac:dyDescent="0.55000000000000004">
      <c r="A278" s="218">
        <f t="shared" si="516"/>
        <v>273</v>
      </c>
      <c r="B278" s="282" t="s">
        <v>1069</v>
      </c>
      <c r="C278" s="274"/>
      <c r="D278" s="224" t="s">
        <v>98</v>
      </c>
      <c r="E278" s="224" t="s">
        <v>1070</v>
      </c>
      <c r="F278" s="224" t="s">
        <v>1071</v>
      </c>
      <c r="G278" s="236"/>
      <c r="H278" s="280"/>
      <c r="I278" s="224"/>
      <c r="J278" s="220"/>
      <c r="K278" s="225"/>
      <c r="L278" s="226"/>
      <c r="M278" s="226">
        <v>187</v>
      </c>
      <c r="N278" s="236"/>
      <c r="O278" s="226">
        <f>'EQUIPO JUNIO 2025  1'!AQ278</f>
        <v>0</v>
      </c>
      <c r="P278" s="228">
        <f t="shared" si="517"/>
        <v>0</v>
      </c>
      <c r="Q278" s="229">
        <f t="shared" ref="Q278:T278" si="550">AK278</f>
        <v>0</v>
      </c>
      <c r="R278" s="229">
        <f t="shared" si="550"/>
        <v>0</v>
      </c>
      <c r="S278" s="229">
        <f t="shared" si="550"/>
        <v>0</v>
      </c>
      <c r="T278" s="230">
        <f t="shared" si="550"/>
        <v>0</v>
      </c>
      <c r="U278" s="231"/>
      <c r="V278" s="220"/>
      <c r="W278" s="220"/>
      <c r="X278" s="220"/>
      <c r="Y278" s="232"/>
      <c r="Z278" s="233"/>
      <c r="AA278" s="220"/>
      <c r="AB278" s="220"/>
      <c r="AC278" s="220"/>
      <c r="AD278" s="232"/>
      <c r="AE278" s="233"/>
      <c r="AF278" s="220"/>
      <c r="AG278" s="220"/>
      <c r="AH278" s="220"/>
      <c r="AI278" s="232"/>
      <c r="AJ278" s="234"/>
      <c r="AK278" s="235">
        <f t="shared" ref="AK278:AO278" si="551">P278-Z278+AE278+U278</f>
        <v>0</v>
      </c>
      <c r="AL278" s="229">
        <f t="shared" si="551"/>
        <v>0</v>
      </c>
      <c r="AM278" s="229">
        <f t="shared" si="551"/>
        <v>0</v>
      </c>
      <c r="AN278" s="229">
        <f t="shared" si="551"/>
        <v>0</v>
      </c>
      <c r="AO278" s="229">
        <f t="shared" si="551"/>
        <v>0</v>
      </c>
      <c r="AP278" s="220"/>
      <c r="AQ278" s="226">
        <f t="shared" si="515"/>
        <v>0</v>
      </c>
      <c r="AR278" s="224"/>
      <c r="AS278" s="224"/>
      <c r="AT278" s="236"/>
      <c r="AU278" s="224"/>
      <c r="AV278" s="224"/>
      <c r="AW278" s="238"/>
      <c r="AX278" s="238"/>
    </row>
    <row r="279" spans="1:50" ht="93.75" customHeight="1" x14ac:dyDescent="0.55000000000000004">
      <c r="A279" s="218">
        <f t="shared" si="516"/>
        <v>274</v>
      </c>
      <c r="B279" s="273" t="s">
        <v>1193</v>
      </c>
      <c r="C279" s="224" t="s">
        <v>74</v>
      </c>
      <c r="D279" s="224" t="s">
        <v>72</v>
      </c>
      <c r="E279" s="236" t="s">
        <v>170</v>
      </c>
      <c r="F279" s="224" t="s">
        <v>87</v>
      </c>
      <c r="G279" s="236" t="s">
        <v>42</v>
      </c>
      <c r="H279" s="236"/>
      <c r="I279" s="224" t="s">
        <v>866</v>
      </c>
      <c r="J279" s="224" t="s">
        <v>44</v>
      </c>
      <c r="K279" s="278">
        <v>45667</v>
      </c>
      <c r="L279" s="226" t="s">
        <v>1194</v>
      </c>
      <c r="M279" s="226">
        <v>215</v>
      </c>
      <c r="N279" s="227"/>
      <c r="O279" s="226">
        <f>'EQUIPO JUNIO 2025  1'!AQ279</f>
        <v>1</v>
      </c>
      <c r="P279" s="228">
        <f t="shared" si="517"/>
        <v>1</v>
      </c>
      <c r="Q279" s="229">
        <f t="shared" ref="Q279:T279" si="552">AK279</f>
        <v>1</v>
      </c>
      <c r="R279" s="229">
        <f t="shared" si="552"/>
        <v>1</v>
      </c>
      <c r="S279" s="229">
        <f t="shared" si="552"/>
        <v>1</v>
      </c>
      <c r="T279" s="230">
        <f t="shared" si="552"/>
        <v>1</v>
      </c>
      <c r="U279" s="231"/>
      <c r="V279" s="220"/>
      <c r="W279" s="220"/>
      <c r="X279" s="220"/>
      <c r="Y279" s="232"/>
      <c r="Z279" s="340"/>
      <c r="AA279" s="341"/>
      <c r="AB279" s="220"/>
      <c r="AC279" s="220"/>
      <c r="AD279" s="232"/>
      <c r="AE279" s="233"/>
      <c r="AF279" s="220"/>
      <c r="AG279" s="220"/>
      <c r="AH279" s="220"/>
      <c r="AI279" s="232"/>
      <c r="AJ279" s="234">
        <f>'EQUIPO ENERO 2025'!AP213</f>
        <v>0</v>
      </c>
      <c r="AK279" s="235">
        <f t="shared" ref="AK279:AO279" si="553">P279-Z279+AE279+U279</f>
        <v>1</v>
      </c>
      <c r="AL279" s="229">
        <f t="shared" si="553"/>
        <v>1</v>
      </c>
      <c r="AM279" s="229">
        <f t="shared" si="553"/>
        <v>1</v>
      </c>
      <c r="AN279" s="229">
        <f t="shared" si="553"/>
        <v>1</v>
      </c>
      <c r="AO279" s="229">
        <f t="shared" si="553"/>
        <v>1</v>
      </c>
      <c r="AP279" s="220"/>
      <c r="AQ279" s="226">
        <f t="shared" si="515"/>
        <v>1</v>
      </c>
      <c r="AR279" s="224"/>
      <c r="AS279" s="224"/>
      <c r="AT279" s="236"/>
      <c r="AU279" s="224"/>
      <c r="AV279" s="224"/>
      <c r="AW279" s="238"/>
      <c r="AX279" s="238"/>
    </row>
    <row r="280" spans="1:50" ht="93.75" customHeight="1" x14ac:dyDescent="0.55000000000000004">
      <c r="A280" s="218">
        <f t="shared" si="516"/>
        <v>275</v>
      </c>
      <c r="B280" s="279" t="s">
        <v>1196</v>
      </c>
      <c r="C280" s="248" t="s">
        <v>52</v>
      </c>
      <c r="D280" s="247" t="s">
        <v>72</v>
      </c>
      <c r="E280" s="303" t="s">
        <v>1231</v>
      </c>
      <c r="F280" s="224" t="s">
        <v>1198</v>
      </c>
      <c r="G280" s="227"/>
      <c r="H280" s="224"/>
      <c r="I280" s="224"/>
      <c r="J280" s="280"/>
      <c r="K280" s="250"/>
      <c r="L280" s="226"/>
      <c r="M280" s="226" t="s">
        <v>1199</v>
      </c>
      <c r="N280" s="236"/>
      <c r="O280" s="226">
        <f>'EQUIPO JUNIO 2025  1'!AQ280</f>
        <v>-4</v>
      </c>
      <c r="P280" s="228">
        <f t="shared" si="517"/>
        <v>-4</v>
      </c>
      <c r="Q280" s="229">
        <f t="shared" ref="Q280:T280" si="554">AK280</f>
        <v>-4</v>
      </c>
      <c r="R280" s="229">
        <f t="shared" si="554"/>
        <v>-4</v>
      </c>
      <c r="S280" s="229">
        <f t="shared" si="554"/>
        <v>-4</v>
      </c>
      <c r="T280" s="230">
        <f t="shared" si="554"/>
        <v>-4</v>
      </c>
      <c r="U280" s="231"/>
      <c r="V280" s="220"/>
      <c r="W280" s="220"/>
      <c r="X280" s="220"/>
      <c r="Y280" s="232">
        <v>8</v>
      </c>
      <c r="Z280" s="340"/>
      <c r="AA280" s="341"/>
      <c r="AB280" s="220"/>
      <c r="AC280" s="220"/>
      <c r="AD280" s="232"/>
      <c r="AE280" s="233"/>
      <c r="AF280" s="220"/>
      <c r="AG280" s="220"/>
      <c r="AH280" s="220"/>
      <c r="AI280" s="232"/>
      <c r="AJ280" s="234">
        <f>'EQUIPO ENERO 2025'!AP222</f>
        <v>0</v>
      </c>
      <c r="AK280" s="235">
        <f t="shared" ref="AK280:AO280" si="555">P280-Z280+AE280+U280</f>
        <v>-4</v>
      </c>
      <c r="AL280" s="229">
        <f t="shared" si="555"/>
        <v>-4</v>
      </c>
      <c r="AM280" s="229">
        <f t="shared" si="555"/>
        <v>-4</v>
      </c>
      <c r="AN280" s="229">
        <f t="shared" si="555"/>
        <v>-4</v>
      </c>
      <c r="AO280" s="229">
        <f t="shared" si="555"/>
        <v>4</v>
      </c>
      <c r="AP280" s="221"/>
      <c r="AQ280" s="226">
        <f t="shared" si="515"/>
        <v>4</v>
      </c>
      <c r="AR280" s="224"/>
      <c r="AS280" s="224"/>
      <c r="AT280" s="236"/>
      <c r="AU280" s="224"/>
      <c r="AV280" s="224"/>
      <c r="AW280" s="238"/>
      <c r="AX280" s="238"/>
    </row>
    <row r="281" spans="1:50" ht="93.75" customHeight="1" x14ac:dyDescent="0.55000000000000004">
      <c r="A281" s="218">
        <f t="shared" si="516"/>
        <v>276</v>
      </c>
      <c r="B281" s="273" t="s">
        <v>1201</v>
      </c>
      <c r="C281" s="248" t="s">
        <v>52</v>
      </c>
      <c r="D281" s="224" t="s">
        <v>1202</v>
      </c>
      <c r="E281" s="224" t="s">
        <v>1203</v>
      </c>
      <c r="F281" s="224"/>
      <c r="G281" s="236"/>
      <c r="H281" s="224"/>
      <c r="I281" s="224"/>
      <c r="J281" s="224"/>
      <c r="K281" s="278"/>
      <c r="L281" s="226"/>
      <c r="M281" s="226"/>
      <c r="N281" s="227"/>
      <c r="O281" s="226">
        <f>'EQUIPO JUNIO 2025  1'!AQ281</f>
        <v>0</v>
      </c>
      <c r="P281" s="228">
        <f t="shared" si="517"/>
        <v>0</v>
      </c>
      <c r="Q281" s="229">
        <f t="shared" ref="Q281:T281" si="556">AK281</f>
        <v>0</v>
      </c>
      <c r="R281" s="229">
        <f t="shared" si="556"/>
        <v>0</v>
      </c>
      <c r="S281" s="229">
        <f t="shared" si="556"/>
        <v>0</v>
      </c>
      <c r="T281" s="230">
        <f t="shared" si="556"/>
        <v>0</v>
      </c>
      <c r="U281" s="231"/>
      <c r="V281" s="220"/>
      <c r="W281" s="220"/>
      <c r="X281" s="220"/>
      <c r="Y281" s="232"/>
      <c r="Z281" s="340"/>
      <c r="AA281" s="341"/>
      <c r="AB281" s="220"/>
      <c r="AC281" s="220"/>
      <c r="AD281" s="232"/>
      <c r="AE281" s="233"/>
      <c r="AF281" s="220"/>
      <c r="AG281" s="220"/>
      <c r="AH281" s="220"/>
      <c r="AI281" s="232"/>
      <c r="AJ281" s="234">
        <f>'EQUIPO ENERO 2025'!AP229</f>
        <v>47</v>
      </c>
      <c r="AK281" s="235">
        <f t="shared" ref="AK281:AO281" si="557">P281-Z281+AE281+U281</f>
        <v>0</v>
      </c>
      <c r="AL281" s="229">
        <f t="shared" si="557"/>
        <v>0</v>
      </c>
      <c r="AM281" s="229">
        <f t="shared" si="557"/>
        <v>0</v>
      </c>
      <c r="AN281" s="229">
        <f t="shared" si="557"/>
        <v>0</v>
      </c>
      <c r="AO281" s="229">
        <f t="shared" si="557"/>
        <v>0</v>
      </c>
      <c r="AP281" s="220"/>
      <c r="AQ281" s="226">
        <f t="shared" si="515"/>
        <v>0</v>
      </c>
      <c r="AR281" s="224"/>
      <c r="AS281" s="224"/>
      <c r="AT281" s="236"/>
      <c r="AU281" s="224"/>
      <c r="AV281" s="224"/>
      <c r="AW281" s="238"/>
      <c r="AX281" s="238"/>
    </row>
    <row r="282" spans="1:50" ht="93.75" customHeight="1" x14ac:dyDescent="0.55000000000000004">
      <c r="A282" s="218">
        <f t="shared" si="516"/>
        <v>277</v>
      </c>
      <c r="B282" s="273" t="s">
        <v>1233</v>
      </c>
      <c r="C282" s="224" t="s">
        <v>52</v>
      </c>
      <c r="D282" s="398" t="s">
        <v>1205</v>
      </c>
      <c r="E282" s="395" t="s">
        <v>1206</v>
      </c>
      <c r="F282" s="224" t="s">
        <v>1207</v>
      </c>
      <c r="G282" s="236"/>
      <c r="H282" s="224"/>
      <c r="I282" s="224"/>
      <c r="J282" s="269"/>
      <c r="K282" s="396"/>
      <c r="L282" s="397"/>
      <c r="M282" s="397">
        <v>196</v>
      </c>
      <c r="N282" s="269"/>
      <c r="O282" s="226">
        <f>'EQUIPO JUNIO 2025  1'!AQ282</f>
        <v>0</v>
      </c>
      <c r="P282" s="228">
        <f t="shared" si="517"/>
        <v>0</v>
      </c>
      <c r="Q282" s="229">
        <f t="shared" ref="Q282:T282" si="558">AK282</f>
        <v>0</v>
      </c>
      <c r="R282" s="229">
        <f t="shared" si="558"/>
        <v>0</v>
      </c>
      <c r="S282" s="229">
        <f t="shared" si="558"/>
        <v>0</v>
      </c>
      <c r="T282" s="230">
        <f t="shared" si="558"/>
        <v>0</v>
      </c>
      <c r="U282" s="231"/>
      <c r="V282" s="220"/>
      <c r="W282" s="220"/>
      <c r="X282" s="220"/>
      <c r="Y282" s="232"/>
      <c r="Z282" s="340"/>
      <c r="AA282" s="341"/>
      <c r="AB282" s="220"/>
      <c r="AC282" s="220"/>
      <c r="AD282" s="232"/>
      <c r="AE282" s="233"/>
      <c r="AF282" s="220"/>
      <c r="AG282" s="220"/>
      <c r="AH282" s="220"/>
      <c r="AI282" s="232"/>
      <c r="AJ282" s="234">
        <f>'EQUIPO ENERO 2025'!AP276</f>
        <v>1</v>
      </c>
      <c r="AK282" s="235">
        <f t="shared" ref="AK282:AO282" si="559">P282-Z282+AE282+U282</f>
        <v>0</v>
      </c>
      <c r="AL282" s="229">
        <f t="shared" si="559"/>
        <v>0</v>
      </c>
      <c r="AM282" s="229">
        <f t="shared" si="559"/>
        <v>0</v>
      </c>
      <c r="AN282" s="229">
        <f t="shared" si="559"/>
        <v>0</v>
      </c>
      <c r="AO282" s="229">
        <f t="shared" si="559"/>
        <v>0</v>
      </c>
      <c r="AP282" s="293"/>
      <c r="AQ282" s="226">
        <f t="shared" si="515"/>
        <v>0</v>
      </c>
      <c r="AR282" s="226"/>
      <c r="AS282" s="226"/>
      <c r="AT282" s="336"/>
      <c r="AU282" s="224"/>
      <c r="AV282" s="224"/>
      <c r="AW282" s="224"/>
      <c r="AX282" s="224"/>
    </row>
    <row r="283" spans="1:50" ht="93.75" customHeight="1" x14ac:dyDescent="0.55000000000000004">
      <c r="A283" s="218">
        <f t="shared" si="516"/>
        <v>278</v>
      </c>
      <c r="B283" s="370" t="s">
        <v>942</v>
      </c>
      <c r="C283" s="224" t="s">
        <v>410</v>
      </c>
      <c r="D283" s="247" t="s">
        <v>58</v>
      </c>
      <c r="E283" s="224" t="s">
        <v>890</v>
      </c>
      <c r="F283" s="224" t="s">
        <v>943</v>
      </c>
      <c r="G283" s="236" t="s">
        <v>42</v>
      </c>
      <c r="H283" s="280">
        <v>9000</v>
      </c>
      <c r="I283" s="224" t="s">
        <v>944</v>
      </c>
      <c r="J283" s="224" t="s">
        <v>72</v>
      </c>
      <c r="K283" s="278"/>
      <c r="L283" s="226"/>
      <c r="M283" s="226"/>
      <c r="N283" s="227"/>
      <c r="O283" s="226">
        <f>'EQUIPO JUNIO 2025  1'!AQ283</f>
        <v>3</v>
      </c>
      <c r="P283" s="228">
        <f t="shared" si="517"/>
        <v>3</v>
      </c>
      <c r="Q283" s="229">
        <f t="shared" ref="Q283:T283" si="560">AK283</f>
        <v>2</v>
      </c>
      <c r="R283" s="229">
        <f t="shared" si="560"/>
        <v>2</v>
      </c>
      <c r="S283" s="229">
        <f t="shared" si="560"/>
        <v>2</v>
      </c>
      <c r="T283" s="230">
        <f t="shared" si="560"/>
        <v>2</v>
      </c>
      <c r="U283" s="231"/>
      <c r="V283" s="220"/>
      <c r="W283" s="220"/>
      <c r="X283" s="220"/>
      <c r="Y283" s="232"/>
      <c r="Z283" s="340">
        <v>1</v>
      </c>
      <c r="AA283" s="341"/>
      <c r="AB283" s="220"/>
      <c r="AC283" s="220"/>
      <c r="AD283" s="232"/>
      <c r="AE283" s="233"/>
      <c r="AF283" s="220"/>
      <c r="AG283" s="220"/>
      <c r="AH283" s="220"/>
      <c r="AI283" s="232"/>
      <c r="AJ283" s="234">
        <f>'EQUIPO ENERO 2025'!AP233</f>
        <v>2</v>
      </c>
      <c r="AK283" s="235">
        <f t="shared" ref="AK283:AO283" si="561">P283-Z283+AE283+U283</f>
        <v>2</v>
      </c>
      <c r="AL283" s="229">
        <f t="shared" si="561"/>
        <v>2</v>
      </c>
      <c r="AM283" s="229">
        <f t="shared" si="561"/>
        <v>2</v>
      </c>
      <c r="AN283" s="229">
        <f t="shared" si="561"/>
        <v>2</v>
      </c>
      <c r="AO283" s="229">
        <f t="shared" si="561"/>
        <v>2</v>
      </c>
      <c r="AP283" s="220"/>
      <c r="AQ283" s="226">
        <f t="shared" si="515"/>
        <v>2</v>
      </c>
      <c r="AR283" s="224"/>
      <c r="AS283" s="224" t="s">
        <v>1269</v>
      </c>
      <c r="AT283" s="236" t="s">
        <v>1270</v>
      </c>
      <c r="AU283" s="224"/>
      <c r="AV283" s="224"/>
      <c r="AW283" s="371" t="s">
        <v>1271</v>
      </c>
      <c r="AX283" s="238"/>
    </row>
    <row r="284" spans="1:50" ht="93.75" customHeight="1" x14ac:dyDescent="0.55000000000000004">
      <c r="A284" s="218">
        <f t="shared" si="516"/>
        <v>279</v>
      </c>
      <c r="B284" s="283" t="s">
        <v>1234</v>
      </c>
      <c r="C284" s="224"/>
      <c r="D284" s="247" t="s">
        <v>58</v>
      </c>
      <c r="E284" s="224" t="s">
        <v>890</v>
      </c>
      <c r="F284" s="224" t="s">
        <v>1235</v>
      </c>
      <c r="G284" s="236"/>
      <c r="H284" s="280"/>
      <c r="I284" s="224"/>
      <c r="J284" s="224"/>
      <c r="K284" s="278"/>
      <c r="L284" s="226"/>
      <c r="M284" s="226">
        <v>222</v>
      </c>
      <c r="N284" s="279"/>
      <c r="O284" s="226">
        <f>'EQUIPO JUNIO 2025  1'!AQ284</f>
        <v>0</v>
      </c>
      <c r="P284" s="228">
        <f t="shared" si="517"/>
        <v>0</v>
      </c>
      <c r="Q284" s="229">
        <f t="shared" ref="Q284:T284" si="562">AK284</f>
        <v>5</v>
      </c>
      <c r="R284" s="229">
        <f t="shared" si="562"/>
        <v>5</v>
      </c>
      <c r="S284" s="229">
        <f t="shared" si="562"/>
        <v>5</v>
      </c>
      <c r="T284" s="230">
        <f t="shared" si="562"/>
        <v>5</v>
      </c>
      <c r="U284" s="231">
        <v>5</v>
      </c>
      <c r="V284" s="220"/>
      <c r="W284" s="220"/>
      <c r="X284" s="220"/>
      <c r="Y284" s="232"/>
      <c r="Z284" s="340"/>
      <c r="AA284" s="341"/>
      <c r="AB284" s="220"/>
      <c r="AC284" s="220"/>
      <c r="AD284" s="232"/>
      <c r="AE284" s="233"/>
      <c r="AF284" s="220"/>
      <c r="AG284" s="220"/>
      <c r="AH284" s="220"/>
      <c r="AI284" s="232"/>
      <c r="AJ284" s="234"/>
      <c r="AK284" s="235">
        <f t="shared" ref="AK284:AO284" si="563">P284-Z284+AE284+U284</f>
        <v>5</v>
      </c>
      <c r="AL284" s="229">
        <f t="shared" si="563"/>
        <v>5</v>
      </c>
      <c r="AM284" s="229">
        <f t="shared" si="563"/>
        <v>5</v>
      </c>
      <c r="AN284" s="229">
        <f t="shared" si="563"/>
        <v>5</v>
      </c>
      <c r="AO284" s="229">
        <f t="shared" si="563"/>
        <v>5</v>
      </c>
      <c r="AP284" s="220"/>
      <c r="AQ284" s="226">
        <f t="shared" si="515"/>
        <v>5</v>
      </c>
      <c r="AR284" s="224"/>
      <c r="AS284" s="224"/>
      <c r="AT284" s="236"/>
      <c r="AU284" s="224"/>
      <c r="AV284" s="224"/>
      <c r="AW284" s="238"/>
      <c r="AX284" s="238"/>
    </row>
    <row r="285" spans="1:50" ht="93.75" customHeight="1" x14ac:dyDescent="0.55000000000000004">
      <c r="A285" s="218">
        <f t="shared" si="516"/>
        <v>280</v>
      </c>
      <c r="B285" s="370" t="s">
        <v>1214</v>
      </c>
      <c r="C285" s="248" t="s">
        <v>190</v>
      </c>
      <c r="D285" s="247" t="s">
        <v>58</v>
      </c>
      <c r="E285" s="224" t="s">
        <v>959</v>
      </c>
      <c r="F285" s="224" t="s">
        <v>158</v>
      </c>
      <c r="G285" s="236" t="s">
        <v>42</v>
      </c>
      <c r="H285" s="224"/>
      <c r="I285" s="224" t="s">
        <v>961</v>
      </c>
      <c r="J285" s="224" t="s">
        <v>72</v>
      </c>
      <c r="K285" s="278">
        <v>45575</v>
      </c>
      <c r="L285" s="226" t="s">
        <v>1237</v>
      </c>
      <c r="M285" s="226">
        <v>222</v>
      </c>
      <c r="N285" s="227"/>
      <c r="O285" s="226">
        <f>'EQUIPO JUNIO 2025  1'!AQ285</f>
        <v>5</v>
      </c>
      <c r="P285" s="228">
        <f t="shared" si="517"/>
        <v>5</v>
      </c>
      <c r="Q285" s="229">
        <f t="shared" ref="Q285:T285" si="564">AK285</f>
        <v>5</v>
      </c>
      <c r="R285" s="229">
        <f t="shared" si="564"/>
        <v>5</v>
      </c>
      <c r="S285" s="229">
        <f t="shared" si="564"/>
        <v>5</v>
      </c>
      <c r="T285" s="230">
        <f t="shared" si="564"/>
        <v>5</v>
      </c>
      <c r="U285" s="231"/>
      <c r="V285" s="220"/>
      <c r="W285" s="220"/>
      <c r="X285" s="220"/>
      <c r="Y285" s="232"/>
      <c r="Z285" s="340"/>
      <c r="AA285" s="341"/>
      <c r="AB285" s="220"/>
      <c r="AC285" s="220"/>
      <c r="AD285" s="232"/>
      <c r="AE285" s="233"/>
      <c r="AF285" s="220"/>
      <c r="AG285" s="220"/>
      <c r="AH285" s="220"/>
      <c r="AI285" s="232"/>
      <c r="AJ285" s="234">
        <f>'EQUIPO ENERO 2025'!AP239</f>
        <v>2</v>
      </c>
      <c r="AK285" s="235">
        <f t="shared" ref="AK285:AO285" si="565">P285-Z285+AE285+U285</f>
        <v>5</v>
      </c>
      <c r="AL285" s="229">
        <f t="shared" si="565"/>
        <v>5</v>
      </c>
      <c r="AM285" s="229">
        <f t="shared" si="565"/>
        <v>5</v>
      </c>
      <c r="AN285" s="229">
        <f t="shared" si="565"/>
        <v>5</v>
      </c>
      <c r="AO285" s="229">
        <f t="shared" si="565"/>
        <v>5</v>
      </c>
      <c r="AP285" s="220"/>
      <c r="AQ285" s="226">
        <f t="shared" si="515"/>
        <v>5</v>
      </c>
      <c r="AR285" s="224"/>
      <c r="AS285" s="224"/>
      <c r="AT285" s="236"/>
      <c r="AU285" s="224"/>
      <c r="AV285" s="224"/>
      <c r="AW285" s="371" t="s">
        <v>1225</v>
      </c>
      <c r="AX285" s="238"/>
    </row>
    <row r="286" spans="1:50" ht="93.75" customHeight="1" x14ac:dyDescent="0.55000000000000004">
      <c r="A286" s="218">
        <f t="shared" si="516"/>
        <v>281</v>
      </c>
      <c r="B286" s="239" t="s">
        <v>1238</v>
      </c>
      <c r="C286" s="220"/>
      <c r="D286" s="240" t="s">
        <v>98</v>
      </c>
      <c r="E286" s="241"/>
      <c r="F286" s="242" t="s">
        <v>1239</v>
      </c>
      <c r="G286" s="243"/>
      <c r="H286" s="242"/>
      <c r="I286" s="245"/>
      <c r="J286" s="223"/>
      <c r="K286" s="246"/>
      <c r="L286" s="226"/>
      <c r="M286" s="226">
        <v>215</v>
      </c>
      <c r="N286" s="303"/>
      <c r="O286" s="226">
        <f>'EQUIPO JUNIO 2025  1'!AQ286</f>
        <v>0</v>
      </c>
      <c r="P286" s="228">
        <f t="shared" si="517"/>
        <v>0</v>
      </c>
      <c r="Q286" s="229">
        <f t="shared" ref="Q286:T286" si="566">AK286</f>
        <v>0</v>
      </c>
      <c r="R286" s="229">
        <f t="shared" si="566"/>
        <v>0</v>
      </c>
      <c r="S286" s="229">
        <f t="shared" si="566"/>
        <v>0</v>
      </c>
      <c r="T286" s="230">
        <f t="shared" si="566"/>
        <v>0</v>
      </c>
      <c r="U286" s="231"/>
      <c r="V286" s="220"/>
      <c r="W286" s="220"/>
      <c r="X286" s="220"/>
      <c r="Y286" s="232"/>
      <c r="Z286" s="233"/>
      <c r="AA286" s="220"/>
      <c r="AB286" s="220"/>
      <c r="AC286" s="220"/>
      <c r="AD286" s="232"/>
      <c r="AE286" s="233"/>
      <c r="AF286" s="220"/>
      <c r="AG286" s="220"/>
      <c r="AH286" s="220"/>
      <c r="AI286" s="232"/>
      <c r="AJ286" s="234"/>
      <c r="AK286" s="235">
        <f t="shared" ref="AK286:AO286" si="567">P286-Z286+AE286+U286</f>
        <v>0</v>
      </c>
      <c r="AL286" s="229">
        <f t="shared" si="567"/>
        <v>0</v>
      </c>
      <c r="AM286" s="229">
        <f t="shared" si="567"/>
        <v>0</v>
      </c>
      <c r="AN286" s="229">
        <f t="shared" si="567"/>
        <v>0</v>
      </c>
      <c r="AO286" s="229">
        <f t="shared" si="567"/>
        <v>0</v>
      </c>
      <c r="AP286" s="220"/>
      <c r="AQ286" s="226">
        <f t="shared" si="515"/>
        <v>0</v>
      </c>
      <c r="AR286" s="224"/>
      <c r="AS286" s="224"/>
      <c r="AT286" s="236"/>
      <c r="AU286" s="224"/>
      <c r="AV286" s="224"/>
      <c r="AW286" s="238"/>
      <c r="AX286" s="238"/>
    </row>
    <row r="287" spans="1:50" ht="93.75" customHeight="1" x14ac:dyDescent="0.55000000000000004">
      <c r="A287" s="218">
        <f t="shared" si="516"/>
        <v>282</v>
      </c>
      <c r="B287" s="279" t="s">
        <v>1240</v>
      </c>
      <c r="C287" s="220"/>
      <c r="D287" s="224" t="s">
        <v>98</v>
      </c>
      <c r="E287" s="224"/>
      <c r="F287" s="224"/>
      <c r="G287" s="227"/>
      <c r="H287" s="280"/>
      <c r="I287" s="224"/>
      <c r="J287" s="220"/>
      <c r="K287" s="225"/>
      <c r="L287" s="281"/>
      <c r="M287" s="226">
        <v>215</v>
      </c>
      <c r="N287" s="227"/>
      <c r="O287" s="226">
        <f>'EQUIPO JUNIO 2025  1'!AQ287</f>
        <v>0</v>
      </c>
      <c r="P287" s="228">
        <f t="shared" si="517"/>
        <v>0</v>
      </c>
      <c r="Q287" s="229">
        <f t="shared" ref="Q287:T287" si="568">AK287</f>
        <v>0</v>
      </c>
      <c r="R287" s="229">
        <f t="shared" si="568"/>
        <v>0</v>
      </c>
      <c r="S287" s="229">
        <f t="shared" si="568"/>
        <v>0</v>
      </c>
      <c r="T287" s="230">
        <f t="shared" si="568"/>
        <v>0</v>
      </c>
      <c r="U287" s="231"/>
      <c r="V287" s="220"/>
      <c r="W287" s="220"/>
      <c r="X287" s="220"/>
      <c r="Y287" s="232"/>
      <c r="Z287" s="233"/>
      <c r="AA287" s="220"/>
      <c r="AB287" s="220"/>
      <c r="AC287" s="220"/>
      <c r="AD287" s="232"/>
      <c r="AE287" s="233"/>
      <c r="AF287" s="220"/>
      <c r="AG287" s="220"/>
      <c r="AH287" s="220"/>
      <c r="AI287" s="232"/>
      <c r="AJ287" s="234"/>
      <c r="AK287" s="235">
        <f t="shared" ref="AK287:AO287" si="569">P287-Z287+AE287+U287</f>
        <v>0</v>
      </c>
      <c r="AL287" s="229">
        <f t="shared" si="569"/>
        <v>0</v>
      </c>
      <c r="AM287" s="229">
        <f t="shared" si="569"/>
        <v>0</v>
      </c>
      <c r="AN287" s="229">
        <f t="shared" si="569"/>
        <v>0</v>
      </c>
      <c r="AO287" s="229">
        <f t="shared" si="569"/>
        <v>0</v>
      </c>
      <c r="AP287" s="220"/>
      <c r="AQ287" s="226">
        <f t="shared" si="515"/>
        <v>0</v>
      </c>
      <c r="AR287" s="236"/>
      <c r="AS287" s="236"/>
      <c r="AT287" s="236"/>
      <c r="AU287" s="224"/>
      <c r="AV287" s="224"/>
      <c r="AW287" s="238"/>
      <c r="AX287" s="238"/>
    </row>
    <row r="288" spans="1:50" ht="93.75" customHeight="1" x14ac:dyDescent="0.55000000000000004">
      <c r="A288" s="218">
        <f t="shared" si="516"/>
        <v>283</v>
      </c>
      <c r="B288" s="279" t="s">
        <v>1241</v>
      </c>
      <c r="C288" s="224"/>
      <c r="D288" s="224" t="s">
        <v>72</v>
      </c>
      <c r="E288" s="224" t="s">
        <v>1242</v>
      </c>
      <c r="F288" s="224" t="s">
        <v>1243</v>
      </c>
      <c r="G288" s="227"/>
      <c r="H288" s="280"/>
      <c r="I288" s="224"/>
      <c r="J288" s="220"/>
      <c r="K288" s="225"/>
      <c r="L288" s="226"/>
      <c r="M288" s="226">
        <v>224</v>
      </c>
      <c r="N288" s="227"/>
      <c r="O288" s="226">
        <f>'EQUIPO JUNIO 2025  1'!AQ288</f>
        <v>0</v>
      </c>
      <c r="P288" s="228">
        <f t="shared" si="517"/>
        <v>0</v>
      </c>
      <c r="Q288" s="229">
        <f t="shared" ref="Q288:T288" si="570">AK288</f>
        <v>0</v>
      </c>
      <c r="R288" s="229">
        <f t="shared" si="570"/>
        <v>0</v>
      </c>
      <c r="S288" s="229">
        <f t="shared" si="570"/>
        <v>0</v>
      </c>
      <c r="T288" s="230">
        <f t="shared" si="570"/>
        <v>0</v>
      </c>
      <c r="U288" s="231"/>
      <c r="V288" s="220"/>
      <c r="W288" s="220"/>
      <c r="X288" s="220"/>
      <c r="Y288" s="232"/>
      <c r="Z288" s="233"/>
      <c r="AA288" s="220"/>
      <c r="AB288" s="220"/>
      <c r="AC288" s="220"/>
      <c r="AD288" s="232"/>
      <c r="AE288" s="233"/>
      <c r="AF288" s="220"/>
      <c r="AG288" s="220"/>
      <c r="AH288" s="220"/>
      <c r="AI288" s="232"/>
      <c r="AJ288" s="234"/>
      <c r="AK288" s="235">
        <f t="shared" ref="AK288:AO288" si="571">P288-Z288+AE288+U288</f>
        <v>0</v>
      </c>
      <c r="AL288" s="229">
        <f t="shared" si="571"/>
        <v>0</v>
      </c>
      <c r="AM288" s="229">
        <f t="shared" si="571"/>
        <v>0</v>
      </c>
      <c r="AN288" s="229">
        <f t="shared" si="571"/>
        <v>0</v>
      </c>
      <c r="AO288" s="229">
        <f t="shared" si="571"/>
        <v>0</v>
      </c>
      <c r="AP288" s="220"/>
      <c r="AQ288" s="226">
        <f t="shared" si="515"/>
        <v>0</v>
      </c>
      <c r="AR288" s="224"/>
      <c r="AS288" s="224"/>
      <c r="AT288" s="236"/>
      <c r="AU288" s="224"/>
      <c r="AV288" s="224"/>
      <c r="AW288" s="238"/>
      <c r="AX288" s="238"/>
    </row>
    <row r="289" spans="1:50" ht="93.75" customHeight="1" x14ac:dyDescent="0.55000000000000004">
      <c r="A289" s="218">
        <f t="shared" si="516"/>
        <v>284</v>
      </c>
      <c r="B289" s="279" t="s">
        <v>1244</v>
      </c>
      <c r="C289" s="224"/>
      <c r="D289" s="224" t="s">
        <v>72</v>
      </c>
      <c r="E289" s="224" t="s">
        <v>1242</v>
      </c>
      <c r="F289" s="224" t="s">
        <v>1245</v>
      </c>
      <c r="G289" s="227"/>
      <c r="H289" s="280"/>
      <c r="I289" s="224"/>
      <c r="J289" s="220"/>
      <c r="K289" s="225"/>
      <c r="L289" s="226"/>
      <c r="M289" s="226">
        <v>224</v>
      </c>
      <c r="N289" s="227" t="s">
        <v>1218</v>
      </c>
      <c r="O289" s="226">
        <f>'EQUIPO JUNIO 2025  1'!AQ289</f>
        <v>1</v>
      </c>
      <c r="P289" s="228">
        <f t="shared" si="517"/>
        <v>1</v>
      </c>
      <c r="Q289" s="229">
        <f t="shared" ref="Q289:T289" si="572">AK289</f>
        <v>1</v>
      </c>
      <c r="R289" s="229">
        <f t="shared" si="572"/>
        <v>1</v>
      </c>
      <c r="S289" s="229">
        <f t="shared" si="572"/>
        <v>0</v>
      </c>
      <c r="T289" s="230">
        <f t="shared" si="572"/>
        <v>0</v>
      </c>
      <c r="U289" s="231"/>
      <c r="V289" s="220"/>
      <c r="W289" s="220"/>
      <c r="X289" s="220"/>
      <c r="Y289" s="232"/>
      <c r="Z289" s="233"/>
      <c r="AA289" s="220"/>
      <c r="AB289" s="220">
        <v>1</v>
      </c>
      <c r="AC289" s="220"/>
      <c r="AD289" s="232"/>
      <c r="AE289" s="233"/>
      <c r="AF289" s="220"/>
      <c r="AG289" s="220"/>
      <c r="AH289" s="220"/>
      <c r="AI289" s="232"/>
      <c r="AJ289" s="234"/>
      <c r="AK289" s="235">
        <f t="shared" ref="AK289:AO289" si="573">P289-Z289+AE289+U289</f>
        <v>1</v>
      </c>
      <c r="AL289" s="229">
        <f t="shared" si="573"/>
        <v>1</v>
      </c>
      <c r="AM289" s="229">
        <f t="shared" si="573"/>
        <v>0</v>
      </c>
      <c r="AN289" s="229">
        <f t="shared" si="573"/>
        <v>0</v>
      </c>
      <c r="AO289" s="229">
        <f t="shared" si="573"/>
        <v>0</v>
      </c>
      <c r="AP289" s="220"/>
      <c r="AQ289" s="226">
        <f t="shared" si="515"/>
        <v>0</v>
      </c>
      <c r="AR289" s="224"/>
      <c r="AS289" s="224">
        <v>507</v>
      </c>
      <c r="AT289" s="236"/>
      <c r="AU289" s="224"/>
      <c r="AV289" s="224"/>
      <c r="AW289" s="238"/>
      <c r="AX289" s="238"/>
    </row>
    <row r="290" spans="1:50" ht="93.75" customHeight="1" x14ac:dyDescent="0.55000000000000004">
      <c r="A290" s="218">
        <f t="shared" si="516"/>
        <v>285</v>
      </c>
      <c r="B290" s="273" t="s">
        <v>1247</v>
      </c>
      <c r="C290" s="224" t="s">
        <v>132</v>
      </c>
      <c r="D290" s="224" t="s">
        <v>72</v>
      </c>
      <c r="E290" s="224" t="s">
        <v>1248</v>
      </c>
      <c r="F290" s="224" t="s">
        <v>880</v>
      </c>
      <c r="G290" s="236"/>
      <c r="H290" s="224"/>
      <c r="I290" s="224"/>
      <c r="J290" s="220"/>
      <c r="K290" s="225"/>
      <c r="L290" s="226"/>
      <c r="M290" s="226">
        <v>223</v>
      </c>
      <c r="N290" s="227"/>
      <c r="O290" s="226">
        <f>'EQUIPO JUNIO 2025  1'!AQ290</f>
        <v>1</v>
      </c>
      <c r="P290" s="228">
        <f t="shared" si="517"/>
        <v>1</v>
      </c>
      <c r="Q290" s="229">
        <f t="shared" ref="Q290:T290" si="574">AK290</f>
        <v>1</v>
      </c>
      <c r="R290" s="229">
        <f t="shared" si="574"/>
        <v>1</v>
      </c>
      <c r="S290" s="229">
        <f t="shared" si="574"/>
        <v>1</v>
      </c>
      <c r="T290" s="230">
        <f t="shared" si="574"/>
        <v>1</v>
      </c>
      <c r="U290" s="231"/>
      <c r="V290" s="220"/>
      <c r="W290" s="220"/>
      <c r="X290" s="220"/>
      <c r="Y290" s="232"/>
      <c r="Z290" s="340"/>
      <c r="AA290" s="341"/>
      <c r="AB290" s="220"/>
      <c r="AC290" s="220"/>
      <c r="AD290" s="232"/>
      <c r="AE290" s="233"/>
      <c r="AF290" s="220"/>
      <c r="AG290" s="220"/>
      <c r="AH290" s="220"/>
      <c r="AI290" s="232"/>
      <c r="AJ290" s="234">
        <f>'EQUIPO ENERO 2025'!AP216</f>
        <v>1</v>
      </c>
      <c r="AK290" s="235">
        <f t="shared" ref="AK290:AO290" si="575">P290-Z290+AE290+U290</f>
        <v>1</v>
      </c>
      <c r="AL290" s="229">
        <f t="shared" si="575"/>
        <v>1</v>
      </c>
      <c r="AM290" s="229">
        <f t="shared" si="575"/>
        <v>1</v>
      </c>
      <c r="AN290" s="229">
        <f t="shared" si="575"/>
        <v>1</v>
      </c>
      <c r="AO290" s="229">
        <f t="shared" si="575"/>
        <v>1</v>
      </c>
      <c r="AP290" s="220"/>
      <c r="AQ290" s="226">
        <f t="shared" si="515"/>
        <v>1</v>
      </c>
      <c r="AR290" s="224"/>
      <c r="AS290" s="224"/>
      <c r="AT290" s="236"/>
      <c r="AU290" s="224"/>
      <c r="AV290" s="224"/>
      <c r="AW290" s="238"/>
      <c r="AX290" s="238"/>
    </row>
    <row r="291" spans="1:50" ht="93.75" customHeight="1" x14ac:dyDescent="0.55000000000000004">
      <c r="A291" s="218">
        <f t="shared" si="516"/>
        <v>286</v>
      </c>
      <c r="B291" s="282" t="s">
        <v>1250</v>
      </c>
      <c r="C291" s="274"/>
      <c r="D291" s="224" t="s">
        <v>1251</v>
      </c>
      <c r="E291" s="224" t="s">
        <v>1252</v>
      </c>
      <c r="F291" s="224" t="s">
        <v>1253</v>
      </c>
      <c r="G291" s="236"/>
      <c r="H291" s="280"/>
      <c r="I291" s="224"/>
      <c r="J291" s="220"/>
      <c r="K291" s="225"/>
      <c r="L291" s="226"/>
      <c r="M291" s="226">
        <v>242</v>
      </c>
      <c r="N291" s="236" t="s">
        <v>1272</v>
      </c>
      <c r="O291" s="226">
        <f>'EQUIPO JUNIO 2025  1'!AQ291</f>
        <v>0</v>
      </c>
      <c r="P291" s="228">
        <f t="shared" si="517"/>
        <v>0</v>
      </c>
      <c r="Q291" s="229">
        <f t="shared" ref="Q291:T291" si="576">AK291</f>
        <v>1</v>
      </c>
      <c r="R291" s="229">
        <f t="shared" si="576"/>
        <v>1</v>
      </c>
      <c r="S291" s="229">
        <f t="shared" si="576"/>
        <v>0</v>
      </c>
      <c r="T291" s="230">
        <f t="shared" si="576"/>
        <v>0</v>
      </c>
      <c r="U291" s="231">
        <v>1</v>
      </c>
      <c r="V291" s="220"/>
      <c r="W291" s="220"/>
      <c r="X291" s="220"/>
      <c r="Y291" s="232"/>
      <c r="Z291" s="233"/>
      <c r="AA291" s="220"/>
      <c r="AB291" s="220">
        <v>1</v>
      </c>
      <c r="AC291" s="220"/>
      <c r="AD291" s="232"/>
      <c r="AE291" s="233"/>
      <c r="AF291" s="220"/>
      <c r="AG291" s="220"/>
      <c r="AH291" s="220"/>
      <c r="AI291" s="232"/>
      <c r="AJ291" s="234"/>
      <c r="AK291" s="235">
        <f t="shared" ref="AK291:AO291" si="577">P291-Z291+AE291+U291</f>
        <v>1</v>
      </c>
      <c r="AL291" s="229">
        <f t="shared" si="577"/>
        <v>1</v>
      </c>
      <c r="AM291" s="229">
        <f t="shared" si="577"/>
        <v>0</v>
      </c>
      <c r="AN291" s="229">
        <f t="shared" si="577"/>
        <v>0</v>
      </c>
      <c r="AO291" s="229">
        <f t="shared" si="577"/>
        <v>0</v>
      </c>
      <c r="AP291" s="220"/>
      <c r="AQ291" s="226">
        <f t="shared" si="515"/>
        <v>0</v>
      </c>
      <c r="AR291" s="224">
        <v>701974442</v>
      </c>
      <c r="AS291" s="224">
        <v>506</v>
      </c>
      <c r="AT291" s="236"/>
      <c r="AU291" s="224"/>
      <c r="AV291" s="224"/>
      <c r="AW291" s="238"/>
      <c r="AX291" s="238"/>
    </row>
    <row r="292" spans="1:50" ht="93.75" customHeight="1" x14ac:dyDescent="0.55000000000000004">
      <c r="A292" s="218">
        <f t="shared" si="516"/>
        <v>287</v>
      </c>
      <c r="B292" s="273" t="s">
        <v>1255</v>
      </c>
      <c r="C292" s="224"/>
      <c r="D292" s="224"/>
      <c r="E292" s="224"/>
      <c r="F292" s="224"/>
      <c r="G292" s="236"/>
      <c r="H292" s="280"/>
      <c r="I292" s="224"/>
      <c r="J292" s="224"/>
      <c r="K292" s="278"/>
      <c r="L292" s="226"/>
      <c r="M292" s="226">
        <v>243</v>
      </c>
      <c r="N292" s="236"/>
      <c r="O292" s="226">
        <f>'EQUIPO JUNIO 2025  1'!AQ292</f>
        <v>0</v>
      </c>
      <c r="P292" s="228">
        <f t="shared" si="517"/>
        <v>0</v>
      </c>
      <c r="Q292" s="229">
        <f t="shared" ref="Q292:T292" si="578">AK292</f>
        <v>0</v>
      </c>
      <c r="R292" s="229">
        <f t="shared" si="578"/>
        <v>1</v>
      </c>
      <c r="S292" s="229">
        <f t="shared" si="578"/>
        <v>1</v>
      </c>
      <c r="T292" s="230">
        <f t="shared" si="578"/>
        <v>1</v>
      </c>
      <c r="U292" s="231"/>
      <c r="V292" s="220">
        <v>1</v>
      </c>
      <c r="W292" s="220"/>
      <c r="X292" s="220"/>
      <c r="Y292" s="232"/>
      <c r="Z292" s="233"/>
      <c r="AA292" s="341"/>
      <c r="AB292" s="220"/>
      <c r="AC292" s="220"/>
      <c r="AD292" s="232"/>
      <c r="AE292" s="233"/>
      <c r="AF292" s="220"/>
      <c r="AG292" s="220"/>
      <c r="AH292" s="220"/>
      <c r="AI292" s="232"/>
      <c r="AJ292" s="234"/>
      <c r="AK292" s="235">
        <f t="shared" ref="AK292:AO292" si="579">P292-Z292+AE292+U292</f>
        <v>0</v>
      </c>
      <c r="AL292" s="229">
        <f t="shared" si="579"/>
        <v>1</v>
      </c>
      <c r="AM292" s="229">
        <f t="shared" si="579"/>
        <v>1</v>
      </c>
      <c r="AN292" s="229">
        <f t="shared" si="579"/>
        <v>1</v>
      </c>
      <c r="AO292" s="229">
        <f t="shared" si="579"/>
        <v>1</v>
      </c>
      <c r="AP292" s="220"/>
      <c r="AQ292" s="226">
        <f t="shared" si="515"/>
        <v>1</v>
      </c>
      <c r="AR292" s="224"/>
      <c r="AS292" s="224"/>
      <c r="AT292" s="236"/>
      <c r="AU292" s="224"/>
      <c r="AV292" s="224"/>
      <c r="AW292" s="238"/>
      <c r="AX292" s="238"/>
    </row>
    <row r="293" spans="1:50" ht="93.75" customHeight="1" x14ac:dyDescent="0.55000000000000004">
      <c r="A293" s="218">
        <f t="shared" si="516"/>
        <v>288</v>
      </c>
      <c r="B293" s="283" t="s">
        <v>1256</v>
      </c>
      <c r="C293" s="224"/>
      <c r="D293" s="224" t="s">
        <v>1251</v>
      </c>
      <c r="E293" s="224" t="s">
        <v>1257</v>
      </c>
      <c r="F293" s="224" t="s">
        <v>1258</v>
      </c>
      <c r="G293" s="236"/>
      <c r="H293" s="280"/>
      <c r="I293" s="224"/>
      <c r="J293" s="224"/>
      <c r="K293" s="278"/>
      <c r="L293" s="226"/>
      <c r="M293" s="226">
        <v>238</v>
      </c>
      <c r="N293" s="227"/>
      <c r="O293" s="226">
        <f>'EQUIPO JUNIO 2025  1'!AQ293</f>
        <v>0</v>
      </c>
      <c r="P293" s="228">
        <f t="shared" si="517"/>
        <v>0</v>
      </c>
      <c r="Q293" s="229">
        <f t="shared" ref="Q293:T293" si="580">AK293</f>
        <v>1</v>
      </c>
      <c r="R293" s="229">
        <f t="shared" si="580"/>
        <v>1</v>
      </c>
      <c r="S293" s="229">
        <f t="shared" si="580"/>
        <v>1</v>
      </c>
      <c r="T293" s="230">
        <f t="shared" si="580"/>
        <v>1</v>
      </c>
      <c r="U293" s="231">
        <v>1</v>
      </c>
      <c r="V293" s="220"/>
      <c r="W293" s="220"/>
      <c r="X293" s="220"/>
      <c r="Y293" s="232"/>
      <c r="Z293" s="340"/>
      <c r="AA293" s="341"/>
      <c r="AB293" s="220"/>
      <c r="AC293" s="220"/>
      <c r="AD293" s="232"/>
      <c r="AE293" s="233"/>
      <c r="AF293" s="220"/>
      <c r="AG293" s="220"/>
      <c r="AH293" s="220"/>
      <c r="AI293" s="232"/>
      <c r="AJ293" s="234"/>
      <c r="AK293" s="235">
        <f t="shared" ref="AK293:AO293" si="581">P293-Z293+AE293+U293</f>
        <v>1</v>
      </c>
      <c r="AL293" s="229">
        <f t="shared" si="581"/>
        <v>1</v>
      </c>
      <c r="AM293" s="229">
        <f t="shared" si="581"/>
        <v>1</v>
      </c>
      <c r="AN293" s="229">
        <f t="shared" si="581"/>
        <v>1</v>
      </c>
      <c r="AO293" s="229">
        <f t="shared" si="581"/>
        <v>1</v>
      </c>
      <c r="AP293" s="220"/>
      <c r="AQ293" s="226">
        <f t="shared" si="515"/>
        <v>1</v>
      </c>
      <c r="AR293" s="236"/>
      <c r="AS293" s="236"/>
      <c r="AT293" s="236"/>
      <c r="AU293" s="224"/>
      <c r="AV293" s="224"/>
      <c r="AW293" s="399"/>
      <c r="AX293" s="238"/>
    </row>
    <row r="294" spans="1:50" ht="93.75" customHeight="1" x14ac:dyDescent="0.55000000000000004">
      <c r="A294" s="315">
        <f t="shared" si="516"/>
        <v>289</v>
      </c>
      <c r="B294" s="394" t="s">
        <v>1260</v>
      </c>
      <c r="C294" s="317"/>
      <c r="D294" s="317" t="s">
        <v>334</v>
      </c>
      <c r="E294" s="317" t="s">
        <v>335</v>
      </c>
      <c r="F294" s="320" t="s">
        <v>541</v>
      </c>
      <c r="G294" s="400"/>
      <c r="H294" s="320"/>
      <c r="I294" s="317"/>
      <c r="J294" s="317"/>
      <c r="K294" s="321"/>
      <c r="L294" s="322"/>
      <c r="M294" s="322"/>
      <c r="N294" s="401"/>
      <c r="O294" s="322">
        <f>'EQUIPO JUNIO 2025  1'!AQ294</f>
        <v>0</v>
      </c>
      <c r="P294" s="324">
        <f t="shared" si="517"/>
        <v>0</v>
      </c>
      <c r="Q294" s="325">
        <f t="shared" ref="Q294:T294" si="582">AK294</f>
        <v>0</v>
      </c>
      <c r="R294" s="325">
        <f t="shared" si="582"/>
        <v>0</v>
      </c>
      <c r="S294" s="325">
        <f t="shared" si="582"/>
        <v>0</v>
      </c>
      <c r="T294" s="326">
        <f t="shared" si="582"/>
        <v>0</v>
      </c>
      <c r="U294" s="327"/>
      <c r="V294" s="320"/>
      <c r="W294" s="320"/>
      <c r="X294" s="320"/>
      <c r="Y294" s="328">
        <v>11</v>
      </c>
      <c r="Z294" s="329"/>
      <c r="AA294" s="320"/>
      <c r="AB294" s="320"/>
      <c r="AC294" s="320"/>
      <c r="AD294" s="328"/>
      <c r="AE294" s="329"/>
      <c r="AF294" s="320"/>
      <c r="AG294" s="320"/>
      <c r="AH294" s="320"/>
      <c r="AI294" s="328"/>
      <c r="AJ294" s="330"/>
      <c r="AK294" s="331">
        <f t="shared" ref="AK294:AO294" si="583">P294-Z294+AE294+U294</f>
        <v>0</v>
      </c>
      <c r="AL294" s="325">
        <f t="shared" si="583"/>
        <v>0</v>
      </c>
      <c r="AM294" s="325">
        <f t="shared" si="583"/>
        <v>0</v>
      </c>
      <c r="AN294" s="325">
        <f t="shared" si="583"/>
        <v>0</v>
      </c>
      <c r="AO294" s="325">
        <f t="shared" si="583"/>
        <v>11</v>
      </c>
      <c r="AP294" s="320"/>
      <c r="AQ294" s="322">
        <f t="shared" si="515"/>
        <v>11</v>
      </c>
      <c r="AR294" s="317"/>
      <c r="AS294" s="317"/>
      <c r="AT294" s="318"/>
      <c r="AU294" s="317"/>
      <c r="AV294" s="317"/>
      <c r="AW294" s="332"/>
      <c r="AX294" s="332"/>
    </row>
    <row r="295" spans="1:50" ht="15.75" customHeight="1" x14ac:dyDescent="0.4">
      <c r="A295" s="90"/>
      <c r="B295" s="192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19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90"/>
      <c r="B296" s="192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19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90"/>
      <c r="B297" s="192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194">
        <f>SUM(AQ6:AQ296)</f>
        <v>4272</v>
      </c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90"/>
      <c r="B298" s="192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90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90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90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90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90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35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35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35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35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35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35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35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35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35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35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4"/>
      <c r="I324" s="4"/>
      <c r="J324" s="4"/>
      <c r="K324" s="158"/>
      <c r="L324" s="196"/>
      <c r="M324" s="19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4"/>
      <c r="I325" s="4"/>
      <c r="J325" s="4"/>
      <c r="K325" s="158"/>
      <c r="L325" s="196"/>
      <c r="M325" s="19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4"/>
      <c r="I326" s="4"/>
      <c r="J326" s="4"/>
      <c r="K326" s="158"/>
      <c r="L326" s="196"/>
      <c r="M326" s="19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4"/>
      <c r="I327" s="4"/>
      <c r="J327" s="4"/>
      <c r="K327" s="158"/>
      <c r="L327" s="196"/>
      <c r="M327" s="19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4"/>
      <c r="I328" s="4"/>
      <c r="J328" s="4"/>
      <c r="K328" s="158"/>
      <c r="L328" s="196"/>
      <c r="M328" s="19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4"/>
      <c r="I329" s="4"/>
      <c r="J329" s="4"/>
      <c r="K329" s="158"/>
      <c r="L329" s="196"/>
      <c r="M329" s="19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4"/>
      <c r="I330" s="4"/>
      <c r="J330" s="4"/>
      <c r="K330" s="158"/>
      <c r="L330" s="196"/>
      <c r="M330" s="19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4"/>
      <c r="I331" s="4"/>
      <c r="J331" s="4"/>
      <c r="K331" s="158"/>
      <c r="L331" s="196"/>
      <c r="M331" s="19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4"/>
      <c r="I332" s="4"/>
      <c r="J332" s="4"/>
      <c r="K332" s="158"/>
      <c r="L332" s="196"/>
      <c r="M332" s="19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4"/>
      <c r="I333" s="4"/>
      <c r="J333" s="4"/>
      <c r="K333" s="158"/>
      <c r="L333" s="196"/>
      <c r="M333" s="19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4"/>
      <c r="I334" s="4"/>
      <c r="J334" s="4"/>
      <c r="K334" s="158"/>
      <c r="L334" s="196"/>
      <c r="M334" s="19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4"/>
      <c r="I335" s="4"/>
      <c r="J335" s="4"/>
      <c r="K335" s="158"/>
      <c r="L335" s="196"/>
      <c r="M335" s="19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4"/>
      <c r="I336" s="4"/>
      <c r="J336" s="4"/>
      <c r="K336" s="158"/>
      <c r="L336" s="196"/>
      <c r="M336" s="19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4"/>
      <c r="I337" s="4"/>
      <c r="J337" s="4"/>
      <c r="K337" s="158"/>
      <c r="L337" s="196"/>
      <c r="M337" s="19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4"/>
      <c r="I338" s="4"/>
      <c r="J338" s="4"/>
      <c r="K338" s="158"/>
      <c r="L338" s="196"/>
      <c r="M338" s="19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4"/>
      <c r="I339" s="4"/>
      <c r="J339" s="4"/>
      <c r="K339" s="158"/>
      <c r="L339" s="196"/>
      <c r="M339" s="19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4"/>
      <c r="I340" s="4"/>
      <c r="J340" s="4"/>
      <c r="K340" s="158"/>
      <c r="L340" s="196"/>
      <c r="M340" s="19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4"/>
      <c r="I341" s="4"/>
      <c r="J341" s="4"/>
      <c r="K341" s="158"/>
      <c r="L341" s="196"/>
      <c r="M341" s="19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4"/>
      <c r="I342" s="4"/>
      <c r="J342" s="4"/>
      <c r="K342" s="158"/>
      <c r="L342" s="196"/>
      <c r="M342" s="19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4"/>
      <c r="I343" s="4"/>
      <c r="J343" s="4"/>
      <c r="K343" s="158"/>
      <c r="L343" s="196"/>
      <c r="M343" s="19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4"/>
      <c r="I344" s="4"/>
      <c r="J344" s="4"/>
      <c r="K344" s="158"/>
      <c r="L344" s="196"/>
      <c r="M344" s="19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4"/>
      <c r="I345" s="4"/>
      <c r="J345" s="4"/>
      <c r="K345" s="158"/>
      <c r="L345" s="196"/>
      <c r="M345" s="19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4"/>
      <c r="I346" s="4"/>
      <c r="J346" s="4"/>
      <c r="K346" s="158"/>
      <c r="L346" s="196"/>
      <c r="M346" s="19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4"/>
      <c r="I347" s="4"/>
      <c r="J347" s="4"/>
      <c r="K347" s="158"/>
      <c r="L347" s="196"/>
      <c r="M347" s="19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4"/>
      <c r="I348" s="4"/>
      <c r="J348" s="4"/>
      <c r="K348" s="158"/>
      <c r="L348" s="196"/>
      <c r="M348" s="19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4"/>
      <c r="I349" s="4"/>
      <c r="J349" s="4"/>
      <c r="K349" s="158"/>
      <c r="L349" s="196"/>
      <c r="M349" s="19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4"/>
      <c r="I350" s="4"/>
      <c r="J350" s="4"/>
      <c r="K350" s="158"/>
      <c r="L350" s="196"/>
      <c r="M350" s="19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4"/>
      <c r="I351" s="4"/>
      <c r="J351" s="4"/>
      <c r="K351" s="158"/>
      <c r="L351" s="196"/>
      <c r="M351" s="19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4"/>
      <c r="I352" s="4"/>
      <c r="J352" s="4"/>
      <c r="K352" s="158"/>
      <c r="L352" s="196"/>
      <c r="M352" s="19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4"/>
      <c r="I353" s="4"/>
      <c r="J353" s="4"/>
      <c r="K353" s="158"/>
      <c r="L353" s="196"/>
      <c r="M353" s="19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4"/>
      <c r="I354" s="4"/>
      <c r="J354" s="4"/>
      <c r="K354" s="158"/>
      <c r="L354" s="196"/>
      <c r="M354" s="19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4"/>
      <c r="I355" s="4"/>
      <c r="J355" s="4"/>
      <c r="K355" s="158"/>
      <c r="L355" s="196"/>
      <c r="M355" s="19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4"/>
      <c r="I356" s="4"/>
      <c r="J356" s="4"/>
      <c r="K356" s="158"/>
      <c r="L356" s="196"/>
      <c r="M356" s="19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4"/>
      <c r="I357" s="4"/>
      <c r="J357" s="4"/>
      <c r="K357" s="158"/>
      <c r="L357" s="196"/>
      <c r="M357" s="19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4"/>
      <c r="I358" s="4"/>
      <c r="J358" s="4"/>
      <c r="K358" s="158"/>
      <c r="L358" s="196"/>
      <c r="M358" s="19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4"/>
      <c r="I359" s="4"/>
      <c r="J359" s="4"/>
      <c r="K359" s="158"/>
      <c r="L359" s="196"/>
      <c r="M359" s="19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4"/>
      <c r="I360" s="4"/>
      <c r="J360" s="4"/>
      <c r="K360" s="158"/>
      <c r="L360" s="196"/>
      <c r="M360" s="19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4"/>
      <c r="I361" s="4"/>
      <c r="J361" s="4"/>
      <c r="K361" s="158"/>
      <c r="L361" s="196"/>
      <c r="M361" s="19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4"/>
      <c r="I362" s="4"/>
      <c r="J362" s="4"/>
      <c r="K362" s="158"/>
      <c r="L362" s="196"/>
      <c r="M362" s="19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4"/>
      <c r="I363" s="4"/>
      <c r="J363" s="4"/>
      <c r="K363" s="158"/>
      <c r="L363" s="196"/>
      <c r="M363" s="19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4"/>
      <c r="I364" s="4"/>
      <c r="J364" s="4"/>
      <c r="K364" s="158"/>
      <c r="L364" s="196"/>
      <c r="M364" s="19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4"/>
      <c r="I365" s="4"/>
      <c r="J365" s="4"/>
      <c r="K365" s="158"/>
      <c r="L365" s="196"/>
      <c r="M365" s="19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4"/>
      <c r="E469" s="4"/>
      <c r="F469" s="19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4"/>
      <c r="E470" s="4"/>
      <c r="F470" s="19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4"/>
      <c r="E471" s="4"/>
      <c r="F471" s="19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4"/>
      <c r="E472" s="4"/>
      <c r="F472" s="19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4"/>
      <c r="E473" s="4"/>
      <c r="F473" s="19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4"/>
      <c r="E474" s="4"/>
      <c r="F474" s="19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4"/>
      <c r="E475" s="4"/>
      <c r="F475" s="19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autoFilter ref="AQ1:AQ991" xr:uid="{00000000-0009-0000-0000-000006000000}"/>
  <mergeCells count="30">
    <mergeCell ref="P4:T4"/>
    <mergeCell ref="U4:Y4"/>
    <mergeCell ref="Z4:AD4"/>
    <mergeCell ref="AE4:AI4"/>
    <mergeCell ref="AR3:AT3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4:A5"/>
    <mergeCell ref="AK4:AO4"/>
    <mergeCell ref="B4:B5"/>
    <mergeCell ref="C4:C5"/>
    <mergeCell ref="D4:D5"/>
    <mergeCell ref="E4:E5"/>
    <mergeCell ref="F4:F5"/>
    <mergeCell ref="G4:G5"/>
    <mergeCell ref="H4:H5"/>
    <mergeCell ref="N4:N5"/>
    <mergeCell ref="O4:O5"/>
    <mergeCell ref="I4:I5"/>
    <mergeCell ref="J4:J5"/>
    <mergeCell ref="K4:K5"/>
    <mergeCell ref="L4:L5"/>
    <mergeCell ref="M4:M5"/>
  </mergeCells>
  <conditionalFormatting sqref="AK3 AK4:AP4">
    <cfRule type="cellIs" dxfId="94" priority="1" operator="equal">
      <formula>3</formula>
    </cfRule>
  </conditionalFormatting>
  <conditionalFormatting sqref="AK3">
    <cfRule type="cellIs" dxfId="93" priority="2" operator="greaterThan">
      <formula>3</formula>
    </cfRule>
    <cfRule type="cellIs" dxfId="92" priority="3" operator="equal">
      <formula>0</formula>
    </cfRule>
    <cfRule type="cellIs" dxfId="91" priority="4" operator="between">
      <formula>1</formula>
      <formula>2</formula>
    </cfRule>
  </conditionalFormatting>
  <conditionalFormatting sqref="AK6:AP958">
    <cfRule type="cellIs" dxfId="90" priority="5" operator="equal">
      <formula>3</formula>
    </cfRule>
    <cfRule type="cellIs" dxfId="89" priority="6" operator="greaterThan">
      <formula>3</formula>
    </cfRule>
    <cfRule type="cellIs" dxfId="88" priority="7" operator="equal">
      <formula>0</formula>
    </cfRule>
    <cfRule type="cellIs" dxfId="87" priority="8" operator="between">
      <formula>1</formula>
      <formula>2</formula>
    </cfRule>
  </conditionalFormatting>
  <conditionalFormatting sqref="AQ14:AQ85 AQ216 AQ277:AQ281 AQ286:AQ293">
    <cfRule type="cellIs" dxfId="86" priority="9" operator="lessThan">
      <formula>2</formula>
    </cfRule>
  </conditionalFormatting>
  <conditionalFormatting sqref="AQ87:AQ90">
    <cfRule type="cellIs" dxfId="85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pageSetUpPr fitToPage="1"/>
  </sheetPr>
  <dimension ref="A1:AX99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" sqref="C4: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5" customWidth="1"/>
    <col min="7" max="7" width="21" hidden="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hidden="1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1083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215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709" t="s">
        <v>35</v>
      </c>
      <c r="AW4" s="216" t="s">
        <v>21</v>
      </c>
      <c r="AX4" s="4"/>
    </row>
    <row r="5" spans="1:50" ht="28.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217"/>
      <c r="AR5" s="666"/>
      <c r="AS5" s="34"/>
      <c r="AT5" s="666"/>
      <c r="AU5" s="666"/>
      <c r="AV5" s="710"/>
      <c r="AW5" s="25"/>
      <c r="AX5" s="4"/>
    </row>
    <row r="6" spans="1:50" ht="93.75" customHeight="1" x14ac:dyDescent="0.55000000000000004">
      <c r="A6" s="218">
        <v>1</v>
      </c>
      <c r="B6" s="219" t="s">
        <v>37</v>
      </c>
      <c r="C6" s="220" t="s">
        <v>38</v>
      </c>
      <c r="D6" s="220" t="s">
        <v>39</v>
      </c>
      <c r="E6" s="221" t="s">
        <v>40</v>
      </c>
      <c r="F6" s="220" t="s">
        <v>41</v>
      </c>
      <c r="G6" s="222" t="s">
        <v>42</v>
      </c>
      <c r="H6" s="223">
        <v>395</v>
      </c>
      <c r="I6" s="224" t="s">
        <v>43</v>
      </c>
      <c r="J6" s="220" t="s">
        <v>44</v>
      </c>
      <c r="K6" s="225">
        <v>45666</v>
      </c>
      <c r="L6" s="226" t="s">
        <v>45</v>
      </c>
      <c r="M6" s="226"/>
      <c r="N6" s="227"/>
      <c r="O6" s="226">
        <f>'EQUIPO JULIO 2025  1'!AQ6</f>
        <v>20</v>
      </c>
      <c r="P6" s="228">
        <f t="shared" ref="P6:P260" si="0">O6</f>
        <v>20</v>
      </c>
      <c r="Q6" s="229">
        <f t="shared" ref="Q6:T6" si="1">AK6</f>
        <v>20</v>
      </c>
      <c r="R6" s="229">
        <f t="shared" si="1"/>
        <v>20</v>
      </c>
      <c r="S6" s="229">
        <f t="shared" si="1"/>
        <v>20</v>
      </c>
      <c r="T6" s="230">
        <f t="shared" si="1"/>
        <v>20</v>
      </c>
      <c r="U6" s="231"/>
      <c r="V6" s="220"/>
      <c r="W6" s="220"/>
      <c r="X6" s="220"/>
      <c r="Y6" s="232"/>
      <c r="Z6" s="233"/>
      <c r="AA6" s="220"/>
      <c r="AB6" s="220"/>
      <c r="AC6" s="220"/>
      <c r="AD6" s="232"/>
      <c r="AE6" s="233"/>
      <c r="AF6" s="220"/>
      <c r="AG6" s="220"/>
      <c r="AH6" s="220"/>
      <c r="AI6" s="232"/>
      <c r="AJ6" s="234">
        <f>'EQUIPO ENERO 2025'!AP6</f>
        <v>47</v>
      </c>
      <c r="AK6" s="235">
        <f t="shared" ref="AK6:AO6" si="2">P6-Z6+AE6+U6</f>
        <v>20</v>
      </c>
      <c r="AL6" s="229">
        <f t="shared" si="2"/>
        <v>20</v>
      </c>
      <c r="AM6" s="229">
        <f t="shared" si="2"/>
        <v>20</v>
      </c>
      <c r="AN6" s="229">
        <f t="shared" si="2"/>
        <v>20</v>
      </c>
      <c r="AO6" s="229">
        <f t="shared" si="2"/>
        <v>20</v>
      </c>
      <c r="AP6" s="220"/>
      <c r="AQ6" s="226">
        <f t="shared" ref="AQ6:AQ260" si="3">AO6</f>
        <v>20</v>
      </c>
      <c r="AR6" s="236"/>
      <c r="AS6" s="236"/>
      <c r="AT6" s="236"/>
      <c r="AU6" s="224"/>
      <c r="AV6" s="224"/>
      <c r="AW6" s="237"/>
      <c r="AX6" s="238"/>
    </row>
    <row r="7" spans="1:50" ht="93.75" customHeight="1" x14ac:dyDescent="0.55000000000000004">
      <c r="A7" s="218">
        <f t="shared" ref="A7:A261" si="4">A6+1</f>
        <v>2</v>
      </c>
      <c r="B7" s="219" t="s">
        <v>51</v>
      </c>
      <c r="C7" s="220" t="s">
        <v>52</v>
      </c>
      <c r="D7" s="220" t="s">
        <v>53</v>
      </c>
      <c r="E7" s="221"/>
      <c r="F7" s="220" t="s">
        <v>54</v>
      </c>
      <c r="G7" s="222"/>
      <c r="H7" s="223"/>
      <c r="I7" s="224"/>
      <c r="J7" s="220"/>
      <c r="K7" s="225">
        <v>45712</v>
      </c>
      <c r="L7" s="226"/>
      <c r="M7" s="226"/>
      <c r="N7" s="227"/>
      <c r="O7" s="226">
        <f>'EQUIPO JULIO 2025  1'!AQ7</f>
        <v>5</v>
      </c>
      <c r="P7" s="228">
        <f t="shared" si="0"/>
        <v>5</v>
      </c>
      <c r="Q7" s="229">
        <f t="shared" ref="Q7:T7" si="5">AK7</f>
        <v>5</v>
      </c>
      <c r="R7" s="229">
        <f t="shared" si="5"/>
        <v>5</v>
      </c>
      <c r="S7" s="229">
        <f t="shared" si="5"/>
        <v>5</v>
      </c>
      <c r="T7" s="230">
        <f t="shared" si="5"/>
        <v>5</v>
      </c>
      <c r="U7" s="231"/>
      <c r="V7" s="220"/>
      <c r="W7" s="220"/>
      <c r="X7" s="220"/>
      <c r="Y7" s="232"/>
      <c r="Z7" s="233"/>
      <c r="AA7" s="220"/>
      <c r="AB7" s="220"/>
      <c r="AC7" s="220"/>
      <c r="AD7" s="232"/>
      <c r="AE7" s="233"/>
      <c r="AF7" s="220"/>
      <c r="AG7" s="220"/>
      <c r="AH7" s="220"/>
      <c r="AI7" s="232"/>
      <c r="AJ7" s="234"/>
      <c r="AK7" s="235">
        <f t="shared" ref="AK7:AO7" si="6">P7-Z7+AE7+U7</f>
        <v>5</v>
      </c>
      <c r="AL7" s="229">
        <f t="shared" si="6"/>
        <v>5</v>
      </c>
      <c r="AM7" s="229">
        <f t="shared" si="6"/>
        <v>5</v>
      </c>
      <c r="AN7" s="229">
        <f t="shared" si="6"/>
        <v>5</v>
      </c>
      <c r="AO7" s="229">
        <f t="shared" si="6"/>
        <v>5</v>
      </c>
      <c r="AP7" s="220"/>
      <c r="AQ7" s="226">
        <f t="shared" si="3"/>
        <v>5</v>
      </c>
      <c r="AR7" s="236"/>
      <c r="AS7" s="236"/>
      <c r="AT7" s="236"/>
      <c r="AU7" s="224"/>
      <c r="AV7" s="224"/>
      <c r="AW7" s="237"/>
      <c r="AX7" s="238"/>
    </row>
    <row r="8" spans="1:50" ht="93.75" customHeight="1" x14ac:dyDescent="0.55000000000000004">
      <c r="A8" s="218">
        <f t="shared" si="4"/>
        <v>3</v>
      </c>
      <c r="B8" s="239" t="s">
        <v>57</v>
      </c>
      <c r="C8" s="220" t="s">
        <v>38</v>
      </c>
      <c r="D8" s="240" t="s">
        <v>58</v>
      </c>
      <c r="E8" s="241" t="s">
        <v>59</v>
      </c>
      <c r="F8" s="242"/>
      <c r="G8" s="243" t="s">
        <v>42</v>
      </c>
      <c r="H8" s="244"/>
      <c r="I8" s="245" t="s">
        <v>60</v>
      </c>
      <c r="J8" s="223" t="s">
        <v>58</v>
      </c>
      <c r="K8" s="246">
        <v>44592</v>
      </c>
      <c r="L8" s="226"/>
      <c r="M8" s="226"/>
      <c r="N8" s="236"/>
      <c r="O8" s="226">
        <f>'EQUIPO JULIO 2025  1'!AQ8</f>
        <v>2</v>
      </c>
      <c r="P8" s="228">
        <f t="shared" si="0"/>
        <v>2</v>
      </c>
      <c r="Q8" s="229">
        <f t="shared" ref="Q8:T8" si="7">AK8</f>
        <v>2</v>
      </c>
      <c r="R8" s="229">
        <f t="shared" si="7"/>
        <v>2</v>
      </c>
      <c r="S8" s="229">
        <f t="shared" si="7"/>
        <v>2</v>
      </c>
      <c r="T8" s="230">
        <f t="shared" si="7"/>
        <v>2</v>
      </c>
      <c r="U8" s="231"/>
      <c r="V8" s="220"/>
      <c r="W8" s="220"/>
      <c r="X8" s="220"/>
      <c r="Y8" s="232"/>
      <c r="Z8" s="233"/>
      <c r="AA8" s="220"/>
      <c r="AB8" s="220"/>
      <c r="AC8" s="220"/>
      <c r="AD8" s="232"/>
      <c r="AE8" s="233"/>
      <c r="AF8" s="220"/>
      <c r="AG8" s="220"/>
      <c r="AH8" s="220"/>
      <c r="AI8" s="232"/>
      <c r="AJ8" s="234">
        <f>'EQUIPO ENERO 2025'!AP8</f>
        <v>2</v>
      </c>
      <c r="AK8" s="235">
        <f t="shared" ref="AK8:AO8" si="8">P8-Z8+AE8+U8</f>
        <v>2</v>
      </c>
      <c r="AL8" s="229">
        <f t="shared" si="8"/>
        <v>2</v>
      </c>
      <c r="AM8" s="229">
        <f t="shared" si="8"/>
        <v>2</v>
      </c>
      <c r="AN8" s="229">
        <f t="shared" si="8"/>
        <v>2</v>
      </c>
      <c r="AO8" s="229">
        <f t="shared" si="8"/>
        <v>2</v>
      </c>
      <c r="AP8" s="220"/>
      <c r="AQ8" s="226">
        <f t="shared" si="3"/>
        <v>2</v>
      </c>
      <c r="AR8" s="224"/>
      <c r="AS8" s="224"/>
      <c r="AT8" s="236"/>
      <c r="AU8" s="224"/>
      <c r="AV8" s="224"/>
      <c r="AW8" s="237"/>
      <c r="AX8" s="238"/>
    </row>
    <row r="9" spans="1:50" ht="93.75" customHeight="1" x14ac:dyDescent="0.55000000000000004">
      <c r="A9" s="218">
        <f t="shared" si="4"/>
        <v>4</v>
      </c>
      <c r="B9" s="239" t="s">
        <v>62</v>
      </c>
      <c r="C9" s="220" t="s">
        <v>38</v>
      </c>
      <c r="D9" s="247" t="s">
        <v>63</v>
      </c>
      <c r="E9" s="241" t="s">
        <v>64</v>
      </c>
      <c r="F9" s="248"/>
      <c r="G9" s="239" t="s">
        <v>42</v>
      </c>
      <c r="H9" s="249">
        <v>550</v>
      </c>
      <c r="I9" s="245" t="s">
        <v>65</v>
      </c>
      <c r="J9" s="247" t="s">
        <v>63</v>
      </c>
      <c r="K9" s="250">
        <v>44592</v>
      </c>
      <c r="L9" s="226"/>
      <c r="M9" s="226"/>
      <c r="N9" s="224"/>
      <c r="O9" s="226">
        <f>'EQUIPO JULIO 2025  1'!AQ9</f>
        <v>8</v>
      </c>
      <c r="P9" s="228">
        <f t="shared" si="0"/>
        <v>8</v>
      </c>
      <c r="Q9" s="229">
        <f t="shared" ref="Q9:T9" si="9">AK9</f>
        <v>8</v>
      </c>
      <c r="R9" s="229">
        <f t="shared" si="9"/>
        <v>8</v>
      </c>
      <c r="S9" s="229">
        <f t="shared" si="9"/>
        <v>8</v>
      </c>
      <c r="T9" s="230">
        <f t="shared" si="9"/>
        <v>8</v>
      </c>
      <c r="U9" s="231"/>
      <c r="V9" s="220"/>
      <c r="W9" s="220"/>
      <c r="X9" s="220"/>
      <c r="Y9" s="232"/>
      <c r="Z9" s="233"/>
      <c r="AA9" s="220"/>
      <c r="AB9" s="220"/>
      <c r="AC9" s="220"/>
      <c r="AD9" s="232"/>
      <c r="AE9" s="233"/>
      <c r="AF9" s="220"/>
      <c r="AG9" s="220"/>
      <c r="AH9" s="220"/>
      <c r="AI9" s="232"/>
      <c r="AJ9" s="234">
        <f>'EQUIPO ENERO 2025'!AP9</f>
        <v>8</v>
      </c>
      <c r="AK9" s="235">
        <f t="shared" ref="AK9:AO9" si="10">P9-Z9+AE9+U9</f>
        <v>8</v>
      </c>
      <c r="AL9" s="229">
        <f t="shared" si="10"/>
        <v>8</v>
      </c>
      <c r="AM9" s="229">
        <f t="shared" si="10"/>
        <v>8</v>
      </c>
      <c r="AN9" s="229">
        <f t="shared" si="10"/>
        <v>8</v>
      </c>
      <c r="AO9" s="229">
        <f t="shared" si="10"/>
        <v>8</v>
      </c>
      <c r="AP9" s="220"/>
      <c r="AQ9" s="226">
        <f t="shared" si="3"/>
        <v>8</v>
      </c>
      <c r="AR9" s="224"/>
      <c r="AS9" s="224"/>
      <c r="AT9" s="236"/>
      <c r="AU9" s="224"/>
      <c r="AV9" s="224"/>
      <c r="AW9" s="237"/>
      <c r="AX9" s="238"/>
    </row>
    <row r="10" spans="1:50" ht="93.75" customHeight="1" x14ac:dyDescent="0.55000000000000004">
      <c r="A10" s="218">
        <f t="shared" si="4"/>
        <v>5</v>
      </c>
      <c r="B10" s="239" t="s">
        <v>66</v>
      </c>
      <c r="C10" s="220" t="s">
        <v>38</v>
      </c>
      <c r="D10" s="240" t="s">
        <v>58</v>
      </c>
      <c r="E10" s="241" t="s">
        <v>67</v>
      </c>
      <c r="F10" s="242" t="s">
        <v>68</v>
      </c>
      <c r="G10" s="243" t="s">
        <v>42</v>
      </c>
      <c r="H10" s="242"/>
      <c r="I10" s="245" t="s">
        <v>69</v>
      </c>
      <c r="J10" s="223" t="s">
        <v>58</v>
      </c>
      <c r="K10" s="246">
        <v>44592</v>
      </c>
      <c r="L10" s="226"/>
      <c r="M10" s="226"/>
      <c r="N10" s="224"/>
      <c r="O10" s="226">
        <f>'EQUIPO JULIO 2025  1'!AQ10</f>
        <v>1</v>
      </c>
      <c r="P10" s="228">
        <f t="shared" si="0"/>
        <v>1</v>
      </c>
      <c r="Q10" s="229">
        <f t="shared" ref="Q10:T10" si="11">AK10</f>
        <v>1</v>
      </c>
      <c r="R10" s="229">
        <f t="shared" si="11"/>
        <v>1</v>
      </c>
      <c r="S10" s="229">
        <f t="shared" si="11"/>
        <v>1</v>
      </c>
      <c r="T10" s="230">
        <f t="shared" si="11"/>
        <v>1</v>
      </c>
      <c r="U10" s="231"/>
      <c r="V10" s="220"/>
      <c r="W10" s="220"/>
      <c r="X10" s="220"/>
      <c r="Y10" s="232"/>
      <c r="Z10" s="233"/>
      <c r="AA10" s="220"/>
      <c r="AB10" s="220"/>
      <c r="AC10" s="220"/>
      <c r="AD10" s="232"/>
      <c r="AE10" s="233"/>
      <c r="AF10" s="220"/>
      <c r="AG10" s="220"/>
      <c r="AH10" s="220"/>
      <c r="AI10" s="232"/>
      <c r="AJ10" s="234">
        <f>'EQUIPO ENERO 2025'!AP10</f>
        <v>1</v>
      </c>
      <c r="AK10" s="235">
        <f t="shared" ref="AK10:AO10" si="12">P10-Z10+AE10+U10</f>
        <v>1</v>
      </c>
      <c r="AL10" s="229">
        <f t="shared" si="12"/>
        <v>1</v>
      </c>
      <c r="AM10" s="229">
        <f t="shared" si="12"/>
        <v>1</v>
      </c>
      <c r="AN10" s="229">
        <f t="shared" si="12"/>
        <v>1</v>
      </c>
      <c r="AO10" s="229">
        <f t="shared" si="12"/>
        <v>1</v>
      </c>
      <c r="AP10" s="220"/>
      <c r="AQ10" s="226">
        <f t="shared" si="3"/>
        <v>1</v>
      </c>
      <c r="AR10" s="224"/>
      <c r="AS10" s="224"/>
      <c r="AT10" s="236"/>
      <c r="AU10" s="224"/>
      <c r="AV10" s="224"/>
      <c r="AW10" s="238"/>
      <c r="AX10" s="238"/>
    </row>
    <row r="11" spans="1:50" ht="93.75" customHeight="1" x14ac:dyDescent="0.55000000000000004">
      <c r="A11" s="218">
        <f t="shared" si="4"/>
        <v>6</v>
      </c>
      <c r="B11" s="239" t="s">
        <v>70</v>
      </c>
      <c r="C11" s="251" t="s">
        <v>52</v>
      </c>
      <c r="D11" s="252"/>
      <c r="E11" s="253" t="s">
        <v>71</v>
      </c>
      <c r="F11" s="254"/>
      <c r="G11" s="255" t="s">
        <v>42</v>
      </c>
      <c r="H11" s="254"/>
      <c r="I11" s="256"/>
      <c r="J11" s="251" t="s">
        <v>72</v>
      </c>
      <c r="K11" s="257">
        <v>45464</v>
      </c>
      <c r="L11" s="258"/>
      <c r="M11" s="258"/>
      <c r="N11" s="259"/>
      <c r="O11" s="226">
        <f>'EQUIPO JULIO 2025  1'!AQ11</f>
        <v>2</v>
      </c>
      <c r="P11" s="260">
        <f t="shared" si="0"/>
        <v>2</v>
      </c>
      <c r="Q11" s="261">
        <f t="shared" ref="Q11:T11" si="13">AK11</f>
        <v>2</v>
      </c>
      <c r="R11" s="261">
        <f t="shared" si="13"/>
        <v>2</v>
      </c>
      <c r="S11" s="261">
        <f t="shared" si="13"/>
        <v>2</v>
      </c>
      <c r="T11" s="262">
        <f t="shared" si="13"/>
        <v>2</v>
      </c>
      <c r="U11" s="263"/>
      <c r="V11" s="251"/>
      <c r="W11" s="251"/>
      <c r="X11" s="251"/>
      <c r="Y11" s="264"/>
      <c r="Z11" s="265"/>
      <c r="AA11" s="251"/>
      <c r="AB11" s="251"/>
      <c r="AC11" s="251"/>
      <c r="AD11" s="264"/>
      <c r="AE11" s="265"/>
      <c r="AF11" s="251"/>
      <c r="AG11" s="251"/>
      <c r="AH11" s="251"/>
      <c r="AI11" s="264"/>
      <c r="AJ11" s="266">
        <f>'EQUIPO ENERO 2025'!AP11</f>
        <v>2</v>
      </c>
      <c r="AK11" s="235">
        <f t="shared" ref="AK11:AO11" si="14">P11-Z11+AE11+U11</f>
        <v>2</v>
      </c>
      <c r="AL11" s="229">
        <f t="shared" si="14"/>
        <v>2</v>
      </c>
      <c r="AM11" s="229">
        <f t="shared" si="14"/>
        <v>2</v>
      </c>
      <c r="AN11" s="229">
        <f t="shared" si="14"/>
        <v>2</v>
      </c>
      <c r="AO11" s="229">
        <f t="shared" si="14"/>
        <v>2</v>
      </c>
      <c r="AP11" s="251"/>
      <c r="AQ11" s="226">
        <f t="shared" si="3"/>
        <v>2</v>
      </c>
      <c r="AR11" s="259"/>
      <c r="AS11" s="259"/>
      <c r="AT11" s="267"/>
      <c r="AU11" s="224"/>
      <c r="AV11" s="224"/>
      <c r="AW11" s="238"/>
      <c r="AX11" s="238"/>
    </row>
    <row r="12" spans="1:50" ht="93.75" customHeight="1" x14ac:dyDescent="0.55000000000000004">
      <c r="A12" s="218">
        <f t="shared" si="4"/>
        <v>7</v>
      </c>
      <c r="B12" s="268" t="s">
        <v>73</v>
      </c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26">
        <f>'EQUIPO JULIO 2025  1'!AQ12</f>
        <v>1</v>
      </c>
      <c r="P12" s="270">
        <f t="shared" si="0"/>
        <v>1</v>
      </c>
      <c r="Q12" s="226">
        <f t="shared" ref="Q12:T12" si="15">AK12</f>
        <v>1</v>
      </c>
      <c r="R12" s="226">
        <f t="shared" si="15"/>
        <v>1</v>
      </c>
      <c r="S12" s="226">
        <f t="shared" si="15"/>
        <v>1</v>
      </c>
      <c r="T12" s="226">
        <f t="shared" si="15"/>
        <v>1</v>
      </c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35">
        <f t="shared" ref="AK12:AO12" si="16">P12-Z12+AE12+U12</f>
        <v>1</v>
      </c>
      <c r="AL12" s="229">
        <f t="shared" si="16"/>
        <v>1</v>
      </c>
      <c r="AM12" s="229">
        <f t="shared" si="16"/>
        <v>1</v>
      </c>
      <c r="AN12" s="229">
        <f t="shared" si="16"/>
        <v>1</v>
      </c>
      <c r="AO12" s="229">
        <f t="shared" si="16"/>
        <v>1</v>
      </c>
      <c r="AP12" s="224"/>
      <c r="AQ12" s="226">
        <f t="shared" si="3"/>
        <v>1</v>
      </c>
      <c r="AR12" s="269"/>
      <c r="AS12" s="269"/>
      <c r="AT12" s="269"/>
      <c r="AU12" s="238"/>
      <c r="AV12" s="238"/>
      <c r="AW12" s="238"/>
      <c r="AX12" s="238"/>
    </row>
    <row r="13" spans="1:50" ht="93.75" customHeight="1" x14ac:dyDescent="0.55000000000000004">
      <c r="A13" s="218">
        <f t="shared" si="4"/>
        <v>8</v>
      </c>
      <c r="B13" s="239" t="s">
        <v>78</v>
      </c>
      <c r="C13" s="220" t="s">
        <v>74</v>
      </c>
      <c r="D13" s="240" t="s">
        <v>59</v>
      </c>
      <c r="E13" s="271" t="s">
        <v>79</v>
      </c>
      <c r="F13" s="242" t="s">
        <v>80</v>
      </c>
      <c r="G13" s="243" t="s">
        <v>42</v>
      </c>
      <c r="H13" s="242"/>
      <c r="I13" s="272" t="s">
        <v>81</v>
      </c>
      <c r="J13" s="220" t="s">
        <v>72</v>
      </c>
      <c r="K13" s="246">
        <v>45582</v>
      </c>
      <c r="L13" s="229"/>
      <c r="M13" s="229"/>
      <c r="N13" s="221"/>
      <c r="O13" s="226">
        <f>'EQUIPO JULIO 2025  1'!AQ13</f>
        <v>2</v>
      </c>
      <c r="P13" s="228">
        <f t="shared" si="0"/>
        <v>2</v>
      </c>
      <c r="Q13" s="229">
        <f t="shared" ref="Q13:T13" si="17">AK13</f>
        <v>2</v>
      </c>
      <c r="R13" s="229">
        <f t="shared" si="17"/>
        <v>2</v>
      </c>
      <c r="S13" s="229">
        <f t="shared" si="17"/>
        <v>2</v>
      </c>
      <c r="T13" s="230">
        <f t="shared" si="17"/>
        <v>2</v>
      </c>
      <c r="U13" s="231"/>
      <c r="V13" s="220"/>
      <c r="W13" s="220"/>
      <c r="X13" s="220"/>
      <c r="Y13" s="232"/>
      <c r="Z13" s="233"/>
      <c r="AA13" s="220"/>
      <c r="AB13" s="220"/>
      <c r="AC13" s="220"/>
      <c r="AD13" s="232"/>
      <c r="AE13" s="233"/>
      <c r="AF13" s="220"/>
      <c r="AG13" s="220"/>
      <c r="AH13" s="220"/>
      <c r="AI13" s="232"/>
      <c r="AJ13" s="234">
        <f>'EQUIPO ENERO 2025'!AP13</f>
        <v>2</v>
      </c>
      <c r="AK13" s="235">
        <f t="shared" ref="AK13:AO13" si="18">P13-Z13+AE13+U13</f>
        <v>2</v>
      </c>
      <c r="AL13" s="229">
        <f t="shared" si="18"/>
        <v>2</v>
      </c>
      <c r="AM13" s="229">
        <f t="shared" si="18"/>
        <v>2</v>
      </c>
      <c r="AN13" s="229">
        <f t="shared" si="18"/>
        <v>2</v>
      </c>
      <c r="AO13" s="229">
        <f t="shared" si="18"/>
        <v>2</v>
      </c>
      <c r="AP13" s="220"/>
      <c r="AQ13" s="226">
        <f t="shared" si="3"/>
        <v>2</v>
      </c>
      <c r="AR13" s="220"/>
      <c r="AS13" s="220"/>
      <c r="AT13" s="221"/>
      <c r="AU13" s="224"/>
      <c r="AV13" s="224"/>
      <c r="AW13" s="238"/>
      <c r="AX13" s="238"/>
    </row>
    <row r="14" spans="1:50" ht="93.75" customHeight="1" x14ac:dyDescent="0.55000000000000004">
      <c r="A14" s="218">
        <f t="shared" si="4"/>
        <v>9</v>
      </c>
      <c r="B14" s="239" t="s">
        <v>82</v>
      </c>
      <c r="C14" s="220" t="s">
        <v>38</v>
      </c>
      <c r="D14" s="240" t="s">
        <v>58</v>
      </c>
      <c r="E14" s="241" t="s">
        <v>83</v>
      </c>
      <c r="F14" s="242"/>
      <c r="G14" s="243" t="s">
        <v>42</v>
      </c>
      <c r="H14" s="242"/>
      <c r="I14" s="245" t="s">
        <v>84</v>
      </c>
      <c r="J14" s="223" t="s">
        <v>58</v>
      </c>
      <c r="K14" s="250">
        <v>44592</v>
      </c>
      <c r="L14" s="226"/>
      <c r="M14" s="226"/>
      <c r="N14" s="224"/>
      <c r="O14" s="226">
        <f>'EQUIPO JULIO 2025  1'!AQ14</f>
        <v>3</v>
      </c>
      <c r="P14" s="228">
        <f t="shared" si="0"/>
        <v>3</v>
      </c>
      <c r="Q14" s="229">
        <f t="shared" ref="Q14:T14" si="19">AK14</f>
        <v>3</v>
      </c>
      <c r="R14" s="229">
        <f t="shared" si="19"/>
        <v>3</v>
      </c>
      <c r="S14" s="229">
        <f t="shared" si="19"/>
        <v>3</v>
      </c>
      <c r="T14" s="230">
        <f t="shared" si="19"/>
        <v>3</v>
      </c>
      <c r="U14" s="231"/>
      <c r="V14" s="220"/>
      <c r="W14" s="220"/>
      <c r="X14" s="220"/>
      <c r="Y14" s="232"/>
      <c r="Z14" s="233"/>
      <c r="AA14" s="220"/>
      <c r="AB14" s="220"/>
      <c r="AC14" s="220"/>
      <c r="AD14" s="232"/>
      <c r="AE14" s="233"/>
      <c r="AF14" s="220"/>
      <c r="AG14" s="220"/>
      <c r="AH14" s="220"/>
      <c r="AI14" s="232"/>
      <c r="AJ14" s="234">
        <f>'EQUIPO ENERO 2025'!AP14</f>
        <v>3</v>
      </c>
      <c r="AK14" s="235">
        <f t="shared" ref="AK14:AO14" si="20">P14-Z14+AE14+U14</f>
        <v>3</v>
      </c>
      <c r="AL14" s="229">
        <f t="shared" si="20"/>
        <v>3</v>
      </c>
      <c r="AM14" s="229">
        <f t="shared" si="20"/>
        <v>3</v>
      </c>
      <c r="AN14" s="229">
        <f t="shared" si="20"/>
        <v>3</v>
      </c>
      <c r="AO14" s="229">
        <f t="shared" si="20"/>
        <v>3</v>
      </c>
      <c r="AP14" s="220"/>
      <c r="AQ14" s="226">
        <f t="shared" si="3"/>
        <v>3</v>
      </c>
      <c r="AR14" s="224"/>
      <c r="AS14" s="224"/>
      <c r="AT14" s="236"/>
      <c r="AU14" s="224"/>
      <c r="AV14" s="224"/>
      <c r="AW14" s="238"/>
      <c r="AX14" s="238"/>
    </row>
    <row r="15" spans="1:50" ht="93.75" customHeight="1" x14ac:dyDescent="0.55000000000000004">
      <c r="A15" s="218">
        <f t="shared" si="4"/>
        <v>10</v>
      </c>
      <c r="B15" s="239" t="s">
        <v>85</v>
      </c>
      <c r="C15" s="220" t="s">
        <v>74</v>
      </c>
      <c r="D15" s="240" t="s">
        <v>59</v>
      </c>
      <c r="E15" s="241" t="s">
        <v>86</v>
      </c>
      <c r="F15" s="242" t="s">
        <v>87</v>
      </c>
      <c r="G15" s="243" t="s">
        <v>42</v>
      </c>
      <c r="H15" s="242"/>
      <c r="I15" s="245" t="s">
        <v>88</v>
      </c>
      <c r="J15" s="223" t="s">
        <v>72</v>
      </c>
      <c r="K15" s="246">
        <v>45673</v>
      </c>
      <c r="L15" s="226" t="s">
        <v>89</v>
      </c>
      <c r="M15" s="226"/>
      <c r="N15" s="224"/>
      <c r="O15" s="226">
        <f>'EQUIPO JULIO 2025  1'!AQ15</f>
        <v>0</v>
      </c>
      <c r="P15" s="228">
        <f t="shared" si="0"/>
        <v>0</v>
      </c>
      <c r="Q15" s="229">
        <f t="shared" ref="Q15:T15" si="21">AK15</f>
        <v>0</v>
      </c>
      <c r="R15" s="229">
        <f t="shared" si="21"/>
        <v>0</v>
      </c>
      <c r="S15" s="229">
        <f t="shared" si="21"/>
        <v>0</v>
      </c>
      <c r="T15" s="230">
        <f t="shared" si="21"/>
        <v>0</v>
      </c>
      <c r="U15" s="231"/>
      <c r="V15" s="220"/>
      <c r="W15" s="220"/>
      <c r="X15" s="220"/>
      <c r="Y15" s="232"/>
      <c r="Z15" s="233"/>
      <c r="AA15" s="220"/>
      <c r="AB15" s="220"/>
      <c r="AC15" s="220"/>
      <c r="AD15" s="232"/>
      <c r="AE15" s="233"/>
      <c r="AF15" s="220"/>
      <c r="AG15" s="220"/>
      <c r="AH15" s="220"/>
      <c r="AI15" s="232"/>
      <c r="AJ15" s="234">
        <f>'EQUIPO ENERO 2025'!AP15</f>
        <v>0</v>
      </c>
      <c r="AK15" s="235">
        <f t="shared" ref="AK15:AO15" si="22">P15-Z15+AE15+U15</f>
        <v>0</v>
      </c>
      <c r="AL15" s="229">
        <f t="shared" si="22"/>
        <v>0</v>
      </c>
      <c r="AM15" s="229">
        <f t="shared" si="22"/>
        <v>0</v>
      </c>
      <c r="AN15" s="229">
        <f t="shared" si="22"/>
        <v>0</v>
      </c>
      <c r="AO15" s="229">
        <f t="shared" si="22"/>
        <v>0</v>
      </c>
      <c r="AP15" s="220"/>
      <c r="AQ15" s="226">
        <f t="shared" si="3"/>
        <v>0</v>
      </c>
      <c r="AR15" s="224"/>
      <c r="AS15" s="224"/>
      <c r="AT15" s="236"/>
      <c r="AU15" s="224"/>
      <c r="AV15" s="224"/>
      <c r="AW15" s="238"/>
      <c r="AX15" s="238"/>
    </row>
    <row r="16" spans="1:50" ht="93.75" customHeight="1" x14ac:dyDescent="0.55000000000000004">
      <c r="A16" s="218">
        <f t="shared" si="4"/>
        <v>11</v>
      </c>
      <c r="B16" s="273" t="s">
        <v>90</v>
      </c>
      <c r="C16" s="274" t="s">
        <v>91</v>
      </c>
      <c r="D16" s="220"/>
      <c r="E16" s="224" t="s">
        <v>92</v>
      </c>
      <c r="F16" s="274" t="s">
        <v>93</v>
      </c>
      <c r="G16" s="275" t="s">
        <v>42</v>
      </c>
      <c r="H16" s="276">
        <v>150</v>
      </c>
      <c r="I16" s="224" t="s">
        <v>94</v>
      </c>
      <c r="J16" s="222"/>
      <c r="K16" s="225">
        <v>44592</v>
      </c>
      <c r="L16" s="226"/>
      <c r="M16" s="226"/>
      <c r="N16" s="227"/>
      <c r="O16" s="226">
        <f>'EQUIPO JULIO 2025  1'!AQ16</f>
        <v>5</v>
      </c>
      <c r="P16" s="228">
        <f t="shared" si="0"/>
        <v>5</v>
      </c>
      <c r="Q16" s="229">
        <f t="shared" ref="Q16:T16" si="23">AK16</f>
        <v>5</v>
      </c>
      <c r="R16" s="229">
        <f t="shared" si="23"/>
        <v>5</v>
      </c>
      <c r="S16" s="229">
        <f t="shared" si="23"/>
        <v>5</v>
      </c>
      <c r="T16" s="230">
        <f t="shared" si="23"/>
        <v>5</v>
      </c>
      <c r="U16" s="231"/>
      <c r="V16" s="220"/>
      <c r="W16" s="220"/>
      <c r="X16" s="220"/>
      <c r="Y16" s="232"/>
      <c r="Z16" s="233"/>
      <c r="AA16" s="220"/>
      <c r="AB16" s="220"/>
      <c r="AC16" s="220"/>
      <c r="AD16" s="232"/>
      <c r="AE16" s="233"/>
      <c r="AF16" s="220"/>
      <c r="AG16" s="220"/>
      <c r="AH16" s="220"/>
      <c r="AI16" s="232"/>
      <c r="AJ16" s="234">
        <f>'EQUIPO ENERO 2025'!AP16</f>
        <v>5</v>
      </c>
      <c r="AK16" s="235">
        <f t="shared" ref="AK16:AO16" si="24">P16-Z16+AE16+U16</f>
        <v>5</v>
      </c>
      <c r="AL16" s="229">
        <f t="shared" si="24"/>
        <v>5</v>
      </c>
      <c r="AM16" s="229">
        <f t="shared" si="24"/>
        <v>5</v>
      </c>
      <c r="AN16" s="229">
        <f t="shared" si="24"/>
        <v>5</v>
      </c>
      <c r="AO16" s="229">
        <f t="shared" si="24"/>
        <v>5</v>
      </c>
      <c r="AP16" s="220"/>
      <c r="AQ16" s="226">
        <f t="shared" si="3"/>
        <v>5</v>
      </c>
      <c r="AR16" s="224"/>
      <c r="AS16" s="224"/>
      <c r="AT16" s="236"/>
      <c r="AU16" s="224"/>
      <c r="AV16" s="224"/>
      <c r="AW16" s="238"/>
      <c r="AX16" s="238"/>
    </row>
    <row r="17" spans="1:50" ht="93.75" customHeight="1" x14ac:dyDescent="0.55000000000000004">
      <c r="A17" s="218">
        <f t="shared" si="4"/>
        <v>12</v>
      </c>
      <c r="B17" s="273" t="s">
        <v>96</v>
      </c>
      <c r="C17" s="224" t="s">
        <v>97</v>
      </c>
      <c r="D17" s="220" t="s">
        <v>98</v>
      </c>
      <c r="E17" s="224" t="s">
        <v>99</v>
      </c>
      <c r="F17" s="220" t="s">
        <v>100</v>
      </c>
      <c r="G17" s="221" t="s">
        <v>42</v>
      </c>
      <c r="H17" s="223">
        <v>9180</v>
      </c>
      <c r="I17" s="224" t="s">
        <v>101</v>
      </c>
      <c r="J17" s="220" t="s">
        <v>72</v>
      </c>
      <c r="K17" s="225">
        <v>45316</v>
      </c>
      <c r="L17" s="226"/>
      <c r="M17" s="226"/>
      <c r="N17" s="227"/>
      <c r="O17" s="226">
        <f>'EQUIPO JULIO 2025  1'!AQ17</f>
        <v>0</v>
      </c>
      <c r="P17" s="228">
        <f t="shared" si="0"/>
        <v>0</v>
      </c>
      <c r="Q17" s="229">
        <f t="shared" ref="Q17:T17" si="25">AK17</f>
        <v>0</v>
      </c>
      <c r="R17" s="229">
        <f t="shared" si="25"/>
        <v>0</v>
      </c>
      <c r="S17" s="229">
        <f t="shared" si="25"/>
        <v>0</v>
      </c>
      <c r="T17" s="230">
        <f t="shared" si="25"/>
        <v>0</v>
      </c>
      <c r="U17" s="231"/>
      <c r="V17" s="220"/>
      <c r="W17" s="220"/>
      <c r="X17" s="220"/>
      <c r="Y17" s="232"/>
      <c r="Z17" s="233"/>
      <c r="AA17" s="220"/>
      <c r="AB17" s="220"/>
      <c r="AC17" s="220"/>
      <c r="AD17" s="232"/>
      <c r="AE17" s="233"/>
      <c r="AF17" s="220"/>
      <c r="AG17" s="220"/>
      <c r="AH17" s="220"/>
      <c r="AI17" s="232"/>
      <c r="AJ17" s="234">
        <f>'EQUIPO ENERO 2025'!AP17</f>
        <v>0</v>
      </c>
      <c r="AK17" s="235">
        <f t="shared" ref="AK17:AO17" si="26">P17-Z17+AE17+U17</f>
        <v>0</v>
      </c>
      <c r="AL17" s="229">
        <f t="shared" si="26"/>
        <v>0</v>
      </c>
      <c r="AM17" s="229">
        <f t="shared" si="26"/>
        <v>0</v>
      </c>
      <c r="AN17" s="229">
        <f t="shared" si="26"/>
        <v>0</v>
      </c>
      <c r="AO17" s="229">
        <f t="shared" si="26"/>
        <v>0</v>
      </c>
      <c r="AP17" s="220"/>
      <c r="AQ17" s="226">
        <f t="shared" si="3"/>
        <v>0</v>
      </c>
      <c r="AR17" s="224"/>
      <c r="AS17" s="224"/>
      <c r="AT17" s="236"/>
      <c r="AU17" s="224"/>
      <c r="AV17" s="224"/>
      <c r="AW17" s="238"/>
      <c r="AX17" s="238"/>
    </row>
    <row r="18" spans="1:50" ht="93.75" customHeight="1" x14ac:dyDescent="0.55000000000000004">
      <c r="A18" s="218">
        <f t="shared" si="4"/>
        <v>13</v>
      </c>
      <c r="B18" s="273" t="s">
        <v>102</v>
      </c>
      <c r="C18" s="274" t="s">
        <v>91</v>
      </c>
      <c r="D18" s="220" t="s">
        <v>98</v>
      </c>
      <c r="E18" s="224" t="s">
        <v>103</v>
      </c>
      <c r="F18" s="220" t="s">
        <v>104</v>
      </c>
      <c r="G18" s="221" t="s">
        <v>42</v>
      </c>
      <c r="H18" s="223">
        <v>4600</v>
      </c>
      <c r="I18" s="224" t="s">
        <v>103</v>
      </c>
      <c r="J18" s="220" t="s">
        <v>72</v>
      </c>
      <c r="K18" s="225">
        <v>45216</v>
      </c>
      <c r="L18" s="226">
        <v>2015</v>
      </c>
      <c r="M18" s="226"/>
      <c r="N18" s="227"/>
      <c r="O18" s="226">
        <f>'EQUIPO JULIO 2025  1'!AQ18</f>
        <v>0</v>
      </c>
      <c r="P18" s="228">
        <f t="shared" si="0"/>
        <v>0</v>
      </c>
      <c r="Q18" s="229">
        <f t="shared" ref="Q18:T18" si="27">AK18</f>
        <v>0</v>
      </c>
      <c r="R18" s="229">
        <f t="shared" si="27"/>
        <v>0</v>
      </c>
      <c r="S18" s="229">
        <f t="shared" si="27"/>
        <v>0</v>
      </c>
      <c r="T18" s="230">
        <f t="shared" si="27"/>
        <v>0</v>
      </c>
      <c r="U18" s="231"/>
      <c r="V18" s="220"/>
      <c r="W18" s="220"/>
      <c r="X18" s="220"/>
      <c r="Y18" s="232"/>
      <c r="Z18" s="233"/>
      <c r="AA18" s="220"/>
      <c r="AB18" s="220"/>
      <c r="AC18" s="220"/>
      <c r="AD18" s="232"/>
      <c r="AE18" s="233"/>
      <c r="AF18" s="220"/>
      <c r="AG18" s="220"/>
      <c r="AH18" s="220"/>
      <c r="AI18" s="232"/>
      <c r="AJ18" s="234">
        <f>'EQUIPO ENERO 2025'!AP18</f>
        <v>0</v>
      </c>
      <c r="AK18" s="235">
        <f t="shared" ref="AK18:AO18" si="28">P18-Z18+AE18+U18</f>
        <v>0</v>
      </c>
      <c r="AL18" s="229">
        <f t="shared" si="28"/>
        <v>0</v>
      </c>
      <c r="AM18" s="229">
        <f t="shared" si="28"/>
        <v>0</v>
      </c>
      <c r="AN18" s="229">
        <f t="shared" si="28"/>
        <v>0</v>
      </c>
      <c r="AO18" s="229">
        <f t="shared" si="28"/>
        <v>0</v>
      </c>
      <c r="AP18" s="220"/>
      <c r="AQ18" s="226">
        <f t="shared" si="3"/>
        <v>0</v>
      </c>
      <c r="AR18" s="224"/>
      <c r="AS18" s="224"/>
      <c r="AT18" s="236"/>
      <c r="AU18" s="224"/>
      <c r="AV18" s="224"/>
      <c r="AW18" s="238"/>
      <c r="AX18" s="238"/>
    </row>
    <row r="19" spans="1:50" ht="93.75" customHeight="1" x14ac:dyDescent="0.55000000000000004">
      <c r="A19" s="218">
        <f t="shared" si="4"/>
        <v>14</v>
      </c>
      <c r="B19" s="273" t="s">
        <v>105</v>
      </c>
      <c r="C19" s="224" t="s">
        <v>97</v>
      </c>
      <c r="D19" s="220" t="s">
        <v>98</v>
      </c>
      <c r="E19" s="224" t="s">
        <v>106</v>
      </c>
      <c r="F19" s="220" t="s">
        <v>107</v>
      </c>
      <c r="G19" s="221" t="s">
        <v>42</v>
      </c>
      <c r="H19" s="223">
        <v>2800</v>
      </c>
      <c r="I19" s="224" t="s">
        <v>108</v>
      </c>
      <c r="J19" s="220" t="s">
        <v>72</v>
      </c>
      <c r="K19" s="225">
        <v>45107</v>
      </c>
      <c r="L19" s="226" t="s">
        <v>109</v>
      </c>
      <c r="M19" s="226"/>
      <c r="N19" s="224"/>
      <c r="O19" s="226">
        <f>'EQUIPO JULIO 2025  1'!AQ19</f>
        <v>5</v>
      </c>
      <c r="P19" s="228">
        <f t="shared" si="0"/>
        <v>5</v>
      </c>
      <c r="Q19" s="229">
        <f t="shared" ref="Q19:T19" si="29">AK19</f>
        <v>5</v>
      </c>
      <c r="R19" s="229">
        <f t="shared" si="29"/>
        <v>5</v>
      </c>
      <c r="S19" s="229">
        <f t="shared" si="29"/>
        <v>5</v>
      </c>
      <c r="T19" s="230">
        <f t="shared" si="29"/>
        <v>5</v>
      </c>
      <c r="U19" s="231"/>
      <c r="V19" s="220"/>
      <c r="W19" s="220"/>
      <c r="X19" s="220"/>
      <c r="Y19" s="232"/>
      <c r="Z19" s="233"/>
      <c r="AA19" s="220"/>
      <c r="AB19" s="220"/>
      <c r="AC19" s="220"/>
      <c r="AD19" s="232"/>
      <c r="AE19" s="233"/>
      <c r="AF19" s="220"/>
      <c r="AG19" s="220"/>
      <c r="AH19" s="220"/>
      <c r="AI19" s="232"/>
      <c r="AJ19" s="234">
        <f>'EQUIPO ENERO 2025'!AP19</f>
        <v>5</v>
      </c>
      <c r="AK19" s="235">
        <f t="shared" ref="AK19:AO19" si="30">P19-Z19+AE19+U19</f>
        <v>5</v>
      </c>
      <c r="AL19" s="229">
        <f t="shared" si="30"/>
        <v>5</v>
      </c>
      <c r="AM19" s="229">
        <f t="shared" si="30"/>
        <v>5</v>
      </c>
      <c r="AN19" s="229">
        <f t="shared" si="30"/>
        <v>5</v>
      </c>
      <c r="AO19" s="229">
        <f t="shared" si="30"/>
        <v>5</v>
      </c>
      <c r="AP19" s="220"/>
      <c r="AQ19" s="226">
        <f t="shared" si="3"/>
        <v>5</v>
      </c>
      <c r="AR19" s="224"/>
      <c r="AS19" s="224"/>
      <c r="AT19" s="236"/>
      <c r="AU19" s="224"/>
      <c r="AV19" s="224"/>
      <c r="AW19" s="238"/>
      <c r="AX19" s="238"/>
    </row>
    <row r="20" spans="1:50" ht="93.75" customHeight="1" x14ac:dyDescent="0.55000000000000004">
      <c r="A20" s="218">
        <f t="shared" si="4"/>
        <v>15</v>
      </c>
      <c r="B20" s="273" t="s">
        <v>110</v>
      </c>
      <c r="C20" s="274" t="s">
        <v>91</v>
      </c>
      <c r="D20" s="220" t="s">
        <v>98</v>
      </c>
      <c r="E20" s="224" t="s">
        <v>111</v>
      </c>
      <c r="F20" s="220" t="s">
        <v>112</v>
      </c>
      <c r="G20" s="277" t="s">
        <v>42</v>
      </c>
      <c r="H20" s="223">
        <v>9180</v>
      </c>
      <c r="I20" s="224" t="s">
        <v>113</v>
      </c>
      <c r="J20" s="220" t="s">
        <v>72</v>
      </c>
      <c r="K20" s="278">
        <v>45316</v>
      </c>
      <c r="L20" s="226"/>
      <c r="M20" s="226"/>
      <c r="N20" s="227"/>
      <c r="O20" s="226">
        <f>'EQUIPO JULIO 2025  1'!AQ20</f>
        <v>0</v>
      </c>
      <c r="P20" s="228">
        <f t="shared" si="0"/>
        <v>0</v>
      </c>
      <c r="Q20" s="229">
        <f t="shared" ref="Q20:T20" si="31">AK20</f>
        <v>0</v>
      </c>
      <c r="R20" s="229">
        <f t="shared" si="31"/>
        <v>0</v>
      </c>
      <c r="S20" s="229">
        <f t="shared" si="31"/>
        <v>0</v>
      </c>
      <c r="T20" s="230">
        <f t="shared" si="31"/>
        <v>0</v>
      </c>
      <c r="U20" s="231"/>
      <c r="V20" s="220"/>
      <c r="W20" s="220"/>
      <c r="X20" s="220"/>
      <c r="Y20" s="232"/>
      <c r="Z20" s="233"/>
      <c r="AA20" s="220"/>
      <c r="AB20" s="220"/>
      <c r="AC20" s="220"/>
      <c r="AD20" s="232"/>
      <c r="AE20" s="233"/>
      <c r="AF20" s="220"/>
      <c r="AG20" s="220"/>
      <c r="AH20" s="220"/>
      <c r="AI20" s="232"/>
      <c r="AJ20" s="234">
        <f>'EQUIPO ENERO 2025'!AP20</f>
        <v>0</v>
      </c>
      <c r="AK20" s="235">
        <f t="shared" ref="AK20:AO20" si="32">P20-Z20+AE20+U20</f>
        <v>0</v>
      </c>
      <c r="AL20" s="229">
        <f t="shared" si="32"/>
        <v>0</v>
      </c>
      <c r="AM20" s="229">
        <f t="shared" si="32"/>
        <v>0</v>
      </c>
      <c r="AN20" s="229">
        <f t="shared" si="32"/>
        <v>0</v>
      </c>
      <c r="AO20" s="229">
        <f t="shared" si="32"/>
        <v>0</v>
      </c>
      <c r="AP20" s="220"/>
      <c r="AQ20" s="226">
        <f t="shared" si="3"/>
        <v>0</v>
      </c>
      <c r="AR20" s="224"/>
      <c r="AS20" s="224"/>
      <c r="AT20" s="236"/>
      <c r="AU20" s="224"/>
      <c r="AV20" s="224"/>
      <c r="AW20" s="238"/>
      <c r="AX20" s="238"/>
    </row>
    <row r="21" spans="1:50" ht="93.75" customHeight="1" x14ac:dyDescent="0.55000000000000004">
      <c r="A21" s="218">
        <f t="shared" si="4"/>
        <v>16</v>
      </c>
      <c r="B21" s="279" t="s">
        <v>114</v>
      </c>
      <c r="C21" s="224" t="s">
        <v>97</v>
      </c>
      <c r="D21" s="224" t="s">
        <v>98</v>
      </c>
      <c r="E21" s="224" t="s">
        <v>115</v>
      </c>
      <c r="F21" s="224" t="s">
        <v>116</v>
      </c>
      <c r="G21" s="227" t="s">
        <v>42</v>
      </c>
      <c r="H21" s="280">
        <v>36300</v>
      </c>
      <c r="I21" s="224" t="s">
        <v>117</v>
      </c>
      <c r="J21" s="220" t="s">
        <v>72</v>
      </c>
      <c r="K21" s="278">
        <v>45299</v>
      </c>
      <c r="L21" s="226"/>
      <c r="M21" s="226"/>
      <c r="N21" s="227"/>
      <c r="O21" s="226">
        <f>'EQUIPO JULIO 2025  1'!AQ21</f>
        <v>0</v>
      </c>
      <c r="P21" s="228">
        <f t="shared" si="0"/>
        <v>0</v>
      </c>
      <c r="Q21" s="229">
        <f t="shared" ref="Q21:T21" si="33">AK21</f>
        <v>0</v>
      </c>
      <c r="R21" s="229">
        <f t="shared" si="33"/>
        <v>0</v>
      </c>
      <c r="S21" s="229">
        <f t="shared" si="33"/>
        <v>0</v>
      </c>
      <c r="T21" s="230">
        <f t="shared" si="33"/>
        <v>0</v>
      </c>
      <c r="U21" s="231"/>
      <c r="V21" s="220"/>
      <c r="W21" s="220"/>
      <c r="X21" s="220"/>
      <c r="Y21" s="232"/>
      <c r="Z21" s="233"/>
      <c r="AA21" s="220"/>
      <c r="AB21" s="220"/>
      <c r="AC21" s="220"/>
      <c r="AD21" s="232"/>
      <c r="AE21" s="233"/>
      <c r="AF21" s="220"/>
      <c r="AG21" s="220"/>
      <c r="AH21" s="220"/>
      <c r="AI21" s="232"/>
      <c r="AJ21" s="234">
        <f>'EQUIPO ENERO 2025'!AP21</f>
        <v>0</v>
      </c>
      <c r="AK21" s="235">
        <f t="shared" ref="AK21:AO21" si="34">P21-Z21+AE21+U21</f>
        <v>0</v>
      </c>
      <c r="AL21" s="229">
        <f t="shared" si="34"/>
        <v>0</v>
      </c>
      <c r="AM21" s="229">
        <f t="shared" si="34"/>
        <v>0</v>
      </c>
      <c r="AN21" s="229">
        <f t="shared" si="34"/>
        <v>0</v>
      </c>
      <c r="AO21" s="229">
        <f t="shared" si="34"/>
        <v>0</v>
      </c>
      <c r="AP21" s="220"/>
      <c r="AQ21" s="226">
        <f t="shared" si="3"/>
        <v>0</v>
      </c>
      <c r="AR21" s="236"/>
      <c r="AS21" s="236"/>
      <c r="AT21" s="236"/>
      <c r="AU21" s="224"/>
      <c r="AV21" s="224"/>
      <c r="AW21" s="238"/>
      <c r="AX21" s="238"/>
    </row>
    <row r="22" spans="1:50" ht="93.75" customHeight="1" x14ac:dyDescent="0.55000000000000004">
      <c r="A22" s="218">
        <f t="shared" si="4"/>
        <v>17</v>
      </c>
      <c r="B22" s="279" t="s">
        <v>118</v>
      </c>
      <c r="C22" s="224" t="s">
        <v>97</v>
      </c>
      <c r="D22" s="224" t="s">
        <v>98</v>
      </c>
      <c r="E22" s="224" t="s">
        <v>119</v>
      </c>
      <c r="F22" s="224" t="s">
        <v>120</v>
      </c>
      <c r="G22" s="227" t="s">
        <v>42</v>
      </c>
      <c r="H22" s="280"/>
      <c r="I22" s="224" t="s">
        <v>121</v>
      </c>
      <c r="J22" s="220" t="s">
        <v>72</v>
      </c>
      <c r="K22" s="225">
        <v>45336</v>
      </c>
      <c r="L22" s="281" t="s">
        <v>122</v>
      </c>
      <c r="M22" s="226"/>
      <c r="N22" s="227"/>
      <c r="O22" s="226">
        <f>'EQUIPO JULIO 2025  1'!AQ22</f>
        <v>0</v>
      </c>
      <c r="P22" s="228">
        <f t="shared" si="0"/>
        <v>0</v>
      </c>
      <c r="Q22" s="229">
        <f t="shared" ref="Q22:T22" si="35">AK22</f>
        <v>0</v>
      </c>
      <c r="R22" s="229">
        <f t="shared" si="35"/>
        <v>0</v>
      </c>
      <c r="S22" s="229">
        <f t="shared" si="35"/>
        <v>0</v>
      </c>
      <c r="T22" s="230">
        <f t="shared" si="35"/>
        <v>0</v>
      </c>
      <c r="U22" s="231"/>
      <c r="V22" s="220"/>
      <c r="W22" s="220"/>
      <c r="X22" s="220"/>
      <c r="Y22" s="232"/>
      <c r="Z22" s="233"/>
      <c r="AA22" s="220"/>
      <c r="AB22" s="220"/>
      <c r="AC22" s="220"/>
      <c r="AD22" s="232"/>
      <c r="AE22" s="233"/>
      <c r="AF22" s="220"/>
      <c r="AG22" s="220"/>
      <c r="AH22" s="220"/>
      <c r="AI22" s="232"/>
      <c r="AJ22" s="234">
        <f>'EQUIPO ENERO 2025'!AP22</f>
        <v>0</v>
      </c>
      <c r="AK22" s="235">
        <f t="shared" ref="AK22:AO22" si="36">P22-Z22+AE22+U22</f>
        <v>0</v>
      </c>
      <c r="AL22" s="229">
        <f t="shared" si="36"/>
        <v>0</v>
      </c>
      <c r="AM22" s="229">
        <f t="shared" si="36"/>
        <v>0</v>
      </c>
      <c r="AN22" s="229">
        <f t="shared" si="36"/>
        <v>0</v>
      </c>
      <c r="AO22" s="229">
        <f t="shared" si="36"/>
        <v>0</v>
      </c>
      <c r="AP22" s="220"/>
      <c r="AQ22" s="226">
        <f t="shared" si="3"/>
        <v>0</v>
      </c>
      <c r="AR22" s="236"/>
      <c r="AS22" s="236"/>
      <c r="AT22" s="236"/>
      <c r="AU22" s="224"/>
      <c r="AV22" s="224"/>
      <c r="AW22" s="238"/>
      <c r="AX22" s="238"/>
    </row>
    <row r="23" spans="1:50" ht="93.75" customHeight="1" x14ac:dyDescent="0.55000000000000004">
      <c r="A23" s="218">
        <f t="shared" si="4"/>
        <v>18</v>
      </c>
      <c r="B23" s="279" t="s">
        <v>123</v>
      </c>
      <c r="C23" s="224" t="s">
        <v>97</v>
      </c>
      <c r="D23" s="224" t="s">
        <v>98</v>
      </c>
      <c r="E23" s="224" t="s">
        <v>124</v>
      </c>
      <c r="F23" s="224" t="s">
        <v>125</v>
      </c>
      <c r="G23" s="227" t="s">
        <v>42</v>
      </c>
      <c r="H23" s="280"/>
      <c r="I23" s="224" t="s">
        <v>126</v>
      </c>
      <c r="J23" s="220" t="s">
        <v>72</v>
      </c>
      <c r="K23" s="225">
        <v>45336</v>
      </c>
      <c r="L23" s="281" t="s">
        <v>122</v>
      </c>
      <c r="M23" s="226"/>
      <c r="N23" s="227"/>
      <c r="O23" s="226">
        <f>'EQUIPO JULIO 2025  1'!AQ23</f>
        <v>0</v>
      </c>
      <c r="P23" s="228">
        <f t="shared" si="0"/>
        <v>0</v>
      </c>
      <c r="Q23" s="229">
        <f t="shared" ref="Q23:T23" si="37">AK23</f>
        <v>0</v>
      </c>
      <c r="R23" s="229">
        <f t="shared" si="37"/>
        <v>0</v>
      </c>
      <c r="S23" s="229">
        <f t="shared" si="37"/>
        <v>0</v>
      </c>
      <c r="T23" s="230">
        <f t="shared" si="37"/>
        <v>0</v>
      </c>
      <c r="U23" s="231"/>
      <c r="V23" s="220"/>
      <c r="W23" s="220"/>
      <c r="X23" s="220"/>
      <c r="Y23" s="232"/>
      <c r="Z23" s="233"/>
      <c r="AA23" s="220"/>
      <c r="AB23" s="220"/>
      <c r="AC23" s="220"/>
      <c r="AD23" s="232"/>
      <c r="AE23" s="233"/>
      <c r="AF23" s="220"/>
      <c r="AG23" s="220"/>
      <c r="AH23" s="220"/>
      <c r="AI23" s="232"/>
      <c r="AJ23" s="234">
        <f>'EQUIPO ENERO 2025'!AP23</f>
        <v>0</v>
      </c>
      <c r="AK23" s="235">
        <f t="shared" ref="AK23:AO23" si="38">P23-Z23+AE23+U23</f>
        <v>0</v>
      </c>
      <c r="AL23" s="229">
        <f t="shared" si="38"/>
        <v>0</v>
      </c>
      <c r="AM23" s="229">
        <f t="shared" si="38"/>
        <v>0</v>
      </c>
      <c r="AN23" s="229">
        <f t="shared" si="38"/>
        <v>0</v>
      </c>
      <c r="AO23" s="229">
        <f t="shared" si="38"/>
        <v>0</v>
      </c>
      <c r="AP23" s="220"/>
      <c r="AQ23" s="226">
        <f t="shared" si="3"/>
        <v>0</v>
      </c>
      <c r="AR23" s="236"/>
      <c r="AS23" s="236"/>
      <c r="AT23" s="236"/>
      <c r="AU23" s="224"/>
      <c r="AV23" s="224"/>
      <c r="AW23" s="238"/>
      <c r="AX23" s="238"/>
    </row>
    <row r="24" spans="1:50" ht="93.75" customHeight="1" x14ac:dyDescent="0.55000000000000004">
      <c r="A24" s="218">
        <f t="shared" si="4"/>
        <v>19</v>
      </c>
      <c r="B24" s="279" t="s">
        <v>127</v>
      </c>
      <c r="C24" s="224" t="s">
        <v>97</v>
      </c>
      <c r="D24" s="224" t="s">
        <v>98</v>
      </c>
      <c r="E24" s="224" t="s">
        <v>128</v>
      </c>
      <c r="F24" s="224" t="s">
        <v>129</v>
      </c>
      <c r="G24" s="227" t="s">
        <v>42</v>
      </c>
      <c r="H24" s="280"/>
      <c r="I24" s="224" t="s">
        <v>130</v>
      </c>
      <c r="J24" s="220" t="s">
        <v>72</v>
      </c>
      <c r="K24" s="225">
        <v>45336</v>
      </c>
      <c r="L24" s="281" t="s">
        <v>122</v>
      </c>
      <c r="M24" s="226"/>
      <c r="N24" s="227"/>
      <c r="O24" s="226">
        <f>'EQUIPO JULIO 2025  1'!AQ24</f>
        <v>0</v>
      </c>
      <c r="P24" s="228">
        <f t="shared" si="0"/>
        <v>0</v>
      </c>
      <c r="Q24" s="229">
        <f t="shared" ref="Q24:T24" si="39">AK24</f>
        <v>0</v>
      </c>
      <c r="R24" s="229">
        <f t="shared" si="39"/>
        <v>0</v>
      </c>
      <c r="S24" s="229">
        <f t="shared" si="39"/>
        <v>0</v>
      </c>
      <c r="T24" s="230">
        <f t="shared" si="39"/>
        <v>0</v>
      </c>
      <c r="U24" s="231"/>
      <c r="V24" s="220"/>
      <c r="W24" s="220"/>
      <c r="X24" s="220"/>
      <c r="Y24" s="232"/>
      <c r="Z24" s="233"/>
      <c r="AA24" s="220"/>
      <c r="AB24" s="220"/>
      <c r="AC24" s="220"/>
      <c r="AD24" s="232"/>
      <c r="AE24" s="233"/>
      <c r="AF24" s="220"/>
      <c r="AG24" s="220"/>
      <c r="AH24" s="220"/>
      <c r="AI24" s="232"/>
      <c r="AJ24" s="234">
        <f>'EQUIPO ENERO 2025'!AP24</f>
        <v>0</v>
      </c>
      <c r="AK24" s="235">
        <f t="shared" ref="AK24:AO24" si="40">P24-Z24+AE24+U24</f>
        <v>0</v>
      </c>
      <c r="AL24" s="229">
        <f t="shared" si="40"/>
        <v>0</v>
      </c>
      <c r="AM24" s="229">
        <f t="shared" si="40"/>
        <v>0</v>
      </c>
      <c r="AN24" s="229">
        <f t="shared" si="40"/>
        <v>0</v>
      </c>
      <c r="AO24" s="229">
        <f t="shared" si="40"/>
        <v>0</v>
      </c>
      <c r="AP24" s="220"/>
      <c r="AQ24" s="226">
        <f t="shared" si="3"/>
        <v>0</v>
      </c>
      <c r="AR24" s="236"/>
      <c r="AS24" s="236"/>
      <c r="AT24" s="236"/>
      <c r="AU24" s="224"/>
      <c r="AV24" s="224"/>
      <c r="AW24" s="238"/>
      <c r="AX24" s="238"/>
    </row>
    <row r="25" spans="1:50" ht="93.75" customHeight="1" x14ac:dyDescent="0.55000000000000004">
      <c r="A25" s="218">
        <f t="shared" si="4"/>
        <v>20</v>
      </c>
      <c r="B25" s="279" t="s">
        <v>131</v>
      </c>
      <c r="C25" s="220" t="s">
        <v>132</v>
      </c>
      <c r="D25" s="224"/>
      <c r="E25" s="224" t="s">
        <v>133</v>
      </c>
      <c r="F25" s="224" t="s">
        <v>134</v>
      </c>
      <c r="G25" s="227" t="s">
        <v>42</v>
      </c>
      <c r="H25" s="280"/>
      <c r="I25" s="224" t="s">
        <v>135</v>
      </c>
      <c r="J25" s="220" t="s">
        <v>136</v>
      </c>
      <c r="K25" s="225">
        <v>45454</v>
      </c>
      <c r="L25" s="281" t="s">
        <v>137</v>
      </c>
      <c r="M25" s="226"/>
      <c r="N25" s="227"/>
      <c r="O25" s="226">
        <f>'EQUIPO JULIO 2025  1'!AQ25</f>
        <v>0</v>
      </c>
      <c r="P25" s="228">
        <f t="shared" si="0"/>
        <v>0</v>
      </c>
      <c r="Q25" s="229">
        <f t="shared" ref="Q25:T25" si="41">AK25</f>
        <v>0</v>
      </c>
      <c r="R25" s="229">
        <f t="shared" si="41"/>
        <v>0</v>
      </c>
      <c r="S25" s="229">
        <f t="shared" si="41"/>
        <v>0</v>
      </c>
      <c r="T25" s="230">
        <f t="shared" si="41"/>
        <v>0</v>
      </c>
      <c r="U25" s="231"/>
      <c r="V25" s="220"/>
      <c r="W25" s="220"/>
      <c r="X25" s="220"/>
      <c r="Y25" s="232"/>
      <c r="Z25" s="233"/>
      <c r="AA25" s="220"/>
      <c r="AB25" s="220"/>
      <c r="AC25" s="220"/>
      <c r="AD25" s="232"/>
      <c r="AE25" s="233"/>
      <c r="AF25" s="220"/>
      <c r="AG25" s="220"/>
      <c r="AH25" s="220"/>
      <c r="AI25" s="232"/>
      <c r="AJ25" s="234">
        <f>'EQUIPO ENERO 2025'!AP25</f>
        <v>0</v>
      </c>
      <c r="AK25" s="235">
        <f t="shared" ref="AK25:AO25" si="42">P25-Z25+AE25+U25</f>
        <v>0</v>
      </c>
      <c r="AL25" s="229">
        <f t="shared" si="42"/>
        <v>0</v>
      </c>
      <c r="AM25" s="229">
        <f t="shared" si="42"/>
        <v>0</v>
      </c>
      <c r="AN25" s="229">
        <f t="shared" si="42"/>
        <v>0</v>
      </c>
      <c r="AO25" s="229">
        <f t="shared" si="42"/>
        <v>0</v>
      </c>
      <c r="AP25" s="220"/>
      <c r="AQ25" s="226">
        <f t="shared" si="3"/>
        <v>0</v>
      </c>
      <c r="AR25" s="236"/>
      <c r="AS25" s="236"/>
      <c r="AT25" s="236"/>
      <c r="AU25" s="224"/>
      <c r="AV25" s="224"/>
      <c r="AW25" s="238"/>
      <c r="AX25" s="238"/>
    </row>
    <row r="26" spans="1:50" ht="93.75" customHeight="1" x14ac:dyDescent="0.55000000000000004">
      <c r="A26" s="218">
        <f t="shared" si="4"/>
        <v>21</v>
      </c>
      <c r="B26" s="282" t="s">
        <v>138</v>
      </c>
      <c r="C26" s="274" t="s">
        <v>91</v>
      </c>
      <c r="D26" s="224" t="s">
        <v>58</v>
      </c>
      <c r="E26" s="224" t="s">
        <v>139</v>
      </c>
      <c r="F26" s="224" t="s">
        <v>140</v>
      </c>
      <c r="G26" s="236" t="s">
        <v>42</v>
      </c>
      <c r="H26" s="280">
        <v>2800</v>
      </c>
      <c r="I26" s="224" t="s">
        <v>141</v>
      </c>
      <c r="J26" s="224" t="s">
        <v>72</v>
      </c>
      <c r="K26" s="225">
        <v>45574</v>
      </c>
      <c r="L26" s="226" t="s">
        <v>142</v>
      </c>
      <c r="M26" s="226"/>
      <c r="N26" s="236"/>
      <c r="O26" s="226">
        <f>'EQUIPO JULIO 2025  1'!AQ26</f>
        <v>8</v>
      </c>
      <c r="P26" s="228">
        <f t="shared" si="0"/>
        <v>8</v>
      </c>
      <c r="Q26" s="229">
        <f t="shared" ref="Q26:T26" si="43">AK26</f>
        <v>8</v>
      </c>
      <c r="R26" s="229">
        <f t="shared" si="43"/>
        <v>8</v>
      </c>
      <c r="S26" s="229">
        <f t="shared" si="43"/>
        <v>8</v>
      </c>
      <c r="T26" s="230">
        <f t="shared" si="43"/>
        <v>8</v>
      </c>
      <c r="U26" s="231"/>
      <c r="V26" s="220"/>
      <c r="W26" s="220"/>
      <c r="X26" s="220"/>
      <c r="Y26" s="232"/>
      <c r="Z26" s="233"/>
      <c r="AA26" s="220"/>
      <c r="AB26" s="220"/>
      <c r="AC26" s="220"/>
      <c r="AD26" s="232"/>
      <c r="AE26" s="233"/>
      <c r="AF26" s="220"/>
      <c r="AG26" s="220"/>
      <c r="AH26" s="220"/>
      <c r="AI26" s="232"/>
      <c r="AJ26" s="234">
        <f>'EQUIPO ENERO 2025'!AP26</f>
        <v>8</v>
      </c>
      <c r="AK26" s="235">
        <f t="shared" ref="AK26:AO26" si="44">P26-Z26+AE26+U26</f>
        <v>8</v>
      </c>
      <c r="AL26" s="229">
        <f t="shared" si="44"/>
        <v>8</v>
      </c>
      <c r="AM26" s="229">
        <f t="shared" si="44"/>
        <v>8</v>
      </c>
      <c r="AN26" s="229">
        <f t="shared" si="44"/>
        <v>8</v>
      </c>
      <c r="AO26" s="229">
        <f t="shared" si="44"/>
        <v>8</v>
      </c>
      <c r="AP26" s="220"/>
      <c r="AQ26" s="226">
        <f t="shared" si="3"/>
        <v>8</v>
      </c>
      <c r="AR26" s="224"/>
      <c r="AS26" s="224"/>
      <c r="AT26" s="236"/>
      <c r="AU26" s="224"/>
      <c r="AV26" s="224"/>
      <c r="AW26" s="238"/>
      <c r="AX26" s="238"/>
    </row>
    <row r="27" spans="1:50" ht="93.75" customHeight="1" x14ac:dyDescent="0.55000000000000004">
      <c r="A27" s="218">
        <f t="shared" si="4"/>
        <v>22</v>
      </c>
      <c r="B27" s="283" t="s">
        <v>138</v>
      </c>
      <c r="C27" s="274" t="s">
        <v>91</v>
      </c>
      <c r="D27" s="220" t="s">
        <v>58</v>
      </c>
      <c r="E27" s="224" t="s">
        <v>139</v>
      </c>
      <c r="F27" s="220" t="s">
        <v>143</v>
      </c>
      <c r="G27" s="221" t="s">
        <v>42</v>
      </c>
      <c r="H27" s="223">
        <v>2800</v>
      </c>
      <c r="I27" s="224" t="s">
        <v>144</v>
      </c>
      <c r="J27" s="220" t="s">
        <v>72</v>
      </c>
      <c r="K27" s="225">
        <v>45574</v>
      </c>
      <c r="L27" s="226" t="s">
        <v>142</v>
      </c>
      <c r="M27" s="226"/>
      <c r="N27" s="224"/>
      <c r="O27" s="226">
        <f>'EQUIPO JULIO 2025  1'!AQ27</f>
        <v>8</v>
      </c>
      <c r="P27" s="228">
        <f t="shared" si="0"/>
        <v>8</v>
      </c>
      <c r="Q27" s="229">
        <f t="shared" ref="Q27:T27" si="45">AK27</f>
        <v>8</v>
      </c>
      <c r="R27" s="229">
        <f t="shared" si="45"/>
        <v>8</v>
      </c>
      <c r="S27" s="229">
        <f t="shared" si="45"/>
        <v>8</v>
      </c>
      <c r="T27" s="230">
        <f t="shared" si="45"/>
        <v>8</v>
      </c>
      <c r="U27" s="231"/>
      <c r="V27" s="220"/>
      <c r="W27" s="220"/>
      <c r="X27" s="220"/>
      <c r="Y27" s="232"/>
      <c r="Z27" s="233"/>
      <c r="AA27" s="220"/>
      <c r="AB27" s="220"/>
      <c r="AC27" s="220"/>
      <c r="AD27" s="232"/>
      <c r="AE27" s="233"/>
      <c r="AF27" s="220"/>
      <c r="AG27" s="220"/>
      <c r="AH27" s="220"/>
      <c r="AI27" s="232"/>
      <c r="AJ27" s="234">
        <f>'EQUIPO ENERO 2025'!AP27</f>
        <v>10</v>
      </c>
      <c r="AK27" s="235">
        <f t="shared" ref="AK27:AO27" si="46">P27-Z27+AE27+U27</f>
        <v>8</v>
      </c>
      <c r="AL27" s="229">
        <f t="shared" si="46"/>
        <v>8</v>
      </c>
      <c r="AM27" s="229">
        <f t="shared" si="46"/>
        <v>8</v>
      </c>
      <c r="AN27" s="229">
        <f t="shared" si="46"/>
        <v>8</v>
      </c>
      <c r="AO27" s="229">
        <f t="shared" si="46"/>
        <v>8</v>
      </c>
      <c r="AP27" s="220"/>
      <c r="AQ27" s="226">
        <f t="shared" si="3"/>
        <v>8</v>
      </c>
      <c r="AR27" s="224"/>
      <c r="AS27" s="224"/>
      <c r="AT27" s="236"/>
      <c r="AU27" s="224"/>
      <c r="AV27" s="224"/>
      <c r="AW27" s="238"/>
      <c r="AX27" s="238"/>
    </row>
    <row r="28" spans="1:50" ht="93.75" customHeight="1" x14ac:dyDescent="0.55000000000000004">
      <c r="A28" s="218">
        <f t="shared" si="4"/>
        <v>23</v>
      </c>
      <c r="B28" s="282" t="s">
        <v>138</v>
      </c>
      <c r="C28" s="284" t="s">
        <v>91</v>
      </c>
      <c r="D28" s="285" t="s">
        <v>58</v>
      </c>
      <c r="E28" s="286" t="s">
        <v>139</v>
      </c>
      <c r="F28" s="285" t="s">
        <v>145</v>
      </c>
      <c r="G28" s="287" t="s">
        <v>42</v>
      </c>
      <c r="H28" s="288">
        <v>2800</v>
      </c>
      <c r="I28" s="286" t="s">
        <v>146</v>
      </c>
      <c r="J28" s="285" t="s">
        <v>72</v>
      </c>
      <c r="K28" s="289">
        <v>45574</v>
      </c>
      <c r="L28" s="290" t="s">
        <v>142</v>
      </c>
      <c r="M28" s="290"/>
      <c r="N28" s="291"/>
      <c r="O28" s="226">
        <f>'EQUIPO JULIO 2025  1'!AQ28</f>
        <v>6</v>
      </c>
      <c r="P28" s="228">
        <f t="shared" si="0"/>
        <v>6</v>
      </c>
      <c r="Q28" s="229">
        <f t="shared" ref="Q28:T28" si="47">AK28</f>
        <v>6</v>
      </c>
      <c r="R28" s="229">
        <f t="shared" si="47"/>
        <v>6</v>
      </c>
      <c r="S28" s="229">
        <f t="shared" si="47"/>
        <v>6</v>
      </c>
      <c r="T28" s="230">
        <f t="shared" si="47"/>
        <v>6</v>
      </c>
      <c r="U28" s="292"/>
      <c r="V28" s="293"/>
      <c r="W28" s="293"/>
      <c r="X28" s="293"/>
      <c r="Y28" s="294"/>
      <c r="Z28" s="295"/>
      <c r="AA28" s="293"/>
      <c r="AB28" s="293"/>
      <c r="AC28" s="293"/>
      <c r="AD28" s="294"/>
      <c r="AE28" s="295"/>
      <c r="AF28" s="293"/>
      <c r="AG28" s="293"/>
      <c r="AH28" s="293"/>
      <c r="AI28" s="294"/>
      <c r="AJ28" s="234">
        <f>'EQUIPO ENERO 2025'!AP28</f>
        <v>6</v>
      </c>
      <c r="AK28" s="235">
        <f t="shared" ref="AK28:AO28" si="48">P28-Z28+AE28+U28</f>
        <v>6</v>
      </c>
      <c r="AL28" s="229">
        <f t="shared" si="48"/>
        <v>6</v>
      </c>
      <c r="AM28" s="229">
        <f t="shared" si="48"/>
        <v>6</v>
      </c>
      <c r="AN28" s="229">
        <f t="shared" si="48"/>
        <v>6</v>
      </c>
      <c r="AO28" s="229">
        <f t="shared" si="48"/>
        <v>6</v>
      </c>
      <c r="AP28" s="285"/>
      <c r="AQ28" s="226">
        <f t="shared" si="3"/>
        <v>6</v>
      </c>
      <c r="AR28" s="296"/>
      <c r="AS28" s="296"/>
      <c r="AT28" s="297"/>
      <c r="AU28" s="286"/>
      <c r="AV28" s="286"/>
      <c r="AW28" s="296"/>
      <c r="AX28" s="296"/>
    </row>
    <row r="29" spans="1:50" ht="93.75" customHeight="1" x14ac:dyDescent="0.55000000000000004">
      <c r="A29" s="218">
        <f t="shared" si="4"/>
        <v>24</v>
      </c>
      <c r="B29" s="273" t="s">
        <v>148</v>
      </c>
      <c r="C29" s="274" t="s">
        <v>91</v>
      </c>
      <c r="D29" s="240" t="s">
        <v>58</v>
      </c>
      <c r="E29" s="224" t="s">
        <v>139</v>
      </c>
      <c r="F29" s="220" t="s">
        <v>149</v>
      </c>
      <c r="G29" s="277" t="s">
        <v>42</v>
      </c>
      <c r="H29" s="223">
        <v>3000</v>
      </c>
      <c r="I29" s="224" t="s">
        <v>150</v>
      </c>
      <c r="J29" s="220" t="s">
        <v>72</v>
      </c>
      <c r="K29" s="225">
        <v>45107</v>
      </c>
      <c r="L29" s="226" t="s">
        <v>109</v>
      </c>
      <c r="M29" s="226"/>
      <c r="N29" s="227"/>
      <c r="O29" s="226">
        <f>'EQUIPO JULIO 2025  1'!AQ29</f>
        <v>5</v>
      </c>
      <c r="P29" s="228">
        <f t="shared" si="0"/>
        <v>5</v>
      </c>
      <c r="Q29" s="229">
        <f t="shared" ref="Q29:T29" si="49">AK29</f>
        <v>5</v>
      </c>
      <c r="R29" s="229">
        <f t="shared" si="49"/>
        <v>5</v>
      </c>
      <c r="S29" s="229">
        <f t="shared" si="49"/>
        <v>5</v>
      </c>
      <c r="T29" s="230">
        <f t="shared" si="49"/>
        <v>5</v>
      </c>
      <c r="U29" s="231"/>
      <c r="V29" s="220"/>
      <c r="W29" s="220"/>
      <c r="X29" s="220"/>
      <c r="Y29" s="232"/>
      <c r="Z29" s="233"/>
      <c r="AA29" s="220"/>
      <c r="AB29" s="220"/>
      <c r="AC29" s="220"/>
      <c r="AD29" s="232"/>
      <c r="AE29" s="233"/>
      <c r="AF29" s="220"/>
      <c r="AG29" s="220"/>
      <c r="AH29" s="220"/>
      <c r="AI29" s="232"/>
      <c r="AJ29" s="234">
        <f>'EQUIPO ENERO 2025'!AP29</f>
        <v>5</v>
      </c>
      <c r="AK29" s="235">
        <f t="shared" ref="AK29:AO29" si="50">P29-Z29+AE29+U29</f>
        <v>5</v>
      </c>
      <c r="AL29" s="229">
        <f t="shared" si="50"/>
        <v>5</v>
      </c>
      <c r="AM29" s="229">
        <f t="shared" si="50"/>
        <v>5</v>
      </c>
      <c r="AN29" s="229">
        <f t="shared" si="50"/>
        <v>5</v>
      </c>
      <c r="AO29" s="229">
        <f t="shared" si="50"/>
        <v>5</v>
      </c>
      <c r="AP29" s="220"/>
      <c r="AQ29" s="226">
        <f t="shared" si="3"/>
        <v>5</v>
      </c>
      <c r="AR29" s="224"/>
      <c r="AS29" s="224"/>
      <c r="AT29" s="236"/>
      <c r="AU29" s="224"/>
      <c r="AV29" s="224"/>
      <c r="AW29" s="238"/>
      <c r="AX29" s="238"/>
    </row>
    <row r="30" spans="1:50" ht="93.75" customHeight="1" x14ac:dyDescent="0.55000000000000004">
      <c r="A30" s="218">
        <f t="shared" si="4"/>
        <v>25</v>
      </c>
      <c r="B30" s="273" t="s">
        <v>151</v>
      </c>
      <c r="C30" s="220" t="s">
        <v>97</v>
      </c>
      <c r="D30" s="220" t="s">
        <v>98</v>
      </c>
      <c r="E30" s="224" t="s">
        <v>152</v>
      </c>
      <c r="F30" s="220" t="s">
        <v>153</v>
      </c>
      <c r="G30" s="221" t="s">
        <v>42</v>
      </c>
      <c r="H30" s="223">
        <v>6300</v>
      </c>
      <c r="I30" s="224" t="s">
        <v>152</v>
      </c>
      <c r="J30" s="220" t="s">
        <v>72</v>
      </c>
      <c r="K30" s="278">
        <v>45139</v>
      </c>
      <c r="L30" s="226">
        <v>781781092133</v>
      </c>
      <c r="M30" s="226"/>
      <c r="N30" s="227"/>
      <c r="O30" s="226">
        <f>'EQUIPO JULIO 2025  1'!AQ30</f>
        <v>0</v>
      </c>
      <c r="P30" s="228">
        <f t="shared" si="0"/>
        <v>0</v>
      </c>
      <c r="Q30" s="229">
        <f t="shared" ref="Q30:T30" si="51">AK30</f>
        <v>0</v>
      </c>
      <c r="R30" s="229">
        <f t="shared" si="51"/>
        <v>0</v>
      </c>
      <c r="S30" s="229">
        <f t="shared" si="51"/>
        <v>0</v>
      </c>
      <c r="T30" s="230">
        <f t="shared" si="51"/>
        <v>0</v>
      </c>
      <c r="U30" s="231"/>
      <c r="V30" s="220"/>
      <c r="W30" s="220"/>
      <c r="X30" s="220"/>
      <c r="Y30" s="232"/>
      <c r="Z30" s="233"/>
      <c r="AA30" s="220"/>
      <c r="AB30" s="220"/>
      <c r="AC30" s="220"/>
      <c r="AD30" s="232"/>
      <c r="AE30" s="233"/>
      <c r="AF30" s="220"/>
      <c r="AG30" s="220"/>
      <c r="AH30" s="220"/>
      <c r="AI30" s="232"/>
      <c r="AJ30" s="234">
        <f>'EQUIPO ENERO 2025'!AP30</f>
        <v>0</v>
      </c>
      <c r="AK30" s="235">
        <f t="shared" ref="AK30:AO30" si="52">P30-Z30+AE30+U30</f>
        <v>0</v>
      </c>
      <c r="AL30" s="229">
        <f t="shared" si="52"/>
        <v>0</v>
      </c>
      <c r="AM30" s="229">
        <f t="shared" si="52"/>
        <v>0</v>
      </c>
      <c r="AN30" s="229">
        <f t="shared" si="52"/>
        <v>0</v>
      </c>
      <c r="AO30" s="229">
        <f t="shared" si="52"/>
        <v>0</v>
      </c>
      <c r="AP30" s="220"/>
      <c r="AQ30" s="226">
        <f t="shared" si="3"/>
        <v>0</v>
      </c>
      <c r="AR30" s="224"/>
      <c r="AS30" s="224"/>
      <c r="AT30" s="236"/>
      <c r="AU30" s="224"/>
      <c r="AV30" s="224"/>
      <c r="AW30" s="238"/>
      <c r="AX30" s="238"/>
    </row>
    <row r="31" spans="1:50" ht="93.75" customHeight="1" x14ac:dyDescent="0.55000000000000004">
      <c r="A31" s="218">
        <f t="shared" si="4"/>
        <v>26</v>
      </c>
      <c r="B31" s="273" t="s">
        <v>154</v>
      </c>
      <c r="C31" s="220" t="s">
        <v>155</v>
      </c>
      <c r="D31" s="220" t="s">
        <v>59</v>
      </c>
      <c r="E31" s="224" t="s">
        <v>59</v>
      </c>
      <c r="F31" s="220"/>
      <c r="G31" s="221" t="s">
        <v>42</v>
      </c>
      <c r="H31" s="223"/>
      <c r="I31" s="224"/>
      <c r="J31" s="220"/>
      <c r="K31" s="225">
        <v>45568</v>
      </c>
      <c r="L31" s="226"/>
      <c r="M31" s="226"/>
      <c r="N31" s="227"/>
      <c r="O31" s="226">
        <f>'EQUIPO JULIO 2025  1'!AQ31</f>
        <v>2</v>
      </c>
      <c r="P31" s="228">
        <f t="shared" si="0"/>
        <v>2</v>
      </c>
      <c r="Q31" s="229">
        <f t="shared" ref="Q31:T31" si="53">AK31</f>
        <v>2</v>
      </c>
      <c r="R31" s="229">
        <f t="shared" si="53"/>
        <v>2</v>
      </c>
      <c r="S31" s="229">
        <f t="shared" si="53"/>
        <v>2</v>
      </c>
      <c r="T31" s="230">
        <f t="shared" si="53"/>
        <v>2</v>
      </c>
      <c r="U31" s="231"/>
      <c r="V31" s="220"/>
      <c r="W31" s="220"/>
      <c r="X31" s="220"/>
      <c r="Y31" s="232"/>
      <c r="Z31" s="233"/>
      <c r="AA31" s="220"/>
      <c r="AB31" s="220"/>
      <c r="AC31" s="220"/>
      <c r="AD31" s="232"/>
      <c r="AE31" s="233"/>
      <c r="AF31" s="220"/>
      <c r="AG31" s="220"/>
      <c r="AH31" s="220"/>
      <c r="AI31" s="232"/>
      <c r="AJ31" s="234">
        <f>'EQUIPO ENERO 2025'!AP31</f>
        <v>2</v>
      </c>
      <c r="AK31" s="235">
        <f t="shared" ref="AK31:AO31" si="54">P31-Z31+AE31+U31</f>
        <v>2</v>
      </c>
      <c r="AL31" s="229">
        <f t="shared" si="54"/>
        <v>2</v>
      </c>
      <c r="AM31" s="229">
        <f t="shared" si="54"/>
        <v>2</v>
      </c>
      <c r="AN31" s="229">
        <f t="shared" si="54"/>
        <v>2</v>
      </c>
      <c r="AO31" s="229">
        <f t="shared" si="54"/>
        <v>2</v>
      </c>
      <c r="AP31" s="220"/>
      <c r="AQ31" s="226">
        <f t="shared" si="3"/>
        <v>2</v>
      </c>
      <c r="AR31" s="224"/>
      <c r="AS31" s="224"/>
      <c r="AT31" s="236"/>
      <c r="AU31" s="224"/>
      <c r="AV31" s="224"/>
      <c r="AW31" s="238"/>
      <c r="AX31" s="238"/>
    </row>
    <row r="32" spans="1:50" ht="93.75" customHeight="1" x14ac:dyDescent="0.55000000000000004">
      <c r="A32" s="218">
        <f t="shared" si="4"/>
        <v>27</v>
      </c>
      <c r="B32" s="273" t="s">
        <v>156</v>
      </c>
      <c r="C32" s="220" t="s">
        <v>74</v>
      </c>
      <c r="D32" s="298" t="s">
        <v>58</v>
      </c>
      <c r="E32" s="224" t="s">
        <v>157</v>
      </c>
      <c r="F32" s="220" t="s">
        <v>158</v>
      </c>
      <c r="G32" s="221" t="s">
        <v>42</v>
      </c>
      <c r="H32" s="223">
        <v>9500</v>
      </c>
      <c r="I32" s="224" t="s">
        <v>159</v>
      </c>
      <c r="J32" s="220" t="s">
        <v>160</v>
      </c>
      <c r="K32" s="225">
        <v>45666</v>
      </c>
      <c r="L32" s="226" t="s">
        <v>45</v>
      </c>
      <c r="M32" s="226"/>
      <c r="N32" s="227"/>
      <c r="O32" s="226">
        <f>'EQUIPO JULIO 2025  1'!AQ32</f>
        <v>0</v>
      </c>
      <c r="P32" s="228">
        <f t="shared" si="0"/>
        <v>0</v>
      </c>
      <c r="Q32" s="229">
        <f t="shared" ref="Q32:T32" si="55">AK32</f>
        <v>0</v>
      </c>
      <c r="R32" s="229">
        <f t="shared" si="55"/>
        <v>0</v>
      </c>
      <c r="S32" s="229">
        <f t="shared" si="55"/>
        <v>0</v>
      </c>
      <c r="T32" s="230">
        <f t="shared" si="55"/>
        <v>0</v>
      </c>
      <c r="U32" s="231"/>
      <c r="V32" s="220"/>
      <c r="W32" s="220"/>
      <c r="X32" s="220"/>
      <c r="Y32" s="232"/>
      <c r="Z32" s="233"/>
      <c r="AA32" s="220"/>
      <c r="AB32" s="220"/>
      <c r="AC32" s="220"/>
      <c r="AD32" s="232"/>
      <c r="AE32" s="233"/>
      <c r="AF32" s="220"/>
      <c r="AG32" s="220"/>
      <c r="AH32" s="220"/>
      <c r="AI32" s="232"/>
      <c r="AJ32" s="234">
        <f>'EQUIPO ENERO 2025'!AP32</f>
        <v>1</v>
      </c>
      <c r="AK32" s="235">
        <f t="shared" ref="AK32:AO32" si="56">P32-Z32+AE32+U32</f>
        <v>0</v>
      </c>
      <c r="AL32" s="229">
        <f t="shared" si="56"/>
        <v>0</v>
      </c>
      <c r="AM32" s="229">
        <f t="shared" si="56"/>
        <v>0</v>
      </c>
      <c r="AN32" s="229">
        <f t="shared" si="56"/>
        <v>0</v>
      </c>
      <c r="AO32" s="229">
        <f t="shared" si="56"/>
        <v>0</v>
      </c>
      <c r="AP32" s="220"/>
      <c r="AQ32" s="226">
        <f t="shared" si="3"/>
        <v>0</v>
      </c>
      <c r="AR32" s="224"/>
      <c r="AS32" s="224"/>
      <c r="AT32" s="236"/>
      <c r="AU32" s="224"/>
      <c r="AV32" s="224"/>
      <c r="AW32" s="238"/>
      <c r="AX32" s="238"/>
    </row>
    <row r="33" spans="1:50" ht="93.75" customHeight="1" x14ac:dyDescent="0.55000000000000004">
      <c r="A33" s="218">
        <f t="shared" si="4"/>
        <v>28</v>
      </c>
      <c r="B33" s="273" t="s">
        <v>161</v>
      </c>
      <c r="C33" s="220" t="s">
        <v>38</v>
      </c>
      <c r="D33" s="299" t="s">
        <v>58</v>
      </c>
      <c r="E33" s="224" t="s">
        <v>157</v>
      </c>
      <c r="F33" s="220" t="s">
        <v>162</v>
      </c>
      <c r="G33" s="221" t="s">
        <v>42</v>
      </c>
      <c r="H33" s="221" t="s">
        <v>163</v>
      </c>
      <c r="I33" s="224" t="s">
        <v>164</v>
      </c>
      <c r="J33" s="220" t="s">
        <v>72</v>
      </c>
      <c r="K33" s="225">
        <v>45107</v>
      </c>
      <c r="L33" s="226" t="s">
        <v>109</v>
      </c>
      <c r="M33" s="226"/>
      <c r="N33" s="227"/>
      <c r="O33" s="226">
        <f>'EQUIPO JULIO 2025  1'!AQ33</f>
        <v>1</v>
      </c>
      <c r="P33" s="228">
        <f t="shared" si="0"/>
        <v>1</v>
      </c>
      <c r="Q33" s="229">
        <f t="shared" ref="Q33:T33" si="57">AK33</f>
        <v>1</v>
      </c>
      <c r="R33" s="229">
        <f t="shared" si="57"/>
        <v>1</v>
      </c>
      <c r="S33" s="229">
        <f t="shared" si="57"/>
        <v>1</v>
      </c>
      <c r="T33" s="230">
        <f t="shared" si="57"/>
        <v>1</v>
      </c>
      <c r="U33" s="231"/>
      <c r="V33" s="220"/>
      <c r="W33" s="220"/>
      <c r="X33" s="220"/>
      <c r="Y33" s="232"/>
      <c r="Z33" s="233"/>
      <c r="AA33" s="220"/>
      <c r="AB33" s="220"/>
      <c r="AC33" s="220"/>
      <c r="AD33" s="232"/>
      <c r="AE33" s="233"/>
      <c r="AF33" s="220"/>
      <c r="AG33" s="220"/>
      <c r="AH33" s="220"/>
      <c r="AI33" s="232"/>
      <c r="AJ33" s="234">
        <f>'EQUIPO ENERO 2025'!AP33</f>
        <v>1</v>
      </c>
      <c r="AK33" s="235">
        <f t="shared" ref="AK33:AO33" si="58">P33-Z33+AE33+U33</f>
        <v>1</v>
      </c>
      <c r="AL33" s="229">
        <f t="shared" si="58"/>
        <v>1</v>
      </c>
      <c r="AM33" s="229">
        <f t="shared" si="58"/>
        <v>1</v>
      </c>
      <c r="AN33" s="229">
        <f t="shared" si="58"/>
        <v>1</v>
      </c>
      <c r="AO33" s="229">
        <f t="shared" si="58"/>
        <v>1</v>
      </c>
      <c r="AP33" s="220"/>
      <c r="AQ33" s="226">
        <f t="shared" si="3"/>
        <v>1</v>
      </c>
      <c r="AR33" s="224"/>
      <c r="AS33" s="224"/>
      <c r="AT33" s="236"/>
      <c r="AU33" s="224"/>
      <c r="AV33" s="224"/>
      <c r="AW33" s="238"/>
      <c r="AX33" s="238"/>
    </row>
    <row r="34" spans="1:50" ht="93.75" customHeight="1" x14ac:dyDescent="0.55000000000000004">
      <c r="A34" s="218">
        <f t="shared" si="4"/>
        <v>29</v>
      </c>
      <c r="B34" s="279" t="s">
        <v>165</v>
      </c>
      <c r="C34" s="274" t="s">
        <v>91</v>
      </c>
      <c r="D34" s="224" t="s">
        <v>58</v>
      </c>
      <c r="E34" s="224" t="s">
        <v>166</v>
      </c>
      <c r="F34" s="224" t="s">
        <v>167</v>
      </c>
      <c r="G34" s="227" t="s">
        <v>42</v>
      </c>
      <c r="H34" s="280">
        <v>650</v>
      </c>
      <c r="I34" s="224" t="s">
        <v>168</v>
      </c>
      <c r="J34" s="224" t="s">
        <v>72</v>
      </c>
      <c r="K34" s="225">
        <v>45107</v>
      </c>
      <c r="L34" s="226" t="s">
        <v>109</v>
      </c>
      <c r="M34" s="226"/>
      <c r="N34" s="227"/>
      <c r="O34" s="226">
        <f>'EQUIPO JULIO 2025  1'!AQ34</f>
        <v>11</v>
      </c>
      <c r="P34" s="228">
        <f t="shared" si="0"/>
        <v>11</v>
      </c>
      <c r="Q34" s="229">
        <f t="shared" ref="Q34:T34" si="59">AK34</f>
        <v>11</v>
      </c>
      <c r="R34" s="229">
        <f t="shared" si="59"/>
        <v>11</v>
      </c>
      <c r="S34" s="229">
        <f t="shared" si="59"/>
        <v>11</v>
      </c>
      <c r="T34" s="230">
        <f t="shared" si="59"/>
        <v>11</v>
      </c>
      <c r="U34" s="231"/>
      <c r="V34" s="220"/>
      <c r="W34" s="220"/>
      <c r="X34" s="220"/>
      <c r="Y34" s="232"/>
      <c r="Z34" s="233"/>
      <c r="AA34" s="220"/>
      <c r="AB34" s="220"/>
      <c r="AC34" s="220"/>
      <c r="AD34" s="232"/>
      <c r="AE34" s="233"/>
      <c r="AF34" s="220"/>
      <c r="AG34" s="220"/>
      <c r="AH34" s="220"/>
      <c r="AI34" s="232"/>
      <c r="AJ34" s="234">
        <f>'EQUIPO ENERO 2025'!AP34</f>
        <v>11</v>
      </c>
      <c r="AK34" s="235">
        <f t="shared" ref="AK34:AO34" si="60">P34-Z34+AE34+U34</f>
        <v>11</v>
      </c>
      <c r="AL34" s="229">
        <f t="shared" si="60"/>
        <v>11</v>
      </c>
      <c r="AM34" s="229">
        <f t="shared" si="60"/>
        <v>11</v>
      </c>
      <c r="AN34" s="229">
        <f t="shared" si="60"/>
        <v>11</v>
      </c>
      <c r="AO34" s="229">
        <f t="shared" si="60"/>
        <v>11</v>
      </c>
      <c r="AP34" s="220"/>
      <c r="AQ34" s="226">
        <f t="shared" si="3"/>
        <v>11</v>
      </c>
      <c r="AR34" s="224"/>
      <c r="AS34" s="224"/>
      <c r="AT34" s="236"/>
      <c r="AU34" s="224"/>
      <c r="AV34" s="224"/>
      <c r="AW34" s="238"/>
      <c r="AX34" s="238"/>
    </row>
    <row r="35" spans="1:50" ht="93.75" customHeight="1" x14ac:dyDescent="0.55000000000000004">
      <c r="A35" s="218">
        <f t="shared" si="4"/>
        <v>30</v>
      </c>
      <c r="B35" s="273" t="s">
        <v>169</v>
      </c>
      <c r="C35" s="274" t="s">
        <v>91</v>
      </c>
      <c r="D35" s="220" t="s">
        <v>58</v>
      </c>
      <c r="E35" s="224" t="s">
        <v>170</v>
      </c>
      <c r="F35" s="220" t="s">
        <v>167</v>
      </c>
      <c r="G35" s="221" t="s">
        <v>42</v>
      </c>
      <c r="H35" s="223">
        <v>1800</v>
      </c>
      <c r="I35" s="224" t="s">
        <v>171</v>
      </c>
      <c r="J35" s="220" t="s">
        <v>72</v>
      </c>
      <c r="K35" s="246">
        <v>44592</v>
      </c>
      <c r="L35" s="226"/>
      <c r="M35" s="226"/>
      <c r="N35" s="236"/>
      <c r="O35" s="226">
        <f>'EQUIPO JULIO 2025  1'!AQ35</f>
        <v>6</v>
      </c>
      <c r="P35" s="228">
        <f t="shared" si="0"/>
        <v>6</v>
      </c>
      <c r="Q35" s="229">
        <f t="shared" ref="Q35:T35" si="61">AK35</f>
        <v>6</v>
      </c>
      <c r="R35" s="229">
        <f t="shared" si="61"/>
        <v>6</v>
      </c>
      <c r="S35" s="229">
        <f t="shared" si="61"/>
        <v>6</v>
      </c>
      <c r="T35" s="230">
        <f t="shared" si="61"/>
        <v>6</v>
      </c>
      <c r="U35" s="231"/>
      <c r="V35" s="220"/>
      <c r="W35" s="220"/>
      <c r="X35" s="220"/>
      <c r="Y35" s="232"/>
      <c r="Z35" s="233"/>
      <c r="AA35" s="220"/>
      <c r="AB35" s="220"/>
      <c r="AC35" s="220"/>
      <c r="AD35" s="232"/>
      <c r="AE35" s="233"/>
      <c r="AF35" s="220"/>
      <c r="AG35" s="220"/>
      <c r="AH35" s="220"/>
      <c r="AI35" s="232"/>
      <c r="AJ35" s="234">
        <f>'EQUIPO ENERO 2025'!AP35</f>
        <v>6</v>
      </c>
      <c r="AK35" s="235">
        <f t="shared" ref="AK35:AO35" si="62">P35-Z35+AE35+U35</f>
        <v>6</v>
      </c>
      <c r="AL35" s="229">
        <f t="shared" si="62"/>
        <v>6</v>
      </c>
      <c r="AM35" s="229">
        <f t="shared" si="62"/>
        <v>6</v>
      </c>
      <c r="AN35" s="229">
        <f t="shared" si="62"/>
        <v>6</v>
      </c>
      <c r="AO35" s="229">
        <f t="shared" si="62"/>
        <v>6</v>
      </c>
      <c r="AP35" s="220"/>
      <c r="AQ35" s="226">
        <f t="shared" si="3"/>
        <v>6</v>
      </c>
      <c r="AR35" s="224"/>
      <c r="AS35" s="224"/>
      <c r="AT35" s="236"/>
      <c r="AU35" s="224"/>
      <c r="AV35" s="224"/>
      <c r="AW35" s="238"/>
      <c r="AX35" s="238"/>
    </row>
    <row r="36" spans="1:50" ht="93.75" customHeight="1" x14ac:dyDescent="0.55000000000000004">
      <c r="A36" s="218">
        <f t="shared" si="4"/>
        <v>31</v>
      </c>
      <c r="B36" s="273" t="s">
        <v>172</v>
      </c>
      <c r="C36" s="274" t="s">
        <v>91</v>
      </c>
      <c r="D36" s="236" t="s">
        <v>98</v>
      </c>
      <c r="E36" s="224" t="s">
        <v>173</v>
      </c>
      <c r="F36" s="224" t="s">
        <v>174</v>
      </c>
      <c r="G36" s="277" t="s">
        <v>42</v>
      </c>
      <c r="H36" s="280">
        <v>3400</v>
      </c>
      <c r="I36" s="224" t="s">
        <v>173</v>
      </c>
      <c r="J36" s="224" t="s">
        <v>72</v>
      </c>
      <c r="K36" s="225">
        <v>45107</v>
      </c>
      <c r="L36" s="226" t="s">
        <v>109</v>
      </c>
      <c r="M36" s="226"/>
      <c r="N36" s="227"/>
      <c r="O36" s="226">
        <f>'EQUIPO JULIO 2025  1'!AQ36</f>
        <v>4</v>
      </c>
      <c r="P36" s="228">
        <f t="shared" si="0"/>
        <v>4</v>
      </c>
      <c r="Q36" s="229">
        <f t="shared" ref="Q36:T36" si="63">AK36</f>
        <v>4</v>
      </c>
      <c r="R36" s="229">
        <f t="shared" si="63"/>
        <v>4</v>
      </c>
      <c r="S36" s="229">
        <f t="shared" si="63"/>
        <v>4</v>
      </c>
      <c r="T36" s="230">
        <f t="shared" si="63"/>
        <v>4</v>
      </c>
      <c r="U36" s="231"/>
      <c r="V36" s="220"/>
      <c r="W36" s="220"/>
      <c r="X36" s="220"/>
      <c r="Y36" s="232"/>
      <c r="Z36" s="233"/>
      <c r="AA36" s="220"/>
      <c r="AB36" s="220"/>
      <c r="AC36" s="220"/>
      <c r="AD36" s="232"/>
      <c r="AE36" s="233"/>
      <c r="AF36" s="220"/>
      <c r="AG36" s="220"/>
      <c r="AH36" s="220"/>
      <c r="AI36" s="232"/>
      <c r="AJ36" s="234">
        <f>'EQUIPO ENERO 2025'!AP36</f>
        <v>4</v>
      </c>
      <c r="AK36" s="235">
        <f t="shared" ref="AK36:AO36" si="64">P36-Z36+AE36+U36</f>
        <v>4</v>
      </c>
      <c r="AL36" s="229">
        <f t="shared" si="64"/>
        <v>4</v>
      </c>
      <c r="AM36" s="229">
        <f t="shared" si="64"/>
        <v>4</v>
      </c>
      <c r="AN36" s="229">
        <f t="shared" si="64"/>
        <v>4</v>
      </c>
      <c r="AO36" s="229">
        <f t="shared" si="64"/>
        <v>4</v>
      </c>
      <c r="AP36" s="220"/>
      <c r="AQ36" s="226">
        <f t="shared" si="3"/>
        <v>4</v>
      </c>
      <c r="AR36" s="224"/>
      <c r="AS36" s="224"/>
      <c r="AT36" s="236"/>
      <c r="AU36" s="224"/>
      <c r="AV36" s="224"/>
      <c r="AW36" s="238"/>
      <c r="AX36" s="238"/>
    </row>
    <row r="37" spans="1:50" ht="93.75" customHeight="1" x14ac:dyDescent="0.55000000000000004">
      <c r="A37" s="218">
        <f t="shared" si="4"/>
        <v>32</v>
      </c>
      <c r="B37" s="273" t="s">
        <v>175</v>
      </c>
      <c r="C37" s="274" t="s">
        <v>91</v>
      </c>
      <c r="D37" s="240" t="s">
        <v>176</v>
      </c>
      <c r="E37" s="224" t="s">
        <v>177</v>
      </c>
      <c r="F37" s="220" t="s">
        <v>178</v>
      </c>
      <c r="G37" s="277" t="s">
        <v>42</v>
      </c>
      <c r="H37" s="223">
        <v>550</v>
      </c>
      <c r="I37" s="224" t="s">
        <v>177</v>
      </c>
      <c r="J37" s="220" t="s">
        <v>72</v>
      </c>
      <c r="K37" s="225">
        <v>45328</v>
      </c>
      <c r="L37" s="226" t="s">
        <v>109</v>
      </c>
      <c r="M37" s="226"/>
      <c r="N37" s="227"/>
      <c r="O37" s="226">
        <f>'EQUIPO JULIO 2025  1'!AQ37</f>
        <v>11</v>
      </c>
      <c r="P37" s="228">
        <f t="shared" si="0"/>
        <v>11</v>
      </c>
      <c r="Q37" s="229">
        <f t="shared" ref="Q37:T37" si="65">AK37</f>
        <v>11</v>
      </c>
      <c r="R37" s="229">
        <f t="shared" si="65"/>
        <v>11</v>
      </c>
      <c r="S37" s="229">
        <f t="shared" si="65"/>
        <v>11</v>
      </c>
      <c r="T37" s="230">
        <f t="shared" si="65"/>
        <v>11</v>
      </c>
      <c r="U37" s="231"/>
      <c r="V37" s="220"/>
      <c r="W37" s="220"/>
      <c r="X37" s="220"/>
      <c r="Y37" s="232"/>
      <c r="Z37" s="233"/>
      <c r="AA37" s="220"/>
      <c r="AB37" s="220"/>
      <c r="AC37" s="220"/>
      <c r="AD37" s="232"/>
      <c r="AE37" s="233"/>
      <c r="AF37" s="220"/>
      <c r="AG37" s="220"/>
      <c r="AH37" s="220"/>
      <c r="AI37" s="232"/>
      <c r="AJ37" s="234">
        <f>'EQUIPO ENERO 2025'!AP37</f>
        <v>14</v>
      </c>
      <c r="AK37" s="235">
        <f t="shared" ref="AK37:AO37" si="66">P37-Z37+AE37+U37</f>
        <v>11</v>
      </c>
      <c r="AL37" s="229">
        <f t="shared" si="66"/>
        <v>11</v>
      </c>
      <c r="AM37" s="229">
        <f t="shared" si="66"/>
        <v>11</v>
      </c>
      <c r="AN37" s="229">
        <f t="shared" si="66"/>
        <v>11</v>
      </c>
      <c r="AO37" s="229">
        <f t="shared" si="66"/>
        <v>11</v>
      </c>
      <c r="AP37" s="220"/>
      <c r="AQ37" s="226">
        <f t="shared" si="3"/>
        <v>11</v>
      </c>
      <c r="AR37" s="224"/>
      <c r="AS37" s="224"/>
      <c r="AT37" s="236"/>
      <c r="AU37" s="224"/>
      <c r="AV37" s="224"/>
      <c r="AW37" s="238"/>
      <c r="AX37" s="238"/>
    </row>
    <row r="38" spans="1:50" ht="93.75" customHeight="1" x14ac:dyDescent="0.55000000000000004">
      <c r="A38" s="218">
        <f t="shared" si="4"/>
        <v>33</v>
      </c>
      <c r="B38" s="273" t="s">
        <v>181</v>
      </c>
      <c r="C38" s="274" t="s">
        <v>91</v>
      </c>
      <c r="D38" s="240" t="s">
        <v>58</v>
      </c>
      <c r="E38" s="224" t="s">
        <v>182</v>
      </c>
      <c r="F38" s="220" t="s">
        <v>183</v>
      </c>
      <c r="G38" s="221" t="s">
        <v>42</v>
      </c>
      <c r="H38" s="223">
        <v>7500</v>
      </c>
      <c r="I38" s="224" t="s">
        <v>184</v>
      </c>
      <c r="J38" s="220" t="s">
        <v>72</v>
      </c>
      <c r="K38" s="225">
        <v>45107</v>
      </c>
      <c r="L38" s="226" t="s">
        <v>109</v>
      </c>
      <c r="M38" s="226"/>
      <c r="N38" s="227"/>
      <c r="O38" s="226">
        <f>'EQUIPO JULIO 2025  1'!AQ38</f>
        <v>5</v>
      </c>
      <c r="P38" s="228">
        <f t="shared" si="0"/>
        <v>5</v>
      </c>
      <c r="Q38" s="229">
        <f t="shared" ref="Q38:T38" si="67">AK38</f>
        <v>5</v>
      </c>
      <c r="R38" s="229">
        <f t="shared" si="67"/>
        <v>5</v>
      </c>
      <c r="S38" s="229">
        <f t="shared" si="67"/>
        <v>5</v>
      </c>
      <c r="T38" s="230">
        <f t="shared" si="67"/>
        <v>5</v>
      </c>
      <c r="U38" s="231"/>
      <c r="V38" s="220"/>
      <c r="W38" s="220"/>
      <c r="X38" s="220"/>
      <c r="Y38" s="232"/>
      <c r="Z38" s="233"/>
      <c r="AA38" s="220"/>
      <c r="AB38" s="220"/>
      <c r="AC38" s="220"/>
      <c r="AD38" s="232"/>
      <c r="AE38" s="233"/>
      <c r="AF38" s="220"/>
      <c r="AG38" s="220"/>
      <c r="AH38" s="220"/>
      <c r="AI38" s="232"/>
      <c r="AJ38" s="234">
        <f>'EQUIPO ENERO 2025'!AP38</f>
        <v>5</v>
      </c>
      <c r="AK38" s="235">
        <f t="shared" ref="AK38:AO38" si="68">P38-Z38+AE38+U38</f>
        <v>5</v>
      </c>
      <c r="AL38" s="229">
        <f t="shared" si="68"/>
        <v>5</v>
      </c>
      <c r="AM38" s="229">
        <f t="shared" si="68"/>
        <v>5</v>
      </c>
      <c r="AN38" s="229">
        <f t="shared" si="68"/>
        <v>5</v>
      </c>
      <c r="AO38" s="229">
        <f t="shared" si="68"/>
        <v>5</v>
      </c>
      <c r="AP38" s="220">
        <v>1</v>
      </c>
      <c r="AQ38" s="226">
        <f t="shared" si="3"/>
        <v>5</v>
      </c>
      <c r="AR38" s="224"/>
      <c r="AS38" s="224"/>
      <c r="AT38" s="236"/>
      <c r="AU38" s="224"/>
      <c r="AV38" s="224"/>
      <c r="AW38" s="238"/>
      <c r="AX38" s="238"/>
    </row>
    <row r="39" spans="1:50" ht="93.75" customHeight="1" x14ac:dyDescent="0.55000000000000004">
      <c r="A39" s="218">
        <f t="shared" si="4"/>
        <v>34</v>
      </c>
      <c r="B39" s="273" t="s">
        <v>189</v>
      </c>
      <c r="C39" s="274" t="s">
        <v>190</v>
      </c>
      <c r="D39" s="240" t="s">
        <v>58</v>
      </c>
      <c r="E39" s="224" t="s">
        <v>191</v>
      </c>
      <c r="F39" s="220" t="s">
        <v>183</v>
      </c>
      <c r="G39" s="221" t="s">
        <v>42</v>
      </c>
      <c r="H39" s="223">
        <v>10800</v>
      </c>
      <c r="I39" s="224" t="s">
        <v>192</v>
      </c>
      <c r="J39" s="220" t="s">
        <v>72</v>
      </c>
      <c r="K39" s="225">
        <v>45673</v>
      </c>
      <c r="L39" s="226" t="s">
        <v>89</v>
      </c>
      <c r="M39" s="226"/>
      <c r="N39" s="227"/>
      <c r="O39" s="226">
        <f>'EQUIPO JULIO 2025  1'!AQ39</f>
        <v>5</v>
      </c>
      <c r="P39" s="228">
        <f t="shared" si="0"/>
        <v>5</v>
      </c>
      <c r="Q39" s="229">
        <f t="shared" ref="Q39:T39" si="69">AK39</f>
        <v>5</v>
      </c>
      <c r="R39" s="229">
        <f t="shared" si="69"/>
        <v>5</v>
      </c>
      <c r="S39" s="229">
        <f t="shared" si="69"/>
        <v>5</v>
      </c>
      <c r="T39" s="230">
        <f t="shared" si="69"/>
        <v>5</v>
      </c>
      <c r="U39" s="231"/>
      <c r="V39" s="220"/>
      <c r="W39" s="220"/>
      <c r="X39" s="220"/>
      <c r="Y39" s="232"/>
      <c r="Z39" s="233"/>
      <c r="AA39" s="220"/>
      <c r="AB39" s="220"/>
      <c r="AC39" s="220"/>
      <c r="AD39" s="232"/>
      <c r="AE39" s="233"/>
      <c r="AF39" s="220"/>
      <c r="AG39" s="220"/>
      <c r="AH39" s="220"/>
      <c r="AI39" s="232"/>
      <c r="AJ39" s="234">
        <f>'EQUIPO ENERO 2025'!AP39</f>
        <v>5</v>
      </c>
      <c r="AK39" s="235">
        <f t="shared" ref="AK39:AO39" si="70">P39-Z39+AE39+U39</f>
        <v>5</v>
      </c>
      <c r="AL39" s="229">
        <f t="shared" si="70"/>
        <v>5</v>
      </c>
      <c r="AM39" s="229">
        <f t="shared" si="70"/>
        <v>5</v>
      </c>
      <c r="AN39" s="229">
        <f t="shared" si="70"/>
        <v>5</v>
      </c>
      <c r="AO39" s="229">
        <f t="shared" si="70"/>
        <v>5</v>
      </c>
      <c r="AP39" s="220">
        <v>1</v>
      </c>
      <c r="AQ39" s="226">
        <f t="shared" si="3"/>
        <v>5</v>
      </c>
      <c r="AR39" s="224"/>
      <c r="AS39" s="224"/>
      <c r="AT39" s="236"/>
      <c r="AU39" s="224"/>
      <c r="AV39" s="224"/>
      <c r="AW39" s="238"/>
      <c r="AX39" s="238"/>
    </row>
    <row r="40" spans="1:50" ht="93.75" customHeight="1" x14ac:dyDescent="0.55000000000000004">
      <c r="A40" s="218">
        <f t="shared" si="4"/>
        <v>35</v>
      </c>
      <c r="B40" s="283" t="s">
        <v>193</v>
      </c>
      <c r="C40" s="274" t="s">
        <v>91</v>
      </c>
      <c r="D40" s="240" t="s">
        <v>58</v>
      </c>
      <c r="E40" s="224" t="s">
        <v>194</v>
      </c>
      <c r="F40" s="220" t="s">
        <v>149</v>
      </c>
      <c r="G40" s="221" t="s">
        <v>42</v>
      </c>
      <c r="H40" s="223">
        <v>2800</v>
      </c>
      <c r="I40" s="224" t="s">
        <v>195</v>
      </c>
      <c r="J40" s="220" t="s">
        <v>72</v>
      </c>
      <c r="K40" s="225">
        <v>45574</v>
      </c>
      <c r="L40" s="226" t="s">
        <v>142</v>
      </c>
      <c r="M40" s="226"/>
      <c r="N40" s="227"/>
      <c r="O40" s="226">
        <f>'EQUIPO JULIO 2025  1'!AQ40</f>
        <v>2</v>
      </c>
      <c r="P40" s="228">
        <f t="shared" si="0"/>
        <v>2</v>
      </c>
      <c r="Q40" s="229">
        <f t="shared" ref="Q40:T40" si="71">AK40</f>
        <v>2</v>
      </c>
      <c r="R40" s="229">
        <f t="shared" si="71"/>
        <v>2</v>
      </c>
      <c r="S40" s="229">
        <f t="shared" si="71"/>
        <v>2</v>
      </c>
      <c r="T40" s="230">
        <f t="shared" si="71"/>
        <v>2</v>
      </c>
      <c r="U40" s="231"/>
      <c r="V40" s="220"/>
      <c r="W40" s="220"/>
      <c r="X40" s="220"/>
      <c r="Y40" s="232"/>
      <c r="Z40" s="233"/>
      <c r="AA40" s="220"/>
      <c r="AB40" s="220"/>
      <c r="AC40" s="220"/>
      <c r="AD40" s="232"/>
      <c r="AE40" s="233"/>
      <c r="AF40" s="220"/>
      <c r="AG40" s="220"/>
      <c r="AH40" s="220"/>
      <c r="AI40" s="232"/>
      <c r="AJ40" s="234">
        <f>'EQUIPO ENERO 2025'!AP40</f>
        <v>8</v>
      </c>
      <c r="AK40" s="235">
        <f t="shared" ref="AK40:AO40" si="72">P40-Z40+AE40+U40</f>
        <v>2</v>
      </c>
      <c r="AL40" s="229">
        <f t="shared" si="72"/>
        <v>2</v>
      </c>
      <c r="AM40" s="229">
        <f t="shared" si="72"/>
        <v>2</v>
      </c>
      <c r="AN40" s="229">
        <f t="shared" si="72"/>
        <v>2</v>
      </c>
      <c r="AO40" s="229">
        <f t="shared" si="72"/>
        <v>2</v>
      </c>
      <c r="AP40" s="220">
        <v>1</v>
      </c>
      <c r="AQ40" s="226">
        <f t="shared" si="3"/>
        <v>2</v>
      </c>
      <c r="AR40" s="224"/>
      <c r="AS40" s="224"/>
      <c r="AT40" s="236"/>
      <c r="AU40" s="224"/>
      <c r="AV40" s="224"/>
      <c r="AW40" s="238"/>
      <c r="AX40" s="238"/>
    </row>
    <row r="41" spans="1:50" ht="93.75" customHeight="1" x14ac:dyDescent="0.55000000000000004">
      <c r="A41" s="218">
        <f t="shared" si="4"/>
        <v>36</v>
      </c>
      <c r="B41" s="273" t="s">
        <v>198</v>
      </c>
      <c r="C41" s="274" t="s">
        <v>91</v>
      </c>
      <c r="D41" s="240" t="s">
        <v>58</v>
      </c>
      <c r="E41" s="224" t="s">
        <v>194</v>
      </c>
      <c r="F41" s="220" t="s">
        <v>199</v>
      </c>
      <c r="G41" s="221" t="s">
        <v>42</v>
      </c>
      <c r="H41" s="223">
        <v>2800</v>
      </c>
      <c r="I41" s="224" t="s">
        <v>200</v>
      </c>
      <c r="J41" s="220" t="s">
        <v>72</v>
      </c>
      <c r="K41" s="225">
        <v>45574</v>
      </c>
      <c r="L41" s="226" t="s">
        <v>142</v>
      </c>
      <c r="M41" s="226"/>
      <c r="N41" s="236"/>
      <c r="O41" s="226">
        <f>'EQUIPO JULIO 2025  1'!AQ41</f>
        <v>2</v>
      </c>
      <c r="P41" s="228">
        <f t="shared" si="0"/>
        <v>2</v>
      </c>
      <c r="Q41" s="229">
        <f t="shared" ref="Q41:T41" si="73">AK41</f>
        <v>2</v>
      </c>
      <c r="R41" s="229">
        <f t="shared" si="73"/>
        <v>2</v>
      </c>
      <c r="S41" s="229">
        <f t="shared" si="73"/>
        <v>2</v>
      </c>
      <c r="T41" s="230">
        <f t="shared" si="73"/>
        <v>2</v>
      </c>
      <c r="U41" s="231"/>
      <c r="V41" s="220"/>
      <c r="W41" s="220"/>
      <c r="X41" s="220"/>
      <c r="Y41" s="232"/>
      <c r="Z41" s="233"/>
      <c r="AA41" s="220"/>
      <c r="AB41" s="220"/>
      <c r="AC41" s="220"/>
      <c r="AD41" s="232"/>
      <c r="AE41" s="233"/>
      <c r="AF41" s="220"/>
      <c r="AG41" s="220"/>
      <c r="AH41" s="220"/>
      <c r="AI41" s="232"/>
      <c r="AJ41" s="234">
        <f>'EQUIPO ENERO 2025'!AP41</f>
        <v>2</v>
      </c>
      <c r="AK41" s="235">
        <f t="shared" ref="AK41:AO41" si="74">P41-Z41+AE41+U41</f>
        <v>2</v>
      </c>
      <c r="AL41" s="229">
        <f t="shared" si="74"/>
        <v>2</v>
      </c>
      <c r="AM41" s="229">
        <f t="shared" si="74"/>
        <v>2</v>
      </c>
      <c r="AN41" s="229">
        <f t="shared" si="74"/>
        <v>2</v>
      </c>
      <c r="AO41" s="229">
        <f t="shared" si="74"/>
        <v>2</v>
      </c>
      <c r="AP41" s="220">
        <v>0</v>
      </c>
      <c r="AQ41" s="226">
        <f t="shared" si="3"/>
        <v>2</v>
      </c>
      <c r="AR41" s="236"/>
      <c r="AS41" s="236"/>
      <c r="AT41" s="236"/>
      <c r="AU41" s="224"/>
      <c r="AV41" s="224"/>
      <c r="AW41" s="300"/>
      <c r="AX41" s="238"/>
    </row>
    <row r="42" spans="1:50" ht="93.75" customHeight="1" x14ac:dyDescent="0.55000000000000004">
      <c r="A42" s="218">
        <f t="shared" si="4"/>
        <v>37</v>
      </c>
      <c r="B42" s="283" t="s">
        <v>1085</v>
      </c>
      <c r="C42" s="274" t="s">
        <v>91</v>
      </c>
      <c r="D42" s="220" t="s">
        <v>58</v>
      </c>
      <c r="E42" s="224" t="s">
        <v>203</v>
      </c>
      <c r="F42" s="220" t="s">
        <v>1086</v>
      </c>
      <c r="G42" s="221" t="s">
        <v>42</v>
      </c>
      <c r="H42" s="223">
        <v>5500</v>
      </c>
      <c r="I42" s="224" t="s">
        <v>205</v>
      </c>
      <c r="J42" s="220" t="s">
        <v>72</v>
      </c>
      <c r="K42" s="246">
        <v>45673</v>
      </c>
      <c r="L42" s="226" t="s">
        <v>89</v>
      </c>
      <c r="M42" s="226"/>
      <c r="N42" s="236"/>
      <c r="O42" s="226">
        <f>'EQUIPO JULIO 2025  1'!AQ42</f>
        <v>4</v>
      </c>
      <c r="P42" s="228">
        <f t="shared" si="0"/>
        <v>4</v>
      </c>
      <c r="Q42" s="229">
        <f t="shared" ref="Q42:T42" si="75">AK42</f>
        <v>4</v>
      </c>
      <c r="R42" s="229">
        <f t="shared" si="75"/>
        <v>4</v>
      </c>
      <c r="S42" s="229">
        <f t="shared" si="75"/>
        <v>4</v>
      </c>
      <c r="T42" s="230">
        <f t="shared" si="75"/>
        <v>4</v>
      </c>
      <c r="U42" s="231"/>
      <c r="V42" s="220"/>
      <c r="W42" s="220"/>
      <c r="X42" s="220"/>
      <c r="Y42" s="232"/>
      <c r="Z42" s="233"/>
      <c r="AA42" s="220"/>
      <c r="AB42" s="220"/>
      <c r="AC42" s="220"/>
      <c r="AD42" s="232"/>
      <c r="AE42" s="233"/>
      <c r="AF42" s="220"/>
      <c r="AG42" s="220"/>
      <c r="AH42" s="220"/>
      <c r="AI42" s="232"/>
      <c r="AJ42" s="234">
        <f>'EQUIPO ENERO 2025'!AP42</f>
        <v>10</v>
      </c>
      <c r="AK42" s="235">
        <f t="shared" ref="AK42:AO42" si="76">P42-Z42+AE42+U42</f>
        <v>4</v>
      </c>
      <c r="AL42" s="229">
        <f t="shared" si="76"/>
        <v>4</v>
      </c>
      <c r="AM42" s="229">
        <f t="shared" si="76"/>
        <v>4</v>
      </c>
      <c r="AN42" s="229">
        <f t="shared" si="76"/>
        <v>4</v>
      </c>
      <c r="AO42" s="229">
        <f t="shared" si="76"/>
        <v>4</v>
      </c>
      <c r="AP42" s="220">
        <v>1</v>
      </c>
      <c r="AQ42" s="226">
        <f t="shared" si="3"/>
        <v>4</v>
      </c>
      <c r="AR42" s="224"/>
      <c r="AS42" s="224"/>
      <c r="AT42" s="236"/>
      <c r="AU42" s="224"/>
      <c r="AV42" s="224"/>
      <c r="AW42" s="238"/>
      <c r="AX42" s="238"/>
    </row>
    <row r="43" spans="1:50" ht="93.75" customHeight="1" x14ac:dyDescent="0.55000000000000004">
      <c r="A43" s="218">
        <f t="shared" si="4"/>
        <v>38</v>
      </c>
      <c r="B43" s="273" t="s">
        <v>211</v>
      </c>
      <c r="C43" s="274" t="s">
        <v>212</v>
      </c>
      <c r="D43" s="220" t="s">
        <v>58</v>
      </c>
      <c r="E43" s="224" t="s">
        <v>213</v>
      </c>
      <c r="F43" s="220" t="s">
        <v>214</v>
      </c>
      <c r="G43" s="221" t="s">
        <v>42</v>
      </c>
      <c r="H43" s="223"/>
      <c r="I43" s="224" t="s">
        <v>215</v>
      </c>
      <c r="J43" s="220" t="s">
        <v>72</v>
      </c>
      <c r="K43" s="246">
        <v>45673</v>
      </c>
      <c r="L43" s="226" t="s">
        <v>89</v>
      </c>
      <c r="M43" s="226"/>
      <c r="N43" s="236"/>
      <c r="O43" s="226">
        <f>'EQUIPO JULIO 2025  1'!AQ43</f>
        <v>10</v>
      </c>
      <c r="P43" s="228">
        <f t="shared" si="0"/>
        <v>10</v>
      </c>
      <c r="Q43" s="229">
        <f t="shared" ref="Q43:T43" si="77">AK43</f>
        <v>10</v>
      </c>
      <c r="R43" s="229">
        <f t="shared" si="77"/>
        <v>10</v>
      </c>
      <c r="S43" s="229">
        <f t="shared" si="77"/>
        <v>10</v>
      </c>
      <c r="T43" s="230">
        <f t="shared" si="77"/>
        <v>10</v>
      </c>
      <c r="U43" s="231"/>
      <c r="V43" s="220"/>
      <c r="W43" s="220"/>
      <c r="X43" s="220"/>
      <c r="Y43" s="232"/>
      <c r="Z43" s="233"/>
      <c r="AA43" s="220"/>
      <c r="AB43" s="220"/>
      <c r="AC43" s="220"/>
      <c r="AD43" s="232"/>
      <c r="AE43" s="233"/>
      <c r="AF43" s="220"/>
      <c r="AG43" s="220"/>
      <c r="AH43" s="220"/>
      <c r="AI43" s="232"/>
      <c r="AJ43" s="234">
        <f>'EQUIPO ENERO 2025'!AP43</f>
        <v>10</v>
      </c>
      <c r="AK43" s="235">
        <f t="shared" ref="AK43:AO43" si="78">P43-Z43+AE43+U43</f>
        <v>10</v>
      </c>
      <c r="AL43" s="229">
        <f t="shared" si="78"/>
        <v>10</v>
      </c>
      <c r="AM43" s="229">
        <f t="shared" si="78"/>
        <v>10</v>
      </c>
      <c r="AN43" s="229">
        <f t="shared" si="78"/>
        <v>10</v>
      </c>
      <c r="AO43" s="229">
        <f t="shared" si="78"/>
        <v>10</v>
      </c>
      <c r="AP43" s="220">
        <v>1</v>
      </c>
      <c r="AQ43" s="226">
        <f t="shared" si="3"/>
        <v>10</v>
      </c>
      <c r="AR43" s="224"/>
      <c r="AS43" s="224"/>
      <c r="AT43" s="236"/>
      <c r="AU43" s="224"/>
      <c r="AV43" s="224"/>
      <c r="AW43" s="238"/>
      <c r="AX43" s="238"/>
    </row>
    <row r="44" spans="1:50" ht="93.75" customHeight="1" x14ac:dyDescent="0.55000000000000004">
      <c r="A44" s="218">
        <f t="shared" si="4"/>
        <v>39</v>
      </c>
      <c r="B44" s="273" t="s">
        <v>1090</v>
      </c>
      <c r="C44" s="274" t="s">
        <v>91</v>
      </c>
      <c r="D44" s="220" t="s">
        <v>218</v>
      </c>
      <c r="E44" s="224" t="s">
        <v>219</v>
      </c>
      <c r="F44" s="220" t="s">
        <v>220</v>
      </c>
      <c r="G44" s="221" t="s">
        <v>42</v>
      </c>
      <c r="H44" s="223">
        <v>2000</v>
      </c>
      <c r="I44" s="224" t="s">
        <v>221</v>
      </c>
      <c r="J44" s="220" t="s">
        <v>218</v>
      </c>
      <c r="K44" s="225">
        <v>44592</v>
      </c>
      <c r="L44" s="226"/>
      <c r="M44" s="226"/>
      <c r="N44" s="227"/>
      <c r="O44" s="226">
        <f>'EQUIPO JULIO 2025  1'!AQ44</f>
        <v>1</v>
      </c>
      <c r="P44" s="228">
        <f t="shared" si="0"/>
        <v>1</v>
      </c>
      <c r="Q44" s="229">
        <f t="shared" ref="Q44:T44" si="79">AK44</f>
        <v>1</v>
      </c>
      <c r="R44" s="229">
        <f t="shared" si="79"/>
        <v>1</v>
      </c>
      <c r="S44" s="229">
        <f t="shared" si="79"/>
        <v>1</v>
      </c>
      <c r="T44" s="230">
        <f t="shared" si="79"/>
        <v>1</v>
      </c>
      <c r="U44" s="231"/>
      <c r="V44" s="220"/>
      <c r="W44" s="220"/>
      <c r="X44" s="220"/>
      <c r="Y44" s="232"/>
      <c r="Z44" s="233"/>
      <c r="AA44" s="220"/>
      <c r="AB44" s="220"/>
      <c r="AC44" s="220"/>
      <c r="AD44" s="232"/>
      <c r="AE44" s="233"/>
      <c r="AF44" s="220"/>
      <c r="AG44" s="220"/>
      <c r="AH44" s="220"/>
      <c r="AI44" s="232"/>
      <c r="AJ44" s="234">
        <f>'EQUIPO ENERO 2025'!AP44</f>
        <v>1</v>
      </c>
      <c r="AK44" s="235">
        <f t="shared" ref="AK44:AO44" si="80">P44-Z44+AE44+U44</f>
        <v>1</v>
      </c>
      <c r="AL44" s="229">
        <f t="shared" si="80"/>
        <v>1</v>
      </c>
      <c r="AM44" s="229">
        <f t="shared" si="80"/>
        <v>1</v>
      </c>
      <c r="AN44" s="229">
        <f t="shared" si="80"/>
        <v>1</v>
      </c>
      <c r="AO44" s="229">
        <f t="shared" si="80"/>
        <v>1</v>
      </c>
      <c r="AP44" s="220"/>
      <c r="AQ44" s="226">
        <f t="shared" si="3"/>
        <v>1</v>
      </c>
      <c r="AR44" s="224"/>
      <c r="AS44" s="224"/>
      <c r="AT44" s="236"/>
      <c r="AU44" s="224"/>
      <c r="AV44" s="224"/>
      <c r="AW44" s="238"/>
      <c r="AX44" s="238"/>
    </row>
    <row r="45" spans="1:50" ht="93.75" customHeight="1" x14ac:dyDescent="0.55000000000000004">
      <c r="A45" s="218">
        <f t="shared" si="4"/>
        <v>40</v>
      </c>
      <c r="B45" s="239" t="s">
        <v>225</v>
      </c>
      <c r="C45" s="274" t="s">
        <v>91</v>
      </c>
      <c r="D45" s="240" t="s">
        <v>58</v>
      </c>
      <c r="E45" s="241" t="s">
        <v>226</v>
      </c>
      <c r="F45" s="242" t="s">
        <v>145</v>
      </c>
      <c r="G45" s="243" t="s">
        <v>42</v>
      </c>
      <c r="H45" s="244">
        <v>1500</v>
      </c>
      <c r="I45" s="245" t="s">
        <v>227</v>
      </c>
      <c r="J45" s="223" t="s">
        <v>58</v>
      </c>
      <c r="K45" s="246">
        <v>44592</v>
      </c>
      <c r="L45" s="226"/>
      <c r="M45" s="226"/>
      <c r="N45" s="224"/>
      <c r="O45" s="226">
        <f>'EQUIPO JULIO 2025  1'!AQ45</f>
        <v>1</v>
      </c>
      <c r="P45" s="228">
        <f t="shared" si="0"/>
        <v>1</v>
      </c>
      <c r="Q45" s="229">
        <f t="shared" ref="Q45:T45" si="81">AK45</f>
        <v>1</v>
      </c>
      <c r="R45" s="229">
        <f t="shared" si="81"/>
        <v>1</v>
      </c>
      <c r="S45" s="229">
        <f t="shared" si="81"/>
        <v>1</v>
      </c>
      <c r="T45" s="230">
        <f t="shared" si="81"/>
        <v>1</v>
      </c>
      <c r="U45" s="231"/>
      <c r="V45" s="220"/>
      <c r="W45" s="220"/>
      <c r="X45" s="220"/>
      <c r="Y45" s="232"/>
      <c r="Z45" s="233"/>
      <c r="AA45" s="220"/>
      <c r="AB45" s="220"/>
      <c r="AC45" s="220"/>
      <c r="AD45" s="232"/>
      <c r="AE45" s="233"/>
      <c r="AF45" s="220"/>
      <c r="AG45" s="220"/>
      <c r="AH45" s="220"/>
      <c r="AI45" s="232"/>
      <c r="AJ45" s="234">
        <f>'EQUIPO ENERO 2025'!AP45</f>
        <v>1</v>
      </c>
      <c r="AK45" s="235">
        <f t="shared" ref="AK45:AO45" si="82">P45-Z45+AE45+U45</f>
        <v>1</v>
      </c>
      <c r="AL45" s="229">
        <f t="shared" si="82"/>
        <v>1</v>
      </c>
      <c r="AM45" s="229">
        <f t="shared" si="82"/>
        <v>1</v>
      </c>
      <c r="AN45" s="229">
        <f t="shared" si="82"/>
        <v>1</v>
      </c>
      <c r="AO45" s="229">
        <f t="shared" si="82"/>
        <v>1</v>
      </c>
      <c r="AP45" s="220"/>
      <c r="AQ45" s="226">
        <f t="shared" si="3"/>
        <v>1</v>
      </c>
      <c r="AR45" s="224"/>
      <c r="AS45" s="224"/>
      <c r="AT45" s="236"/>
      <c r="AU45" s="224"/>
      <c r="AV45" s="224"/>
      <c r="AW45" s="238"/>
      <c r="AX45" s="238"/>
    </row>
    <row r="46" spans="1:50" ht="93.75" customHeight="1" x14ac:dyDescent="0.55000000000000004">
      <c r="A46" s="218">
        <f t="shared" si="4"/>
        <v>41</v>
      </c>
      <c r="B46" s="239" t="s">
        <v>229</v>
      </c>
      <c r="C46" s="274" t="s">
        <v>91</v>
      </c>
      <c r="D46" s="247" t="s">
        <v>58</v>
      </c>
      <c r="E46" s="241" t="s">
        <v>230</v>
      </c>
      <c r="F46" s="248" t="s">
        <v>143</v>
      </c>
      <c r="G46" s="239" t="s">
        <v>42</v>
      </c>
      <c r="H46" s="249">
        <v>3200</v>
      </c>
      <c r="I46" s="245" t="s">
        <v>231</v>
      </c>
      <c r="J46" s="223" t="s">
        <v>58</v>
      </c>
      <c r="K46" s="246">
        <v>44592</v>
      </c>
      <c r="L46" s="226"/>
      <c r="M46" s="226"/>
      <c r="N46" s="224"/>
      <c r="O46" s="226">
        <f>'EQUIPO JULIO 2025  1'!AQ46</f>
        <v>0</v>
      </c>
      <c r="P46" s="228">
        <f t="shared" si="0"/>
        <v>0</v>
      </c>
      <c r="Q46" s="229">
        <f t="shared" ref="Q46:T46" si="83">AK46</f>
        <v>0</v>
      </c>
      <c r="R46" s="229">
        <f t="shared" si="83"/>
        <v>0</v>
      </c>
      <c r="S46" s="229">
        <f t="shared" si="83"/>
        <v>0</v>
      </c>
      <c r="T46" s="230">
        <f t="shared" si="83"/>
        <v>0</v>
      </c>
      <c r="U46" s="231"/>
      <c r="V46" s="220"/>
      <c r="W46" s="220"/>
      <c r="X46" s="220"/>
      <c r="Y46" s="232"/>
      <c r="Z46" s="233"/>
      <c r="AA46" s="220"/>
      <c r="AB46" s="220"/>
      <c r="AC46" s="220"/>
      <c r="AD46" s="232"/>
      <c r="AE46" s="233"/>
      <c r="AF46" s="220"/>
      <c r="AG46" s="220"/>
      <c r="AH46" s="220"/>
      <c r="AI46" s="232"/>
      <c r="AJ46" s="234">
        <f>'EQUIPO ENERO 2025'!AP46</f>
        <v>0</v>
      </c>
      <c r="AK46" s="235">
        <f t="shared" ref="AK46:AO46" si="84">P46-Z46+AE46+U46</f>
        <v>0</v>
      </c>
      <c r="AL46" s="229">
        <f t="shared" si="84"/>
        <v>0</v>
      </c>
      <c r="AM46" s="229">
        <f t="shared" si="84"/>
        <v>0</v>
      </c>
      <c r="AN46" s="229">
        <f t="shared" si="84"/>
        <v>0</v>
      </c>
      <c r="AO46" s="229">
        <f t="shared" si="84"/>
        <v>0</v>
      </c>
      <c r="AP46" s="220"/>
      <c r="AQ46" s="226">
        <f t="shared" si="3"/>
        <v>0</v>
      </c>
      <c r="AR46" s="224"/>
      <c r="AS46" s="224"/>
      <c r="AT46" s="236"/>
      <c r="AU46" s="224"/>
      <c r="AV46" s="224"/>
      <c r="AW46" s="238"/>
      <c r="AX46" s="238"/>
    </row>
    <row r="47" spans="1:50" ht="93.75" customHeight="1" x14ac:dyDescent="0.55000000000000004">
      <c r="A47" s="218">
        <f t="shared" si="4"/>
        <v>42</v>
      </c>
      <c r="B47" s="239" t="s">
        <v>232</v>
      </c>
      <c r="C47" s="274" t="s">
        <v>91</v>
      </c>
      <c r="D47" s="247" t="s">
        <v>58</v>
      </c>
      <c r="E47" s="241" t="s">
        <v>230</v>
      </c>
      <c r="F47" s="248" t="s">
        <v>143</v>
      </c>
      <c r="G47" s="239" t="s">
        <v>42</v>
      </c>
      <c r="H47" s="249">
        <v>3200</v>
      </c>
      <c r="I47" s="301" t="s">
        <v>233</v>
      </c>
      <c r="J47" s="223" t="s">
        <v>58</v>
      </c>
      <c r="K47" s="246">
        <v>44592</v>
      </c>
      <c r="L47" s="226"/>
      <c r="M47" s="226"/>
      <c r="N47" s="224"/>
      <c r="O47" s="226">
        <f>'EQUIPO JULIO 2025  1'!AQ47</f>
        <v>1</v>
      </c>
      <c r="P47" s="228">
        <f t="shared" si="0"/>
        <v>1</v>
      </c>
      <c r="Q47" s="229">
        <f t="shared" ref="Q47:T47" si="85">AK47</f>
        <v>1</v>
      </c>
      <c r="R47" s="229">
        <f t="shared" si="85"/>
        <v>1</v>
      </c>
      <c r="S47" s="229">
        <f t="shared" si="85"/>
        <v>1</v>
      </c>
      <c r="T47" s="230">
        <f t="shared" si="85"/>
        <v>1</v>
      </c>
      <c r="U47" s="231"/>
      <c r="V47" s="220"/>
      <c r="W47" s="220"/>
      <c r="X47" s="220"/>
      <c r="Y47" s="232"/>
      <c r="Z47" s="233"/>
      <c r="AA47" s="220"/>
      <c r="AB47" s="220"/>
      <c r="AC47" s="220"/>
      <c r="AD47" s="232"/>
      <c r="AE47" s="233"/>
      <c r="AF47" s="220"/>
      <c r="AG47" s="220"/>
      <c r="AH47" s="220"/>
      <c r="AI47" s="232"/>
      <c r="AJ47" s="234">
        <f>'EQUIPO ENERO 2025'!AP47</f>
        <v>1</v>
      </c>
      <c r="AK47" s="235">
        <f t="shared" ref="AK47:AO47" si="86">P47-Z47+AE47+U47</f>
        <v>1</v>
      </c>
      <c r="AL47" s="229">
        <f t="shared" si="86"/>
        <v>1</v>
      </c>
      <c r="AM47" s="229">
        <f t="shared" si="86"/>
        <v>1</v>
      </c>
      <c r="AN47" s="229">
        <f t="shared" si="86"/>
        <v>1</v>
      </c>
      <c r="AO47" s="229">
        <f t="shared" si="86"/>
        <v>1</v>
      </c>
      <c r="AP47" s="220"/>
      <c r="AQ47" s="226">
        <f t="shared" si="3"/>
        <v>1</v>
      </c>
      <c r="AR47" s="278"/>
      <c r="AS47" s="278"/>
      <c r="AT47" s="302"/>
      <c r="AU47" s="278"/>
      <c r="AV47" s="278"/>
      <c r="AW47" s="238"/>
      <c r="AX47" s="238"/>
    </row>
    <row r="48" spans="1:50" ht="93.75" customHeight="1" x14ac:dyDescent="0.55000000000000004">
      <c r="A48" s="218">
        <f t="shared" si="4"/>
        <v>43</v>
      </c>
      <c r="B48" s="239" t="s">
        <v>234</v>
      </c>
      <c r="C48" s="274" t="s">
        <v>91</v>
      </c>
      <c r="D48" s="240" t="s">
        <v>58</v>
      </c>
      <c r="E48" s="241" t="s">
        <v>235</v>
      </c>
      <c r="F48" s="242" t="s">
        <v>236</v>
      </c>
      <c r="G48" s="243" t="s">
        <v>42</v>
      </c>
      <c r="H48" s="244">
        <v>1725</v>
      </c>
      <c r="I48" s="245" t="s">
        <v>237</v>
      </c>
      <c r="J48" s="223" t="s">
        <v>58</v>
      </c>
      <c r="K48" s="225">
        <v>45693</v>
      </c>
      <c r="L48" s="226">
        <v>2130012</v>
      </c>
      <c r="M48" s="226"/>
      <c r="N48" s="224"/>
      <c r="O48" s="226">
        <f>'EQUIPO JULIO 2025  1'!AQ48</f>
        <v>3</v>
      </c>
      <c r="P48" s="228">
        <f t="shared" si="0"/>
        <v>3</v>
      </c>
      <c r="Q48" s="229">
        <f t="shared" ref="Q48:T48" si="87">AK48</f>
        <v>3</v>
      </c>
      <c r="R48" s="229">
        <f t="shared" si="87"/>
        <v>3</v>
      </c>
      <c r="S48" s="229">
        <f t="shared" si="87"/>
        <v>3</v>
      </c>
      <c r="T48" s="230">
        <f t="shared" si="87"/>
        <v>3</v>
      </c>
      <c r="U48" s="231"/>
      <c r="V48" s="220"/>
      <c r="W48" s="220"/>
      <c r="X48" s="220"/>
      <c r="Y48" s="232"/>
      <c r="Z48" s="233"/>
      <c r="AA48" s="220"/>
      <c r="AB48" s="220"/>
      <c r="AC48" s="220"/>
      <c r="AD48" s="232"/>
      <c r="AE48" s="233"/>
      <c r="AF48" s="220"/>
      <c r="AG48" s="220"/>
      <c r="AH48" s="220"/>
      <c r="AI48" s="232"/>
      <c r="AJ48" s="234">
        <f>'EQUIPO ENERO 2025'!AP48</f>
        <v>1</v>
      </c>
      <c r="AK48" s="235">
        <f t="shared" ref="AK48:AO48" si="88">P48-Z48+AE48+U48</f>
        <v>3</v>
      </c>
      <c r="AL48" s="229">
        <f t="shared" si="88"/>
        <v>3</v>
      </c>
      <c r="AM48" s="229">
        <f t="shared" si="88"/>
        <v>3</v>
      </c>
      <c r="AN48" s="229">
        <f t="shared" si="88"/>
        <v>3</v>
      </c>
      <c r="AO48" s="229">
        <f t="shared" si="88"/>
        <v>3</v>
      </c>
      <c r="AP48" s="220"/>
      <c r="AQ48" s="226">
        <f t="shared" si="3"/>
        <v>3</v>
      </c>
      <c r="AR48" s="224"/>
      <c r="AS48" s="224"/>
      <c r="AT48" s="236"/>
      <c r="AU48" s="224"/>
      <c r="AV48" s="224"/>
      <c r="AW48" s="238"/>
      <c r="AX48" s="238"/>
    </row>
    <row r="49" spans="1:50" ht="93.75" customHeight="1" x14ac:dyDescent="0.55000000000000004">
      <c r="A49" s="218">
        <f t="shared" si="4"/>
        <v>44</v>
      </c>
      <c r="B49" s="273" t="s">
        <v>243</v>
      </c>
      <c r="C49" s="274" t="s">
        <v>91</v>
      </c>
      <c r="D49" s="224" t="s">
        <v>218</v>
      </c>
      <c r="E49" s="224" t="s">
        <v>244</v>
      </c>
      <c r="F49" s="224" t="s">
        <v>245</v>
      </c>
      <c r="G49" s="236" t="s">
        <v>42</v>
      </c>
      <c r="H49" s="280">
        <v>1500</v>
      </c>
      <c r="I49" s="224" t="s">
        <v>246</v>
      </c>
      <c r="J49" s="220" t="s">
        <v>218</v>
      </c>
      <c r="K49" s="225">
        <v>44592</v>
      </c>
      <c r="L49" s="226"/>
      <c r="M49" s="226"/>
      <c r="N49" s="227"/>
      <c r="O49" s="226">
        <f>'EQUIPO JULIO 2025  1'!AQ49</f>
        <v>1</v>
      </c>
      <c r="P49" s="228">
        <f t="shared" si="0"/>
        <v>1</v>
      </c>
      <c r="Q49" s="229">
        <f t="shared" ref="Q49:T49" si="89">AK49</f>
        <v>1</v>
      </c>
      <c r="R49" s="229">
        <f t="shared" si="89"/>
        <v>1</v>
      </c>
      <c r="S49" s="229">
        <f t="shared" si="89"/>
        <v>1</v>
      </c>
      <c r="T49" s="230">
        <f t="shared" si="89"/>
        <v>1</v>
      </c>
      <c r="U49" s="231"/>
      <c r="V49" s="220"/>
      <c r="W49" s="220"/>
      <c r="X49" s="220"/>
      <c r="Y49" s="232"/>
      <c r="Z49" s="233"/>
      <c r="AA49" s="220"/>
      <c r="AB49" s="220"/>
      <c r="AC49" s="220"/>
      <c r="AD49" s="232"/>
      <c r="AE49" s="233"/>
      <c r="AF49" s="220"/>
      <c r="AG49" s="220"/>
      <c r="AH49" s="220"/>
      <c r="AI49" s="232"/>
      <c r="AJ49" s="234">
        <f>'EQUIPO ENERO 2025'!AP49</f>
        <v>1</v>
      </c>
      <c r="AK49" s="235">
        <f t="shared" ref="AK49:AO49" si="90">P49-Z49+AE49+U49</f>
        <v>1</v>
      </c>
      <c r="AL49" s="229">
        <f t="shared" si="90"/>
        <v>1</v>
      </c>
      <c r="AM49" s="229">
        <f t="shared" si="90"/>
        <v>1</v>
      </c>
      <c r="AN49" s="229">
        <f t="shared" si="90"/>
        <v>1</v>
      </c>
      <c r="AO49" s="229">
        <f t="shared" si="90"/>
        <v>1</v>
      </c>
      <c r="AP49" s="220"/>
      <c r="AQ49" s="226">
        <f t="shared" si="3"/>
        <v>1</v>
      </c>
      <c r="AR49" s="224"/>
      <c r="AS49" s="224"/>
      <c r="AT49" s="236"/>
      <c r="AU49" s="224"/>
      <c r="AV49" s="224"/>
      <c r="AW49" s="238"/>
      <c r="AX49" s="238"/>
    </row>
    <row r="50" spans="1:50" ht="93.75" customHeight="1" x14ac:dyDescent="0.55000000000000004">
      <c r="A50" s="218">
        <f t="shared" si="4"/>
        <v>45</v>
      </c>
      <c r="B50" s="273" t="s">
        <v>249</v>
      </c>
      <c r="C50" s="274" t="s">
        <v>91</v>
      </c>
      <c r="D50" s="224" t="s">
        <v>218</v>
      </c>
      <c r="E50" s="224" t="s">
        <v>250</v>
      </c>
      <c r="F50" s="224" t="s">
        <v>251</v>
      </c>
      <c r="G50" s="236" t="s">
        <v>42</v>
      </c>
      <c r="H50" s="280">
        <v>1500</v>
      </c>
      <c r="I50" s="224" t="s">
        <v>252</v>
      </c>
      <c r="J50" s="220" t="s">
        <v>218</v>
      </c>
      <c r="K50" s="225">
        <v>44592</v>
      </c>
      <c r="L50" s="226"/>
      <c r="M50" s="226"/>
      <c r="N50" s="227"/>
      <c r="O50" s="226">
        <f>'EQUIPO JULIO 2025  1'!AQ50</f>
        <v>1</v>
      </c>
      <c r="P50" s="228">
        <f t="shared" si="0"/>
        <v>1</v>
      </c>
      <c r="Q50" s="229">
        <f t="shared" ref="Q50:T50" si="91">AK50</f>
        <v>1</v>
      </c>
      <c r="R50" s="229">
        <f t="shared" si="91"/>
        <v>1</v>
      </c>
      <c r="S50" s="229">
        <f t="shared" si="91"/>
        <v>1</v>
      </c>
      <c r="T50" s="230">
        <f t="shared" si="91"/>
        <v>1</v>
      </c>
      <c r="U50" s="231"/>
      <c r="V50" s="220"/>
      <c r="W50" s="220"/>
      <c r="X50" s="220"/>
      <c r="Y50" s="232"/>
      <c r="Z50" s="233"/>
      <c r="AA50" s="220"/>
      <c r="AB50" s="220"/>
      <c r="AC50" s="220"/>
      <c r="AD50" s="232"/>
      <c r="AE50" s="233"/>
      <c r="AF50" s="220"/>
      <c r="AG50" s="220"/>
      <c r="AH50" s="220"/>
      <c r="AI50" s="232"/>
      <c r="AJ50" s="234">
        <f>'EQUIPO ENERO 2025'!AP50</f>
        <v>1</v>
      </c>
      <c r="AK50" s="235">
        <f t="shared" ref="AK50:AO50" si="92">P50-Z50+AE50+U50</f>
        <v>1</v>
      </c>
      <c r="AL50" s="229">
        <f t="shared" si="92"/>
        <v>1</v>
      </c>
      <c r="AM50" s="229">
        <f t="shared" si="92"/>
        <v>1</v>
      </c>
      <c r="AN50" s="229">
        <f t="shared" si="92"/>
        <v>1</v>
      </c>
      <c r="AO50" s="229">
        <f t="shared" si="92"/>
        <v>1</v>
      </c>
      <c r="AP50" s="220"/>
      <c r="AQ50" s="226">
        <f t="shared" si="3"/>
        <v>1</v>
      </c>
      <c r="AR50" s="224"/>
      <c r="AS50" s="224"/>
      <c r="AT50" s="236"/>
      <c r="AU50" s="224"/>
      <c r="AV50" s="224"/>
      <c r="AW50" s="238"/>
      <c r="AX50" s="238"/>
    </row>
    <row r="51" spans="1:50" ht="93.75" customHeight="1" x14ac:dyDescent="0.55000000000000004">
      <c r="A51" s="218">
        <f t="shared" si="4"/>
        <v>46</v>
      </c>
      <c r="B51" s="273" t="s">
        <v>254</v>
      </c>
      <c r="C51" s="224" t="s">
        <v>97</v>
      </c>
      <c r="D51" s="303" t="s">
        <v>255</v>
      </c>
      <c r="E51" s="224" t="s">
        <v>256</v>
      </c>
      <c r="F51" s="224" t="s">
        <v>257</v>
      </c>
      <c r="G51" s="236" t="s">
        <v>42</v>
      </c>
      <c r="H51" s="280">
        <v>9800</v>
      </c>
      <c r="I51" s="224" t="s">
        <v>258</v>
      </c>
      <c r="J51" s="220" t="s">
        <v>259</v>
      </c>
      <c r="K51" s="225">
        <v>45315</v>
      </c>
      <c r="L51" s="226">
        <v>3673178618</v>
      </c>
      <c r="M51" s="226"/>
      <c r="N51" s="227"/>
      <c r="O51" s="226">
        <f>'EQUIPO JULIO 2025  1'!AQ51</f>
        <v>0</v>
      </c>
      <c r="P51" s="228">
        <f t="shared" si="0"/>
        <v>0</v>
      </c>
      <c r="Q51" s="229">
        <f t="shared" ref="Q51:T51" si="93">AK51</f>
        <v>0</v>
      </c>
      <c r="R51" s="229">
        <f t="shared" si="93"/>
        <v>0</v>
      </c>
      <c r="S51" s="229">
        <f t="shared" si="93"/>
        <v>0</v>
      </c>
      <c r="T51" s="230">
        <f t="shared" si="93"/>
        <v>0</v>
      </c>
      <c r="U51" s="231"/>
      <c r="V51" s="220"/>
      <c r="W51" s="220"/>
      <c r="X51" s="220"/>
      <c r="Y51" s="232"/>
      <c r="Z51" s="233"/>
      <c r="AA51" s="220"/>
      <c r="AB51" s="220"/>
      <c r="AC51" s="220"/>
      <c r="AD51" s="232"/>
      <c r="AE51" s="233"/>
      <c r="AF51" s="220"/>
      <c r="AG51" s="220"/>
      <c r="AH51" s="220"/>
      <c r="AI51" s="232"/>
      <c r="AJ51" s="234">
        <f>'EQUIPO ENERO 2025'!AP51</f>
        <v>0</v>
      </c>
      <c r="AK51" s="235">
        <f t="shared" ref="AK51:AO51" si="94">P51-Z51+AE51+U51</f>
        <v>0</v>
      </c>
      <c r="AL51" s="229">
        <f t="shared" si="94"/>
        <v>0</v>
      </c>
      <c r="AM51" s="229">
        <f t="shared" si="94"/>
        <v>0</v>
      </c>
      <c r="AN51" s="229">
        <f t="shared" si="94"/>
        <v>0</v>
      </c>
      <c r="AO51" s="229">
        <f t="shared" si="94"/>
        <v>0</v>
      </c>
      <c r="AP51" s="220"/>
      <c r="AQ51" s="226">
        <f t="shared" si="3"/>
        <v>0</v>
      </c>
      <c r="AR51" s="224"/>
      <c r="AS51" s="224"/>
      <c r="AT51" s="236"/>
      <c r="AU51" s="224"/>
      <c r="AV51" s="224"/>
      <c r="AW51" s="238"/>
      <c r="AX51" s="238"/>
    </row>
    <row r="52" spans="1:50" ht="93.75" customHeight="1" x14ac:dyDescent="0.55000000000000004">
      <c r="A52" s="218">
        <f t="shared" si="4"/>
        <v>47</v>
      </c>
      <c r="B52" s="306" t="s">
        <v>261</v>
      </c>
      <c r="C52" s="224" t="s">
        <v>38</v>
      </c>
      <c r="D52" s="224" t="s">
        <v>262</v>
      </c>
      <c r="E52" s="224" t="s">
        <v>263</v>
      </c>
      <c r="F52" s="224" t="s">
        <v>149</v>
      </c>
      <c r="G52" s="227" t="s">
        <v>42</v>
      </c>
      <c r="H52" s="280">
        <v>4800</v>
      </c>
      <c r="I52" s="224" t="s">
        <v>264</v>
      </c>
      <c r="J52" s="220" t="s">
        <v>72</v>
      </c>
      <c r="K52" s="225">
        <v>45107</v>
      </c>
      <c r="L52" s="226" t="s">
        <v>109</v>
      </c>
      <c r="M52" s="226"/>
      <c r="N52" s="227"/>
      <c r="O52" s="226">
        <f>'EQUIPO JULIO 2025  1'!AQ52</f>
        <v>3</v>
      </c>
      <c r="P52" s="228">
        <f t="shared" si="0"/>
        <v>3</v>
      </c>
      <c r="Q52" s="229">
        <f t="shared" ref="Q52:T52" si="95">AK52</f>
        <v>3</v>
      </c>
      <c r="R52" s="229">
        <f t="shared" si="95"/>
        <v>3</v>
      </c>
      <c r="S52" s="229">
        <f t="shared" si="95"/>
        <v>3</v>
      </c>
      <c r="T52" s="230">
        <f t="shared" si="95"/>
        <v>3</v>
      </c>
      <c r="U52" s="231"/>
      <c r="V52" s="220"/>
      <c r="W52" s="220"/>
      <c r="X52" s="220"/>
      <c r="Y52" s="232"/>
      <c r="Z52" s="233"/>
      <c r="AA52" s="220"/>
      <c r="AB52" s="220"/>
      <c r="AC52" s="220"/>
      <c r="AD52" s="232"/>
      <c r="AE52" s="233"/>
      <c r="AF52" s="220"/>
      <c r="AG52" s="220"/>
      <c r="AH52" s="220"/>
      <c r="AI52" s="232"/>
      <c r="AJ52" s="234">
        <f>'EQUIPO ENERO 2025'!AP52</f>
        <v>1</v>
      </c>
      <c r="AK52" s="235">
        <f t="shared" ref="AK52:AO52" si="96">P52-Z52+AE52+U52</f>
        <v>3</v>
      </c>
      <c r="AL52" s="229">
        <f t="shared" si="96"/>
        <v>3</v>
      </c>
      <c r="AM52" s="229">
        <f t="shared" si="96"/>
        <v>3</v>
      </c>
      <c r="AN52" s="229">
        <f t="shared" si="96"/>
        <v>3</v>
      </c>
      <c r="AO52" s="229">
        <f t="shared" si="96"/>
        <v>3</v>
      </c>
      <c r="AP52" s="220"/>
      <c r="AQ52" s="226">
        <f t="shared" si="3"/>
        <v>3</v>
      </c>
      <c r="AR52" s="224"/>
      <c r="AS52" s="224"/>
      <c r="AT52" s="236"/>
      <c r="AU52" s="224"/>
      <c r="AV52" s="224"/>
      <c r="AW52" s="238"/>
      <c r="AX52" s="238"/>
    </row>
    <row r="53" spans="1:50" ht="93.75" customHeight="1" x14ac:dyDescent="0.55000000000000004">
      <c r="A53" s="218">
        <f t="shared" si="4"/>
        <v>48</v>
      </c>
      <c r="B53" s="273" t="s">
        <v>266</v>
      </c>
      <c r="C53" s="224" t="s">
        <v>38</v>
      </c>
      <c r="D53" s="224" t="s">
        <v>262</v>
      </c>
      <c r="E53" s="224"/>
      <c r="F53" s="224" t="s">
        <v>267</v>
      </c>
      <c r="G53" s="236" t="s">
        <v>42</v>
      </c>
      <c r="H53" s="280">
        <v>4800</v>
      </c>
      <c r="I53" s="224" t="s">
        <v>268</v>
      </c>
      <c r="J53" s="220" t="s">
        <v>72</v>
      </c>
      <c r="K53" s="225">
        <v>44592</v>
      </c>
      <c r="L53" s="226"/>
      <c r="M53" s="226"/>
      <c r="N53" s="227"/>
      <c r="O53" s="226">
        <f>'EQUIPO JULIO 2025  1'!AQ53</f>
        <v>0</v>
      </c>
      <c r="P53" s="228">
        <f t="shared" si="0"/>
        <v>0</v>
      </c>
      <c r="Q53" s="229">
        <f t="shared" ref="Q53:T53" si="97">AK53</f>
        <v>0</v>
      </c>
      <c r="R53" s="229">
        <f t="shared" si="97"/>
        <v>0</v>
      </c>
      <c r="S53" s="229">
        <f t="shared" si="97"/>
        <v>0</v>
      </c>
      <c r="T53" s="230">
        <f t="shared" si="97"/>
        <v>0</v>
      </c>
      <c r="U53" s="231"/>
      <c r="V53" s="220"/>
      <c r="W53" s="220"/>
      <c r="X53" s="220"/>
      <c r="Y53" s="232"/>
      <c r="Z53" s="233"/>
      <c r="AA53" s="220"/>
      <c r="AB53" s="220"/>
      <c r="AC53" s="220"/>
      <c r="AD53" s="232"/>
      <c r="AE53" s="233"/>
      <c r="AF53" s="220"/>
      <c r="AG53" s="220"/>
      <c r="AH53" s="220"/>
      <c r="AI53" s="232"/>
      <c r="AJ53" s="234">
        <f>'EQUIPO ENERO 2025'!AP53</f>
        <v>1</v>
      </c>
      <c r="AK53" s="235">
        <f t="shared" ref="AK53:AO53" si="98">P53-Z53+AE53+U53</f>
        <v>0</v>
      </c>
      <c r="AL53" s="229">
        <f t="shared" si="98"/>
        <v>0</v>
      </c>
      <c r="AM53" s="229">
        <f t="shared" si="98"/>
        <v>0</v>
      </c>
      <c r="AN53" s="229">
        <f t="shared" si="98"/>
        <v>0</v>
      </c>
      <c r="AO53" s="229">
        <f t="shared" si="98"/>
        <v>0</v>
      </c>
      <c r="AP53" s="220"/>
      <c r="AQ53" s="226">
        <f t="shared" si="3"/>
        <v>0</v>
      </c>
      <c r="AR53" s="224"/>
      <c r="AS53" s="224"/>
      <c r="AT53" s="236"/>
      <c r="AU53" s="224"/>
      <c r="AV53" s="224"/>
      <c r="AW53" s="238"/>
      <c r="AX53" s="238"/>
    </row>
    <row r="54" spans="1:50" ht="93.75" customHeight="1" x14ac:dyDescent="0.55000000000000004">
      <c r="A54" s="218">
        <f t="shared" si="4"/>
        <v>49</v>
      </c>
      <c r="B54" s="273" t="s">
        <v>1095</v>
      </c>
      <c r="C54" s="224" t="s">
        <v>212</v>
      </c>
      <c r="D54" s="236" t="s">
        <v>176</v>
      </c>
      <c r="E54" s="224" t="s">
        <v>270</v>
      </c>
      <c r="F54" s="224" t="s">
        <v>271</v>
      </c>
      <c r="G54" s="236" t="s">
        <v>42</v>
      </c>
      <c r="H54" s="280"/>
      <c r="I54" s="224" t="s">
        <v>272</v>
      </c>
      <c r="J54" s="220" t="s">
        <v>72</v>
      </c>
      <c r="K54" s="225">
        <v>45687</v>
      </c>
      <c r="L54" s="226" t="s">
        <v>89</v>
      </c>
      <c r="M54" s="226"/>
      <c r="N54" s="227"/>
      <c r="O54" s="226">
        <f>'EQUIPO JULIO 2025  1'!AQ54</f>
        <v>2</v>
      </c>
      <c r="P54" s="228">
        <f t="shared" si="0"/>
        <v>2</v>
      </c>
      <c r="Q54" s="229">
        <f t="shared" ref="Q54:T54" si="99">AK54</f>
        <v>2</v>
      </c>
      <c r="R54" s="229">
        <f t="shared" si="99"/>
        <v>2</v>
      </c>
      <c r="S54" s="229">
        <f t="shared" si="99"/>
        <v>2</v>
      </c>
      <c r="T54" s="230">
        <f t="shared" si="99"/>
        <v>2</v>
      </c>
      <c r="U54" s="231"/>
      <c r="V54" s="220"/>
      <c r="W54" s="220"/>
      <c r="X54" s="220"/>
      <c r="Y54" s="232"/>
      <c r="Z54" s="233"/>
      <c r="AA54" s="220"/>
      <c r="AB54" s="220"/>
      <c r="AC54" s="220"/>
      <c r="AD54" s="232"/>
      <c r="AE54" s="233"/>
      <c r="AF54" s="220"/>
      <c r="AG54" s="220"/>
      <c r="AH54" s="220"/>
      <c r="AI54" s="232"/>
      <c r="AJ54" s="234">
        <f>'EQUIPO ENERO 2025'!AP54</f>
        <v>4</v>
      </c>
      <c r="AK54" s="235">
        <f t="shared" ref="AK54:AO54" si="100">P54-Z54+AE54+U54</f>
        <v>2</v>
      </c>
      <c r="AL54" s="229">
        <f t="shared" si="100"/>
        <v>2</v>
      </c>
      <c r="AM54" s="229">
        <f t="shared" si="100"/>
        <v>2</v>
      </c>
      <c r="AN54" s="229">
        <f t="shared" si="100"/>
        <v>2</v>
      </c>
      <c r="AO54" s="229">
        <f t="shared" si="100"/>
        <v>2</v>
      </c>
      <c r="AP54" s="220"/>
      <c r="AQ54" s="226">
        <f t="shared" si="3"/>
        <v>2</v>
      </c>
      <c r="AR54" s="238"/>
      <c r="AS54" s="238"/>
      <c r="AT54" s="236"/>
      <c r="AU54" s="224"/>
      <c r="AV54" s="224"/>
      <c r="AW54" s="238"/>
      <c r="AX54" s="238"/>
    </row>
    <row r="55" spans="1:50" ht="93.75" customHeight="1" x14ac:dyDescent="0.55000000000000004">
      <c r="A55" s="218">
        <f t="shared" si="4"/>
        <v>50</v>
      </c>
      <c r="B55" s="273" t="s">
        <v>1097</v>
      </c>
      <c r="C55" s="224"/>
      <c r="D55" s="236"/>
      <c r="E55" s="224"/>
      <c r="F55" s="224"/>
      <c r="G55" s="236" t="s">
        <v>42</v>
      </c>
      <c r="H55" s="280"/>
      <c r="I55" s="224" t="s">
        <v>276</v>
      </c>
      <c r="J55" s="220" t="s">
        <v>72</v>
      </c>
      <c r="K55" s="225">
        <v>45566</v>
      </c>
      <c r="L55" s="226" t="s">
        <v>277</v>
      </c>
      <c r="M55" s="226"/>
      <c r="N55" s="238"/>
      <c r="O55" s="226">
        <f>'EQUIPO JULIO 2025  1'!AQ55</f>
        <v>0</v>
      </c>
      <c r="P55" s="228">
        <f t="shared" si="0"/>
        <v>0</v>
      </c>
      <c r="Q55" s="229">
        <f t="shared" ref="Q55:T55" si="101">AK55</f>
        <v>0</v>
      </c>
      <c r="R55" s="229">
        <f t="shared" si="101"/>
        <v>0</v>
      </c>
      <c r="S55" s="229">
        <f t="shared" si="101"/>
        <v>0</v>
      </c>
      <c r="T55" s="230">
        <f t="shared" si="101"/>
        <v>0</v>
      </c>
      <c r="U55" s="231"/>
      <c r="V55" s="220"/>
      <c r="W55" s="220"/>
      <c r="X55" s="220"/>
      <c r="Y55" s="232"/>
      <c r="Z55" s="233"/>
      <c r="AA55" s="220"/>
      <c r="AB55" s="220"/>
      <c r="AC55" s="220"/>
      <c r="AD55" s="232"/>
      <c r="AE55" s="233"/>
      <c r="AF55" s="220"/>
      <c r="AG55" s="220"/>
      <c r="AH55" s="220"/>
      <c r="AI55" s="232"/>
      <c r="AJ55" s="234">
        <f>'EQUIPO ENERO 2025'!AP55</f>
        <v>0</v>
      </c>
      <c r="AK55" s="235">
        <f t="shared" ref="AK55:AO55" si="102">P55-Z55+AE55+U55</f>
        <v>0</v>
      </c>
      <c r="AL55" s="229">
        <f t="shared" si="102"/>
        <v>0</v>
      </c>
      <c r="AM55" s="229">
        <f t="shared" si="102"/>
        <v>0</v>
      </c>
      <c r="AN55" s="229">
        <f t="shared" si="102"/>
        <v>0</v>
      </c>
      <c r="AO55" s="229">
        <f t="shared" si="102"/>
        <v>0</v>
      </c>
      <c r="AP55" s="220"/>
      <c r="AQ55" s="226">
        <f t="shared" si="3"/>
        <v>0</v>
      </c>
      <c r="AR55" s="224"/>
      <c r="AS55" s="224"/>
      <c r="AT55" s="236"/>
      <c r="AU55" s="224"/>
      <c r="AV55" s="224"/>
      <c r="AW55" s="238"/>
      <c r="AX55" s="238"/>
    </row>
    <row r="56" spans="1:50" ht="93.75" customHeight="1" x14ac:dyDescent="0.55000000000000004">
      <c r="A56" s="218">
        <f t="shared" si="4"/>
        <v>51</v>
      </c>
      <c r="B56" s="273" t="s">
        <v>1098</v>
      </c>
      <c r="C56" s="224" t="s">
        <v>132</v>
      </c>
      <c r="D56" s="236" t="s">
        <v>58</v>
      </c>
      <c r="E56" s="224" t="s">
        <v>280</v>
      </c>
      <c r="F56" s="224" t="s">
        <v>281</v>
      </c>
      <c r="G56" s="236" t="s">
        <v>42</v>
      </c>
      <c r="H56" s="280"/>
      <c r="I56" s="224" t="s">
        <v>282</v>
      </c>
      <c r="J56" s="220" t="s">
        <v>72</v>
      </c>
      <c r="K56" s="225">
        <v>45566</v>
      </c>
      <c r="L56" s="226" t="s">
        <v>277</v>
      </c>
      <c r="M56" s="226"/>
      <c r="N56" s="227"/>
      <c r="O56" s="226">
        <f>'EQUIPO JULIO 2025  1'!AQ56</f>
        <v>1</v>
      </c>
      <c r="P56" s="228">
        <f t="shared" si="0"/>
        <v>1</v>
      </c>
      <c r="Q56" s="229">
        <f t="shared" ref="Q56:T56" si="103">AK56</f>
        <v>1</v>
      </c>
      <c r="R56" s="229">
        <f t="shared" si="103"/>
        <v>1</v>
      </c>
      <c r="S56" s="229">
        <f t="shared" si="103"/>
        <v>1</v>
      </c>
      <c r="T56" s="230">
        <f t="shared" si="103"/>
        <v>1</v>
      </c>
      <c r="U56" s="231"/>
      <c r="V56" s="220"/>
      <c r="W56" s="220"/>
      <c r="X56" s="220"/>
      <c r="Y56" s="232"/>
      <c r="Z56" s="233"/>
      <c r="AA56" s="220"/>
      <c r="AB56" s="220"/>
      <c r="AC56" s="220"/>
      <c r="AD56" s="232"/>
      <c r="AE56" s="233"/>
      <c r="AF56" s="220"/>
      <c r="AG56" s="220"/>
      <c r="AH56" s="220"/>
      <c r="AI56" s="232"/>
      <c r="AJ56" s="234">
        <f>'EQUIPO ENERO 2025'!AP56</f>
        <v>2</v>
      </c>
      <c r="AK56" s="235">
        <f t="shared" ref="AK56:AO56" si="104">P56-Z56+AE56+U56</f>
        <v>1</v>
      </c>
      <c r="AL56" s="229">
        <f t="shared" si="104"/>
        <v>1</v>
      </c>
      <c r="AM56" s="229">
        <f t="shared" si="104"/>
        <v>1</v>
      </c>
      <c r="AN56" s="229">
        <f t="shared" si="104"/>
        <v>1</v>
      </c>
      <c r="AO56" s="229">
        <f t="shared" si="104"/>
        <v>1</v>
      </c>
      <c r="AP56" s="220"/>
      <c r="AQ56" s="226">
        <f t="shared" si="3"/>
        <v>1</v>
      </c>
      <c r="AR56" s="224"/>
      <c r="AS56" s="224"/>
      <c r="AT56" s="236"/>
      <c r="AU56" s="224"/>
      <c r="AV56" s="224"/>
      <c r="AW56" s="238"/>
      <c r="AX56" s="238"/>
    </row>
    <row r="57" spans="1:50" ht="93.75" customHeight="1" x14ac:dyDescent="0.55000000000000004">
      <c r="A57" s="218">
        <f t="shared" si="4"/>
        <v>52</v>
      </c>
      <c r="B57" s="273" t="s">
        <v>283</v>
      </c>
      <c r="C57" s="224" t="s">
        <v>132</v>
      </c>
      <c r="D57" s="236" t="s">
        <v>58</v>
      </c>
      <c r="E57" s="224" t="s">
        <v>280</v>
      </c>
      <c r="F57" s="224" t="s">
        <v>284</v>
      </c>
      <c r="G57" s="236" t="s">
        <v>42</v>
      </c>
      <c r="H57" s="280"/>
      <c r="I57" s="224" t="s">
        <v>285</v>
      </c>
      <c r="J57" s="220" t="s">
        <v>72</v>
      </c>
      <c r="K57" s="225">
        <v>45566</v>
      </c>
      <c r="L57" s="226" t="s">
        <v>277</v>
      </c>
      <c r="M57" s="226"/>
      <c r="N57" s="227"/>
      <c r="O57" s="226">
        <f>'EQUIPO JULIO 2025  1'!AQ57</f>
        <v>7</v>
      </c>
      <c r="P57" s="228">
        <f t="shared" si="0"/>
        <v>7</v>
      </c>
      <c r="Q57" s="229">
        <f t="shared" ref="Q57:T57" si="105">AK57</f>
        <v>7</v>
      </c>
      <c r="R57" s="229">
        <f t="shared" si="105"/>
        <v>7</v>
      </c>
      <c r="S57" s="229">
        <f t="shared" si="105"/>
        <v>7</v>
      </c>
      <c r="T57" s="230">
        <f t="shared" si="105"/>
        <v>7</v>
      </c>
      <c r="U57" s="231"/>
      <c r="V57" s="220"/>
      <c r="W57" s="220"/>
      <c r="X57" s="220"/>
      <c r="Y57" s="232"/>
      <c r="Z57" s="233"/>
      <c r="AA57" s="220"/>
      <c r="AB57" s="220"/>
      <c r="AC57" s="220"/>
      <c r="AD57" s="232"/>
      <c r="AE57" s="233"/>
      <c r="AF57" s="220"/>
      <c r="AG57" s="220"/>
      <c r="AH57" s="220"/>
      <c r="AI57" s="232"/>
      <c r="AJ57" s="234">
        <f>'EQUIPO ENERO 2025'!AP57</f>
        <v>7</v>
      </c>
      <c r="AK57" s="235">
        <f t="shared" ref="AK57:AO57" si="106">P57-Z57+AE57+U57</f>
        <v>7</v>
      </c>
      <c r="AL57" s="229">
        <f t="shared" si="106"/>
        <v>7</v>
      </c>
      <c r="AM57" s="229">
        <f t="shared" si="106"/>
        <v>7</v>
      </c>
      <c r="AN57" s="229">
        <f t="shared" si="106"/>
        <v>7</v>
      </c>
      <c r="AO57" s="229">
        <f t="shared" si="106"/>
        <v>7</v>
      </c>
      <c r="AP57" s="220"/>
      <c r="AQ57" s="226">
        <f t="shared" si="3"/>
        <v>7</v>
      </c>
      <c r="AR57" s="224"/>
      <c r="AS57" s="224"/>
      <c r="AT57" s="236"/>
      <c r="AU57" s="224"/>
      <c r="AV57" s="224"/>
      <c r="AW57" s="238"/>
      <c r="AX57" s="238"/>
    </row>
    <row r="58" spans="1:50" ht="93.75" customHeight="1" x14ac:dyDescent="0.55000000000000004">
      <c r="A58" s="218">
        <f t="shared" si="4"/>
        <v>53</v>
      </c>
      <c r="B58" s="313" t="s">
        <v>286</v>
      </c>
      <c r="C58" s="224"/>
      <c r="D58" s="303" t="s">
        <v>287</v>
      </c>
      <c r="E58" s="224" t="s">
        <v>288</v>
      </c>
      <c r="F58" s="224" t="s">
        <v>281</v>
      </c>
      <c r="G58" s="236"/>
      <c r="H58" s="280"/>
      <c r="I58" s="224"/>
      <c r="J58" s="220" t="s">
        <v>289</v>
      </c>
      <c r="K58" s="225">
        <v>45687</v>
      </c>
      <c r="L58" s="226" t="s">
        <v>290</v>
      </c>
      <c r="M58" s="226"/>
      <c r="N58" s="314"/>
      <c r="O58" s="226">
        <f>'EQUIPO JULIO 2025  1'!AQ58</f>
        <v>0</v>
      </c>
      <c r="P58" s="228">
        <f t="shared" si="0"/>
        <v>0</v>
      </c>
      <c r="Q58" s="229">
        <f t="shared" ref="Q58:T58" si="107">AK58</f>
        <v>0</v>
      </c>
      <c r="R58" s="229">
        <f t="shared" si="107"/>
        <v>0</v>
      </c>
      <c r="S58" s="229">
        <f t="shared" si="107"/>
        <v>0</v>
      </c>
      <c r="T58" s="230">
        <f t="shared" si="107"/>
        <v>0</v>
      </c>
      <c r="U58" s="231"/>
      <c r="V58" s="220"/>
      <c r="W58" s="220"/>
      <c r="X58" s="220"/>
      <c r="Y58" s="232"/>
      <c r="Z58" s="233"/>
      <c r="AA58" s="220"/>
      <c r="AB58" s="220"/>
      <c r="AC58" s="220"/>
      <c r="AD58" s="232"/>
      <c r="AE58" s="233"/>
      <c r="AF58" s="220"/>
      <c r="AG58" s="220"/>
      <c r="AH58" s="220"/>
      <c r="AI58" s="232"/>
      <c r="AJ58" s="234">
        <f>'EQUIPO ENERO 2025'!AP58</f>
        <v>1</v>
      </c>
      <c r="AK58" s="235">
        <f t="shared" ref="AK58:AO58" si="108">P58-Z58+AE58+U58</f>
        <v>0</v>
      </c>
      <c r="AL58" s="229">
        <f t="shared" si="108"/>
        <v>0</v>
      </c>
      <c r="AM58" s="229">
        <f t="shared" si="108"/>
        <v>0</v>
      </c>
      <c r="AN58" s="229">
        <f t="shared" si="108"/>
        <v>0</v>
      </c>
      <c r="AO58" s="229">
        <f t="shared" si="108"/>
        <v>0</v>
      </c>
      <c r="AP58" s="220"/>
      <c r="AQ58" s="226">
        <f t="shared" si="3"/>
        <v>0</v>
      </c>
      <c r="AR58" s="224"/>
      <c r="AS58" s="224"/>
      <c r="AT58" s="236"/>
      <c r="AU58" s="224"/>
      <c r="AV58" s="224"/>
      <c r="AW58" s="238"/>
      <c r="AX58" s="238"/>
    </row>
    <row r="59" spans="1:50" ht="93.75" customHeight="1" x14ac:dyDescent="0.55000000000000004">
      <c r="A59" s="315">
        <f t="shared" si="4"/>
        <v>54</v>
      </c>
      <c r="B59" s="316" t="s">
        <v>291</v>
      </c>
      <c r="C59" s="317"/>
      <c r="D59" s="301" t="s">
        <v>292</v>
      </c>
      <c r="E59" s="317" t="s">
        <v>293</v>
      </c>
      <c r="F59" s="317" t="s">
        <v>294</v>
      </c>
      <c r="G59" s="318"/>
      <c r="H59" s="319"/>
      <c r="I59" s="317"/>
      <c r="J59" s="320"/>
      <c r="K59" s="321">
        <v>45689</v>
      </c>
      <c r="L59" s="322"/>
      <c r="M59" s="322"/>
      <c r="N59" s="323"/>
      <c r="O59" s="226">
        <f>'EQUIPO JULIO 2025  1'!AQ59</f>
        <v>0</v>
      </c>
      <c r="P59" s="324">
        <f t="shared" si="0"/>
        <v>0</v>
      </c>
      <c r="Q59" s="325">
        <f t="shared" ref="Q59:T59" si="109">AK59</f>
        <v>0</v>
      </c>
      <c r="R59" s="325">
        <f t="shared" si="109"/>
        <v>0</v>
      </c>
      <c r="S59" s="325">
        <f t="shared" si="109"/>
        <v>0</v>
      </c>
      <c r="T59" s="326">
        <f t="shared" si="109"/>
        <v>0</v>
      </c>
      <c r="U59" s="327"/>
      <c r="V59" s="320"/>
      <c r="W59" s="320"/>
      <c r="X59" s="320"/>
      <c r="Y59" s="328"/>
      <c r="Z59" s="329"/>
      <c r="AA59" s="320"/>
      <c r="AB59" s="320"/>
      <c r="AC59" s="320"/>
      <c r="AD59" s="328"/>
      <c r="AE59" s="329"/>
      <c r="AF59" s="320"/>
      <c r="AG59" s="320"/>
      <c r="AH59" s="320"/>
      <c r="AI59" s="328"/>
      <c r="AJ59" s="330">
        <f>'EQUIPO ENERO 2025'!AP60</f>
        <v>34</v>
      </c>
      <c r="AK59" s="331">
        <f t="shared" ref="AK59:AO59" si="110">P59-Z59+AE59+U59</f>
        <v>0</v>
      </c>
      <c r="AL59" s="325">
        <f t="shared" si="110"/>
        <v>0</v>
      </c>
      <c r="AM59" s="325">
        <f t="shared" si="110"/>
        <v>0</v>
      </c>
      <c r="AN59" s="325">
        <f t="shared" si="110"/>
        <v>0</v>
      </c>
      <c r="AO59" s="325">
        <f t="shared" si="110"/>
        <v>0</v>
      </c>
      <c r="AP59" s="320"/>
      <c r="AQ59" s="322">
        <f t="shared" si="3"/>
        <v>0</v>
      </c>
      <c r="AR59" s="317"/>
      <c r="AS59" s="317"/>
      <c r="AT59" s="318"/>
      <c r="AU59" s="317"/>
      <c r="AV59" s="317"/>
      <c r="AW59" s="332"/>
      <c r="AX59" s="332"/>
    </row>
    <row r="60" spans="1:50" ht="93.75" customHeight="1" x14ac:dyDescent="0.55000000000000004">
      <c r="A60" s="218">
        <f t="shared" si="4"/>
        <v>55</v>
      </c>
      <c r="B60" s="279" t="s">
        <v>296</v>
      </c>
      <c r="C60" s="224" t="s">
        <v>38</v>
      </c>
      <c r="D60" s="224" t="s">
        <v>59</v>
      </c>
      <c r="E60" s="224" t="s">
        <v>59</v>
      </c>
      <c r="F60" s="224" t="s">
        <v>297</v>
      </c>
      <c r="G60" s="227" t="s">
        <v>42</v>
      </c>
      <c r="H60" s="280">
        <v>300</v>
      </c>
      <c r="I60" s="224" t="s">
        <v>298</v>
      </c>
      <c r="J60" s="220" t="s">
        <v>72</v>
      </c>
      <c r="K60" s="225">
        <v>45107</v>
      </c>
      <c r="L60" s="226" t="s">
        <v>109</v>
      </c>
      <c r="M60" s="226"/>
      <c r="N60" s="227"/>
      <c r="O60" s="226">
        <f>'EQUIPO JULIO 2025  1'!AQ60</f>
        <v>32</v>
      </c>
      <c r="P60" s="228">
        <f t="shared" si="0"/>
        <v>32</v>
      </c>
      <c r="Q60" s="229">
        <f t="shared" ref="Q60:T60" si="111">AK60</f>
        <v>32</v>
      </c>
      <c r="R60" s="229">
        <f t="shared" si="111"/>
        <v>32</v>
      </c>
      <c r="S60" s="229">
        <f t="shared" si="111"/>
        <v>32</v>
      </c>
      <c r="T60" s="230">
        <f t="shared" si="111"/>
        <v>32</v>
      </c>
      <c r="U60" s="231"/>
      <c r="V60" s="220"/>
      <c r="W60" s="220"/>
      <c r="X60" s="220"/>
      <c r="Y60" s="232"/>
      <c r="Z60" s="233"/>
      <c r="AA60" s="220"/>
      <c r="AB60" s="220"/>
      <c r="AC60" s="220"/>
      <c r="AD60" s="232"/>
      <c r="AE60" s="233"/>
      <c r="AF60" s="220"/>
      <c r="AG60" s="220"/>
      <c r="AH60" s="220"/>
      <c r="AI60" s="232"/>
      <c r="AJ60" s="234">
        <f>'EQUIPO ENERO 2025'!AP60</f>
        <v>34</v>
      </c>
      <c r="AK60" s="235">
        <f t="shared" ref="AK60:AO60" si="112">P60-Z60+AE60+U60</f>
        <v>32</v>
      </c>
      <c r="AL60" s="229">
        <f t="shared" si="112"/>
        <v>32</v>
      </c>
      <c r="AM60" s="229">
        <f t="shared" si="112"/>
        <v>32</v>
      </c>
      <c r="AN60" s="229">
        <f t="shared" si="112"/>
        <v>32</v>
      </c>
      <c r="AO60" s="229">
        <f t="shared" si="112"/>
        <v>32</v>
      </c>
      <c r="AP60" s="220"/>
      <c r="AQ60" s="226">
        <f t="shared" si="3"/>
        <v>32</v>
      </c>
      <c r="AR60" s="224"/>
      <c r="AS60" s="224"/>
      <c r="AT60" s="236"/>
      <c r="AU60" s="224"/>
      <c r="AV60" s="224"/>
      <c r="AW60" s="238"/>
      <c r="AX60" s="238"/>
    </row>
    <row r="61" spans="1:50" ht="93.75" customHeight="1" x14ac:dyDescent="0.55000000000000004">
      <c r="A61" s="218">
        <f t="shared" si="4"/>
        <v>56</v>
      </c>
      <c r="B61" s="279" t="s">
        <v>300</v>
      </c>
      <c r="C61" s="224" t="s">
        <v>38</v>
      </c>
      <c r="D61" s="224" t="s">
        <v>59</v>
      </c>
      <c r="E61" s="224" t="s">
        <v>59</v>
      </c>
      <c r="F61" s="224" t="s">
        <v>301</v>
      </c>
      <c r="G61" s="227" t="s">
        <v>42</v>
      </c>
      <c r="H61" s="280">
        <v>300</v>
      </c>
      <c r="I61" s="224" t="s">
        <v>302</v>
      </c>
      <c r="J61" s="220" t="s">
        <v>72</v>
      </c>
      <c r="K61" s="225">
        <v>45107</v>
      </c>
      <c r="L61" s="226" t="s">
        <v>109</v>
      </c>
      <c r="M61" s="226"/>
      <c r="N61" s="227"/>
      <c r="O61" s="226">
        <f>'EQUIPO JULIO 2025  1'!AQ61</f>
        <v>46</v>
      </c>
      <c r="P61" s="228">
        <f t="shared" si="0"/>
        <v>46</v>
      </c>
      <c r="Q61" s="229">
        <f t="shared" ref="Q61:T61" si="113">AK61</f>
        <v>46</v>
      </c>
      <c r="R61" s="229">
        <f t="shared" si="113"/>
        <v>46</v>
      </c>
      <c r="S61" s="229">
        <f t="shared" si="113"/>
        <v>46</v>
      </c>
      <c r="T61" s="230">
        <f t="shared" si="113"/>
        <v>46</v>
      </c>
      <c r="U61" s="231"/>
      <c r="V61" s="220"/>
      <c r="W61" s="220"/>
      <c r="X61" s="220"/>
      <c r="Y61" s="232"/>
      <c r="Z61" s="233"/>
      <c r="AA61" s="220"/>
      <c r="AB61" s="220"/>
      <c r="AC61" s="220"/>
      <c r="AD61" s="232"/>
      <c r="AE61" s="233"/>
      <c r="AF61" s="220"/>
      <c r="AG61" s="220"/>
      <c r="AH61" s="220"/>
      <c r="AI61" s="232"/>
      <c r="AJ61" s="234">
        <f>'EQUIPO ENERO 2025'!AP61</f>
        <v>58</v>
      </c>
      <c r="AK61" s="235">
        <f t="shared" ref="AK61:AO61" si="114">P61-Z61+AE61+U61</f>
        <v>46</v>
      </c>
      <c r="AL61" s="229">
        <f t="shared" si="114"/>
        <v>46</v>
      </c>
      <c r="AM61" s="229">
        <f t="shared" si="114"/>
        <v>46</v>
      </c>
      <c r="AN61" s="229">
        <f t="shared" si="114"/>
        <v>46</v>
      </c>
      <c r="AO61" s="229">
        <f t="shared" si="114"/>
        <v>46</v>
      </c>
      <c r="AP61" s="220"/>
      <c r="AQ61" s="226">
        <f t="shared" si="3"/>
        <v>46</v>
      </c>
      <c r="AR61" s="224"/>
      <c r="AS61" s="224"/>
      <c r="AT61" s="236"/>
      <c r="AU61" s="224"/>
      <c r="AV61" s="224"/>
      <c r="AW61" s="238"/>
      <c r="AX61" s="238"/>
    </row>
    <row r="62" spans="1:50" ht="93.75" customHeight="1" x14ac:dyDescent="0.55000000000000004">
      <c r="A62" s="218">
        <f t="shared" si="4"/>
        <v>57</v>
      </c>
      <c r="B62" s="279" t="s">
        <v>306</v>
      </c>
      <c r="C62" s="224" t="s">
        <v>155</v>
      </c>
      <c r="D62" s="224"/>
      <c r="E62" s="224" t="s">
        <v>59</v>
      </c>
      <c r="F62" s="224" t="s">
        <v>301</v>
      </c>
      <c r="G62" s="227"/>
      <c r="H62" s="280"/>
      <c r="I62" s="224"/>
      <c r="J62" s="220"/>
      <c r="K62" s="225"/>
      <c r="L62" s="226"/>
      <c r="M62" s="226"/>
      <c r="N62" s="227"/>
      <c r="O62" s="226">
        <f>'EQUIPO JULIO 2025  1'!AQ62</f>
        <v>0</v>
      </c>
      <c r="P62" s="228">
        <f t="shared" si="0"/>
        <v>0</v>
      </c>
      <c r="Q62" s="229">
        <f t="shared" ref="Q62:T62" si="115">AK62</f>
        <v>0</v>
      </c>
      <c r="R62" s="229">
        <f t="shared" si="115"/>
        <v>0</v>
      </c>
      <c r="S62" s="229">
        <f t="shared" si="115"/>
        <v>0</v>
      </c>
      <c r="T62" s="230">
        <f t="shared" si="115"/>
        <v>0</v>
      </c>
      <c r="U62" s="231"/>
      <c r="V62" s="220"/>
      <c r="W62" s="220"/>
      <c r="X62" s="220"/>
      <c r="Y62" s="232"/>
      <c r="Z62" s="233"/>
      <c r="AA62" s="220"/>
      <c r="AB62" s="220"/>
      <c r="AC62" s="220"/>
      <c r="AD62" s="232"/>
      <c r="AE62" s="233"/>
      <c r="AF62" s="220"/>
      <c r="AG62" s="220"/>
      <c r="AH62" s="220"/>
      <c r="AI62" s="232"/>
      <c r="AJ62" s="234">
        <f>'EQUIPO ENERO 2025'!AP62</f>
        <v>0</v>
      </c>
      <c r="AK62" s="235">
        <f t="shared" ref="AK62:AO62" si="116">P62-Z62+AE62+U62</f>
        <v>0</v>
      </c>
      <c r="AL62" s="229">
        <f t="shared" si="116"/>
        <v>0</v>
      </c>
      <c r="AM62" s="229">
        <f t="shared" si="116"/>
        <v>0</v>
      </c>
      <c r="AN62" s="229">
        <f t="shared" si="116"/>
        <v>0</v>
      </c>
      <c r="AO62" s="229">
        <f t="shared" si="116"/>
        <v>0</v>
      </c>
      <c r="AP62" s="220"/>
      <c r="AQ62" s="226">
        <f t="shared" si="3"/>
        <v>0</v>
      </c>
      <c r="AR62" s="236"/>
      <c r="AS62" s="236"/>
      <c r="AT62" s="236"/>
      <c r="AU62" s="224"/>
      <c r="AV62" s="224"/>
      <c r="AW62" s="238"/>
      <c r="AX62" s="238"/>
    </row>
    <row r="63" spans="1:50" ht="93.75" customHeight="1" x14ac:dyDescent="0.55000000000000004">
      <c r="A63" s="218">
        <f t="shared" si="4"/>
        <v>58</v>
      </c>
      <c r="B63" s="279" t="s">
        <v>307</v>
      </c>
      <c r="C63" s="224" t="s">
        <v>74</v>
      </c>
      <c r="D63" s="224" t="s">
        <v>59</v>
      </c>
      <c r="E63" s="236" t="s">
        <v>308</v>
      </c>
      <c r="F63" s="224" t="s">
        <v>309</v>
      </c>
      <c r="G63" s="227" t="s">
        <v>42</v>
      </c>
      <c r="H63" s="280"/>
      <c r="I63" s="224" t="s">
        <v>310</v>
      </c>
      <c r="J63" s="220" t="s">
        <v>72</v>
      </c>
      <c r="K63" s="225">
        <v>45574</v>
      </c>
      <c r="L63" s="226" t="s">
        <v>142</v>
      </c>
      <c r="M63" s="226"/>
      <c r="N63" s="227"/>
      <c r="O63" s="226">
        <f>'EQUIPO JULIO 2025  1'!AQ63</f>
        <v>24</v>
      </c>
      <c r="P63" s="228">
        <f t="shared" si="0"/>
        <v>24</v>
      </c>
      <c r="Q63" s="229">
        <f t="shared" ref="Q63:T63" si="117">AK63</f>
        <v>24</v>
      </c>
      <c r="R63" s="229">
        <f t="shared" si="117"/>
        <v>24</v>
      </c>
      <c r="S63" s="229">
        <f t="shared" si="117"/>
        <v>24</v>
      </c>
      <c r="T63" s="230">
        <f t="shared" si="117"/>
        <v>24</v>
      </c>
      <c r="U63" s="231"/>
      <c r="V63" s="220"/>
      <c r="W63" s="220"/>
      <c r="X63" s="220"/>
      <c r="Y63" s="232"/>
      <c r="Z63" s="233"/>
      <c r="AA63" s="220"/>
      <c r="AB63" s="220"/>
      <c r="AC63" s="220"/>
      <c r="AD63" s="232"/>
      <c r="AE63" s="233"/>
      <c r="AF63" s="220"/>
      <c r="AG63" s="220"/>
      <c r="AH63" s="220"/>
      <c r="AI63" s="232"/>
      <c r="AJ63" s="234">
        <f>'EQUIPO ENERO 2025'!AP63</f>
        <v>25</v>
      </c>
      <c r="AK63" s="235">
        <f t="shared" ref="AK63:AO63" si="118">P63-Z63+AE63+U63</f>
        <v>24</v>
      </c>
      <c r="AL63" s="229">
        <f t="shared" si="118"/>
        <v>24</v>
      </c>
      <c r="AM63" s="229">
        <f t="shared" si="118"/>
        <v>24</v>
      </c>
      <c r="AN63" s="229">
        <f t="shared" si="118"/>
        <v>24</v>
      </c>
      <c r="AO63" s="229">
        <f t="shared" si="118"/>
        <v>24</v>
      </c>
      <c r="AP63" s="220"/>
      <c r="AQ63" s="226">
        <f t="shared" si="3"/>
        <v>24</v>
      </c>
      <c r="AR63" s="236"/>
      <c r="AS63" s="236"/>
      <c r="AT63" s="236"/>
      <c r="AU63" s="224"/>
      <c r="AV63" s="224"/>
      <c r="AW63" s="238"/>
      <c r="AX63" s="238"/>
    </row>
    <row r="64" spans="1:50" ht="93.75" customHeight="1" x14ac:dyDescent="0.55000000000000004">
      <c r="A64" s="218">
        <f t="shared" si="4"/>
        <v>59</v>
      </c>
      <c r="B64" s="279" t="s">
        <v>315</v>
      </c>
      <c r="C64" s="224" t="s">
        <v>74</v>
      </c>
      <c r="D64" s="224" t="s">
        <v>59</v>
      </c>
      <c r="E64" s="236" t="s">
        <v>316</v>
      </c>
      <c r="F64" s="224" t="s">
        <v>317</v>
      </c>
      <c r="G64" s="227" t="s">
        <v>42</v>
      </c>
      <c r="H64" s="280"/>
      <c r="I64" s="224" t="s">
        <v>318</v>
      </c>
      <c r="J64" s="220" t="s">
        <v>72</v>
      </c>
      <c r="K64" s="225">
        <v>45574</v>
      </c>
      <c r="L64" s="226" t="s">
        <v>142</v>
      </c>
      <c r="M64" s="226"/>
      <c r="N64" s="227"/>
      <c r="O64" s="226">
        <f>'EQUIPO JULIO 2025  1'!AQ64</f>
        <v>44</v>
      </c>
      <c r="P64" s="228">
        <f t="shared" si="0"/>
        <v>44</v>
      </c>
      <c r="Q64" s="229">
        <f t="shared" ref="Q64:T64" si="119">AK64</f>
        <v>44</v>
      </c>
      <c r="R64" s="229">
        <f t="shared" si="119"/>
        <v>44</v>
      </c>
      <c r="S64" s="229">
        <f t="shared" si="119"/>
        <v>44</v>
      </c>
      <c r="T64" s="230">
        <f t="shared" si="119"/>
        <v>44</v>
      </c>
      <c r="U64" s="231"/>
      <c r="V64" s="220"/>
      <c r="W64" s="220"/>
      <c r="X64" s="220"/>
      <c r="Y64" s="232"/>
      <c r="Z64" s="233"/>
      <c r="AA64" s="220"/>
      <c r="AB64" s="220"/>
      <c r="AC64" s="220"/>
      <c r="AD64" s="232"/>
      <c r="AE64" s="233"/>
      <c r="AF64" s="220"/>
      <c r="AG64" s="220"/>
      <c r="AH64" s="220"/>
      <c r="AI64" s="232"/>
      <c r="AJ64" s="234">
        <f>'EQUIPO ENERO 2025'!AP64</f>
        <v>45</v>
      </c>
      <c r="AK64" s="235">
        <f t="shared" ref="AK64:AO64" si="120">P64-Z64+AE64+U64</f>
        <v>44</v>
      </c>
      <c r="AL64" s="229">
        <f t="shared" si="120"/>
        <v>44</v>
      </c>
      <c r="AM64" s="229">
        <f t="shared" si="120"/>
        <v>44</v>
      </c>
      <c r="AN64" s="229">
        <f t="shared" si="120"/>
        <v>44</v>
      </c>
      <c r="AO64" s="229">
        <f t="shared" si="120"/>
        <v>44</v>
      </c>
      <c r="AP64" s="220"/>
      <c r="AQ64" s="226">
        <f t="shared" si="3"/>
        <v>44</v>
      </c>
      <c r="AR64" s="236"/>
      <c r="AS64" s="236"/>
      <c r="AT64" s="236"/>
      <c r="AU64" s="224"/>
      <c r="AV64" s="224"/>
      <c r="AW64" s="238"/>
      <c r="AX64" s="238"/>
    </row>
    <row r="65" spans="1:50" ht="93.75" customHeight="1" x14ac:dyDescent="0.55000000000000004">
      <c r="A65" s="218">
        <f t="shared" si="4"/>
        <v>60</v>
      </c>
      <c r="B65" s="333" t="s">
        <v>322</v>
      </c>
      <c r="C65" s="224" t="s">
        <v>155</v>
      </c>
      <c r="D65" s="224" t="s">
        <v>59</v>
      </c>
      <c r="E65" s="224" t="s">
        <v>323</v>
      </c>
      <c r="F65" s="224" t="s">
        <v>324</v>
      </c>
      <c r="G65" s="227" t="s">
        <v>42</v>
      </c>
      <c r="H65" s="280"/>
      <c r="I65" s="224" t="s">
        <v>326</v>
      </c>
      <c r="J65" s="220" t="s">
        <v>72</v>
      </c>
      <c r="K65" s="225">
        <v>45673</v>
      </c>
      <c r="L65" s="226" t="s">
        <v>89</v>
      </c>
      <c r="M65" s="226"/>
      <c r="N65" s="227"/>
      <c r="O65" s="226">
        <f>'EQUIPO JULIO 2025  1'!AQ65</f>
        <v>2</v>
      </c>
      <c r="P65" s="228">
        <f t="shared" si="0"/>
        <v>2</v>
      </c>
      <c r="Q65" s="229">
        <f t="shared" ref="Q65:T65" si="121">AK65</f>
        <v>2</v>
      </c>
      <c r="R65" s="229">
        <f t="shared" si="121"/>
        <v>2</v>
      </c>
      <c r="S65" s="229">
        <f t="shared" si="121"/>
        <v>2</v>
      </c>
      <c r="T65" s="230">
        <f t="shared" si="121"/>
        <v>2</v>
      </c>
      <c r="U65" s="231"/>
      <c r="V65" s="220"/>
      <c r="W65" s="220"/>
      <c r="X65" s="220"/>
      <c r="Y65" s="232"/>
      <c r="Z65" s="233"/>
      <c r="AA65" s="220"/>
      <c r="AB65" s="220"/>
      <c r="AC65" s="220"/>
      <c r="AD65" s="232"/>
      <c r="AE65" s="233"/>
      <c r="AF65" s="220"/>
      <c r="AG65" s="220"/>
      <c r="AH65" s="220"/>
      <c r="AI65" s="232"/>
      <c r="AJ65" s="234">
        <f>'EQUIPO ENERO 2025'!AP65</f>
        <v>4</v>
      </c>
      <c r="AK65" s="235">
        <f t="shared" ref="AK65:AO65" si="122">P65-Z65+AE65+U65</f>
        <v>2</v>
      </c>
      <c r="AL65" s="229">
        <f t="shared" si="122"/>
        <v>2</v>
      </c>
      <c r="AM65" s="229">
        <f t="shared" si="122"/>
        <v>2</v>
      </c>
      <c r="AN65" s="229">
        <f t="shared" si="122"/>
        <v>2</v>
      </c>
      <c r="AO65" s="229">
        <f t="shared" si="122"/>
        <v>2</v>
      </c>
      <c r="AP65" s="220"/>
      <c r="AQ65" s="226">
        <f t="shared" si="3"/>
        <v>2</v>
      </c>
      <c r="AR65" s="236"/>
      <c r="AS65" s="236"/>
      <c r="AT65" s="236"/>
      <c r="AU65" s="224"/>
      <c r="AV65" s="224"/>
      <c r="AW65" s="238"/>
      <c r="AX65" s="238"/>
    </row>
    <row r="66" spans="1:50" ht="93.75" customHeight="1" x14ac:dyDescent="0.55000000000000004">
      <c r="A66" s="218">
        <f t="shared" si="4"/>
        <v>61</v>
      </c>
      <c r="B66" s="279" t="s">
        <v>1110</v>
      </c>
      <c r="C66" s="224" t="s">
        <v>155</v>
      </c>
      <c r="D66" s="224" t="s">
        <v>59</v>
      </c>
      <c r="E66" s="224" t="s">
        <v>329</v>
      </c>
      <c r="F66" s="224" t="s">
        <v>330</v>
      </c>
      <c r="G66" s="227" t="s">
        <v>42</v>
      </c>
      <c r="H66" s="280"/>
      <c r="I66" s="224" t="s">
        <v>331</v>
      </c>
      <c r="J66" s="220" t="s">
        <v>72</v>
      </c>
      <c r="K66" s="225">
        <v>45673</v>
      </c>
      <c r="L66" s="226" t="s">
        <v>89</v>
      </c>
      <c r="M66" s="226"/>
      <c r="N66" s="227"/>
      <c r="O66" s="226">
        <f>'EQUIPO JULIO 2025  1'!AQ66</f>
        <v>10</v>
      </c>
      <c r="P66" s="228">
        <f t="shared" si="0"/>
        <v>10</v>
      </c>
      <c r="Q66" s="229">
        <f t="shared" ref="Q66:T66" si="123">AK66</f>
        <v>10</v>
      </c>
      <c r="R66" s="229">
        <f t="shared" si="123"/>
        <v>10</v>
      </c>
      <c r="S66" s="229">
        <f t="shared" si="123"/>
        <v>10</v>
      </c>
      <c r="T66" s="230">
        <f t="shared" si="123"/>
        <v>10</v>
      </c>
      <c r="U66" s="231"/>
      <c r="V66" s="220"/>
      <c r="W66" s="220"/>
      <c r="X66" s="220"/>
      <c r="Y66" s="232"/>
      <c r="Z66" s="233"/>
      <c r="AA66" s="220"/>
      <c r="AB66" s="220"/>
      <c r="AC66" s="220"/>
      <c r="AD66" s="232"/>
      <c r="AE66" s="233"/>
      <c r="AF66" s="220"/>
      <c r="AG66" s="220"/>
      <c r="AH66" s="220"/>
      <c r="AI66" s="232"/>
      <c r="AJ66" s="234">
        <f>'EQUIPO ENERO 2025'!AP66</f>
        <v>10</v>
      </c>
      <c r="AK66" s="235">
        <f t="shared" ref="AK66:AO66" si="124">P66-Z66+AE66+U66</f>
        <v>10</v>
      </c>
      <c r="AL66" s="229">
        <f t="shared" si="124"/>
        <v>10</v>
      </c>
      <c r="AM66" s="229">
        <f t="shared" si="124"/>
        <v>10</v>
      </c>
      <c r="AN66" s="229">
        <f t="shared" si="124"/>
        <v>10</v>
      </c>
      <c r="AO66" s="229">
        <f t="shared" si="124"/>
        <v>10</v>
      </c>
      <c r="AP66" s="220"/>
      <c r="AQ66" s="226">
        <f t="shared" si="3"/>
        <v>10</v>
      </c>
      <c r="AR66" s="236"/>
      <c r="AS66" s="236"/>
      <c r="AT66" s="236"/>
      <c r="AU66" s="224"/>
      <c r="AV66" s="224"/>
      <c r="AW66" s="238"/>
      <c r="AX66" s="238"/>
    </row>
    <row r="67" spans="1:50" ht="93.75" customHeight="1" x14ac:dyDescent="0.55000000000000004">
      <c r="A67" s="218">
        <f t="shared" si="4"/>
        <v>62</v>
      </c>
      <c r="B67" s="273" t="s">
        <v>333</v>
      </c>
      <c r="C67" s="224" t="s">
        <v>38</v>
      </c>
      <c r="D67" s="303" t="s">
        <v>334</v>
      </c>
      <c r="E67" s="224" t="s">
        <v>335</v>
      </c>
      <c r="F67" s="224"/>
      <c r="G67" s="236" t="s">
        <v>42</v>
      </c>
      <c r="H67" s="224"/>
      <c r="I67" s="224" t="s">
        <v>336</v>
      </c>
      <c r="J67" s="222"/>
      <c r="K67" s="225">
        <v>44592</v>
      </c>
      <c r="L67" s="226"/>
      <c r="M67" s="226"/>
      <c r="N67" s="227"/>
      <c r="O67" s="226">
        <f>'EQUIPO JULIO 2025  1'!AQ67</f>
        <v>19</v>
      </c>
      <c r="P67" s="228">
        <f t="shared" si="0"/>
        <v>19</v>
      </c>
      <c r="Q67" s="229">
        <f t="shared" ref="Q67:T67" si="125">AK67</f>
        <v>19</v>
      </c>
      <c r="R67" s="229">
        <f t="shared" si="125"/>
        <v>19</v>
      </c>
      <c r="S67" s="229">
        <f t="shared" si="125"/>
        <v>19</v>
      </c>
      <c r="T67" s="230">
        <f t="shared" si="125"/>
        <v>19</v>
      </c>
      <c r="U67" s="231"/>
      <c r="V67" s="220"/>
      <c r="W67" s="220"/>
      <c r="X67" s="220"/>
      <c r="Y67" s="232"/>
      <c r="Z67" s="233"/>
      <c r="AA67" s="220"/>
      <c r="AB67" s="220"/>
      <c r="AC67" s="220"/>
      <c r="AD67" s="232"/>
      <c r="AE67" s="233"/>
      <c r="AF67" s="220"/>
      <c r="AG67" s="220"/>
      <c r="AH67" s="220"/>
      <c r="AI67" s="232"/>
      <c r="AJ67" s="234">
        <f>'EQUIPO ENERO 2025'!AP67</f>
        <v>0</v>
      </c>
      <c r="AK67" s="235">
        <f t="shared" ref="AK67:AO67" si="126">P67-Z67+AE67+U67</f>
        <v>19</v>
      </c>
      <c r="AL67" s="229">
        <f t="shared" si="126"/>
        <v>19</v>
      </c>
      <c r="AM67" s="229">
        <f t="shared" si="126"/>
        <v>19</v>
      </c>
      <c r="AN67" s="229">
        <f t="shared" si="126"/>
        <v>19</v>
      </c>
      <c r="AO67" s="229">
        <f t="shared" si="126"/>
        <v>19</v>
      </c>
      <c r="AP67" s="220"/>
      <c r="AQ67" s="226">
        <f t="shared" si="3"/>
        <v>19</v>
      </c>
      <c r="AR67" s="224"/>
      <c r="AS67" s="224"/>
      <c r="AT67" s="236"/>
      <c r="AU67" s="224"/>
      <c r="AV67" s="224"/>
      <c r="AW67" s="238"/>
      <c r="AX67" s="238"/>
    </row>
    <row r="68" spans="1:50" ht="93.75" customHeight="1" x14ac:dyDescent="0.55000000000000004">
      <c r="A68" s="218">
        <f t="shared" si="4"/>
        <v>63</v>
      </c>
      <c r="B68" s="273" t="s">
        <v>1112</v>
      </c>
      <c r="C68" s="224" t="s">
        <v>38</v>
      </c>
      <c r="D68" s="303" t="s">
        <v>334</v>
      </c>
      <c r="E68" s="224" t="s">
        <v>340</v>
      </c>
      <c r="F68" s="224"/>
      <c r="G68" s="236" t="s">
        <v>42</v>
      </c>
      <c r="H68" s="224"/>
      <c r="I68" s="224" t="s">
        <v>341</v>
      </c>
      <c r="J68" s="227"/>
      <c r="K68" s="225">
        <v>44592</v>
      </c>
      <c r="L68" s="226"/>
      <c r="M68" s="226"/>
      <c r="N68" s="227"/>
      <c r="O68" s="226">
        <f>'EQUIPO JULIO 2025  1'!AQ68</f>
        <v>4</v>
      </c>
      <c r="P68" s="228">
        <f t="shared" si="0"/>
        <v>4</v>
      </c>
      <c r="Q68" s="229">
        <f t="shared" ref="Q68:T68" si="127">AK68</f>
        <v>4</v>
      </c>
      <c r="R68" s="229">
        <f t="shared" si="127"/>
        <v>4</v>
      </c>
      <c r="S68" s="229">
        <f t="shared" si="127"/>
        <v>4</v>
      </c>
      <c r="T68" s="230">
        <f t="shared" si="127"/>
        <v>4</v>
      </c>
      <c r="U68" s="231"/>
      <c r="V68" s="220"/>
      <c r="W68" s="220"/>
      <c r="X68" s="220"/>
      <c r="Y68" s="232"/>
      <c r="Z68" s="233"/>
      <c r="AA68" s="220"/>
      <c r="AB68" s="220"/>
      <c r="AC68" s="220"/>
      <c r="AD68" s="232"/>
      <c r="AE68" s="233"/>
      <c r="AF68" s="220"/>
      <c r="AG68" s="220"/>
      <c r="AH68" s="220"/>
      <c r="AI68" s="232"/>
      <c r="AJ68" s="234">
        <f>'EQUIPO ENERO 2025'!AP68</f>
        <v>0</v>
      </c>
      <c r="AK68" s="235">
        <f t="shared" ref="AK68:AO68" si="128">P68-Z68+AE68+U68</f>
        <v>4</v>
      </c>
      <c r="AL68" s="229">
        <f t="shared" si="128"/>
        <v>4</v>
      </c>
      <c r="AM68" s="229">
        <f t="shared" si="128"/>
        <v>4</v>
      </c>
      <c r="AN68" s="229">
        <f t="shared" si="128"/>
        <v>4</v>
      </c>
      <c r="AO68" s="229">
        <f t="shared" si="128"/>
        <v>4</v>
      </c>
      <c r="AP68" s="220"/>
      <c r="AQ68" s="226">
        <f t="shared" si="3"/>
        <v>4</v>
      </c>
      <c r="AR68" s="224"/>
      <c r="AS68" s="224"/>
      <c r="AT68" s="236"/>
      <c r="AU68" s="224"/>
      <c r="AV68" s="224"/>
      <c r="AW68" s="238"/>
      <c r="AX68" s="238"/>
    </row>
    <row r="69" spans="1:50" ht="93.75" customHeight="1" x14ac:dyDescent="0.55000000000000004">
      <c r="A69" s="218">
        <f t="shared" si="4"/>
        <v>64</v>
      </c>
      <c r="B69" s="273" t="s">
        <v>344</v>
      </c>
      <c r="C69" s="220" t="s">
        <v>52</v>
      </c>
      <c r="D69" s="220"/>
      <c r="E69" s="224" t="s">
        <v>345</v>
      </c>
      <c r="F69" s="220"/>
      <c r="G69" s="221"/>
      <c r="H69" s="220"/>
      <c r="I69" s="224" t="s">
        <v>346</v>
      </c>
      <c r="J69" s="220" t="s">
        <v>72</v>
      </c>
      <c r="K69" s="225">
        <v>45279</v>
      </c>
      <c r="L69" s="226"/>
      <c r="M69" s="226"/>
      <c r="N69" s="227"/>
      <c r="O69" s="226">
        <f>'EQUIPO JULIO 2025  1'!AQ69</f>
        <v>12</v>
      </c>
      <c r="P69" s="228">
        <f t="shared" si="0"/>
        <v>12</v>
      </c>
      <c r="Q69" s="229">
        <f t="shared" ref="Q69:T69" si="129">AK69</f>
        <v>12</v>
      </c>
      <c r="R69" s="229">
        <f t="shared" si="129"/>
        <v>12</v>
      </c>
      <c r="S69" s="229">
        <f t="shared" si="129"/>
        <v>12</v>
      </c>
      <c r="T69" s="230">
        <f t="shared" si="129"/>
        <v>12</v>
      </c>
      <c r="U69" s="231"/>
      <c r="V69" s="220"/>
      <c r="W69" s="220"/>
      <c r="X69" s="220"/>
      <c r="Y69" s="232"/>
      <c r="Z69" s="233"/>
      <c r="AA69" s="220"/>
      <c r="AB69" s="220"/>
      <c r="AC69" s="220"/>
      <c r="AD69" s="232"/>
      <c r="AE69" s="233"/>
      <c r="AF69" s="220"/>
      <c r="AG69" s="220"/>
      <c r="AH69" s="220"/>
      <c r="AI69" s="232"/>
      <c r="AJ69" s="234">
        <f>'EQUIPO ENERO 2025'!AP69</f>
        <v>12</v>
      </c>
      <c r="AK69" s="235">
        <f t="shared" ref="AK69:AO69" si="130">P69-Z69+AE69+U69</f>
        <v>12</v>
      </c>
      <c r="AL69" s="229">
        <f t="shared" si="130"/>
        <v>12</v>
      </c>
      <c r="AM69" s="229">
        <f t="shared" si="130"/>
        <v>12</v>
      </c>
      <c r="AN69" s="229">
        <f t="shared" si="130"/>
        <v>12</v>
      </c>
      <c r="AO69" s="229">
        <f t="shared" si="130"/>
        <v>12</v>
      </c>
      <c r="AP69" s="220"/>
      <c r="AQ69" s="226">
        <f t="shared" si="3"/>
        <v>12</v>
      </c>
      <c r="AR69" s="224"/>
      <c r="AS69" s="224"/>
      <c r="AT69" s="236"/>
      <c r="AU69" s="224"/>
      <c r="AV69" s="224"/>
      <c r="AW69" s="238"/>
      <c r="AX69" s="238"/>
    </row>
    <row r="70" spans="1:50" ht="93.75" customHeight="1" x14ac:dyDescent="0.55000000000000004">
      <c r="A70" s="218">
        <f t="shared" si="4"/>
        <v>65</v>
      </c>
      <c r="B70" s="273" t="s">
        <v>348</v>
      </c>
      <c r="C70" s="220" t="s">
        <v>155</v>
      </c>
      <c r="D70" s="220" t="s">
        <v>59</v>
      </c>
      <c r="E70" s="224" t="s">
        <v>59</v>
      </c>
      <c r="F70" s="220" t="s">
        <v>87</v>
      </c>
      <c r="G70" s="221" t="s">
        <v>42</v>
      </c>
      <c r="H70" s="220"/>
      <c r="I70" s="224" t="s">
        <v>349</v>
      </c>
      <c r="J70" s="220" t="s">
        <v>72</v>
      </c>
      <c r="K70" s="225">
        <v>45673</v>
      </c>
      <c r="L70" s="226" t="s">
        <v>89</v>
      </c>
      <c r="M70" s="226"/>
      <c r="N70" s="334"/>
      <c r="O70" s="226">
        <f>'EQUIPO JULIO 2025  1'!AQ70</f>
        <v>11</v>
      </c>
      <c r="P70" s="228">
        <f t="shared" si="0"/>
        <v>11</v>
      </c>
      <c r="Q70" s="229">
        <f t="shared" ref="Q70:T70" si="131">AK70</f>
        <v>11</v>
      </c>
      <c r="R70" s="229">
        <f t="shared" si="131"/>
        <v>11</v>
      </c>
      <c r="S70" s="229">
        <f t="shared" si="131"/>
        <v>11</v>
      </c>
      <c r="T70" s="230">
        <f t="shared" si="131"/>
        <v>11</v>
      </c>
      <c r="U70" s="231"/>
      <c r="V70" s="220"/>
      <c r="W70" s="220"/>
      <c r="X70" s="220"/>
      <c r="Y70" s="232"/>
      <c r="Z70" s="233"/>
      <c r="AA70" s="220"/>
      <c r="AB70" s="220"/>
      <c r="AC70" s="220"/>
      <c r="AD70" s="232"/>
      <c r="AE70" s="233"/>
      <c r="AF70" s="220"/>
      <c r="AG70" s="220"/>
      <c r="AH70" s="220"/>
      <c r="AI70" s="232"/>
      <c r="AJ70" s="234">
        <f>'EQUIPO ENERO 2025'!AP70</f>
        <v>11</v>
      </c>
      <c r="AK70" s="235">
        <f t="shared" ref="AK70:AO70" si="132">P70-Z70+AE70+U70</f>
        <v>11</v>
      </c>
      <c r="AL70" s="229">
        <f t="shared" si="132"/>
        <v>11</v>
      </c>
      <c r="AM70" s="229">
        <f t="shared" si="132"/>
        <v>11</v>
      </c>
      <c r="AN70" s="229">
        <f t="shared" si="132"/>
        <v>11</v>
      </c>
      <c r="AO70" s="229">
        <f t="shared" si="132"/>
        <v>11</v>
      </c>
      <c r="AP70" s="220"/>
      <c r="AQ70" s="226">
        <f t="shared" si="3"/>
        <v>11</v>
      </c>
      <c r="AR70" s="224"/>
      <c r="AS70" s="224"/>
      <c r="AT70" s="236"/>
      <c r="AU70" s="224"/>
      <c r="AV70" s="224"/>
      <c r="AW70" s="238"/>
      <c r="AX70" s="238"/>
    </row>
    <row r="71" spans="1:50" ht="93.75" customHeight="1" x14ac:dyDescent="0.55000000000000004">
      <c r="A71" s="218">
        <f t="shared" si="4"/>
        <v>66</v>
      </c>
      <c r="B71" s="273" t="s">
        <v>350</v>
      </c>
      <c r="C71" s="224" t="s">
        <v>38</v>
      </c>
      <c r="D71" s="220" t="s">
        <v>1113</v>
      </c>
      <c r="E71" s="224"/>
      <c r="F71" s="220" t="s">
        <v>1114</v>
      </c>
      <c r="G71" s="221" t="s">
        <v>42</v>
      </c>
      <c r="H71" s="220"/>
      <c r="I71" s="224" t="s">
        <v>351</v>
      </c>
      <c r="J71" s="220"/>
      <c r="K71" s="225"/>
      <c r="L71" s="226"/>
      <c r="M71" s="226"/>
      <c r="N71" s="220"/>
      <c r="O71" s="226">
        <f>'EQUIPO JULIO 2025  1'!AQ71</f>
        <v>8</v>
      </c>
      <c r="P71" s="228">
        <f t="shared" si="0"/>
        <v>8</v>
      </c>
      <c r="Q71" s="229">
        <f t="shared" ref="Q71:T71" si="133">AK71</f>
        <v>8</v>
      </c>
      <c r="R71" s="229">
        <f t="shared" si="133"/>
        <v>8</v>
      </c>
      <c r="S71" s="229">
        <f t="shared" si="133"/>
        <v>8</v>
      </c>
      <c r="T71" s="230">
        <f t="shared" si="133"/>
        <v>8</v>
      </c>
      <c r="U71" s="231"/>
      <c r="V71" s="220"/>
      <c r="W71" s="220"/>
      <c r="X71" s="220"/>
      <c r="Y71" s="232"/>
      <c r="Z71" s="233"/>
      <c r="AA71" s="220"/>
      <c r="AB71" s="220"/>
      <c r="AC71" s="220"/>
      <c r="AD71" s="232"/>
      <c r="AE71" s="233"/>
      <c r="AF71" s="220"/>
      <c r="AG71" s="220"/>
      <c r="AH71" s="220"/>
      <c r="AI71" s="232"/>
      <c r="AJ71" s="234">
        <f>'EQUIPO ENERO 2025'!AP71</f>
        <v>3</v>
      </c>
      <c r="AK71" s="235">
        <f t="shared" ref="AK71:AO71" si="134">P71-Z71+AE71+U71</f>
        <v>8</v>
      </c>
      <c r="AL71" s="229">
        <f t="shared" si="134"/>
        <v>8</v>
      </c>
      <c r="AM71" s="229">
        <f t="shared" si="134"/>
        <v>8</v>
      </c>
      <c r="AN71" s="229">
        <f t="shared" si="134"/>
        <v>8</v>
      </c>
      <c r="AO71" s="229">
        <f t="shared" si="134"/>
        <v>8</v>
      </c>
      <c r="AP71" s="220"/>
      <c r="AQ71" s="226">
        <f t="shared" si="3"/>
        <v>8</v>
      </c>
      <c r="AR71" s="224"/>
      <c r="AS71" s="224"/>
      <c r="AT71" s="236"/>
      <c r="AU71" s="224"/>
      <c r="AV71" s="224"/>
      <c r="AW71" s="238"/>
      <c r="AX71" s="238"/>
    </row>
    <row r="72" spans="1:50" ht="93.75" customHeight="1" x14ac:dyDescent="0.55000000000000004">
      <c r="A72" s="218">
        <f t="shared" si="4"/>
        <v>67</v>
      </c>
      <c r="B72" s="273" t="s">
        <v>352</v>
      </c>
      <c r="C72" s="224" t="s">
        <v>38</v>
      </c>
      <c r="D72" s="224" t="s">
        <v>59</v>
      </c>
      <c r="E72" s="224" t="s">
        <v>354</v>
      </c>
      <c r="F72" s="220" t="s">
        <v>355</v>
      </c>
      <c r="G72" s="236" t="s">
        <v>42</v>
      </c>
      <c r="H72" s="280">
        <v>1500</v>
      </c>
      <c r="I72" s="224" t="s">
        <v>356</v>
      </c>
      <c r="J72" s="224" t="s">
        <v>72</v>
      </c>
      <c r="K72" s="246">
        <v>45687</v>
      </c>
      <c r="L72" s="226" t="s">
        <v>109</v>
      </c>
      <c r="M72" s="226"/>
      <c r="N72" s="227"/>
      <c r="O72" s="226">
        <f>'EQUIPO JULIO 2025  1'!AQ72</f>
        <v>5</v>
      </c>
      <c r="P72" s="228">
        <f t="shared" si="0"/>
        <v>5</v>
      </c>
      <c r="Q72" s="229">
        <f t="shared" ref="Q72:T72" si="135">AK72</f>
        <v>5</v>
      </c>
      <c r="R72" s="229">
        <f t="shared" si="135"/>
        <v>5</v>
      </c>
      <c r="S72" s="229">
        <f t="shared" si="135"/>
        <v>5</v>
      </c>
      <c r="T72" s="230">
        <f t="shared" si="135"/>
        <v>5</v>
      </c>
      <c r="U72" s="231"/>
      <c r="V72" s="220"/>
      <c r="W72" s="220"/>
      <c r="X72" s="220"/>
      <c r="Y72" s="232"/>
      <c r="Z72" s="233"/>
      <c r="AA72" s="220"/>
      <c r="AB72" s="220"/>
      <c r="AC72" s="220"/>
      <c r="AD72" s="232"/>
      <c r="AE72" s="233"/>
      <c r="AF72" s="220"/>
      <c r="AG72" s="220"/>
      <c r="AH72" s="220"/>
      <c r="AI72" s="232"/>
      <c r="AJ72" s="234">
        <f>'EQUIPO ENERO 2025'!AP72</f>
        <v>6</v>
      </c>
      <c r="AK72" s="235">
        <f t="shared" ref="AK72:AO72" si="136">P72-Z72+AE72+U72</f>
        <v>5</v>
      </c>
      <c r="AL72" s="229">
        <f t="shared" si="136"/>
        <v>5</v>
      </c>
      <c r="AM72" s="229">
        <f t="shared" si="136"/>
        <v>5</v>
      </c>
      <c r="AN72" s="229">
        <f t="shared" si="136"/>
        <v>5</v>
      </c>
      <c r="AO72" s="229">
        <f t="shared" si="136"/>
        <v>5</v>
      </c>
      <c r="AP72" s="221" t="s">
        <v>360</v>
      </c>
      <c r="AQ72" s="226">
        <f t="shared" si="3"/>
        <v>5</v>
      </c>
      <c r="AR72" s="236"/>
      <c r="AS72" s="236"/>
      <c r="AT72" s="335"/>
      <c r="AU72" s="224"/>
      <c r="AV72" s="224"/>
      <c r="AW72" s="238"/>
      <c r="AX72" s="238"/>
    </row>
    <row r="73" spans="1:50" ht="93.75" customHeight="1" x14ac:dyDescent="0.55000000000000004">
      <c r="A73" s="218">
        <f t="shared" si="4"/>
        <v>68</v>
      </c>
      <c r="B73" s="273" t="s">
        <v>361</v>
      </c>
      <c r="C73" s="224" t="s">
        <v>38</v>
      </c>
      <c r="D73" s="220" t="s">
        <v>362</v>
      </c>
      <c r="E73" s="224" t="s">
        <v>363</v>
      </c>
      <c r="F73" s="220"/>
      <c r="G73" s="221"/>
      <c r="H73" s="220"/>
      <c r="I73" s="224" t="s">
        <v>364</v>
      </c>
      <c r="J73" s="220" t="s">
        <v>362</v>
      </c>
      <c r="K73" s="225">
        <v>45062</v>
      </c>
      <c r="L73" s="226"/>
      <c r="M73" s="226"/>
      <c r="N73" s="227"/>
      <c r="O73" s="226">
        <f>'EQUIPO JULIO 2025  1'!AQ73</f>
        <v>0</v>
      </c>
      <c r="P73" s="228">
        <f t="shared" si="0"/>
        <v>0</v>
      </c>
      <c r="Q73" s="229">
        <f t="shared" ref="Q73:T73" si="137">AK73</f>
        <v>0</v>
      </c>
      <c r="R73" s="229">
        <f t="shared" si="137"/>
        <v>0</v>
      </c>
      <c r="S73" s="229">
        <f t="shared" si="137"/>
        <v>0</v>
      </c>
      <c r="T73" s="230">
        <f t="shared" si="137"/>
        <v>0</v>
      </c>
      <c r="U73" s="231"/>
      <c r="V73" s="220"/>
      <c r="W73" s="220"/>
      <c r="X73" s="220"/>
      <c r="Y73" s="232"/>
      <c r="Z73" s="233"/>
      <c r="AA73" s="220"/>
      <c r="AB73" s="220"/>
      <c r="AC73" s="220"/>
      <c r="AD73" s="232"/>
      <c r="AE73" s="233"/>
      <c r="AF73" s="220"/>
      <c r="AG73" s="220"/>
      <c r="AH73" s="220"/>
      <c r="AI73" s="232"/>
      <c r="AJ73" s="234">
        <f>'EQUIPO ENERO 2025'!AP73</f>
        <v>0</v>
      </c>
      <c r="AK73" s="235">
        <f t="shared" ref="AK73:AO73" si="138">P73-Z73+AE73+U73</f>
        <v>0</v>
      </c>
      <c r="AL73" s="229">
        <f t="shared" si="138"/>
        <v>0</v>
      </c>
      <c r="AM73" s="229">
        <f t="shared" si="138"/>
        <v>0</v>
      </c>
      <c r="AN73" s="229">
        <f t="shared" si="138"/>
        <v>0</v>
      </c>
      <c r="AO73" s="229">
        <f t="shared" si="138"/>
        <v>0</v>
      </c>
      <c r="AP73" s="220"/>
      <c r="AQ73" s="226">
        <f t="shared" si="3"/>
        <v>0</v>
      </c>
      <c r="AR73" s="224"/>
      <c r="AS73" s="224"/>
      <c r="AT73" s="236"/>
      <c r="AU73" s="224"/>
      <c r="AV73" s="224"/>
      <c r="AW73" s="238"/>
      <c r="AX73" s="238"/>
    </row>
    <row r="74" spans="1:50" ht="93.75" customHeight="1" x14ac:dyDescent="0.55000000000000004">
      <c r="A74" s="218">
        <f t="shared" si="4"/>
        <v>69</v>
      </c>
      <c r="B74" s="239" t="s">
        <v>365</v>
      </c>
      <c r="C74" s="224" t="s">
        <v>38</v>
      </c>
      <c r="D74" s="240" t="s">
        <v>63</v>
      </c>
      <c r="E74" s="241" t="s">
        <v>366</v>
      </c>
      <c r="F74" s="242"/>
      <c r="G74" s="243" t="s">
        <v>42</v>
      </c>
      <c r="H74" s="244">
        <v>5500</v>
      </c>
      <c r="I74" s="245" t="s">
        <v>367</v>
      </c>
      <c r="J74" s="223" t="s">
        <v>58</v>
      </c>
      <c r="K74" s="225">
        <v>45391</v>
      </c>
      <c r="L74" s="226" t="s">
        <v>368</v>
      </c>
      <c r="M74" s="226"/>
      <c r="N74" s="236"/>
      <c r="O74" s="226">
        <f>'EQUIPO JULIO 2025  1'!AQ74</f>
        <v>9</v>
      </c>
      <c r="P74" s="228">
        <f t="shared" si="0"/>
        <v>9</v>
      </c>
      <c r="Q74" s="229">
        <f t="shared" ref="Q74:T74" si="139">AK74</f>
        <v>9</v>
      </c>
      <c r="R74" s="229">
        <f t="shared" si="139"/>
        <v>9</v>
      </c>
      <c r="S74" s="229">
        <f t="shared" si="139"/>
        <v>9</v>
      </c>
      <c r="T74" s="230">
        <f t="shared" si="139"/>
        <v>9</v>
      </c>
      <c r="U74" s="231"/>
      <c r="V74" s="220"/>
      <c r="W74" s="220"/>
      <c r="X74" s="220"/>
      <c r="Y74" s="232"/>
      <c r="Z74" s="233"/>
      <c r="AA74" s="220"/>
      <c r="AB74" s="220"/>
      <c r="AC74" s="220"/>
      <c r="AD74" s="232"/>
      <c r="AE74" s="233"/>
      <c r="AF74" s="220"/>
      <c r="AG74" s="220"/>
      <c r="AH74" s="220"/>
      <c r="AI74" s="232"/>
      <c r="AJ74" s="234">
        <f>'EQUIPO ENERO 2025'!AP74</f>
        <v>1</v>
      </c>
      <c r="AK74" s="235">
        <f t="shared" ref="AK74:AO74" si="140">P74-Z74+AE74+U74</f>
        <v>9</v>
      </c>
      <c r="AL74" s="229">
        <f t="shared" si="140"/>
        <v>9</v>
      </c>
      <c r="AM74" s="229">
        <f t="shared" si="140"/>
        <v>9</v>
      </c>
      <c r="AN74" s="229">
        <f t="shared" si="140"/>
        <v>9</v>
      </c>
      <c r="AO74" s="229">
        <f t="shared" si="140"/>
        <v>9</v>
      </c>
      <c r="AP74" s="220"/>
      <c r="AQ74" s="226">
        <f t="shared" si="3"/>
        <v>9</v>
      </c>
      <c r="AR74" s="224"/>
      <c r="AS74" s="224"/>
      <c r="AT74" s="236"/>
      <c r="AU74" s="224"/>
      <c r="AV74" s="224"/>
      <c r="AW74" s="238"/>
      <c r="AX74" s="238"/>
    </row>
    <row r="75" spans="1:50" ht="93.75" customHeight="1" x14ac:dyDescent="0.55000000000000004">
      <c r="A75" s="218">
        <f t="shared" si="4"/>
        <v>70</v>
      </c>
      <c r="B75" s="239" t="s">
        <v>369</v>
      </c>
      <c r="C75" s="224" t="s">
        <v>38</v>
      </c>
      <c r="D75" s="240" t="s">
        <v>63</v>
      </c>
      <c r="E75" s="241" t="s">
        <v>371</v>
      </c>
      <c r="F75" s="242"/>
      <c r="G75" s="243" t="s">
        <v>42</v>
      </c>
      <c r="H75" s="244">
        <v>5500</v>
      </c>
      <c r="I75" s="245" t="s">
        <v>372</v>
      </c>
      <c r="J75" s="223" t="s">
        <v>63</v>
      </c>
      <c r="K75" s="225">
        <v>45013</v>
      </c>
      <c r="L75" s="226">
        <v>2103556</v>
      </c>
      <c r="M75" s="226"/>
      <c r="N75" s="224"/>
      <c r="O75" s="226">
        <f>'EQUIPO JULIO 2025  1'!AQ75</f>
        <v>6</v>
      </c>
      <c r="P75" s="228">
        <f t="shared" si="0"/>
        <v>6</v>
      </c>
      <c r="Q75" s="229">
        <f t="shared" ref="Q75:T75" si="141">AK75</f>
        <v>6</v>
      </c>
      <c r="R75" s="229">
        <f t="shared" si="141"/>
        <v>6</v>
      </c>
      <c r="S75" s="229">
        <f t="shared" si="141"/>
        <v>6</v>
      </c>
      <c r="T75" s="230">
        <f t="shared" si="141"/>
        <v>6</v>
      </c>
      <c r="U75" s="231"/>
      <c r="V75" s="220"/>
      <c r="W75" s="220"/>
      <c r="X75" s="220"/>
      <c r="Y75" s="232"/>
      <c r="Z75" s="233"/>
      <c r="AA75" s="220"/>
      <c r="AB75" s="220"/>
      <c r="AC75" s="220"/>
      <c r="AD75" s="232"/>
      <c r="AE75" s="233"/>
      <c r="AF75" s="220"/>
      <c r="AG75" s="220"/>
      <c r="AH75" s="220"/>
      <c r="AI75" s="232"/>
      <c r="AJ75" s="234">
        <f>'EQUIPO ENERO 2025'!AP75</f>
        <v>6</v>
      </c>
      <c r="AK75" s="235">
        <f t="shared" ref="AK75:AO75" si="142">P75-Z75+AE75+U75</f>
        <v>6</v>
      </c>
      <c r="AL75" s="229">
        <f t="shared" si="142"/>
        <v>6</v>
      </c>
      <c r="AM75" s="229">
        <f t="shared" si="142"/>
        <v>6</v>
      </c>
      <c r="AN75" s="229">
        <f t="shared" si="142"/>
        <v>6</v>
      </c>
      <c r="AO75" s="229">
        <f t="shared" si="142"/>
        <v>6</v>
      </c>
      <c r="AP75" s="220"/>
      <c r="AQ75" s="226">
        <f t="shared" si="3"/>
        <v>6</v>
      </c>
      <c r="AR75" s="224"/>
      <c r="AS75" s="224"/>
      <c r="AT75" s="236"/>
      <c r="AU75" s="224"/>
      <c r="AV75" s="224"/>
      <c r="AW75" s="238"/>
      <c r="AX75" s="238"/>
    </row>
    <row r="76" spans="1:50" ht="93.75" customHeight="1" x14ac:dyDescent="0.55000000000000004">
      <c r="A76" s="218">
        <f t="shared" si="4"/>
        <v>71</v>
      </c>
      <c r="B76" s="273" t="s">
        <v>375</v>
      </c>
      <c r="C76" s="224" t="s">
        <v>38</v>
      </c>
      <c r="D76" s="220" t="s">
        <v>72</v>
      </c>
      <c r="E76" s="224" t="s">
        <v>376</v>
      </c>
      <c r="F76" s="220" t="s">
        <v>355</v>
      </c>
      <c r="G76" s="221" t="s">
        <v>42</v>
      </c>
      <c r="H76" s="223">
        <v>2500</v>
      </c>
      <c r="I76" s="224" t="s">
        <v>377</v>
      </c>
      <c r="J76" s="220" t="s">
        <v>72</v>
      </c>
      <c r="K76" s="246">
        <v>45328</v>
      </c>
      <c r="L76" s="226" t="s">
        <v>109</v>
      </c>
      <c r="M76" s="226"/>
      <c r="N76" s="224"/>
      <c r="O76" s="226">
        <f>'EQUIPO JULIO 2025  1'!AQ76</f>
        <v>12</v>
      </c>
      <c r="P76" s="228">
        <f t="shared" si="0"/>
        <v>12</v>
      </c>
      <c r="Q76" s="229">
        <f t="shared" ref="Q76:T76" si="143">AK76</f>
        <v>12</v>
      </c>
      <c r="R76" s="229">
        <f t="shared" si="143"/>
        <v>12</v>
      </c>
      <c r="S76" s="229">
        <f t="shared" si="143"/>
        <v>12</v>
      </c>
      <c r="T76" s="230">
        <f t="shared" si="143"/>
        <v>12</v>
      </c>
      <c r="U76" s="231"/>
      <c r="V76" s="220"/>
      <c r="W76" s="220"/>
      <c r="X76" s="220"/>
      <c r="Y76" s="232"/>
      <c r="Z76" s="233"/>
      <c r="AA76" s="220"/>
      <c r="AB76" s="220"/>
      <c r="AC76" s="220"/>
      <c r="AD76" s="232"/>
      <c r="AE76" s="233"/>
      <c r="AF76" s="220"/>
      <c r="AG76" s="220"/>
      <c r="AH76" s="220"/>
      <c r="AI76" s="232"/>
      <c r="AJ76" s="234">
        <f>'EQUIPO ENERO 2025'!AP76</f>
        <v>13</v>
      </c>
      <c r="AK76" s="235">
        <f t="shared" ref="AK76:AO76" si="144">P76-Z76+AE76+U76</f>
        <v>12</v>
      </c>
      <c r="AL76" s="229">
        <f t="shared" si="144"/>
        <v>12</v>
      </c>
      <c r="AM76" s="229">
        <f t="shared" si="144"/>
        <v>12</v>
      </c>
      <c r="AN76" s="229">
        <f t="shared" si="144"/>
        <v>12</v>
      </c>
      <c r="AO76" s="229">
        <f t="shared" si="144"/>
        <v>12</v>
      </c>
      <c r="AP76" s="220"/>
      <c r="AQ76" s="226">
        <f t="shared" si="3"/>
        <v>12</v>
      </c>
      <c r="AR76" s="224"/>
      <c r="AS76" s="224"/>
      <c r="AT76" s="236"/>
      <c r="AU76" s="224"/>
      <c r="AV76" s="224"/>
      <c r="AW76" s="238"/>
      <c r="AX76" s="238"/>
    </row>
    <row r="77" spans="1:50" ht="93.75" customHeight="1" x14ac:dyDescent="0.55000000000000004">
      <c r="A77" s="218">
        <f t="shared" si="4"/>
        <v>72</v>
      </c>
      <c r="B77" s="283" t="s">
        <v>375</v>
      </c>
      <c r="C77" s="224" t="s">
        <v>155</v>
      </c>
      <c r="D77" s="220" t="s">
        <v>58</v>
      </c>
      <c r="E77" s="224" t="s">
        <v>379</v>
      </c>
      <c r="F77" s="220" t="s">
        <v>355</v>
      </c>
      <c r="G77" s="221" t="s">
        <v>42</v>
      </c>
      <c r="H77" s="223"/>
      <c r="I77" s="224" t="s">
        <v>380</v>
      </c>
      <c r="J77" s="220" t="s">
        <v>72</v>
      </c>
      <c r="K77" s="246">
        <v>45626</v>
      </c>
      <c r="L77" s="226" t="s">
        <v>48</v>
      </c>
      <c r="M77" s="226"/>
      <c r="N77" s="236"/>
      <c r="O77" s="226">
        <f>'EQUIPO JULIO 2025  1'!AQ77</f>
        <v>3</v>
      </c>
      <c r="P77" s="228">
        <f t="shared" si="0"/>
        <v>3</v>
      </c>
      <c r="Q77" s="229">
        <f t="shared" ref="Q77:T77" si="145">AK77</f>
        <v>3</v>
      </c>
      <c r="R77" s="229">
        <f t="shared" si="145"/>
        <v>3</v>
      </c>
      <c r="S77" s="229">
        <f t="shared" si="145"/>
        <v>3</v>
      </c>
      <c r="T77" s="230">
        <f t="shared" si="145"/>
        <v>3</v>
      </c>
      <c r="U77" s="231"/>
      <c r="V77" s="220"/>
      <c r="W77" s="220"/>
      <c r="X77" s="220"/>
      <c r="Y77" s="232"/>
      <c r="Z77" s="233"/>
      <c r="AA77" s="220"/>
      <c r="AB77" s="220"/>
      <c r="AC77" s="220"/>
      <c r="AD77" s="232"/>
      <c r="AE77" s="233"/>
      <c r="AF77" s="220"/>
      <c r="AG77" s="220"/>
      <c r="AH77" s="220"/>
      <c r="AI77" s="232"/>
      <c r="AJ77" s="234">
        <f>'EQUIPO ENERO 2025'!AP77</f>
        <v>3</v>
      </c>
      <c r="AK77" s="235">
        <f t="shared" ref="AK77:AO77" si="146">P77-Z77+AE77+U77</f>
        <v>3</v>
      </c>
      <c r="AL77" s="229">
        <f t="shared" si="146"/>
        <v>3</v>
      </c>
      <c r="AM77" s="229">
        <f t="shared" si="146"/>
        <v>3</v>
      </c>
      <c r="AN77" s="229">
        <f t="shared" si="146"/>
        <v>3</v>
      </c>
      <c r="AO77" s="229">
        <f t="shared" si="146"/>
        <v>3</v>
      </c>
      <c r="AP77" s="220"/>
      <c r="AQ77" s="226">
        <f t="shared" si="3"/>
        <v>3</v>
      </c>
      <c r="AR77" s="224"/>
      <c r="AS77" s="236"/>
      <c r="AT77" s="236"/>
      <c r="AU77" s="224"/>
      <c r="AV77" s="224"/>
      <c r="AW77" s="238"/>
      <c r="AX77" s="238"/>
    </row>
    <row r="78" spans="1:50" ht="93.75" customHeight="1" x14ac:dyDescent="0.55000000000000004">
      <c r="A78" s="218">
        <f t="shared" si="4"/>
        <v>73</v>
      </c>
      <c r="B78" s="273" t="s">
        <v>381</v>
      </c>
      <c r="C78" s="224" t="s">
        <v>38</v>
      </c>
      <c r="D78" s="220" t="s">
        <v>58</v>
      </c>
      <c r="E78" s="224" t="s">
        <v>382</v>
      </c>
      <c r="F78" s="220" t="s">
        <v>383</v>
      </c>
      <c r="G78" s="221" t="s">
        <v>42</v>
      </c>
      <c r="H78" s="220"/>
      <c r="I78" s="224" t="s">
        <v>385</v>
      </c>
      <c r="J78" s="220" t="s">
        <v>386</v>
      </c>
      <c r="K78" s="225">
        <v>45126</v>
      </c>
      <c r="L78" s="226">
        <v>2023015</v>
      </c>
      <c r="M78" s="226"/>
      <c r="N78" s="227"/>
      <c r="O78" s="226">
        <f>'EQUIPO JULIO 2025  1'!AQ78</f>
        <v>0</v>
      </c>
      <c r="P78" s="228">
        <f t="shared" si="0"/>
        <v>0</v>
      </c>
      <c r="Q78" s="229">
        <f t="shared" ref="Q78:T78" si="147">AK78</f>
        <v>0</v>
      </c>
      <c r="R78" s="229">
        <f t="shared" si="147"/>
        <v>0</v>
      </c>
      <c r="S78" s="229">
        <f t="shared" si="147"/>
        <v>0</v>
      </c>
      <c r="T78" s="230">
        <f t="shared" si="147"/>
        <v>0</v>
      </c>
      <c r="U78" s="231"/>
      <c r="V78" s="220"/>
      <c r="W78" s="220"/>
      <c r="X78" s="220"/>
      <c r="Y78" s="232"/>
      <c r="Z78" s="233"/>
      <c r="AA78" s="220"/>
      <c r="AB78" s="220"/>
      <c r="AC78" s="220"/>
      <c r="AD78" s="232"/>
      <c r="AE78" s="233"/>
      <c r="AF78" s="220"/>
      <c r="AG78" s="220"/>
      <c r="AH78" s="220"/>
      <c r="AI78" s="232"/>
      <c r="AJ78" s="234">
        <f>'EQUIPO ENERO 2025'!AP78</f>
        <v>0</v>
      </c>
      <c r="AK78" s="235">
        <f t="shared" ref="AK78:AO78" si="148">P78-Z78+AE78+U78</f>
        <v>0</v>
      </c>
      <c r="AL78" s="229">
        <f t="shared" si="148"/>
        <v>0</v>
      </c>
      <c r="AM78" s="229">
        <f t="shared" si="148"/>
        <v>0</v>
      </c>
      <c r="AN78" s="229">
        <f t="shared" si="148"/>
        <v>0</v>
      </c>
      <c r="AO78" s="229">
        <f t="shared" si="148"/>
        <v>0</v>
      </c>
      <c r="AP78" s="220"/>
      <c r="AQ78" s="226">
        <f t="shared" si="3"/>
        <v>0</v>
      </c>
      <c r="AR78" s="224"/>
      <c r="AS78" s="224"/>
      <c r="AT78" s="236"/>
      <c r="AU78" s="224"/>
      <c r="AV78" s="224"/>
      <c r="AW78" s="238"/>
      <c r="AX78" s="238"/>
    </row>
    <row r="79" spans="1:50" ht="93.75" customHeight="1" x14ac:dyDescent="0.55000000000000004">
      <c r="A79" s="218">
        <f t="shared" si="4"/>
        <v>74</v>
      </c>
      <c r="B79" s="273" t="s">
        <v>388</v>
      </c>
      <c r="C79" s="224" t="s">
        <v>155</v>
      </c>
      <c r="D79" s="220" t="s">
        <v>59</v>
      </c>
      <c r="E79" s="224" t="s">
        <v>59</v>
      </c>
      <c r="F79" s="220" t="s">
        <v>389</v>
      </c>
      <c r="G79" s="221"/>
      <c r="H79" s="220"/>
      <c r="I79" s="224" t="s">
        <v>87</v>
      </c>
      <c r="J79" s="220"/>
      <c r="K79" s="225">
        <v>45656</v>
      </c>
      <c r="L79" s="336" t="s">
        <v>390</v>
      </c>
      <c r="M79" s="226"/>
      <c r="N79" s="227"/>
      <c r="O79" s="226">
        <f>'EQUIPO JULIO 2025  1'!AQ79</f>
        <v>0</v>
      </c>
      <c r="P79" s="228">
        <f t="shared" si="0"/>
        <v>0</v>
      </c>
      <c r="Q79" s="229">
        <f t="shared" ref="Q79:T79" si="149">AK79</f>
        <v>0</v>
      </c>
      <c r="R79" s="229">
        <f t="shared" si="149"/>
        <v>0</v>
      </c>
      <c r="S79" s="229">
        <f t="shared" si="149"/>
        <v>0</v>
      </c>
      <c r="T79" s="230">
        <f t="shared" si="149"/>
        <v>0</v>
      </c>
      <c r="U79" s="231"/>
      <c r="V79" s="220"/>
      <c r="W79" s="220"/>
      <c r="X79" s="220"/>
      <c r="Y79" s="232"/>
      <c r="Z79" s="233"/>
      <c r="AA79" s="220"/>
      <c r="AB79" s="220"/>
      <c r="AC79" s="220"/>
      <c r="AD79" s="232"/>
      <c r="AE79" s="233"/>
      <c r="AF79" s="220"/>
      <c r="AG79" s="220"/>
      <c r="AH79" s="220"/>
      <c r="AI79" s="232"/>
      <c r="AJ79" s="234">
        <f>'EQUIPO ENERO 2025'!AP79</f>
        <v>1</v>
      </c>
      <c r="AK79" s="235">
        <f t="shared" ref="AK79:AO79" si="150">P79-Z79+AE79+U79</f>
        <v>0</v>
      </c>
      <c r="AL79" s="229">
        <f t="shared" si="150"/>
        <v>0</v>
      </c>
      <c r="AM79" s="229">
        <f t="shared" si="150"/>
        <v>0</v>
      </c>
      <c r="AN79" s="229">
        <f t="shared" si="150"/>
        <v>0</v>
      </c>
      <c r="AO79" s="229">
        <f t="shared" si="150"/>
        <v>0</v>
      </c>
      <c r="AP79" s="220"/>
      <c r="AQ79" s="226">
        <f t="shared" si="3"/>
        <v>0</v>
      </c>
      <c r="AR79" s="224"/>
      <c r="AS79" s="224"/>
      <c r="AT79" s="236"/>
      <c r="AU79" s="224"/>
      <c r="AV79" s="224"/>
      <c r="AW79" s="238"/>
      <c r="AX79" s="238"/>
    </row>
    <row r="80" spans="1:50" ht="93.75" customHeight="1" x14ac:dyDescent="0.55000000000000004">
      <c r="A80" s="218">
        <f t="shared" si="4"/>
        <v>75</v>
      </c>
      <c r="B80" s="273" t="s">
        <v>391</v>
      </c>
      <c r="C80" s="224" t="s">
        <v>155</v>
      </c>
      <c r="D80" s="220" t="s">
        <v>392</v>
      </c>
      <c r="E80" s="236" t="s">
        <v>393</v>
      </c>
      <c r="F80" s="221" t="s">
        <v>394</v>
      </c>
      <c r="G80" s="221" t="s">
        <v>42</v>
      </c>
      <c r="H80" s="223">
        <v>4200</v>
      </c>
      <c r="I80" s="224" t="s">
        <v>396</v>
      </c>
      <c r="J80" s="274" t="s">
        <v>397</v>
      </c>
      <c r="K80" s="225">
        <v>45670</v>
      </c>
      <c r="L80" s="226">
        <v>131207285</v>
      </c>
      <c r="M80" s="226"/>
      <c r="N80" s="227"/>
      <c r="O80" s="226">
        <f>'EQUIPO JULIO 2025  1'!AQ80</f>
        <v>0</v>
      </c>
      <c r="P80" s="228">
        <f t="shared" si="0"/>
        <v>0</v>
      </c>
      <c r="Q80" s="229">
        <f t="shared" ref="Q80:T80" si="151">AK80</f>
        <v>0</v>
      </c>
      <c r="R80" s="229">
        <f t="shared" si="151"/>
        <v>0</v>
      </c>
      <c r="S80" s="229">
        <f t="shared" si="151"/>
        <v>0</v>
      </c>
      <c r="T80" s="230">
        <f t="shared" si="151"/>
        <v>0</v>
      </c>
      <c r="U80" s="231"/>
      <c r="V80" s="220"/>
      <c r="W80" s="220"/>
      <c r="X80" s="220"/>
      <c r="Y80" s="232"/>
      <c r="Z80" s="233"/>
      <c r="AA80" s="220"/>
      <c r="AB80" s="220"/>
      <c r="AC80" s="220"/>
      <c r="AD80" s="232"/>
      <c r="AE80" s="233"/>
      <c r="AF80" s="220"/>
      <c r="AG80" s="220"/>
      <c r="AH80" s="220"/>
      <c r="AI80" s="232"/>
      <c r="AJ80" s="234">
        <f>'EQUIPO ENERO 2025'!AP80</f>
        <v>0</v>
      </c>
      <c r="AK80" s="235">
        <f t="shared" ref="AK80:AO80" si="152">P80-Z80+AE80+U80</f>
        <v>0</v>
      </c>
      <c r="AL80" s="229">
        <f t="shared" si="152"/>
        <v>0</v>
      </c>
      <c r="AM80" s="229">
        <f t="shared" si="152"/>
        <v>0</v>
      </c>
      <c r="AN80" s="229">
        <f t="shared" si="152"/>
        <v>0</v>
      </c>
      <c r="AO80" s="229">
        <f t="shared" si="152"/>
        <v>0</v>
      </c>
      <c r="AP80" s="220"/>
      <c r="AQ80" s="226">
        <f t="shared" si="3"/>
        <v>0</v>
      </c>
      <c r="AR80" s="224"/>
      <c r="AS80" s="224"/>
      <c r="AT80" s="236"/>
      <c r="AU80" s="224"/>
      <c r="AV80" s="224"/>
      <c r="AW80" s="238"/>
      <c r="AX80" s="238"/>
    </row>
    <row r="81" spans="1:50" ht="93.75" customHeight="1" x14ac:dyDescent="0.55000000000000004">
      <c r="A81" s="218">
        <f t="shared" si="4"/>
        <v>76</v>
      </c>
      <c r="B81" s="273" t="s">
        <v>398</v>
      </c>
      <c r="C81" s="224" t="s">
        <v>155</v>
      </c>
      <c r="D81" s="220" t="s">
        <v>392</v>
      </c>
      <c r="E81" s="236" t="s">
        <v>399</v>
      </c>
      <c r="F81" s="221" t="s">
        <v>400</v>
      </c>
      <c r="G81" s="221" t="s">
        <v>42</v>
      </c>
      <c r="H81" s="223">
        <v>4200</v>
      </c>
      <c r="I81" s="224" t="s">
        <v>396</v>
      </c>
      <c r="J81" s="274" t="s">
        <v>397</v>
      </c>
      <c r="K81" s="225">
        <v>45670</v>
      </c>
      <c r="L81" s="226">
        <v>131207285</v>
      </c>
      <c r="M81" s="226"/>
      <c r="N81" s="227"/>
      <c r="O81" s="226">
        <f>'EQUIPO JULIO 2025  1'!AQ81</f>
        <v>0</v>
      </c>
      <c r="P81" s="228">
        <f t="shared" si="0"/>
        <v>0</v>
      </c>
      <c r="Q81" s="229">
        <f t="shared" ref="Q81:T81" si="153">AK81</f>
        <v>0</v>
      </c>
      <c r="R81" s="229">
        <f t="shared" si="153"/>
        <v>0</v>
      </c>
      <c r="S81" s="229">
        <f t="shared" si="153"/>
        <v>0</v>
      </c>
      <c r="T81" s="230">
        <f t="shared" si="153"/>
        <v>0</v>
      </c>
      <c r="U81" s="231"/>
      <c r="V81" s="220"/>
      <c r="W81" s="220"/>
      <c r="X81" s="220"/>
      <c r="Y81" s="232"/>
      <c r="Z81" s="233"/>
      <c r="AA81" s="220"/>
      <c r="AB81" s="220"/>
      <c r="AC81" s="220"/>
      <c r="AD81" s="232"/>
      <c r="AE81" s="233"/>
      <c r="AF81" s="220"/>
      <c r="AG81" s="220"/>
      <c r="AH81" s="220"/>
      <c r="AI81" s="232"/>
      <c r="AJ81" s="234">
        <f>'EQUIPO ENERO 2025'!AP81</f>
        <v>0</v>
      </c>
      <c r="AK81" s="235">
        <f t="shared" ref="AK81:AO81" si="154">P81-Z81+AE81+U81</f>
        <v>0</v>
      </c>
      <c r="AL81" s="229">
        <f t="shared" si="154"/>
        <v>0</v>
      </c>
      <c r="AM81" s="229">
        <f t="shared" si="154"/>
        <v>0</v>
      </c>
      <c r="AN81" s="229">
        <f t="shared" si="154"/>
        <v>0</v>
      </c>
      <c r="AO81" s="229">
        <f t="shared" si="154"/>
        <v>0</v>
      </c>
      <c r="AP81" s="220"/>
      <c r="AQ81" s="226">
        <f t="shared" si="3"/>
        <v>0</v>
      </c>
      <c r="AR81" s="224"/>
      <c r="AS81" s="224"/>
      <c r="AT81" s="236"/>
      <c r="AU81" s="224"/>
      <c r="AV81" s="224"/>
      <c r="AW81" s="238"/>
      <c r="AX81" s="238"/>
    </row>
    <row r="82" spans="1:50" ht="93.75" customHeight="1" x14ac:dyDescent="0.55000000000000004">
      <c r="A82" s="218">
        <f t="shared" si="4"/>
        <v>77</v>
      </c>
      <c r="B82" s="273" t="s">
        <v>401</v>
      </c>
      <c r="C82" s="224" t="s">
        <v>38</v>
      </c>
      <c r="D82" s="220" t="s">
        <v>58</v>
      </c>
      <c r="E82" s="224" t="s">
        <v>402</v>
      </c>
      <c r="F82" s="220"/>
      <c r="G82" s="221" t="s">
        <v>42</v>
      </c>
      <c r="H82" s="220"/>
      <c r="I82" s="224" t="s">
        <v>403</v>
      </c>
      <c r="J82" s="220" t="s">
        <v>72</v>
      </c>
      <c r="K82" s="225">
        <v>44592</v>
      </c>
      <c r="L82" s="226"/>
      <c r="M82" s="226"/>
      <c r="N82" s="227"/>
      <c r="O82" s="226">
        <f>'EQUIPO JULIO 2025  1'!AQ82</f>
        <v>1</v>
      </c>
      <c r="P82" s="228">
        <f t="shared" si="0"/>
        <v>1</v>
      </c>
      <c r="Q82" s="229">
        <f t="shared" ref="Q82:T82" si="155">AK82</f>
        <v>1</v>
      </c>
      <c r="R82" s="229">
        <f t="shared" si="155"/>
        <v>1</v>
      </c>
      <c r="S82" s="229">
        <f t="shared" si="155"/>
        <v>1</v>
      </c>
      <c r="T82" s="230">
        <f t="shared" si="155"/>
        <v>1</v>
      </c>
      <c r="U82" s="231"/>
      <c r="V82" s="220"/>
      <c r="W82" s="220"/>
      <c r="X82" s="220"/>
      <c r="Y82" s="232"/>
      <c r="Z82" s="233"/>
      <c r="AA82" s="220"/>
      <c r="AB82" s="220"/>
      <c r="AC82" s="220"/>
      <c r="AD82" s="232"/>
      <c r="AE82" s="233"/>
      <c r="AF82" s="220"/>
      <c r="AG82" s="220"/>
      <c r="AH82" s="220"/>
      <c r="AI82" s="232"/>
      <c r="AJ82" s="234">
        <f>'EQUIPO ENERO 2025'!AP82</f>
        <v>1</v>
      </c>
      <c r="AK82" s="235">
        <f t="shared" ref="AK82:AO82" si="156">P82-Z82+AE82+U82</f>
        <v>1</v>
      </c>
      <c r="AL82" s="229">
        <f t="shared" si="156"/>
        <v>1</v>
      </c>
      <c r="AM82" s="229">
        <f t="shared" si="156"/>
        <v>1</v>
      </c>
      <c r="AN82" s="229">
        <f t="shared" si="156"/>
        <v>1</v>
      </c>
      <c r="AO82" s="229">
        <f t="shared" si="156"/>
        <v>1</v>
      </c>
      <c r="AP82" s="220"/>
      <c r="AQ82" s="226">
        <f t="shared" si="3"/>
        <v>1</v>
      </c>
      <c r="AR82" s="224"/>
      <c r="AS82" s="224"/>
      <c r="AT82" s="236"/>
      <c r="AU82" s="224"/>
      <c r="AV82" s="224"/>
      <c r="AW82" s="238"/>
      <c r="AX82" s="238"/>
    </row>
    <row r="83" spans="1:50" ht="93.75" customHeight="1" x14ac:dyDescent="0.55000000000000004">
      <c r="A83" s="218">
        <f t="shared" si="4"/>
        <v>78</v>
      </c>
      <c r="B83" s="273" t="s">
        <v>405</v>
      </c>
      <c r="C83" s="220" t="s">
        <v>74</v>
      </c>
      <c r="D83" s="220" t="s">
        <v>58</v>
      </c>
      <c r="E83" s="224" t="s">
        <v>406</v>
      </c>
      <c r="F83" s="220"/>
      <c r="G83" s="221"/>
      <c r="H83" s="220"/>
      <c r="I83" s="224" t="s">
        <v>407</v>
      </c>
      <c r="J83" s="220" t="s">
        <v>72</v>
      </c>
      <c r="K83" s="225">
        <v>45574</v>
      </c>
      <c r="L83" s="226" t="s">
        <v>142</v>
      </c>
      <c r="M83" s="226"/>
      <c r="N83" s="227"/>
      <c r="O83" s="226">
        <f>'EQUIPO JULIO 2025  1'!AQ83</f>
        <v>8</v>
      </c>
      <c r="P83" s="228">
        <f t="shared" si="0"/>
        <v>8</v>
      </c>
      <c r="Q83" s="229">
        <f t="shared" ref="Q83:T83" si="157">AK83</f>
        <v>8</v>
      </c>
      <c r="R83" s="229">
        <f t="shared" si="157"/>
        <v>8</v>
      </c>
      <c r="S83" s="229">
        <f t="shared" si="157"/>
        <v>8</v>
      </c>
      <c r="T83" s="230">
        <f t="shared" si="157"/>
        <v>8</v>
      </c>
      <c r="U83" s="231"/>
      <c r="V83" s="220"/>
      <c r="W83" s="220"/>
      <c r="X83" s="220"/>
      <c r="Y83" s="232"/>
      <c r="Z83" s="233"/>
      <c r="AA83" s="220"/>
      <c r="AB83" s="220"/>
      <c r="AC83" s="220"/>
      <c r="AD83" s="232"/>
      <c r="AE83" s="233"/>
      <c r="AF83" s="220"/>
      <c r="AG83" s="220"/>
      <c r="AH83" s="220"/>
      <c r="AI83" s="232"/>
      <c r="AJ83" s="234">
        <f>'EQUIPO ENERO 2025'!AP83</f>
        <v>8</v>
      </c>
      <c r="AK83" s="235">
        <f t="shared" ref="AK83:AO83" si="158">P83-Z83+AE83+U83</f>
        <v>8</v>
      </c>
      <c r="AL83" s="229">
        <f t="shared" si="158"/>
        <v>8</v>
      </c>
      <c r="AM83" s="229">
        <f t="shared" si="158"/>
        <v>8</v>
      </c>
      <c r="AN83" s="229">
        <f t="shared" si="158"/>
        <v>8</v>
      </c>
      <c r="AO83" s="229">
        <f t="shared" si="158"/>
        <v>8</v>
      </c>
      <c r="AP83" s="220"/>
      <c r="AQ83" s="226">
        <f t="shared" si="3"/>
        <v>8</v>
      </c>
      <c r="AR83" s="224"/>
      <c r="AS83" s="224"/>
      <c r="AT83" s="236"/>
      <c r="AU83" s="224"/>
      <c r="AV83" s="224"/>
      <c r="AW83" s="238"/>
      <c r="AX83" s="238"/>
    </row>
    <row r="84" spans="1:50" ht="93.75" customHeight="1" x14ac:dyDescent="0.55000000000000004">
      <c r="A84" s="218">
        <f t="shared" si="4"/>
        <v>79</v>
      </c>
      <c r="B84" s="273" t="s">
        <v>409</v>
      </c>
      <c r="C84" s="220" t="s">
        <v>410</v>
      </c>
      <c r="D84" s="220" t="s">
        <v>411</v>
      </c>
      <c r="E84" s="224" t="s">
        <v>412</v>
      </c>
      <c r="F84" s="220"/>
      <c r="G84" s="221" t="s">
        <v>42</v>
      </c>
      <c r="H84" s="220"/>
      <c r="I84" s="224" t="s">
        <v>413</v>
      </c>
      <c r="J84" s="220" t="s">
        <v>72</v>
      </c>
      <c r="K84" s="246">
        <v>44592</v>
      </c>
      <c r="L84" s="226"/>
      <c r="M84" s="226"/>
      <c r="N84" s="227"/>
      <c r="O84" s="226">
        <f>'EQUIPO JULIO 2025  1'!AQ84</f>
        <v>1</v>
      </c>
      <c r="P84" s="228">
        <f t="shared" si="0"/>
        <v>1</v>
      </c>
      <c r="Q84" s="229">
        <f t="shared" ref="Q84:T84" si="159">AK84</f>
        <v>1</v>
      </c>
      <c r="R84" s="229">
        <f t="shared" si="159"/>
        <v>1</v>
      </c>
      <c r="S84" s="229">
        <f t="shared" si="159"/>
        <v>1</v>
      </c>
      <c r="T84" s="230">
        <f t="shared" si="159"/>
        <v>1</v>
      </c>
      <c r="U84" s="231"/>
      <c r="V84" s="220"/>
      <c r="W84" s="220"/>
      <c r="X84" s="220"/>
      <c r="Y84" s="232"/>
      <c r="Z84" s="233"/>
      <c r="AA84" s="220"/>
      <c r="AB84" s="220"/>
      <c r="AC84" s="220"/>
      <c r="AD84" s="232"/>
      <c r="AE84" s="233"/>
      <c r="AF84" s="220"/>
      <c r="AG84" s="220"/>
      <c r="AH84" s="220"/>
      <c r="AI84" s="232"/>
      <c r="AJ84" s="234">
        <f>'EQUIPO ENERO 2025'!AP84</f>
        <v>1</v>
      </c>
      <c r="AK84" s="235">
        <f t="shared" ref="AK84:AO84" si="160">P84-Z84+AE84+U84</f>
        <v>1</v>
      </c>
      <c r="AL84" s="229">
        <f t="shared" si="160"/>
        <v>1</v>
      </c>
      <c r="AM84" s="229">
        <f t="shared" si="160"/>
        <v>1</v>
      </c>
      <c r="AN84" s="229">
        <f t="shared" si="160"/>
        <v>1</v>
      </c>
      <c r="AO84" s="229">
        <f t="shared" si="160"/>
        <v>1</v>
      </c>
      <c r="AP84" s="220"/>
      <c r="AQ84" s="226">
        <f t="shared" si="3"/>
        <v>1</v>
      </c>
      <c r="AR84" s="224"/>
      <c r="AS84" s="224"/>
      <c r="AT84" s="236"/>
      <c r="AU84" s="224"/>
      <c r="AV84" s="224"/>
      <c r="AW84" s="238"/>
      <c r="AX84" s="238"/>
    </row>
    <row r="85" spans="1:50" ht="93.75" customHeight="1" x14ac:dyDescent="0.55000000000000004">
      <c r="A85" s="218">
        <f t="shared" si="4"/>
        <v>80</v>
      </c>
      <c r="B85" s="273" t="s">
        <v>414</v>
      </c>
      <c r="C85" s="220" t="s">
        <v>155</v>
      </c>
      <c r="D85" s="220" t="s">
        <v>415</v>
      </c>
      <c r="E85" s="224" t="s">
        <v>416</v>
      </c>
      <c r="F85" s="220"/>
      <c r="G85" s="221"/>
      <c r="H85" s="220"/>
      <c r="I85" s="224" t="s">
        <v>417</v>
      </c>
      <c r="J85" s="220" t="s">
        <v>72</v>
      </c>
      <c r="K85" s="246">
        <v>45582</v>
      </c>
      <c r="L85" s="226"/>
      <c r="M85" s="226"/>
      <c r="N85" s="227"/>
      <c r="O85" s="226">
        <f>'EQUIPO JULIO 2025  1'!AQ85</f>
        <v>9</v>
      </c>
      <c r="P85" s="228">
        <f t="shared" si="0"/>
        <v>9</v>
      </c>
      <c r="Q85" s="229">
        <f t="shared" ref="Q85:T85" si="161">AK85</f>
        <v>9</v>
      </c>
      <c r="R85" s="229">
        <f t="shared" si="161"/>
        <v>9</v>
      </c>
      <c r="S85" s="229">
        <f t="shared" si="161"/>
        <v>9</v>
      </c>
      <c r="T85" s="230">
        <f t="shared" si="161"/>
        <v>9</v>
      </c>
      <c r="U85" s="231"/>
      <c r="V85" s="220"/>
      <c r="W85" s="220"/>
      <c r="X85" s="220"/>
      <c r="Y85" s="232"/>
      <c r="Z85" s="233"/>
      <c r="AA85" s="220"/>
      <c r="AB85" s="220"/>
      <c r="AC85" s="220"/>
      <c r="AD85" s="232"/>
      <c r="AE85" s="233"/>
      <c r="AF85" s="220"/>
      <c r="AG85" s="220"/>
      <c r="AH85" s="220"/>
      <c r="AI85" s="232"/>
      <c r="AJ85" s="234">
        <f>'EQUIPO ENERO 2025'!AP85</f>
        <v>10</v>
      </c>
      <c r="AK85" s="235">
        <f t="shared" ref="AK85:AO85" si="162">P85-Z85+AE85+U85</f>
        <v>9</v>
      </c>
      <c r="AL85" s="229">
        <f t="shared" si="162"/>
        <v>9</v>
      </c>
      <c r="AM85" s="229">
        <f t="shared" si="162"/>
        <v>9</v>
      </c>
      <c r="AN85" s="229">
        <f t="shared" si="162"/>
        <v>9</v>
      </c>
      <c r="AO85" s="229">
        <f t="shared" si="162"/>
        <v>9</v>
      </c>
      <c r="AP85" s="220"/>
      <c r="AQ85" s="226">
        <f t="shared" si="3"/>
        <v>9</v>
      </c>
      <c r="AR85" s="224"/>
      <c r="AS85" s="224"/>
      <c r="AT85" s="236"/>
      <c r="AU85" s="224"/>
      <c r="AV85" s="224"/>
      <c r="AW85" s="238"/>
      <c r="AX85" s="238"/>
    </row>
    <row r="86" spans="1:50" ht="93.75" customHeight="1" x14ac:dyDescent="0.55000000000000004">
      <c r="A86" s="218">
        <f t="shared" si="4"/>
        <v>81</v>
      </c>
      <c r="B86" s="279" t="s">
        <v>419</v>
      </c>
      <c r="C86" s="224" t="s">
        <v>38</v>
      </c>
      <c r="D86" s="224" t="s">
        <v>59</v>
      </c>
      <c r="E86" s="224" t="s">
        <v>420</v>
      </c>
      <c r="F86" s="224" t="s">
        <v>421</v>
      </c>
      <c r="G86" s="227" t="s">
        <v>42</v>
      </c>
      <c r="H86" s="280">
        <v>2800</v>
      </c>
      <c r="I86" s="227" t="s">
        <v>422</v>
      </c>
      <c r="J86" s="220" t="s">
        <v>72</v>
      </c>
      <c r="K86" s="225">
        <v>45325</v>
      </c>
      <c r="L86" s="226"/>
      <c r="M86" s="226"/>
      <c r="N86" s="227"/>
      <c r="O86" s="226">
        <f>'EQUIPO JULIO 2025  1'!AQ86</f>
        <v>1</v>
      </c>
      <c r="P86" s="228">
        <f t="shared" si="0"/>
        <v>1</v>
      </c>
      <c r="Q86" s="229">
        <f t="shared" ref="Q86:T86" si="163">AK86</f>
        <v>1</v>
      </c>
      <c r="R86" s="229">
        <f t="shared" si="163"/>
        <v>1</v>
      </c>
      <c r="S86" s="229">
        <f t="shared" si="163"/>
        <v>1</v>
      </c>
      <c r="T86" s="230">
        <f t="shared" si="163"/>
        <v>1</v>
      </c>
      <c r="U86" s="231"/>
      <c r="V86" s="220"/>
      <c r="W86" s="220"/>
      <c r="X86" s="220"/>
      <c r="Y86" s="232"/>
      <c r="Z86" s="233"/>
      <c r="AA86" s="220"/>
      <c r="AB86" s="220"/>
      <c r="AC86" s="220"/>
      <c r="AD86" s="232"/>
      <c r="AE86" s="233"/>
      <c r="AF86" s="220"/>
      <c r="AG86" s="220"/>
      <c r="AH86" s="220"/>
      <c r="AI86" s="232"/>
      <c r="AJ86" s="234">
        <f>'EQUIPO ENERO 2025'!AP86</f>
        <v>1</v>
      </c>
      <c r="AK86" s="235">
        <f t="shared" ref="AK86:AO86" si="164">P86-Z86+AE86+U86</f>
        <v>1</v>
      </c>
      <c r="AL86" s="229">
        <f t="shared" si="164"/>
        <v>1</v>
      </c>
      <c r="AM86" s="229">
        <f t="shared" si="164"/>
        <v>1</v>
      </c>
      <c r="AN86" s="229">
        <f t="shared" si="164"/>
        <v>1</v>
      </c>
      <c r="AO86" s="229">
        <f t="shared" si="164"/>
        <v>1</v>
      </c>
      <c r="AP86" s="220"/>
      <c r="AQ86" s="226">
        <f t="shared" si="3"/>
        <v>1</v>
      </c>
      <c r="AR86" s="224"/>
      <c r="AS86" s="224"/>
      <c r="AT86" s="236"/>
      <c r="AU86" s="224"/>
      <c r="AV86" s="224"/>
      <c r="AW86" s="238"/>
      <c r="AX86" s="238"/>
    </row>
    <row r="87" spans="1:50" ht="93.75" customHeight="1" x14ac:dyDescent="0.55000000000000004">
      <c r="A87" s="218">
        <f t="shared" si="4"/>
        <v>82</v>
      </c>
      <c r="B87" s="239" t="s">
        <v>424</v>
      </c>
      <c r="C87" s="224" t="s">
        <v>38</v>
      </c>
      <c r="D87" s="240" t="s">
        <v>58</v>
      </c>
      <c r="E87" s="241" t="s">
        <v>425</v>
      </c>
      <c r="F87" s="242" t="s">
        <v>426</v>
      </c>
      <c r="G87" s="243" t="s">
        <v>42</v>
      </c>
      <c r="H87" s="242" t="s">
        <v>427</v>
      </c>
      <c r="I87" s="245" t="s">
        <v>428</v>
      </c>
      <c r="J87" s="223" t="s">
        <v>58</v>
      </c>
      <c r="K87" s="250">
        <v>44592</v>
      </c>
      <c r="L87" s="226"/>
      <c r="M87" s="226"/>
      <c r="N87" s="224"/>
      <c r="O87" s="226">
        <f>'EQUIPO JULIO 2025  1'!AQ87</f>
        <v>2</v>
      </c>
      <c r="P87" s="228">
        <f t="shared" si="0"/>
        <v>2</v>
      </c>
      <c r="Q87" s="229">
        <f t="shared" ref="Q87:T87" si="165">AK87</f>
        <v>2</v>
      </c>
      <c r="R87" s="229">
        <f t="shared" si="165"/>
        <v>2</v>
      </c>
      <c r="S87" s="229">
        <f t="shared" si="165"/>
        <v>2</v>
      </c>
      <c r="T87" s="230">
        <f t="shared" si="165"/>
        <v>2</v>
      </c>
      <c r="U87" s="231"/>
      <c r="V87" s="220"/>
      <c r="W87" s="220"/>
      <c r="X87" s="220"/>
      <c r="Y87" s="232"/>
      <c r="Z87" s="233"/>
      <c r="AA87" s="220"/>
      <c r="AB87" s="220"/>
      <c r="AC87" s="220"/>
      <c r="AD87" s="232"/>
      <c r="AE87" s="233"/>
      <c r="AF87" s="220"/>
      <c r="AG87" s="220"/>
      <c r="AH87" s="220"/>
      <c r="AI87" s="232"/>
      <c r="AJ87" s="234">
        <f>'EQUIPO ENERO 2025'!AP87</f>
        <v>2</v>
      </c>
      <c r="AK87" s="235">
        <f t="shared" ref="AK87:AO87" si="166">P87-Z87+AE87+U87</f>
        <v>2</v>
      </c>
      <c r="AL87" s="229">
        <f t="shared" si="166"/>
        <v>2</v>
      </c>
      <c r="AM87" s="229">
        <f t="shared" si="166"/>
        <v>2</v>
      </c>
      <c r="AN87" s="229">
        <f t="shared" si="166"/>
        <v>2</v>
      </c>
      <c r="AO87" s="229">
        <f t="shared" si="166"/>
        <v>2</v>
      </c>
      <c r="AP87" s="220"/>
      <c r="AQ87" s="226">
        <f t="shared" si="3"/>
        <v>2</v>
      </c>
      <c r="AR87" s="224"/>
      <c r="AS87" s="224"/>
      <c r="AT87" s="236"/>
      <c r="AU87" s="224"/>
      <c r="AV87" s="224"/>
      <c r="AW87" s="238"/>
      <c r="AX87" s="238"/>
    </row>
    <row r="88" spans="1:50" ht="93.75" customHeight="1" x14ac:dyDescent="0.55000000000000004">
      <c r="A88" s="218">
        <f t="shared" si="4"/>
        <v>83</v>
      </c>
      <c r="B88" s="239" t="s">
        <v>430</v>
      </c>
      <c r="C88" s="224" t="s">
        <v>38</v>
      </c>
      <c r="D88" s="240" t="s">
        <v>362</v>
      </c>
      <c r="E88" s="241" t="s">
        <v>431</v>
      </c>
      <c r="F88" s="242" t="s">
        <v>432</v>
      </c>
      <c r="G88" s="243" t="s">
        <v>42</v>
      </c>
      <c r="H88" s="242"/>
      <c r="I88" s="245" t="s">
        <v>433</v>
      </c>
      <c r="J88" s="223" t="s">
        <v>362</v>
      </c>
      <c r="K88" s="246">
        <v>44592</v>
      </c>
      <c r="L88" s="226"/>
      <c r="M88" s="226"/>
      <c r="N88" s="224"/>
      <c r="O88" s="226">
        <f>'EQUIPO JULIO 2025  1'!AQ88</f>
        <v>1</v>
      </c>
      <c r="P88" s="228">
        <f t="shared" si="0"/>
        <v>1</v>
      </c>
      <c r="Q88" s="229">
        <f t="shared" ref="Q88:T88" si="167">AK88</f>
        <v>1</v>
      </c>
      <c r="R88" s="229">
        <f t="shared" si="167"/>
        <v>1</v>
      </c>
      <c r="S88" s="229">
        <f t="shared" si="167"/>
        <v>1</v>
      </c>
      <c r="T88" s="230">
        <f t="shared" si="167"/>
        <v>1</v>
      </c>
      <c r="U88" s="231"/>
      <c r="V88" s="220"/>
      <c r="W88" s="220"/>
      <c r="X88" s="220"/>
      <c r="Y88" s="232"/>
      <c r="Z88" s="233"/>
      <c r="AA88" s="220"/>
      <c r="AB88" s="220"/>
      <c r="AC88" s="220"/>
      <c r="AD88" s="232"/>
      <c r="AE88" s="233"/>
      <c r="AF88" s="220"/>
      <c r="AG88" s="220"/>
      <c r="AH88" s="220"/>
      <c r="AI88" s="232"/>
      <c r="AJ88" s="234">
        <f>'EQUIPO ENERO 2025'!AP88</f>
        <v>1</v>
      </c>
      <c r="AK88" s="235">
        <f t="shared" ref="AK88:AO88" si="168">P88-Z88+AE88+U88</f>
        <v>1</v>
      </c>
      <c r="AL88" s="229">
        <f t="shared" si="168"/>
        <v>1</v>
      </c>
      <c r="AM88" s="229">
        <f t="shared" si="168"/>
        <v>1</v>
      </c>
      <c r="AN88" s="229">
        <f t="shared" si="168"/>
        <v>1</v>
      </c>
      <c r="AO88" s="229">
        <f t="shared" si="168"/>
        <v>1</v>
      </c>
      <c r="AP88" s="220"/>
      <c r="AQ88" s="226">
        <f t="shared" si="3"/>
        <v>1</v>
      </c>
      <c r="AR88" s="224"/>
      <c r="AS88" s="224"/>
      <c r="AT88" s="236"/>
      <c r="AU88" s="224"/>
      <c r="AV88" s="224"/>
      <c r="AW88" s="238"/>
      <c r="AX88" s="238"/>
    </row>
    <row r="89" spans="1:50" ht="93.75" customHeight="1" x14ac:dyDescent="0.55000000000000004">
      <c r="A89" s="218">
        <f t="shared" si="4"/>
        <v>84</v>
      </c>
      <c r="B89" s="337" t="s">
        <v>435</v>
      </c>
      <c r="C89" s="224" t="s">
        <v>38</v>
      </c>
      <c r="D89" s="240" t="s">
        <v>72</v>
      </c>
      <c r="E89" s="241" t="s">
        <v>436</v>
      </c>
      <c r="F89" s="242" t="s">
        <v>437</v>
      </c>
      <c r="G89" s="243"/>
      <c r="H89" s="242"/>
      <c r="I89" s="245"/>
      <c r="J89" s="220" t="s">
        <v>72</v>
      </c>
      <c r="K89" s="246">
        <v>45416</v>
      </c>
      <c r="L89" s="226"/>
      <c r="M89" s="226"/>
      <c r="N89" s="224"/>
      <c r="O89" s="226">
        <f>'EQUIPO JULIO 2025  1'!AQ89</f>
        <v>1</v>
      </c>
      <c r="P89" s="228">
        <f t="shared" si="0"/>
        <v>1</v>
      </c>
      <c r="Q89" s="229">
        <f t="shared" ref="Q89:T89" si="169">AK89</f>
        <v>1</v>
      </c>
      <c r="R89" s="229">
        <f t="shared" si="169"/>
        <v>1</v>
      </c>
      <c r="S89" s="229">
        <f t="shared" si="169"/>
        <v>1</v>
      </c>
      <c r="T89" s="230">
        <f t="shared" si="169"/>
        <v>1</v>
      </c>
      <c r="U89" s="231"/>
      <c r="V89" s="220"/>
      <c r="W89" s="220"/>
      <c r="X89" s="220"/>
      <c r="Y89" s="232"/>
      <c r="Z89" s="233"/>
      <c r="AA89" s="220"/>
      <c r="AB89" s="220"/>
      <c r="AC89" s="220"/>
      <c r="AD89" s="232"/>
      <c r="AE89" s="233"/>
      <c r="AF89" s="220"/>
      <c r="AG89" s="220"/>
      <c r="AH89" s="220"/>
      <c r="AI89" s="232"/>
      <c r="AJ89" s="234">
        <f>'EQUIPO ENERO 2025'!AP89</f>
        <v>1</v>
      </c>
      <c r="AK89" s="235">
        <f t="shared" ref="AK89:AO89" si="170">P89-Z89+AE89+U89</f>
        <v>1</v>
      </c>
      <c r="AL89" s="229">
        <f t="shared" si="170"/>
        <v>1</v>
      </c>
      <c r="AM89" s="229">
        <f t="shared" si="170"/>
        <v>1</v>
      </c>
      <c r="AN89" s="229">
        <f t="shared" si="170"/>
        <v>1</v>
      </c>
      <c r="AO89" s="229">
        <f t="shared" si="170"/>
        <v>1</v>
      </c>
      <c r="AP89" s="220"/>
      <c r="AQ89" s="226">
        <f t="shared" si="3"/>
        <v>1</v>
      </c>
      <c r="AR89" s="236"/>
      <c r="AS89" s="236"/>
      <c r="AT89" s="236"/>
      <c r="AU89" s="224"/>
      <c r="AV89" s="224"/>
      <c r="AW89" s="238"/>
      <c r="AX89" s="238"/>
    </row>
    <row r="90" spans="1:50" ht="93.75" customHeight="1" x14ac:dyDescent="0.55000000000000004">
      <c r="A90" s="218">
        <f t="shared" si="4"/>
        <v>85</v>
      </c>
      <c r="B90" s="273" t="s">
        <v>438</v>
      </c>
      <c r="C90" s="224" t="s">
        <v>38</v>
      </c>
      <c r="D90" s="220"/>
      <c r="E90" s="224"/>
      <c r="F90" s="220" t="s">
        <v>439</v>
      </c>
      <c r="G90" s="221"/>
      <c r="H90" s="220"/>
      <c r="I90" s="224" t="s">
        <v>440</v>
      </c>
      <c r="J90" s="220" t="s">
        <v>72</v>
      </c>
      <c r="K90" s="278">
        <v>44592</v>
      </c>
      <c r="L90" s="226"/>
      <c r="M90" s="226"/>
      <c r="N90" s="227"/>
      <c r="O90" s="226">
        <f>'EQUIPO JULIO 2025  1'!AQ90</f>
        <v>0</v>
      </c>
      <c r="P90" s="228">
        <f t="shared" si="0"/>
        <v>0</v>
      </c>
      <c r="Q90" s="229">
        <f t="shared" ref="Q90:T90" si="171">AK90</f>
        <v>0</v>
      </c>
      <c r="R90" s="229">
        <f t="shared" si="171"/>
        <v>0</v>
      </c>
      <c r="S90" s="229">
        <f t="shared" si="171"/>
        <v>0</v>
      </c>
      <c r="T90" s="230">
        <f t="shared" si="171"/>
        <v>0</v>
      </c>
      <c r="U90" s="231"/>
      <c r="V90" s="220"/>
      <c r="W90" s="220"/>
      <c r="X90" s="220"/>
      <c r="Y90" s="232"/>
      <c r="Z90" s="233"/>
      <c r="AA90" s="220"/>
      <c r="AB90" s="220"/>
      <c r="AC90" s="220"/>
      <c r="AD90" s="232"/>
      <c r="AE90" s="233"/>
      <c r="AF90" s="220"/>
      <c r="AG90" s="220"/>
      <c r="AH90" s="220"/>
      <c r="AI90" s="232"/>
      <c r="AJ90" s="234">
        <f>'EQUIPO ENERO 2025'!AP90</f>
        <v>0</v>
      </c>
      <c r="AK90" s="235">
        <f t="shared" ref="AK90:AO90" si="172">P90-Z90+AE90+U90</f>
        <v>0</v>
      </c>
      <c r="AL90" s="229">
        <f t="shared" si="172"/>
        <v>0</v>
      </c>
      <c r="AM90" s="229">
        <f t="shared" si="172"/>
        <v>0</v>
      </c>
      <c r="AN90" s="229">
        <f t="shared" si="172"/>
        <v>0</v>
      </c>
      <c r="AO90" s="229">
        <f t="shared" si="172"/>
        <v>0</v>
      </c>
      <c r="AP90" s="220"/>
      <c r="AQ90" s="226">
        <f t="shared" si="3"/>
        <v>0</v>
      </c>
      <c r="AR90" s="224"/>
      <c r="AS90" s="224"/>
      <c r="AT90" s="236"/>
      <c r="AU90" s="224"/>
      <c r="AV90" s="224"/>
      <c r="AW90" s="238"/>
      <c r="AX90" s="238"/>
    </row>
    <row r="91" spans="1:50" ht="93.75" customHeight="1" x14ac:dyDescent="0.55000000000000004">
      <c r="A91" s="218">
        <f t="shared" si="4"/>
        <v>86</v>
      </c>
      <c r="B91" s="283" t="s">
        <v>441</v>
      </c>
      <c r="C91" s="224" t="s">
        <v>38</v>
      </c>
      <c r="D91" s="236" t="s">
        <v>442</v>
      </c>
      <c r="E91" s="224" t="s">
        <v>443</v>
      </c>
      <c r="F91" s="220" t="s">
        <v>444</v>
      </c>
      <c r="G91" s="221" t="s">
        <v>42</v>
      </c>
      <c r="H91" s="223">
        <v>7500</v>
      </c>
      <c r="I91" s="224" t="s">
        <v>445</v>
      </c>
      <c r="J91" s="224" t="s">
        <v>72</v>
      </c>
      <c r="K91" s="278">
        <v>45673</v>
      </c>
      <c r="L91" s="226" t="s">
        <v>89</v>
      </c>
      <c r="M91" s="226"/>
      <c r="N91" s="224"/>
      <c r="O91" s="226">
        <f>'EQUIPO JULIO 2025  1'!AQ91</f>
        <v>0</v>
      </c>
      <c r="P91" s="228">
        <f t="shared" si="0"/>
        <v>0</v>
      </c>
      <c r="Q91" s="229">
        <f t="shared" ref="Q91:T91" si="173">AK91</f>
        <v>0</v>
      </c>
      <c r="R91" s="229">
        <f t="shared" si="173"/>
        <v>0</v>
      </c>
      <c r="S91" s="229">
        <f t="shared" si="173"/>
        <v>0</v>
      </c>
      <c r="T91" s="230">
        <f t="shared" si="173"/>
        <v>0</v>
      </c>
      <c r="U91" s="231"/>
      <c r="V91" s="220"/>
      <c r="W91" s="220"/>
      <c r="X91" s="220"/>
      <c r="Y91" s="232"/>
      <c r="Z91" s="233"/>
      <c r="AA91" s="220"/>
      <c r="AB91" s="220"/>
      <c r="AC91" s="220"/>
      <c r="AD91" s="232"/>
      <c r="AE91" s="233"/>
      <c r="AF91" s="220"/>
      <c r="AG91" s="220"/>
      <c r="AH91" s="220"/>
      <c r="AI91" s="232"/>
      <c r="AJ91" s="234">
        <f>'EQUIPO ENERO 2025'!AP91</f>
        <v>14</v>
      </c>
      <c r="AK91" s="235">
        <f t="shared" ref="AK91:AO91" si="174">P91-Z91+AE91+U91</f>
        <v>0</v>
      </c>
      <c r="AL91" s="229">
        <f t="shared" si="174"/>
        <v>0</v>
      </c>
      <c r="AM91" s="229">
        <f t="shared" si="174"/>
        <v>0</v>
      </c>
      <c r="AN91" s="229">
        <f t="shared" si="174"/>
        <v>0</v>
      </c>
      <c r="AO91" s="229">
        <f t="shared" si="174"/>
        <v>0</v>
      </c>
      <c r="AP91" s="220"/>
      <c r="AQ91" s="226">
        <f t="shared" si="3"/>
        <v>0</v>
      </c>
      <c r="AR91" s="224"/>
      <c r="AS91" s="224"/>
      <c r="AT91" s="236"/>
      <c r="AU91" s="224"/>
      <c r="AV91" s="224"/>
      <c r="AW91" s="238"/>
      <c r="AX91" s="238"/>
    </row>
    <row r="92" spans="1:50" ht="93.75" customHeight="1" x14ac:dyDescent="0.55000000000000004">
      <c r="A92" s="218">
        <f t="shared" si="4"/>
        <v>87</v>
      </c>
      <c r="B92" s="273" t="s">
        <v>450</v>
      </c>
      <c r="C92" s="224" t="s">
        <v>38</v>
      </c>
      <c r="D92" s="224"/>
      <c r="E92" s="224" t="s">
        <v>451</v>
      </c>
      <c r="F92" s="220" t="s">
        <v>452</v>
      </c>
      <c r="G92" s="221" t="s">
        <v>42</v>
      </c>
      <c r="H92" s="220"/>
      <c r="I92" s="224" t="s">
        <v>453</v>
      </c>
      <c r="J92" s="224" t="s">
        <v>72</v>
      </c>
      <c r="K92" s="278">
        <v>44592</v>
      </c>
      <c r="L92" s="226"/>
      <c r="M92" s="226"/>
      <c r="N92" s="338"/>
      <c r="O92" s="226">
        <f>'EQUIPO JULIO 2025  1'!AQ92</f>
        <v>0</v>
      </c>
      <c r="P92" s="228">
        <f t="shared" si="0"/>
        <v>0</v>
      </c>
      <c r="Q92" s="229">
        <f t="shared" ref="Q92:T92" si="175">AK92</f>
        <v>0</v>
      </c>
      <c r="R92" s="229">
        <f t="shared" si="175"/>
        <v>0</v>
      </c>
      <c r="S92" s="229">
        <f t="shared" si="175"/>
        <v>0</v>
      </c>
      <c r="T92" s="230">
        <f t="shared" si="175"/>
        <v>0</v>
      </c>
      <c r="U92" s="231"/>
      <c r="V92" s="220"/>
      <c r="W92" s="220"/>
      <c r="X92" s="220"/>
      <c r="Y92" s="232"/>
      <c r="Z92" s="233"/>
      <c r="AA92" s="220"/>
      <c r="AB92" s="220"/>
      <c r="AC92" s="220"/>
      <c r="AD92" s="232"/>
      <c r="AE92" s="233"/>
      <c r="AF92" s="220"/>
      <c r="AG92" s="220"/>
      <c r="AH92" s="220"/>
      <c r="AI92" s="232"/>
      <c r="AJ92" s="234">
        <f>'EQUIPO ENERO 2025'!AP92</f>
        <v>1</v>
      </c>
      <c r="AK92" s="235">
        <f t="shared" ref="AK92:AO92" si="176">P92-Z92+AE92+U92</f>
        <v>0</v>
      </c>
      <c r="AL92" s="229">
        <f t="shared" si="176"/>
        <v>0</v>
      </c>
      <c r="AM92" s="229">
        <f t="shared" si="176"/>
        <v>0</v>
      </c>
      <c r="AN92" s="229">
        <f t="shared" si="176"/>
        <v>0</v>
      </c>
      <c r="AO92" s="229">
        <f t="shared" si="176"/>
        <v>0</v>
      </c>
      <c r="AP92" s="220"/>
      <c r="AQ92" s="226">
        <f t="shared" si="3"/>
        <v>0</v>
      </c>
      <c r="AR92" s="224"/>
      <c r="AS92" s="224"/>
      <c r="AT92" s="236"/>
      <c r="AU92" s="224"/>
      <c r="AV92" s="224"/>
      <c r="AW92" s="238"/>
      <c r="AX92" s="238"/>
    </row>
    <row r="93" spans="1:50" ht="93.75" customHeight="1" x14ac:dyDescent="0.55000000000000004">
      <c r="A93" s="218">
        <f t="shared" si="4"/>
        <v>88</v>
      </c>
      <c r="B93" s="239" t="s">
        <v>454</v>
      </c>
      <c r="C93" s="224" t="s">
        <v>38</v>
      </c>
      <c r="D93" s="247" t="s">
        <v>58</v>
      </c>
      <c r="E93" s="241" t="s">
        <v>455</v>
      </c>
      <c r="F93" s="242" t="s">
        <v>456</v>
      </c>
      <c r="G93" s="243" t="s">
        <v>42</v>
      </c>
      <c r="H93" s="242"/>
      <c r="I93" s="245" t="s">
        <v>457</v>
      </c>
      <c r="J93" s="280" t="s">
        <v>58</v>
      </c>
      <c r="K93" s="246">
        <v>44592</v>
      </c>
      <c r="L93" s="226"/>
      <c r="M93" s="226"/>
      <c r="N93" s="339"/>
      <c r="O93" s="226">
        <f>'EQUIPO JULIO 2025  1'!AQ93</f>
        <v>2</v>
      </c>
      <c r="P93" s="228">
        <f t="shared" si="0"/>
        <v>2</v>
      </c>
      <c r="Q93" s="229">
        <f t="shared" ref="Q93:T93" si="177">AK93</f>
        <v>2</v>
      </c>
      <c r="R93" s="229">
        <f t="shared" si="177"/>
        <v>2</v>
      </c>
      <c r="S93" s="229">
        <f t="shared" si="177"/>
        <v>2</v>
      </c>
      <c r="T93" s="230">
        <f t="shared" si="177"/>
        <v>2</v>
      </c>
      <c r="U93" s="231"/>
      <c r="V93" s="220"/>
      <c r="W93" s="220"/>
      <c r="X93" s="220"/>
      <c r="Y93" s="232"/>
      <c r="Z93" s="233"/>
      <c r="AA93" s="220"/>
      <c r="AB93" s="220"/>
      <c r="AC93" s="220"/>
      <c r="AD93" s="232"/>
      <c r="AE93" s="233"/>
      <c r="AF93" s="220"/>
      <c r="AG93" s="220"/>
      <c r="AH93" s="220"/>
      <c r="AI93" s="232"/>
      <c r="AJ93" s="234">
        <f>'EQUIPO ENERO 2025'!AP93</f>
        <v>2</v>
      </c>
      <c r="AK93" s="235">
        <f t="shared" ref="AK93:AO93" si="178">P93-Z93+AE93+U93</f>
        <v>2</v>
      </c>
      <c r="AL93" s="229">
        <f t="shared" si="178"/>
        <v>2</v>
      </c>
      <c r="AM93" s="229">
        <f t="shared" si="178"/>
        <v>2</v>
      </c>
      <c r="AN93" s="229">
        <f t="shared" si="178"/>
        <v>2</v>
      </c>
      <c r="AO93" s="229">
        <f t="shared" si="178"/>
        <v>2</v>
      </c>
      <c r="AP93" s="220"/>
      <c r="AQ93" s="226">
        <f t="shared" si="3"/>
        <v>2</v>
      </c>
      <c r="AR93" s="224"/>
      <c r="AS93" s="224"/>
      <c r="AT93" s="236"/>
      <c r="AU93" s="224"/>
      <c r="AV93" s="224"/>
      <c r="AW93" s="238"/>
      <c r="AX93" s="238"/>
    </row>
    <row r="94" spans="1:50" ht="93.75" customHeight="1" x14ac:dyDescent="0.55000000000000004">
      <c r="A94" s="218">
        <f t="shared" si="4"/>
        <v>89</v>
      </c>
      <c r="B94" s="239" t="s">
        <v>458</v>
      </c>
      <c r="C94" s="224" t="s">
        <v>38</v>
      </c>
      <c r="D94" s="247" t="s">
        <v>58</v>
      </c>
      <c r="E94" s="241" t="s">
        <v>459</v>
      </c>
      <c r="F94" s="242" t="s">
        <v>460</v>
      </c>
      <c r="G94" s="243" t="s">
        <v>42</v>
      </c>
      <c r="H94" s="244">
        <v>5200</v>
      </c>
      <c r="I94" s="245" t="s">
        <v>461</v>
      </c>
      <c r="J94" s="280" t="s">
        <v>58</v>
      </c>
      <c r="K94" s="246">
        <v>44592</v>
      </c>
      <c r="L94" s="226"/>
      <c r="M94" s="226"/>
      <c r="N94" s="338"/>
      <c r="O94" s="226">
        <f>'EQUIPO JULIO 2025  1'!AQ94</f>
        <v>0</v>
      </c>
      <c r="P94" s="228">
        <f t="shared" si="0"/>
        <v>0</v>
      </c>
      <c r="Q94" s="229">
        <f t="shared" ref="Q94:T94" si="179">AK94</f>
        <v>0</v>
      </c>
      <c r="R94" s="229">
        <f t="shared" si="179"/>
        <v>0</v>
      </c>
      <c r="S94" s="229">
        <f t="shared" si="179"/>
        <v>0</v>
      </c>
      <c r="T94" s="230">
        <f t="shared" si="179"/>
        <v>0</v>
      </c>
      <c r="U94" s="231"/>
      <c r="V94" s="220"/>
      <c r="W94" s="220"/>
      <c r="X94" s="220"/>
      <c r="Y94" s="232"/>
      <c r="Z94" s="233"/>
      <c r="AA94" s="220"/>
      <c r="AB94" s="220"/>
      <c r="AC94" s="220"/>
      <c r="AD94" s="232"/>
      <c r="AE94" s="233"/>
      <c r="AF94" s="220"/>
      <c r="AG94" s="220"/>
      <c r="AH94" s="220"/>
      <c r="AI94" s="232"/>
      <c r="AJ94" s="234">
        <f>'EQUIPO ENERO 2025'!AP94</f>
        <v>0</v>
      </c>
      <c r="AK94" s="235">
        <f t="shared" ref="AK94:AO94" si="180">P94-Z94+AE94+U94</f>
        <v>0</v>
      </c>
      <c r="AL94" s="229">
        <f t="shared" si="180"/>
        <v>0</v>
      </c>
      <c r="AM94" s="229">
        <f t="shared" si="180"/>
        <v>0</v>
      </c>
      <c r="AN94" s="229">
        <f t="shared" si="180"/>
        <v>0</v>
      </c>
      <c r="AO94" s="229">
        <f t="shared" si="180"/>
        <v>0</v>
      </c>
      <c r="AP94" s="220"/>
      <c r="AQ94" s="226">
        <f t="shared" si="3"/>
        <v>0</v>
      </c>
      <c r="AR94" s="224"/>
      <c r="AS94" s="224"/>
      <c r="AT94" s="236"/>
      <c r="AU94" s="224"/>
      <c r="AV94" s="224"/>
      <c r="AW94" s="238"/>
      <c r="AX94" s="238"/>
    </row>
    <row r="95" spans="1:50" ht="93.75" customHeight="1" x14ac:dyDescent="0.55000000000000004">
      <c r="A95" s="218">
        <f t="shared" si="4"/>
        <v>90</v>
      </c>
      <c r="B95" s="273" t="s">
        <v>464</v>
      </c>
      <c r="C95" s="224" t="s">
        <v>38</v>
      </c>
      <c r="D95" s="224" t="s">
        <v>59</v>
      </c>
      <c r="E95" s="224" t="s">
        <v>465</v>
      </c>
      <c r="F95" s="220" t="s">
        <v>466</v>
      </c>
      <c r="G95" s="221" t="s">
        <v>42</v>
      </c>
      <c r="H95" s="220"/>
      <c r="I95" s="224" t="s">
        <v>467</v>
      </c>
      <c r="J95" s="224" t="s">
        <v>72</v>
      </c>
      <c r="K95" s="225">
        <v>44592</v>
      </c>
      <c r="L95" s="226"/>
      <c r="M95" s="226"/>
      <c r="N95" s="338"/>
      <c r="O95" s="226">
        <f>'EQUIPO JULIO 2025  1'!AQ95</f>
        <v>1</v>
      </c>
      <c r="P95" s="228">
        <f t="shared" si="0"/>
        <v>1</v>
      </c>
      <c r="Q95" s="229">
        <f t="shared" ref="Q95:T95" si="181">AK95</f>
        <v>1</v>
      </c>
      <c r="R95" s="229">
        <f t="shared" si="181"/>
        <v>1</v>
      </c>
      <c r="S95" s="229">
        <f t="shared" si="181"/>
        <v>1</v>
      </c>
      <c r="T95" s="230">
        <f t="shared" si="181"/>
        <v>1</v>
      </c>
      <c r="U95" s="231"/>
      <c r="V95" s="220"/>
      <c r="W95" s="220"/>
      <c r="X95" s="220"/>
      <c r="Y95" s="232"/>
      <c r="Z95" s="233"/>
      <c r="AA95" s="220"/>
      <c r="AB95" s="220"/>
      <c r="AC95" s="220"/>
      <c r="AD95" s="232"/>
      <c r="AE95" s="233"/>
      <c r="AF95" s="220"/>
      <c r="AG95" s="220"/>
      <c r="AH95" s="220"/>
      <c r="AI95" s="232"/>
      <c r="AJ95" s="234">
        <f>'EQUIPO ENERO 2025'!AP95</f>
        <v>1</v>
      </c>
      <c r="AK95" s="235">
        <f t="shared" ref="AK95:AO95" si="182">P95-Z95+AE95+U95</f>
        <v>1</v>
      </c>
      <c r="AL95" s="229">
        <f t="shared" si="182"/>
        <v>1</v>
      </c>
      <c r="AM95" s="229">
        <f t="shared" si="182"/>
        <v>1</v>
      </c>
      <c r="AN95" s="229">
        <f t="shared" si="182"/>
        <v>1</v>
      </c>
      <c r="AO95" s="229">
        <f t="shared" si="182"/>
        <v>1</v>
      </c>
      <c r="AP95" s="220"/>
      <c r="AQ95" s="226">
        <f t="shared" si="3"/>
        <v>1</v>
      </c>
      <c r="AR95" s="224"/>
      <c r="AS95" s="224"/>
      <c r="AT95" s="236"/>
      <c r="AU95" s="224"/>
      <c r="AV95" s="224"/>
      <c r="AW95" s="238"/>
      <c r="AX95" s="238"/>
    </row>
    <row r="96" spans="1:50" ht="93.75" customHeight="1" x14ac:dyDescent="0.55000000000000004">
      <c r="A96" s="218">
        <f t="shared" si="4"/>
        <v>91</v>
      </c>
      <c r="B96" s="273" t="s">
        <v>468</v>
      </c>
      <c r="C96" s="224"/>
      <c r="D96" s="224" t="s">
        <v>58</v>
      </c>
      <c r="E96" s="224" t="s">
        <v>203</v>
      </c>
      <c r="F96" s="224" t="s">
        <v>204</v>
      </c>
      <c r="G96" s="236" t="s">
        <v>42</v>
      </c>
      <c r="H96" s="280">
        <v>4500</v>
      </c>
      <c r="I96" s="224" t="s">
        <v>469</v>
      </c>
      <c r="J96" s="224" t="s">
        <v>72</v>
      </c>
      <c r="K96" s="246">
        <v>44592</v>
      </c>
      <c r="L96" s="226"/>
      <c r="M96" s="226"/>
      <c r="N96" s="277"/>
      <c r="O96" s="226">
        <f>'EQUIPO JULIO 2025  1'!AQ96</f>
        <v>0</v>
      </c>
      <c r="P96" s="228">
        <f t="shared" si="0"/>
        <v>0</v>
      </c>
      <c r="Q96" s="229">
        <f t="shared" ref="Q96:T96" si="183">AK96</f>
        <v>0</v>
      </c>
      <c r="R96" s="229">
        <f t="shared" si="183"/>
        <v>0</v>
      </c>
      <c r="S96" s="229">
        <f t="shared" si="183"/>
        <v>0</v>
      </c>
      <c r="T96" s="230">
        <f t="shared" si="183"/>
        <v>0</v>
      </c>
      <c r="U96" s="231"/>
      <c r="V96" s="220"/>
      <c r="W96" s="220"/>
      <c r="X96" s="220"/>
      <c r="Y96" s="232"/>
      <c r="Z96" s="340"/>
      <c r="AA96" s="341"/>
      <c r="AB96" s="220"/>
      <c r="AC96" s="220"/>
      <c r="AD96" s="232"/>
      <c r="AE96" s="233"/>
      <c r="AF96" s="220"/>
      <c r="AG96" s="220"/>
      <c r="AH96" s="220"/>
      <c r="AI96" s="232"/>
      <c r="AJ96" s="234">
        <f>'EQUIPO ENERO 2025'!AP96</f>
        <v>0</v>
      </c>
      <c r="AK96" s="235">
        <f t="shared" ref="AK96:AO96" si="184">P96-Z96+AE96+U96</f>
        <v>0</v>
      </c>
      <c r="AL96" s="229">
        <f t="shared" si="184"/>
        <v>0</v>
      </c>
      <c r="AM96" s="229">
        <f t="shared" si="184"/>
        <v>0</v>
      </c>
      <c r="AN96" s="229">
        <f t="shared" si="184"/>
        <v>0</v>
      </c>
      <c r="AO96" s="229">
        <f t="shared" si="184"/>
        <v>0</v>
      </c>
      <c r="AP96" s="220"/>
      <c r="AQ96" s="226">
        <f t="shared" si="3"/>
        <v>0</v>
      </c>
      <c r="AR96" s="224"/>
      <c r="AS96" s="224"/>
      <c r="AT96" s="236"/>
      <c r="AU96" s="224"/>
      <c r="AV96" s="224"/>
      <c r="AW96" s="238"/>
      <c r="AX96" s="238"/>
    </row>
    <row r="97" spans="1:50" ht="93.75" customHeight="1" x14ac:dyDescent="0.55000000000000004">
      <c r="A97" s="218">
        <f t="shared" si="4"/>
        <v>92</v>
      </c>
      <c r="B97" s="279" t="s">
        <v>470</v>
      </c>
      <c r="C97" s="224" t="s">
        <v>38</v>
      </c>
      <c r="D97" s="247" t="s">
        <v>442</v>
      </c>
      <c r="E97" s="241" t="s">
        <v>471</v>
      </c>
      <c r="F97" s="224" t="s">
        <v>472</v>
      </c>
      <c r="G97" s="227" t="s">
        <v>42</v>
      </c>
      <c r="H97" s="224"/>
      <c r="I97" s="224" t="s">
        <v>473</v>
      </c>
      <c r="J97" s="280" t="s">
        <v>58</v>
      </c>
      <c r="K97" s="250">
        <v>44592</v>
      </c>
      <c r="L97" s="226"/>
      <c r="M97" s="226"/>
      <c r="N97" s="339"/>
      <c r="O97" s="226">
        <f>'EQUIPO JULIO 2025  1'!AQ97</f>
        <v>0</v>
      </c>
      <c r="P97" s="228">
        <f t="shared" si="0"/>
        <v>0</v>
      </c>
      <c r="Q97" s="229">
        <f t="shared" ref="Q97:T97" si="185">AK97</f>
        <v>0</v>
      </c>
      <c r="R97" s="229">
        <f t="shared" si="185"/>
        <v>0</v>
      </c>
      <c r="S97" s="229">
        <f t="shared" si="185"/>
        <v>0</v>
      </c>
      <c r="T97" s="230">
        <f t="shared" si="185"/>
        <v>0</v>
      </c>
      <c r="U97" s="231"/>
      <c r="V97" s="220"/>
      <c r="W97" s="220"/>
      <c r="X97" s="220"/>
      <c r="Y97" s="232"/>
      <c r="Z97" s="233"/>
      <c r="AA97" s="220"/>
      <c r="AB97" s="220"/>
      <c r="AC97" s="220"/>
      <c r="AD97" s="232"/>
      <c r="AE97" s="233"/>
      <c r="AF97" s="220"/>
      <c r="AG97" s="220"/>
      <c r="AH97" s="220"/>
      <c r="AI97" s="232"/>
      <c r="AJ97" s="234">
        <f>'EQUIPO ENERO 2025'!AP97</f>
        <v>0</v>
      </c>
      <c r="AK97" s="235">
        <f t="shared" ref="AK97:AO97" si="186">P97-Z97+AE97+U97</f>
        <v>0</v>
      </c>
      <c r="AL97" s="229">
        <f t="shared" si="186"/>
        <v>0</v>
      </c>
      <c r="AM97" s="229">
        <f t="shared" si="186"/>
        <v>0</v>
      </c>
      <c r="AN97" s="229">
        <f t="shared" si="186"/>
        <v>0</v>
      </c>
      <c r="AO97" s="229">
        <f t="shared" si="186"/>
        <v>0</v>
      </c>
      <c r="AP97" s="220"/>
      <c r="AQ97" s="226">
        <f t="shared" si="3"/>
        <v>0</v>
      </c>
      <c r="AR97" s="224"/>
      <c r="AS97" s="224"/>
      <c r="AT97" s="236"/>
      <c r="AU97" s="224"/>
      <c r="AV97" s="224"/>
      <c r="AW97" s="238"/>
      <c r="AX97" s="238"/>
    </row>
    <row r="98" spans="1:50" ht="93.75" customHeight="1" x14ac:dyDescent="0.55000000000000004">
      <c r="A98" s="218">
        <f t="shared" si="4"/>
        <v>93</v>
      </c>
      <c r="B98" s="239" t="s">
        <v>475</v>
      </c>
      <c r="C98" s="224" t="s">
        <v>38</v>
      </c>
      <c r="D98" s="247" t="s">
        <v>58</v>
      </c>
      <c r="E98" s="241" t="s">
        <v>476</v>
      </c>
      <c r="F98" s="248" t="s">
        <v>472</v>
      </c>
      <c r="G98" s="239" t="s">
        <v>42</v>
      </c>
      <c r="H98" s="248"/>
      <c r="I98" s="245" t="s">
        <v>477</v>
      </c>
      <c r="J98" s="280" t="s">
        <v>58</v>
      </c>
      <c r="K98" s="246">
        <v>44592</v>
      </c>
      <c r="L98" s="226"/>
      <c r="M98" s="226"/>
      <c r="N98" s="339"/>
      <c r="O98" s="226">
        <f>'EQUIPO JULIO 2025  1'!AQ98</f>
        <v>3</v>
      </c>
      <c r="P98" s="228">
        <f t="shared" si="0"/>
        <v>3</v>
      </c>
      <c r="Q98" s="229">
        <f t="shared" ref="Q98:T98" si="187">AK98</f>
        <v>3</v>
      </c>
      <c r="R98" s="229">
        <f t="shared" si="187"/>
        <v>3</v>
      </c>
      <c r="S98" s="229">
        <f t="shared" si="187"/>
        <v>3</v>
      </c>
      <c r="T98" s="230">
        <f t="shared" si="187"/>
        <v>3</v>
      </c>
      <c r="U98" s="231"/>
      <c r="V98" s="220"/>
      <c r="W98" s="220"/>
      <c r="X98" s="220"/>
      <c r="Y98" s="232"/>
      <c r="Z98" s="233"/>
      <c r="AA98" s="220"/>
      <c r="AB98" s="220"/>
      <c r="AC98" s="220"/>
      <c r="AD98" s="232"/>
      <c r="AE98" s="233"/>
      <c r="AF98" s="220"/>
      <c r="AG98" s="220"/>
      <c r="AH98" s="220"/>
      <c r="AI98" s="232"/>
      <c r="AJ98" s="234">
        <f>'EQUIPO ENERO 2025'!AP98</f>
        <v>3</v>
      </c>
      <c r="AK98" s="235">
        <f t="shared" ref="AK98:AO98" si="188">P98-Z98+AE98+U98</f>
        <v>3</v>
      </c>
      <c r="AL98" s="229">
        <f t="shared" si="188"/>
        <v>3</v>
      </c>
      <c r="AM98" s="229">
        <f t="shared" si="188"/>
        <v>3</v>
      </c>
      <c r="AN98" s="229">
        <f t="shared" si="188"/>
        <v>3</v>
      </c>
      <c r="AO98" s="229">
        <f t="shared" si="188"/>
        <v>3</v>
      </c>
      <c r="AP98" s="220"/>
      <c r="AQ98" s="226">
        <f t="shared" si="3"/>
        <v>3</v>
      </c>
      <c r="AR98" s="224"/>
      <c r="AS98" s="224"/>
      <c r="AT98" s="236"/>
      <c r="AU98" s="224"/>
      <c r="AV98" s="224"/>
      <c r="AW98" s="238"/>
      <c r="AX98" s="238"/>
    </row>
    <row r="99" spans="1:50" ht="93.75" customHeight="1" x14ac:dyDescent="0.55000000000000004">
      <c r="A99" s="218">
        <f t="shared" si="4"/>
        <v>94</v>
      </c>
      <c r="B99" s="239" t="s">
        <v>480</v>
      </c>
      <c r="C99" s="224" t="s">
        <v>38</v>
      </c>
      <c r="D99" s="247" t="s">
        <v>58</v>
      </c>
      <c r="E99" s="241" t="s">
        <v>481</v>
      </c>
      <c r="F99" s="248" t="s">
        <v>472</v>
      </c>
      <c r="G99" s="239" t="s">
        <v>42</v>
      </c>
      <c r="H99" s="248"/>
      <c r="I99" s="245" t="s">
        <v>482</v>
      </c>
      <c r="J99" s="280" t="s">
        <v>58</v>
      </c>
      <c r="K99" s="246">
        <v>44592</v>
      </c>
      <c r="L99" s="226"/>
      <c r="M99" s="226"/>
      <c r="N99" s="339"/>
      <c r="O99" s="226">
        <f>'EQUIPO JULIO 2025  1'!AQ99</f>
        <v>3</v>
      </c>
      <c r="P99" s="228">
        <f t="shared" si="0"/>
        <v>3</v>
      </c>
      <c r="Q99" s="229">
        <f t="shared" ref="Q99:T99" si="189">AK99</f>
        <v>3</v>
      </c>
      <c r="R99" s="229">
        <f t="shared" si="189"/>
        <v>3</v>
      </c>
      <c r="S99" s="229">
        <f t="shared" si="189"/>
        <v>3</v>
      </c>
      <c r="T99" s="230">
        <f t="shared" si="189"/>
        <v>3</v>
      </c>
      <c r="U99" s="231"/>
      <c r="V99" s="220"/>
      <c r="W99" s="220"/>
      <c r="X99" s="220"/>
      <c r="Y99" s="232"/>
      <c r="Z99" s="233"/>
      <c r="AA99" s="220"/>
      <c r="AB99" s="220"/>
      <c r="AC99" s="220"/>
      <c r="AD99" s="232"/>
      <c r="AE99" s="233"/>
      <c r="AF99" s="220"/>
      <c r="AG99" s="220"/>
      <c r="AH99" s="220"/>
      <c r="AI99" s="232"/>
      <c r="AJ99" s="234">
        <f>'EQUIPO ENERO 2025'!AP99</f>
        <v>3</v>
      </c>
      <c r="AK99" s="235">
        <f t="shared" ref="AK99:AO99" si="190">P99-Z99+AE99+U99</f>
        <v>3</v>
      </c>
      <c r="AL99" s="229">
        <f t="shared" si="190"/>
        <v>3</v>
      </c>
      <c r="AM99" s="229">
        <f t="shared" si="190"/>
        <v>3</v>
      </c>
      <c r="AN99" s="229">
        <f t="shared" si="190"/>
        <v>3</v>
      </c>
      <c r="AO99" s="229">
        <f t="shared" si="190"/>
        <v>3</v>
      </c>
      <c r="AP99" s="220"/>
      <c r="AQ99" s="226">
        <f t="shared" si="3"/>
        <v>3</v>
      </c>
      <c r="AR99" s="224"/>
      <c r="AS99" s="224"/>
      <c r="AT99" s="236"/>
      <c r="AU99" s="224"/>
      <c r="AV99" s="224"/>
      <c r="AW99" s="238"/>
      <c r="AX99" s="238"/>
    </row>
    <row r="100" spans="1:50" ht="93.75" customHeight="1" x14ac:dyDescent="0.55000000000000004">
      <c r="A100" s="218">
        <f t="shared" si="4"/>
        <v>95</v>
      </c>
      <c r="B100" s="239" t="s">
        <v>483</v>
      </c>
      <c r="C100" s="224" t="s">
        <v>38</v>
      </c>
      <c r="D100" s="247" t="s">
        <v>442</v>
      </c>
      <c r="E100" s="241" t="s">
        <v>484</v>
      </c>
      <c r="F100" s="248" t="s">
        <v>426</v>
      </c>
      <c r="G100" s="239" t="s">
        <v>42</v>
      </c>
      <c r="H100" s="248" t="s">
        <v>427</v>
      </c>
      <c r="I100" s="245" t="s">
        <v>485</v>
      </c>
      <c r="J100" s="280" t="s">
        <v>486</v>
      </c>
      <c r="K100" s="278">
        <v>45505</v>
      </c>
      <c r="L100" s="226">
        <v>2410004753</v>
      </c>
      <c r="M100" s="226"/>
      <c r="N100" s="339"/>
      <c r="O100" s="226">
        <f>'EQUIPO JULIO 2025  1'!AQ100</f>
        <v>0</v>
      </c>
      <c r="P100" s="228">
        <f t="shared" si="0"/>
        <v>0</v>
      </c>
      <c r="Q100" s="229">
        <f t="shared" ref="Q100:T100" si="191">AK100</f>
        <v>0</v>
      </c>
      <c r="R100" s="229">
        <f t="shared" si="191"/>
        <v>0</v>
      </c>
      <c r="S100" s="229">
        <f t="shared" si="191"/>
        <v>0</v>
      </c>
      <c r="T100" s="230">
        <f t="shared" si="191"/>
        <v>0</v>
      </c>
      <c r="U100" s="231"/>
      <c r="V100" s="220"/>
      <c r="W100" s="220"/>
      <c r="X100" s="220"/>
      <c r="Y100" s="232"/>
      <c r="Z100" s="233"/>
      <c r="AA100" s="220"/>
      <c r="AB100" s="220"/>
      <c r="AC100" s="220"/>
      <c r="AD100" s="232"/>
      <c r="AE100" s="233"/>
      <c r="AF100" s="220"/>
      <c r="AG100" s="220"/>
      <c r="AH100" s="220"/>
      <c r="AI100" s="232"/>
      <c r="AJ100" s="234">
        <f>'EQUIPO ENERO 2025'!AP100</f>
        <v>2</v>
      </c>
      <c r="AK100" s="235">
        <f t="shared" ref="AK100:AO100" si="192">P100-Z100+AE100+U100</f>
        <v>0</v>
      </c>
      <c r="AL100" s="229">
        <f t="shared" si="192"/>
        <v>0</v>
      </c>
      <c r="AM100" s="229">
        <f t="shared" si="192"/>
        <v>0</v>
      </c>
      <c r="AN100" s="229">
        <f t="shared" si="192"/>
        <v>0</v>
      </c>
      <c r="AO100" s="229">
        <f t="shared" si="192"/>
        <v>0</v>
      </c>
      <c r="AP100" s="220"/>
      <c r="AQ100" s="226">
        <f t="shared" si="3"/>
        <v>0</v>
      </c>
      <c r="AR100" s="224"/>
      <c r="AS100" s="224"/>
      <c r="AT100" s="238"/>
      <c r="AU100" s="224"/>
      <c r="AV100" s="224"/>
      <c r="AW100" s="238"/>
      <c r="AX100" s="238"/>
    </row>
    <row r="101" spans="1:50" ht="93.75" customHeight="1" x14ac:dyDescent="0.55000000000000004">
      <c r="A101" s="218">
        <f t="shared" si="4"/>
        <v>96</v>
      </c>
      <c r="B101" s="239" t="s">
        <v>1120</v>
      </c>
      <c r="C101" s="224" t="s">
        <v>38</v>
      </c>
      <c r="D101" s="247" t="s">
        <v>442</v>
      </c>
      <c r="E101" s="241" t="s">
        <v>488</v>
      </c>
      <c r="F101" s="242" t="s">
        <v>489</v>
      </c>
      <c r="G101" s="243" t="s">
        <v>42</v>
      </c>
      <c r="H101" s="242"/>
      <c r="I101" s="245"/>
      <c r="J101" s="280" t="s">
        <v>486</v>
      </c>
      <c r="K101" s="225">
        <v>45505</v>
      </c>
      <c r="L101" s="226">
        <v>2410004752</v>
      </c>
      <c r="M101" s="226"/>
      <c r="N101" s="339"/>
      <c r="O101" s="226">
        <f>'EQUIPO JULIO 2025  1'!AQ101</f>
        <v>1</v>
      </c>
      <c r="P101" s="228">
        <f t="shared" si="0"/>
        <v>1</v>
      </c>
      <c r="Q101" s="229">
        <f t="shared" ref="Q101:T101" si="193">AK101</f>
        <v>1</v>
      </c>
      <c r="R101" s="229">
        <f t="shared" si="193"/>
        <v>1</v>
      </c>
      <c r="S101" s="229">
        <f t="shared" si="193"/>
        <v>1</v>
      </c>
      <c r="T101" s="230">
        <f t="shared" si="193"/>
        <v>1</v>
      </c>
      <c r="U101" s="231"/>
      <c r="V101" s="220"/>
      <c r="W101" s="220"/>
      <c r="X101" s="220"/>
      <c r="Y101" s="232"/>
      <c r="Z101" s="233"/>
      <c r="AA101" s="220"/>
      <c r="AB101" s="220"/>
      <c r="AC101" s="220"/>
      <c r="AD101" s="232"/>
      <c r="AE101" s="233"/>
      <c r="AF101" s="220"/>
      <c r="AG101" s="220"/>
      <c r="AH101" s="220"/>
      <c r="AI101" s="232"/>
      <c r="AJ101" s="234">
        <f>'EQUIPO ENERO 2025'!AP101</f>
        <v>0</v>
      </c>
      <c r="AK101" s="235">
        <f t="shared" ref="AK101:AO101" si="194">P101-Z101+AE101+U101</f>
        <v>1</v>
      </c>
      <c r="AL101" s="229">
        <f t="shared" si="194"/>
        <v>1</v>
      </c>
      <c r="AM101" s="229">
        <f t="shared" si="194"/>
        <v>1</v>
      </c>
      <c r="AN101" s="229">
        <f t="shared" si="194"/>
        <v>1</v>
      </c>
      <c r="AO101" s="229">
        <f t="shared" si="194"/>
        <v>1</v>
      </c>
      <c r="AP101" s="220"/>
      <c r="AQ101" s="226">
        <f t="shared" si="3"/>
        <v>1</v>
      </c>
      <c r="AR101" s="224"/>
      <c r="AS101" s="224"/>
      <c r="AT101" s="236"/>
      <c r="AU101" s="224"/>
      <c r="AV101" s="224"/>
      <c r="AW101" s="238"/>
      <c r="AX101" s="238"/>
    </row>
    <row r="102" spans="1:50" ht="93.75" customHeight="1" x14ac:dyDescent="0.55000000000000004">
      <c r="A102" s="218">
        <f t="shared" si="4"/>
        <v>97</v>
      </c>
      <c r="B102" s="279" t="s">
        <v>491</v>
      </c>
      <c r="C102" s="224" t="s">
        <v>38</v>
      </c>
      <c r="D102" s="247" t="s">
        <v>442</v>
      </c>
      <c r="E102" s="241" t="s">
        <v>492</v>
      </c>
      <c r="F102" s="220" t="s">
        <v>493</v>
      </c>
      <c r="G102" s="222" t="s">
        <v>42</v>
      </c>
      <c r="H102" s="220"/>
      <c r="I102" s="224" t="s">
        <v>494</v>
      </c>
      <c r="J102" s="280" t="s">
        <v>58</v>
      </c>
      <c r="K102" s="225">
        <v>45279</v>
      </c>
      <c r="L102" s="226"/>
      <c r="M102" s="226"/>
      <c r="N102" s="339"/>
      <c r="O102" s="226">
        <f>'EQUIPO JULIO 2025  1'!AQ102</f>
        <v>0</v>
      </c>
      <c r="P102" s="228">
        <f t="shared" si="0"/>
        <v>0</v>
      </c>
      <c r="Q102" s="229">
        <f t="shared" ref="Q102:T102" si="195">AK102</f>
        <v>0</v>
      </c>
      <c r="R102" s="229">
        <f t="shared" si="195"/>
        <v>0</v>
      </c>
      <c r="S102" s="229">
        <f t="shared" si="195"/>
        <v>0</v>
      </c>
      <c r="T102" s="230">
        <f t="shared" si="195"/>
        <v>0</v>
      </c>
      <c r="U102" s="231"/>
      <c r="V102" s="220"/>
      <c r="W102" s="220"/>
      <c r="X102" s="220"/>
      <c r="Y102" s="232"/>
      <c r="Z102" s="233"/>
      <c r="AA102" s="220"/>
      <c r="AB102" s="220"/>
      <c r="AC102" s="220"/>
      <c r="AD102" s="232"/>
      <c r="AE102" s="233"/>
      <c r="AF102" s="220"/>
      <c r="AG102" s="220"/>
      <c r="AH102" s="220"/>
      <c r="AI102" s="232"/>
      <c r="AJ102" s="234">
        <f>'EQUIPO ENERO 2025'!AP102</f>
        <v>0</v>
      </c>
      <c r="AK102" s="235">
        <f t="shared" ref="AK102:AO102" si="196">P102-Z102+AE102+U102</f>
        <v>0</v>
      </c>
      <c r="AL102" s="229">
        <f t="shared" si="196"/>
        <v>0</v>
      </c>
      <c r="AM102" s="229">
        <f t="shared" si="196"/>
        <v>0</v>
      </c>
      <c r="AN102" s="229">
        <f t="shared" si="196"/>
        <v>0</v>
      </c>
      <c r="AO102" s="229">
        <f t="shared" si="196"/>
        <v>0</v>
      </c>
      <c r="AP102" s="220"/>
      <c r="AQ102" s="226">
        <f t="shared" si="3"/>
        <v>0</v>
      </c>
      <c r="AR102" s="224"/>
      <c r="AS102" s="224"/>
      <c r="AT102" s="236"/>
      <c r="AU102" s="224"/>
      <c r="AV102" s="224"/>
      <c r="AW102" s="238"/>
      <c r="AX102" s="238"/>
    </row>
    <row r="103" spans="1:50" ht="93.75" customHeight="1" x14ac:dyDescent="0.55000000000000004">
      <c r="A103" s="218">
        <f t="shared" si="4"/>
        <v>98</v>
      </c>
      <c r="B103" s="239" t="s">
        <v>495</v>
      </c>
      <c r="C103" s="224" t="s">
        <v>38</v>
      </c>
      <c r="D103" s="247" t="s">
        <v>58</v>
      </c>
      <c r="E103" s="241" t="s">
        <v>496</v>
      </c>
      <c r="F103" s="242" t="s">
        <v>497</v>
      </c>
      <c r="G103" s="243" t="s">
        <v>42</v>
      </c>
      <c r="H103" s="244">
        <v>7500</v>
      </c>
      <c r="I103" s="245" t="s">
        <v>498</v>
      </c>
      <c r="J103" s="280" t="s">
        <v>58</v>
      </c>
      <c r="K103" s="246">
        <v>44592</v>
      </c>
      <c r="L103" s="226"/>
      <c r="M103" s="226"/>
      <c r="N103" s="339"/>
      <c r="O103" s="226">
        <f>'EQUIPO JULIO 2025  1'!AQ103</f>
        <v>2</v>
      </c>
      <c r="P103" s="228">
        <f t="shared" si="0"/>
        <v>2</v>
      </c>
      <c r="Q103" s="229">
        <f t="shared" ref="Q103:T103" si="197">AK103</f>
        <v>2</v>
      </c>
      <c r="R103" s="229">
        <f t="shared" si="197"/>
        <v>2</v>
      </c>
      <c r="S103" s="229">
        <f t="shared" si="197"/>
        <v>2</v>
      </c>
      <c r="T103" s="230">
        <f t="shared" si="197"/>
        <v>2</v>
      </c>
      <c r="U103" s="231"/>
      <c r="V103" s="220"/>
      <c r="W103" s="220"/>
      <c r="X103" s="220"/>
      <c r="Y103" s="232"/>
      <c r="Z103" s="233"/>
      <c r="AA103" s="220"/>
      <c r="AB103" s="220"/>
      <c r="AC103" s="220"/>
      <c r="AD103" s="232"/>
      <c r="AE103" s="233"/>
      <c r="AF103" s="220"/>
      <c r="AG103" s="220"/>
      <c r="AH103" s="220"/>
      <c r="AI103" s="232"/>
      <c r="AJ103" s="234">
        <f>'EQUIPO ENERO 2025'!AP103</f>
        <v>2</v>
      </c>
      <c r="AK103" s="235">
        <f t="shared" ref="AK103:AO103" si="198">P103-Z103+AE103+U103</f>
        <v>2</v>
      </c>
      <c r="AL103" s="229">
        <f t="shared" si="198"/>
        <v>2</v>
      </c>
      <c r="AM103" s="229">
        <f t="shared" si="198"/>
        <v>2</v>
      </c>
      <c r="AN103" s="229">
        <f t="shared" si="198"/>
        <v>2</v>
      </c>
      <c r="AO103" s="229">
        <f t="shared" si="198"/>
        <v>2</v>
      </c>
      <c r="AP103" s="220"/>
      <c r="AQ103" s="226">
        <f t="shared" si="3"/>
        <v>2</v>
      </c>
      <c r="AR103" s="224"/>
      <c r="AS103" s="224"/>
      <c r="AT103" s="236"/>
      <c r="AU103" s="224"/>
      <c r="AV103" s="224"/>
      <c r="AW103" s="238"/>
      <c r="AX103" s="238"/>
    </row>
    <row r="104" spans="1:50" ht="93.75" customHeight="1" x14ac:dyDescent="0.55000000000000004">
      <c r="A104" s="218">
        <f t="shared" si="4"/>
        <v>99</v>
      </c>
      <c r="B104" s="279" t="s">
        <v>499</v>
      </c>
      <c r="C104" s="224" t="s">
        <v>38</v>
      </c>
      <c r="D104" s="247" t="s">
        <v>58</v>
      </c>
      <c r="E104" s="241" t="s">
        <v>500</v>
      </c>
      <c r="F104" s="220" t="s">
        <v>501</v>
      </c>
      <c r="G104" s="222" t="s">
        <v>42</v>
      </c>
      <c r="H104" s="220"/>
      <c r="I104" s="236" t="s">
        <v>502</v>
      </c>
      <c r="J104" s="280" t="s">
        <v>486</v>
      </c>
      <c r="K104" s="278">
        <v>45233</v>
      </c>
      <c r="L104" s="226">
        <v>3753</v>
      </c>
      <c r="M104" s="226"/>
      <c r="N104" s="339"/>
      <c r="O104" s="226">
        <f>'EQUIPO JULIO 2025  1'!AQ104</f>
        <v>0</v>
      </c>
      <c r="P104" s="228">
        <f t="shared" si="0"/>
        <v>0</v>
      </c>
      <c r="Q104" s="229">
        <f t="shared" ref="Q104:T104" si="199">AK104</f>
        <v>0</v>
      </c>
      <c r="R104" s="229">
        <f t="shared" si="199"/>
        <v>0</v>
      </c>
      <c r="S104" s="229">
        <f t="shared" si="199"/>
        <v>0</v>
      </c>
      <c r="T104" s="230">
        <f t="shared" si="199"/>
        <v>0</v>
      </c>
      <c r="U104" s="231"/>
      <c r="V104" s="220"/>
      <c r="W104" s="220"/>
      <c r="X104" s="220"/>
      <c r="Y104" s="232"/>
      <c r="Z104" s="233"/>
      <c r="AA104" s="220"/>
      <c r="AB104" s="220"/>
      <c r="AC104" s="220"/>
      <c r="AD104" s="232"/>
      <c r="AE104" s="233"/>
      <c r="AF104" s="220"/>
      <c r="AG104" s="220"/>
      <c r="AH104" s="220"/>
      <c r="AI104" s="232"/>
      <c r="AJ104" s="234">
        <f>'EQUIPO ENERO 2025'!AP104</f>
        <v>0</v>
      </c>
      <c r="AK104" s="235">
        <f t="shared" ref="AK104:AO104" si="200">P104-Z104+AE104+U104</f>
        <v>0</v>
      </c>
      <c r="AL104" s="229">
        <f t="shared" si="200"/>
        <v>0</v>
      </c>
      <c r="AM104" s="229">
        <f t="shared" si="200"/>
        <v>0</v>
      </c>
      <c r="AN104" s="229">
        <f t="shared" si="200"/>
        <v>0</v>
      </c>
      <c r="AO104" s="229">
        <f t="shared" si="200"/>
        <v>0</v>
      </c>
      <c r="AP104" s="220"/>
      <c r="AQ104" s="226">
        <f t="shared" si="3"/>
        <v>0</v>
      </c>
      <c r="AR104" s="224"/>
      <c r="AS104" s="224"/>
      <c r="AT104" s="236"/>
      <c r="AU104" s="224"/>
      <c r="AV104" s="224"/>
      <c r="AW104" s="238"/>
      <c r="AX104" s="238"/>
    </row>
    <row r="105" spans="1:50" ht="93.75" customHeight="1" x14ac:dyDescent="0.55000000000000004">
      <c r="A105" s="218">
        <f t="shared" si="4"/>
        <v>100</v>
      </c>
      <c r="B105" s="239" t="s">
        <v>1122</v>
      </c>
      <c r="C105" s="224" t="s">
        <v>38</v>
      </c>
      <c r="D105" s="247" t="s">
        <v>58</v>
      </c>
      <c r="E105" s="241" t="s">
        <v>504</v>
      </c>
      <c r="F105" s="272" t="s">
        <v>505</v>
      </c>
      <c r="G105" s="272" t="s">
        <v>42</v>
      </c>
      <c r="H105" s="272"/>
      <c r="I105" s="245" t="s">
        <v>506</v>
      </c>
      <c r="J105" s="280" t="s">
        <v>58</v>
      </c>
      <c r="K105" s="250">
        <v>44592</v>
      </c>
      <c r="L105" s="226"/>
      <c r="M105" s="226"/>
      <c r="N105" s="339"/>
      <c r="O105" s="226">
        <f>'EQUIPO JULIO 2025  1'!AQ105</f>
        <v>1</v>
      </c>
      <c r="P105" s="228">
        <f t="shared" si="0"/>
        <v>1</v>
      </c>
      <c r="Q105" s="229">
        <f t="shared" ref="Q105:T105" si="201">AK105</f>
        <v>1</v>
      </c>
      <c r="R105" s="229">
        <f t="shared" si="201"/>
        <v>1</v>
      </c>
      <c r="S105" s="229">
        <f t="shared" si="201"/>
        <v>1</v>
      </c>
      <c r="T105" s="230">
        <f t="shared" si="201"/>
        <v>1</v>
      </c>
      <c r="U105" s="231"/>
      <c r="V105" s="220"/>
      <c r="W105" s="220"/>
      <c r="X105" s="220"/>
      <c r="Y105" s="232"/>
      <c r="Z105" s="233"/>
      <c r="AA105" s="220"/>
      <c r="AB105" s="220"/>
      <c r="AC105" s="220"/>
      <c r="AD105" s="232"/>
      <c r="AE105" s="233"/>
      <c r="AF105" s="220"/>
      <c r="AG105" s="220"/>
      <c r="AH105" s="220"/>
      <c r="AI105" s="232"/>
      <c r="AJ105" s="234">
        <f>'EQUIPO ENERO 2025'!AP105</f>
        <v>1</v>
      </c>
      <c r="AK105" s="235">
        <f t="shared" ref="AK105:AO105" si="202">P105-Z105+AE105+U105</f>
        <v>1</v>
      </c>
      <c r="AL105" s="229">
        <f t="shared" si="202"/>
        <v>1</v>
      </c>
      <c r="AM105" s="229">
        <f t="shared" si="202"/>
        <v>1</v>
      </c>
      <c r="AN105" s="229">
        <f t="shared" si="202"/>
        <v>1</v>
      </c>
      <c r="AO105" s="229">
        <f t="shared" si="202"/>
        <v>1</v>
      </c>
      <c r="AP105" s="220"/>
      <c r="AQ105" s="226">
        <f t="shared" si="3"/>
        <v>1</v>
      </c>
      <c r="AR105" s="224"/>
      <c r="AS105" s="224"/>
      <c r="AT105" s="236"/>
      <c r="AU105" s="224"/>
      <c r="AV105" s="224"/>
      <c r="AW105" s="238"/>
      <c r="AX105" s="238"/>
    </row>
    <row r="106" spans="1:50" ht="93.75" customHeight="1" x14ac:dyDescent="0.55000000000000004">
      <c r="A106" s="218">
        <f t="shared" si="4"/>
        <v>101</v>
      </c>
      <c r="B106" s="239" t="s">
        <v>507</v>
      </c>
      <c r="C106" s="224" t="s">
        <v>38</v>
      </c>
      <c r="D106" s="303" t="s">
        <v>508</v>
      </c>
      <c r="E106" s="241" t="s">
        <v>509</v>
      </c>
      <c r="F106" s="272" t="s">
        <v>510</v>
      </c>
      <c r="G106" s="272" t="s">
        <v>42</v>
      </c>
      <c r="H106" s="272"/>
      <c r="I106" s="245"/>
      <c r="J106" s="280"/>
      <c r="K106" s="250">
        <v>45608</v>
      </c>
      <c r="L106" s="226"/>
      <c r="M106" s="226"/>
      <c r="N106" s="339"/>
      <c r="O106" s="226">
        <f>'EQUIPO JULIO 2025  1'!AQ106</f>
        <v>2</v>
      </c>
      <c r="P106" s="228">
        <f t="shared" si="0"/>
        <v>2</v>
      </c>
      <c r="Q106" s="229">
        <f t="shared" ref="Q106:T106" si="203">AK106</f>
        <v>2</v>
      </c>
      <c r="R106" s="229">
        <f t="shared" si="203"/>
        <v>2</v>
      </c>
      <c r="S106" s="229">
        <f t="shared" si="203"/>
        <v>2</v>
      </c>
      <c r="T106" s="230">
        <f t="shared" si="203"/>
        <v>2</v>
      </c>
      <c r="U106" s="231"/>
      <c r="V106" s="220"/>
      <c r="W106" s="220"/>
      <c r="X106" s="220"/>
      <c r="Y106" s="232"/>
      <c r="Z106" s="233"/>
      <c r="AA106" s="220"/>
      <c r="AB106" s="220"/>
      <c r="AC106" s="220"/>
      <c r="AD106" s="232"/>
      <c r="AE106" s="233"/>
      <c r="AF106" s="220"/>
      <c r="AG106" s="220"/>
      <c r="AH106" s="220"/>
      <c r="AI106" s="232"/>
      <c r="AJ106" s="234">
        <f>'EQUIPO ENERO 2025'!AP106</f>
        <v>4</v>
      </c>
      <c r="AK106" s="235">
        <f t="shared" ref="AK106:AO106" si="204">P106-Z106+AE106+U106</f>
        <v>2</v>
      </c>
      <c r="AL106" s="229">
        <f t="shared" si="204"/>
        <v>2</v>
      </c>
      <c r="AM106" s="229">
        <f t="shared" si="204"/>
        <v>2</v>
      </c>
      <c r="AN106" s="229">
        <f t="shared" si="204"/>
        <v>2</v>
      </c>
      <c r="AO106" s="229">
        <f t="shared" si="204"/>
        <v>2</v>
      </c>
      <c r="AP106" s="220"/>
      <c r="AQ106" s="226">
        <f t="shared" si="3"/>
        <v>2</v>
      </c>
      <c r="AR106" s="236"/>
      <c r="AS106" s="236"/>
      <c r="AT106" s="236"/>
      <c r="AU106" s="224"/>
      <c r="AV106" s="224"/>
      <c r="AW106" s="238"/>
      <c r="AX106" s="238"/>
    </row>
    <row r="107" spans="1:50" ht="93.75" customHeight="1" x14ac:dyDescent="0.55000000000000004">
      <c r="A107" s="218">
        <f t="shared" si="4"/>
        <v>102</v>
      </c>
      <c r="B107" s="273" t="s">
        <v>511</v>
      </c>
      <c r="C107" s="224" t="s">
        <v>38</v>
      </c>
      <c r="D107" s="303" t="s">
        <v>508</v>
      </c>
      <c r="E107" s="224" t="s">
        <v>512</v>
      </c>
      <c r="F107" s="220" t="s">
        <v>513</v>
      </c>
      <c r="G107" s="222" t="s">
        <v>42</v>
      </c>
      <c r="H107" s="220" t="s">
        <v>514</v>
      </c>
      <c r="I107" s="224" t="s">
        <v>515</v>
      </c>
      <c r="J107" s="224" t="s">
        <v>72</v>
      </c>
      <c r="K107" s="278">
        <v>45574</v>
      </c>
      <c r="L107" s="226" t="s">
        <v>142</v>
      </c>
      <c r="M107" s="226"/>
      <c r="N107" s="338"/>
      <c r="O107" s="226">
        <f>'EQUIPO JULIO 2025  1'!AQ107</f>
        <v>6</v>
      </c>
      <c r="P107" s="228">
        <f t="shared" si="0"/>
        <v>6</v>
      </c>
      <c r="Q107" s="229">
        <f t="shared" ref="Q107:T107" si="205">AK107</f>
        <v>6</v>
      </c>
      <c r="R107" s="229">
        <f t="shared" si="205"/>
        <v>6</v>
      </c>
      <c r="S107" s="229">
        <f t="shared" si="205"/>
        <v>6</v>
      </c>
      <c r="T107" s="230">
        <f t="shared" si="205"/>
        <v>6</v>
      </c>
      <c r="U107" s="231"/>
      <c r="V107" s="220"/>
      <c r="W107" s="220"/>
      <c r="X107" s="220"/>
      <c r="Y107" s="232"/>
      <c r="Z107" s="233"/>
      <c r="AA107" s="220"/>
      <c r="AB107" s="220"/>
      <c r="AC107" s="220"/>
      <c r="AD107" s="232"/>
      <c r="AE107" s="233"/>
      <c r="AF107" s="220"/>
      <c r="AG107" s="220"/>
      <c r="AH107" s="220"/>
      <c r="AI107" s="232"/>
      <c r="AJ107" s="234">
        <f>'EQUIPO ENERO 2025'!AP107</f>
        <v>6</v>
      </c>
      <c r="AK107" s="235">
        <f t="shared" ref="AK107:AO107" si="206">P107-Z107+AE107+U107</f>
        <v>6</v>
      </c>
      <c r="AL107" s="229">
        <f t="shared" si="206"/>
        <v>6</v>
      </c>
      <c r="AM107" s="229">
        <f t="shared" si="206"/>
        <v>6</v>
      </c>
      <c r="AN107" s="229">
        <f t="shared" si="206"/>
        <v>6</v>
      </c>
      <c r="AO107" s="229">
        <f t="shared" si="206"/>
        <v>6</v>
      </c>
      <c r="AP107" s="220"/>
      <c r="AQ107" s="226">
        <f t="shared" si="3"/>
        <v>6</v>
      </c>
      <c r="AR107" s="224"/>
      <c r="AS107" s="224"/>
      <c r="AT107" s="236"/>
      <c r="AU107" s="224"/>
      <c r="AV107" s="224"/>
      <c r="AW107" s="238"/>
      <c r="AX107" s="238"/>
    </row>
    <row r="108" spans="1:50" ht="93.75" customHeight="1" x14ac:dyDescent="0.55000000000000004">
      <c r="A108" s="218">
        <f t="shared" si="4"/>
        <v>103</v>
      </c>
      <c r="B108" s="273" t="s">
        <v>516</v>
      </c>
      <c r="C108" s="224" t="s">
        <v>38</v>
      </c>
      <c r="D108" s="303" t="s">
        <v>508</v>
      </c>
      <c r="E108" s="224" t="s">
        <v>512</v>
      </c>
      <c r="F108" s="220" t="s">
        <v>517</v>
      </c>
      <c r="G108" s="222" t="s">
        <v>42</v>
      </c>
      <c r="H108" s="220" t="s">
        <v>514</v>
      </c>
      <c r="I108" s="224" t="s">
        <v>518</v>
      </c>
      <c r="J108" s="224" t="s">
        <v>72</v>
      </c>
      <c r="K108" s="278">
        <v>45574</v>
      </c>
      <c r="L108" s="226" t="s">
        <v>142</v>
      </c>
      <c r="M108" s="226"/>
      <c r="N108" s="338"/>
      <c r="O108" s="226">
        <f>'EQUIPO JULIO 2025  1'!AQ108</f>
        <v>0</v>
      </c>
      <c r="P108" s="228">
        <f t="shared" si="0"/>
        <v>0</v>
      </c>
      <c r="Q108" s="229">
        <f t="shared" ref="Q108:T108" si="207">AK108</f>
        <v>0</v>
      </c>
      <c r="R108" s="229">
        <f t="shared" si="207"/>
        <v>0</v>
      </c>
      <c r="S108" s="229">
        <f t="shared" si="207"/>
        <v>0</v>
      </c>
      <c r="T108" s="230">
        <f t="shared" si="207"/>
        <v>0</v>
      </c>
      <c r="U108" s="231"/>
      <c r="V108" s="220"/>
      <c r="W108" s="220"/>
      <c r="X108" s="220"/>
      <c r="Y108" s="232"/>
      <c r="Z108" s="233"/>
      <c r="AA108" s="220"/>
      <c r="AB108" s="220"/>
      <c r="AC108" s="220"/>
      <c r="AD108" s="232"/>
      <c r="AE108" s="233"/>
      <c r="AF108" s="220"/>
      <c r="AG108" s="220"/>
      <c r="AH108" s="220"/>
      <c r="AI108" s="232"/>
      <c r="AJ108" s="234">
        <f>'EQUIPO ENERO 2025'!AP108</f>
        <v>0</v>
      </c>
      <c r="AK108" s="235">
        <f t="shared" ref="AK108:AO108" si="208">P108-Z108+AE108+U108</f>
        <v>0</v>
      </c>
      <c r="AL108" s="229">
        <f t="shared" si="208"/>
        <v>0</v>
      </c>
      <c r="AM108" s="229">
        <f t="shared" si="208"/>
        <v>0</v>
      </c>
      <c r="AN108" s="229">
        <f t="shared" si="208"/>
        <v>0</v>
      </c>
      <c r="AO108" s="229">
        <f t="shared" si="208"/>
        <v>0</v>
      </c>
      <c r="AP108" s="220"/>
      <c r="AQ108" s="226">
        <f t="shared" si="3"/>
        <v>0</v>
      </c>
      <c r="AR108" s="224"/>
      <c r="AS108" s="224"/>
      <c r="AT108" s="236"/>
      <c r="AU108" s="224"/>
      <c r="AV108" s="224"/>
      <c r="AW108" s="238"/>
      <c r="AX108" s="238"/>
    </row>
    <row r="109" spans="1:50" ht="93.75" customHeight="1" x14ac:dyDescent="0.55000000000000004">
      <c r="A109" s="218">
        <f t="shared" si="4"/>
        <v>104</v>
      </c>
      <c r="B109" s="342" t="s">
        <v>519</v>
      </c>
      <c r="C109" s="224" t="s">
        <v>38</v>
      </c>
      <c r="D109" s="224" t="s">
        <v>59</v>
      </c>
      <c r="E109" s="224" t="s">
        <v>520</v>
      </c>
      <c r="F109" s="220" t="s">
        <v>432</v>
      </c>
      <c r="G109" s="222" t="s">
        <v>42</v>
      </c>
      <c r="H109" s="223">
        <v>5200</v>
      </c>
      <c r="I109" s="224" t="s">
        <v>521</v>
      </c>
      <c r="J109" s="224" t="s">
        <v>72</v>
      </c>
      <c r="K109" s="278">
        <v>45328</v>
      </c>
      <c r="L109" s="226" t="s">
        <v>109</v>
      </c>
      <c r="M109" s="226"/>
      <c r="N109" s="338"/>
      <c r="O109" s="226">
        <f>'EQUIPO JULIO 2025  1'!AQ109</f>
        <v>11</v>
      </c>
      <c r="P109" s="228">
        <f t="shared" si="0"/>
        <v>11</v>
      </c>
      <c r="Q109" s="229">
        <f t="shared" ref="Q109:T109" si="209">AK109</f>
        <v>11</v>
      </c>
      <c r="R109" s="229">
        <f t="shared" si="209"/>
        <v>11</v>
      </c>
      <c r="S109" s="229">
        <f t="shared" si="209"/>
        <v>11</v>
      </c>
      <c r="T109" s="230">
        <f t="shared" si="209"/>
        <v>11</v>
      </c>
      <c r="U109" s="231"/>
      <c r="V109" s="220"/>
      <c r="W109" s="220"/>
      <c r="X109" s="220"/>
      <c r="Y109" s="232"/>
      <c r="Z109" s="233"/>
      <c r="AA109" s="220"/>
      <c r="AB109" s="220"/>
      <c r="AC109" s="220"/>
      <c r="AD109" s="232"/>
      <c r="AE109" s="233"/>
      <c r="AF109" s="220"/>
      <c r="AG109" s="220"/>
      <c r="AH109" s="220"/>
      <c r="AI109" s="232"/>
      <c r="AJ109" s="234">
        <f>'EQUIPO ENERO 2025'!AP109</f>
        <v>17</v>
      </c>
      <c r="AK109" s="235">
        <f t="shared" ref="AK109:AO109" si="210">P109-Z109+AE109+U109</f>
        <v>11</v>
      </c>
      <c r="AL109" s="229">
        <f t="shared" si="210"/>
        <v>11</v>
      </c>
      <c r="AM109" s="229">
        <f t="shared" si="210"/>
        <v>11</v>
      </c>
      <c r="AN109" s="229">
        <f t="shared" si="210"/>
        <v>11</v>
      </c>
      <c r="AO109" s="229">
        <f t="shared" si="210"/>
        <v>11</v>
      </c>
      <c r="AP109" s="220"/>
      <c r="AQ109" s="226">
        <f t="shared" si="3"/>
        <v>11</v>
      </c>
      <c r="AR109" s="224"/>
      <c r="AS109" s="224"/>
      <c r="AT109" s="236"/>
      <c r="AU109" s="224"/>
      <c r="AV109" s="224"/>
      <c r="AW109" s="238"/>
      <c r="AX109" s="238"/>
    </row>
    <row r="110" spans="1:50" ht="93.75" customHeight="1" x14ac:dyDescent="0.55000000000000004">
      <c r="A110" s="218">
        <f t="shared" si="4"/>
        <v>105</v>
      </c>
      <c r="B110" s="273" t="s">
        <v>522</v>
      </c>
      <c r="C110" s="224" t="s">
        <v>38</v>
      </c>
      <c r="D110" s="236" t="s">
        <v>362</v>
      </c>
      <c r="E110" s="236" t="s">
        <v>523</v>
      </c>
      <c r="F110" s="220"/>
      <c r="G110" s="221"/>
      <c r="H110" s="220"/>
      <c r="I110" s="224" t="s">
        <v>524</v>
      </c>
      <c r="J110" s="224" t="s">
        <v>362</v>
      </c>
      <c r="K110" s="278">
        <v>45057</v>
      </c>
      <c r="L110" s="226"/>
      <c r="M110" s="226"/>
      <c r="N110" s="338"/>
      <c r="O110" s="226">
        <f>'EQUIPO JULIO 2025  1'!AQ110</f>
        <v>0</v>
      </c>
      <c r="P110" s="228">
        <f t="shared" si="0"/>
        <v>0</v>
      </c>
      <c r="Q110" s="229">
        <f t="shared" ref="Q110:T110" si="211">AK110</f>
        <v>0</v>
      </c>
      <c r="R110" s="229">
        <f t="shared" si="211"/>
        <v>0</v>
      </c>
      <c r="S110" s="229">
        <f t="shared" si="211"/>
        <v>0</v>
      </c>
      <c r="T110" s="230">
        <f t="shared" si="211"/>
        <v>0</v>
      </c>
      <c r="U110" s="231"/>
      <c r="V110" s="220"/>
      <c r="W110" s="220"/>
      <c r="X110" s="220"/>
      <c r="Y110" s="232"/>
      <c r="Z110" s="233"/>
      <c r="AA110" s="220"/>
      <c r="AB110" s="220"/>
      <c r="AC110" s="220"/>
      <c r="AD110" s="232"/>
      <c r="AE110" s="233"/>
      <c r="AF110" s="220"/>
      <c r="AG110" s="220"/>
      <c r="AH110" s="220"/>
      <c r="AI110" s="232"/>
      <c r="AJ110" s="234">
        <f>'EQUIPO ENERO 2025'!AP110</f>
        <v>0</v>
      </c>
      <c r="AK110" s="235">
        <f t="shared" ref="AK110:AO110" si="212">P110-Z110+AE110+U110</f>
        <v>0</v>
      </c>
      <c r="AL110" s="229">
        <f t="shared" si="212"/>
        <v>0</v>
      </c>
      <c r="AM110" s="229">
        <f t="shared" si="212"/>
        <v>0</v>
      </c>
      <c r="AN110" s="229">
        <f t="shared" si="212"/>
        <v>0</v>
      </c>
      <c r="AO110" s="229">
        <f t="shared" si="212"/>
        <v>0</v>
      </c>
      <c r="AP110" s="220"/>
      <c r="AQ110" s="226">
        <f t="shared" si="3"/>
        <v>0</v>
      </c>
      <c r="AR110" s="224"/>
      <c r="AS110" s="224"/>
      <c r="AT110" s="236"/>
      <c r="AU110" s="224"/>
      <c r="AV110" s="224"/>
      <c r="AW110" s="238"/>
      <c r="AX110" s="238"/>
    </row>
    <row r="111" spans="1:50" ht="93.75" customHeight="1" x14ac:dyDescent="0.55000000000000004">
      <c r="A111" s="218">
        <f t="shared" si="4"/>
        <v>106</v>
      </c>
      <c r="B111" s="273" t="s">
        <v>1125</v>
      </c>
      <c r="C111" s="224" t="s">
        <v>38</v>
      </c>
      <c r="D111" s="303" t="s">
        <v>508</v>
      </c>
      <c r="E111" s="224" t="s">
        <v>526</v>
      </c>
      <c r="F111" s="220" t="s">
        <v>527</v>
      </c>
      <c r="G111" s="272" t="s">
        <v>42</v>
      </c>
      <c r="H111" s="221" t="s">
        <v>528</v>
      </c>
      <c r="I111" s="224" t="s">
        <v>529</v>
      </c>
      <c r="J111" s="224" t="s">
        <v>72</v>
      </c>
      <c r="K111" s="225">
        <v>45574</v>
      </c>
      <c r="L111" s="226" t="s">
        <v>142</v>
      </c>
      <c r="M111" s="226"/>
      <c r="N111" s="338"/>
      <c r="O111" s="226">
        <f>'EQUIPO JULIO 2025  1'!AQ111</f>
        <v>10</v>
      </c>
      <c r="P111" s="228">
        <f t="shared" si="0"/>
        <v>10</v>
      </c>
      <c r="Q111" s="229">
        <f t="shared" ref="Q111:T111" si="213">AK111</f>
        <v>10</v>
      </c>
      <c r="R111" s="229">
        <f t="shared" si="213"/>
        <v>10</v>
      </c>
      <c r="S111" s="229">
        <f t="shared" si="213"/>
        <v>10</v>
      </c>
      <c r="T111" s="230">
        <f t="shared" si="213"/>
        <v>10</v>
      </c>
      <c r="U111" s="231"/>
      <c r="V111" s="220"/>
      <c r="W111" s="220"/>
      <c r="X111" s="220"/>
      <c r="Y111" s="232"/>
      <c r="Z111" s="233"/>
      <c r="AA111" s="220"/>
      <c r="AB111" s="220"/>
      <c r="AC111" s="220"/>
      <c r="AD111" s="232"/>
      <c r="AE111" s="233"/>
      <c r="AF111" s="220"/>
      <c r="AG111" s="220"/>
      <c r="AH111" s="220"/>
      <c r="AI111" s="232"/>
      <c r="AJ111" s="234">
        <f>'EQUIPO ENERO 2025'!AP111</f>
        <v>10</v>
      </c>
      <c r="AK111" s="235">
        <f t="shared" ref="AK111:AO111" si="214">P111-Z111+AE111+U111</f>
        <v>10</v>
      </c>
      <c r="AL111" s="229">
        <f t="shared" si="214"/>
        <v>10</v>
      </c>
      <c r="AM111" s="229">
        <f t="shared" si="214"/>
        <v>10</v>
      </c>
      <c r="AN111" s="229">
        <f t="shared" si="214"/>
        <v>10</v>
      </c>
      <c r="AO111" s="229">
        <f t="shared" si="214"/>
        <v>10</v>
      </c>
      <c r="AP111" s="220"/>
      <c r="AQ111" s="226">
        <f t="shared" si="3"/>
        <v>10</v>
      </c>
      <c r="AR111" s="224"/>
      <c r="AS111" s="224"/>
      <c r="AT111" s="236"/>
      <c r="AU111" s="224"/>
      <c r="AV111" s="224"/>
      <c r="AW111" s="238"/>
      <c r="AX111" s="238"/>
    </row>
    <row r="112" spans="1:50" ht="93.75" customHeight="1" x14ac:dyDescent="0.55000000000000004">
      <c r="A112" s="218">
        <f t="shared" si="4"/>
        <v>107</v>
      </c>
      <c r="B112" s="273" t="s">
        <v>530</v>
      </c>
      <c r="C112" s="224" t="s">
        <v>38</v>
      </c>
      <c r="D112" s="224" t="s">
        <v>59</v>
      </c>
      <c r="E112" s="224" t="s">
        <v>531</v>
      </c>
      <c r="F112" s="224" t="s">
        <v>517</v>
      </c>
      <c r="G112" s="236" t="s">
        <v>42</v>
      </c>
      <c r="H112" s="224"/>
      <c r="I112" s="224" t="s">
        <v>532</v>
      </c>
      <c r="J112" s="224" t="s">
        <v>72</v>
      </c>
      <c r="K112" s="225">
        <v>45139</v>
      </c>
      <c r="L112" s="226">
        <v>781781092133</v>
      </c>
      <c r="M112" s="226"/>
      <c r="N112" s="338"/>
      <c r="O112" s="226">
        <f>'EQUIPO JULIO 2025  1'!AQ112</f>
        <v>4</v>
      </c>
      <c r="P112" s="228">
        <f t="shared" si="0"/>
        <v>4</v>
      </c>
      <c r="Q112" s="229">
        <f t="shared" ref="Q112:T112" si="215">AK112</f>
        <v>4</v>
      </c>
      <c r="R112" s="229">
        <f t="shared" si="215"/>
        <v>4</v>
      </c>
      <c r="S112" s="229">
        <f t="shared" si="215"/>
        <v>4</v>
      </c>
      <c r="T112" s="230">
        <f t="shared" si="215"/>
        <v>4</v>
      </c>
      <c r="U112" s="231"/>
      <c r="V112" s="220"/>
      <c r="W112" s="220"/>
      <c r="X112" s="220"/>
      <c r="Y112" s="232"/>
      <c r="Z112" s="233"/>
      <c r="AA112" s="220"/>
      <c r="AB112" s="220"/>
      <c r="AC112" s="220"/>
      <c r="AD112" s="232"/>
      <c r="AE112" s="233"/>
      <c r="AF112" s="220"/>
      <c r="AG112" s="220"/>
      <c r="AH112" s="220"/>
      <c r="AI112" s="232"/>
      <c r="AJ112" s="234">
        <f>'EQUIPO ENERO 2025'!AP112</f>
        <v>4</v>
      </c>
      <c r="AK112" s="235">
        <f t="shared" ref="AK112:AO112" si="216">P112-Z112+AE112+U112</f>
        <v>4</v>
      </c>
      <c r="AL112" s="229">
        <f t="shared" si="216"/>
        <v>4</v>
      </c>
      <c r="AM112" s="229">
        <f t="shared" si="216"/>
        <v>4</v>
      </c>
      <c r="AN112" s="229">
        <f t="shared" si="216"/>
        <v>4</v>
      </c>
      <c r="AO112" s="229">
        <f t="shared" si="216"/>
        <v>4</v>
      </c>
      <c r="AP112" s="220"/>
      <c r="AQ112" s="226">
        <f t="shared" si="3"/>
        <v>4</v>
      </c>
      <c r="AR112" s="224"/>
      <c r="AS112" s="236"/>
      <c r="AT112" s="236"/>
      <c r="AU112" s="224"/>
      <c r="AV112" s="224"/>
      <c r="AW112" s="238"/>
      <c r="AX112" s="238"/>
    </row>
    <row r="113" spans="1:50" ht="93.75" customHeight="1" x14ac:dyDescent="0.55000000000000004">
      <c r="A113" s="218">
        <f t="shared" si="4"/>
        <v>108</v>
      </c>
      <c r="B113" s="273" t="s">
        <v>1126</v>
      </c>
      <c r="C113" s="224" t="s">
        <v>132</v>
      </c>
      <c r="D113" s="224"/>
      <c r="E113" s="224"/>
      <c r="F113" s="224" t="s">
        <v>534</v>
      </c>
      <c r="G113" s="236" t="s">
        <v>42</v>
      </c>
      <c r="H113" s="224"/>
      <c r="I113" s="224" t="s">
        <v>536</v>
      </c>
      <c r="J113" s="224" t="s">
        <v>72</v>
      </c>
      <c r="K113" s="225">
        <v>44592</v>
      </c>
      <c r="L113" s="226"/>
      <c r="M113" s="226"/>
      <c r="N113" s="338"/>
      <c r="O113" s="226">
        <f>'EQUIPO JULIO 2025  1'!AQ113</f>
        <v>4</v>
      </c>
      <c r="P113" s="228">
        <f t="shared" si="0"/>
        <v>4</v>
      </c>
      <c r="Q113" s="229">
        <f t="shared" ref="Q113:T113" si="217">AK113</f>
        <v>4</v>
      </c>
      <c r="R113" s="229">
        <f t="shared" si="217"/>
        <v>4</v>
      </c>
      <c r="S113" s="229">
        <f t="shared" si="217"/>
        <v>4</v>
      </c>
      <c r="T113" s="230">
        <f t="shared" si="217"/>
        <v>4</v>
      </c>
      <c r="U113" s="231"/>
      <c r="V113" s="220"/>
      <c r="W113" s="220"/>
      <c r="X113" s="220"/>
      <c r="Y113" s="232"/>
      <c r="Z113" s="233"/>
      <c r="AA113" s="220"/>
      <c r="AB113" s="220"/>
      <c r="AC113" s="220"/>
      <c r="AD113" s="232"/>
      <c r="AE113" s="233"/>
      <c r="AF113" s="220"/>
      <c r="AG113" s="220"/>
      <c r="AH113" s="220"/>
      <c r="AI113" s="232"/>
      <c r="AJ113" s="234">
        <f>'EQUIPO ENERO 2025'!AP113</f>
        <v>4</v>
      </c>
      <c r="AK113" s="235">
        <f t="shared" ref="AK113:AO113" si="218">P113-Z113+AE113+U113</f>
        <v>4</v>
      </c>
      <c r="AL113" s="229">
        <f t="shared" si="218"/>
        <v>4</v>
      </c>
      <c r="AM113" s="229">
        <f t="shared" si="218"/>
        <v>4</v>
      </c>
      <c r="AN113" s="229">
        <f t="shared" si="218"/>
        <v>4</v>
      </c>
      <c r="AO113" s="229">
        <f t="shared" si="218"/>
        <v>4</v>
      </c>
      <c r="AP113" s="220"/>
      <c r="AQ113" s="226">
        <f t="shared" si="3"/>
        <v>4</v>
      </c>
      <c r="AR113" s="224"/>
      <c r="AS113" s="224"/>
      <c r="AT113" s="236"/>
      <c r="AU113" s="224"/>
      <c r="AV113" s="224"/>
      <c r="AW113" s="238"/>
      <c r="AX113" s="238"/>
    </row>
    <row r="114" spans="1:50" ht="93.75" customHeight="1" x14ac:dyDescent="0.55000000000000004">
      <c r="A114" s="218">
        <f t="shared" si="4"/>
        <v>109</v>
      </c>
      <c r="B114" s="273" t="s">
        <v>537</v>
      </c>
      <c r="C114" s="224" t="s">
        <v>38</v>
      </c>
      <c r="D114" s="303" t="s">
        <v>334</v>
      </c>
      <c r="E114" s="224" t="s">
        <v>538</v>
      </c>
      <c r="F114" s="224" t="s">
        <v>426</v>
      </c>
      <c r="G114" s="236" t="s">
        <v>42</v>
      </c>
      <c r="H114" s="224"/>
      <c r="I114" s="224" t="s">
        <v>539</v>
      </c>
      <c r="J114" s="227"/>
      <c r="K114" s="225">
        <v>44592</v>
      </c>
      <c r="L114" s="226"/>
      <c r="M114" s="226"/>
      <c r="N114" s="338"/>
      <c r="O114" s="226">
        <f>'EQUIPO JULIO 2025  1'!AQ114</f>
        <v>0</v>
      </c>
      <c r="P114" s="228">
        <f t="shared" si="0"/>
        <v>0</v>
      </c>
      <c r="Q114" s="229">
        <f t="shared" ref="Q114:T114" si="219">AK114</f>
        <v>0</v>
      </c>
      <c r="R114" s="229">
        <f t="shared" si="219"/>
        <v>0</v>
      </c>
      <c r="S114" s="229">
        <f t="shared" si="219"/>
        <v>0</v>
      </c>
      <c r="T114" s="230">
        <f t="shared" si="219"/>
        <v>0</v>
      </c>
      <c r="U114" s="231"/>
      <c r="V114" s="220"/>
      <c r="W114" s="220"/>
      <c r="X114" s="220"/>
      <c r="Y114" s="232"/>
      <c r="Z114" s="233"/>
      <c r="AA114" s="220"/>
      <c r="AB114" s="220"/>
      <c r="AC114" s="220"/>
      <c r="AD114" s="232"/>
      <c r="AE114" s="233"/>
      <c r="AF114" s="220"/>
      <c r="AG114" s="220"/>
      <c r="AH114" s="220"/>
      <c r="AI114" s="232"/>
      <c r="AJ114" s="234">
        <f>'EQUIPO ENERO 2025'!AP114</f>
        <v>0</v>
      </c>
      <c r="AK114" s="235">
        <f t="shared" ref="AK114:AO114" si="220">P114-Z114+AE114+U114</f>
        <v>0</v>
      </c>
      <c r="AL114" s="229">
        <f t="shared" si="220"/>
        <v>0</v>
      </c>
      <c r="AM114" s="229">
        <f t="shared" si="220"/>
        <v>0</v>
      </c>
      <c r="AN114" s="229">
        <f t="shared" si="220"/>
        <v>0</v>
      </c>
      <c r="AO114" s="229">
        <f t="shared" si="220"/>
        <v>0</v>
      </c>
      <c r="AP114" s="220"/>
      <c r="AQ114" s="226">
        <f t="shared" si="3"/>
        <v>0</v>
      </c>
      <c r="AR114" s="224"/>
      <c r="AS114" s="224"/>
      <c r="AT114" s="236"/>
      <c r="AU114" s="224"/>
      <c r="AV114" s="224"/>
      <c r="AW114" s="238"/>
      <c r="AX114" s="238"/>
    </row>
    <row r="115" spans="1:50" ht="93.75" customHeight="1" x14ac:dyDescent="0.55000000000000004">
      <c r="A115" s="343">
        <f t="shared" si="4"/>
        <v>110</v>
      </c>
      <c r="B115" s="344" t="s">
        <v>1128</v>
      </c>
      <c r="C115" s="345"/>
      <c r="D115" s="345" t="s">
        <v>334</v>
      </c>
      <c r="E115" s="345" t="s">
        <v>335</v>
      </c>
      <c r="F115" s="346" t="s">
        <v>541</v>
      </c>
      <c r="G115" s="347"/>
      <c r="H115" s="346"/>
      <c r="I115" s="345"/>
      <c r="J115" s="345"/>
      <c r="K115" s="348"/>
      <c r="L115" s="349"/>
      <c r="M115" s="349"/>
      <c r="N115" s="350"/>
      <c r="O115" s="226">
        <f>'EQUIPO JULIO 2025  1'!AQ115</f>
        <v>13</v>
      </c>
      <c r="P115" s="351">
        <f t="shared" si="0"/>
        <v>13</v>
      </c>
      <c r="Q115" s="352">
        <f t="shared" ref="Q115:T115" si="221">AK115</f>
        <v>13</v>
      </c>
      <c r="R115" s="352">
        <f t="shared" si="221"/>
        <v>13</v>
      </c>
      <c r="S115" s="352">
        <f t="shared" si="221"/>
        <v>13</v>
      </c>
      <c r="T115" s="353">
        <f t="shared" si="221"/>
        <v>13</v>
      </c>
      <c r="U115" s="354"/>
      <c r="V115" s="346"/>
      <c r="W115" s="346"/>
      <c r="X115" s="346"/>
      <c r="Y115" s="355"/>
      <c r="Z115" s="356"/>
      <c r="AA115" s="346"/>
      <c r="AB115" s="346"/>
      <c r="AC115" s="346"/>
      <c r="AD115" s="355"/>
      <c r="AE115" s="356"/>
      <c r="AF115" s="346"/>
      <c r="AG115" s="346"/>
      <c r="AH115" s="346"/>
      <c r="AI115" s="355"/>
      <c r="AJ115" s="357"/>
      <c r="AK115" s="235">
        <f t="shared" ref="AK115:AO115" si="222">P115-Z115+AE115+U115</f>
        <v>13</v>
      </c>
      <c r="AL115" s="229">
        <f t="shared" si="222"/>
        <v>13</v>
      </c>
      <c r="AM115" s="229">
        <f t="shared" si="222"/>
        <v>13</v>
      </c>
      <c r="AN115" s="229">
        <f t="shared" si="222"/>
        <v>13</v>
      </c>
      <c r="AO115" s="229">
        <f t="shared" si="222"/>
        <v>13</v>
      </c>
      <c r="AP115" s="220"/>
      <c r="AQ115" s="349">
        <f t="shared" si="3"/>
        <v>13</v>
      </c>
      <c r="AR115" s="345"/>
      <c r="AS115" s="345"/>
      <c r="AT115" s="358"/>
      <c r="AU115" s="345"/>
      <c r="AV115" s="345"/>
      <c r="AW115" s="359"/>
      <c r="AX115" s="359"/>
    </row>
    <row r="116" spans="1:50" ht="93.75" customHeight="1" x14ac:dyDescent="0.55000000000000004">
      <c r="A116" s="218">
        <f t="shared" si="4"/>
        <v>111</v>
      </c>
      <c r="B116" s="273" t="s">
        <v>543</v>
      </c>
      <c r="C116" s="224" t="s">
        <v>38</v>
      </c>
      <c r="D116" s="224" t="s">
        <v>386</v>
      </c>
      <c r="E116" s="224" t="s">
        <v>544</v>
      </c>
      <c r="F116" s="220" t="s">
        <v>545</v>
      </c>
      <c r="G116" s="221" t="s">
        <v>42</v>
      </c>
      <c r="H116" s="220"/>
      <c r="I116" s="224" t="s">
        <v>546</v>
      </c>
      <c r="J116" s="224" t="s">
        <v>386</v>
      </c>
      <c r="K116" s="225">
        <v>45126</v>
      </c>
      <c r="L116" s="226">
        <v>2023015</v>
      </c>
      <c r="M116" s="226"/>
      <c r="N116" s="338"/>
      <c r="O116" s="226">
        <f>'EQUIPO JULIO 2025  1'!AQ116</f>
        <v>12</v>
      </c>
      <c r="P116" s="228">
        <f t="shared" si="0"/>
        <v>12</v>
      </c>
      <c r="Q116" s="229">
        <f t="shared" ref="Q116:T116" si="223">AK116</f>
        <v>12</v>
      </c>
      <c r="R116" s="229">
        <f t="shared" si="223"/>
        <v>12</v>
      </c>
      <c r="S116" s="229">
        <f t="shared" si="223"/>
        <v>12</v>
      </c>
      <c r="T116" s="230">
        <f t="shared" si="223"/>
        <v>12</v>
      </c>
      <c r="U116" s="231"/>
      <c r="V116" s="220"/>
      <c r="W116" s="220"/>
      <c r="X116" s="220"/>
      <c r="Y116" s="232"/>
      <c r="Z116" s="233"/>
      <c r="AA116" s="220"/>
      <c r="AB116" s="220"/>
      <c r="AC116" s="220"/>
      <c r="AD116" s="232"/>
      <c r="AE116" s="233"/>
      <c r="AF116" s="220"/>
      <c r="AG116" s="220"/>
      <c r="AH116" s="220"/>
      <c r="AI116" s="232"/>
      <c r="AJ116" s="234">
        <f>'EQUIPO ENERO 2025'!AP116</f>
        <v>12</v>
      </c>
      <c r="AK116" s="235">
        <f t="shared" ref="AK116:AO116" si="224">P116-Z116+AE116+U116</f>
        <v>12</v>
      </c>
      <c r="AL116" s="229">
        <f t="shared" si="224"/>
        <v>12</v>
      </c>
      <c r="AM116" s="229">
        <f t="shared" si="224"/>
        <v>12</v>
      </c>
      <c r="AN116" s="229">
        <f t="shared" si="224"/>
        <v>12</v>
      </c>
      <c r="AO116" s="229">
        <f t="shared" si="224"/>
        <v>12</v>
      </c>
      <c r="AP116" s="220"/>
      <c r="AQ116" s="226">
        <f t="shared" si="3"/>
        <v>12</v>
      </c>
      <c r="AR116" s="224"/>
      <c r="AS116" s="224"/>
      <c r="AT116" s="236"/>
      <c r="AU116" s="224"/>
      <c r="AV116" s="224"/>
      <c r="AW116" s="238"/>
      <c r="AX116" s="238"/>
    </row>
    <row r="117" spans="1:50" ht="93.75" customHeight="1" x14ac:dyDescent="0.55000000000000004">
      <c r="A117" s="218">
        <f t="shared" si="4"/>
        <v>112</v>
      </c>
      <c r="B117" s="279" t="s">
        <v>548</v>
      </c>
      <c r="C117" s="224" t="s">
        <v>38</v>
      </c>
      <c r="D117" s="224"/>
      <c r="E117" s="224"/>
      <c r="F117" s="274"/>
      <c r="G117" s="219" t="s">
        <v>42</v>
      </c>
      <c r="H117" s="274"/>
      <c r="I117" s="224" t="s">
        <v>549</v>
      </c>
      <c r="J117" s="227"/>
      <c r="K117" s="225">
        <v>44592</v>
      </c>
      <c r="L117" s="226"/>
      <c r="M117" s="226"/>
      <c r="N117" s="338"/>
      <c r="O117" s="226">
        <f>'EQUIPO JULIO 2025  1'!AQ117</f>
        <v>1</v>
      </c>
      <c r="P117" s="228">
        <f t="shared" si="0"/>
        <v>1</v>
      </c>
      <c r="Q117" s="229">
        <f t="shared" ref="Q117:T117" si="225">AK117</f>
        <v>1</v>
      </c>
      <c r="R117" s="229">
        <f t="shared" si="225"/>
        <v>1</v>
      </c>
      <c r="S117" s="229">
        <f t="shared" si="225"/>
        <v>1</v>
      </c>
      <c r="T117" s="230">
        <f t="shared" si="225"/>
        <v>1</v>
      </c>
      <c r="U117" s="231"/>
      <c r="V117" s="220"/>
      <c r="W117" s="220"/>
      <c r="X117" s="220"/>
      <c r="Y117" s="232"/>
      <c r="Z117" s="233"/>
      <c r="AA117" s="220"/>
      <c r="AB117" s="220"/>
      <c r="AC117" s="220"/>
      <c r="AD117" s="232"/>
      <c r="AE117" s="233"/>
      <c r="AF117" s="220"/>
      <c r="AG117" s="220"/>
      <c r="AH117" s="220"/>
      <c r="AI117" s="232"/>
      <c r="AJ117" s="234">
        <f>'EQUIPO ENERO 2025'!AP117</f>
        <v>1</v>
      </c>
      <c r="AK117" s="235">
        <f t="shared" ref="AK117:AO117" si="226">P117-Z117+AE117+U117</f>
        <v>1</v>
      </c>
      <c r="AL117" s="229">
        <f t="shared" si="226"/>
        <v>1</v>
      </c>
      <c r="AM117" s="229">
        <f t="shared" si="226"/>
        <v>1</v>
      </c>
      <c r="AN117" s="229">
        <f t="shared" si="226"/>
        <v>1</v>
      </c>
      <c r="AO117" s="229">
        <f t="shared" si="226"/>
        <v>1</v>
      </c>
      <c r="AP117" s="220"/>
      <c r="AQ117" s="226">
        <f t="shared" si="3"/>
        <v>1</v>
      </c>
      <c r="AR117" s="224"/>
      <c r="AS117" s="224"/>
      <c r="AT117" s="236"/>
      <c r="AU117" s="224"/>
      <c r="AV117" s="224"/>
      <c r="AW117" s="238"/>
      <c r="AX117" s="238"/>
    </row>
    <row r="118" spans="1:50" ht="93.75" customHeight="1" x14ac:dyDescent="0.55000000000000004">
      <c r="A118" s="218">
        <f t="shared" si="4"/>
        <v>113</v>
      </c>
      <c r="B118" s="239" t="s">
        <v>551</v>
      </c>
      <c r="C118" s="224" t="s">
        <v>38</v>
      </c>
      <c r="D118" s="247" t="s">
        <v>218</v>
      </c>
      <c r="E118" s="241" t="s">
        <v>552</v>
      </c>
      <c r="F118" s="242"/>
      <c r="G118" s="243" t="s">
        <v>42</v>
      </c>
      <c r="H118" s="242"/>
      <c r="I118" s="245" t="s">
        <v>553</v>
      </c>
      <c r="J118" s="280" t="s">
        <v>58</v>
      </c>
      <c r="K118" s="250">
        <v>44592</v>
      </c>
      <c r="L118" s="226"/>
      <c r="M118" s="226"/>
      <c r="N118" s="339"/>
      <c r="O118" s="226">
        <f>'EQUIPO JULIO 2025  1'!AQ118</f>
        <v>1</v>
      </c>
      <c r="P118" s="228">
        <f t="shared" si="0"/>
        <v>1</v>
      </c>
      <c r="Q118" s="229">
        <f t="shared" ref="Q118:T118" si="227">AK118</f>
        <v>1</v>
      </c>
      <c r="R118" s="229">
        <f t="shared" si="227"/>
        <v>1</v>
      </c>
      <c r="S118" s="229">
        <f t="shared" si="227"/>
        <v>1</v>
      </c>
      <c r="T118" s="230">
        <f t="shared" si="227"/>
        <v>1</v>
      </c>
      <c r="U118" s="231"/>
      <c r="V118" s="220"/>
      <c r="W118" s="220"/>
      <c r="X118" s="220"/>
      <c r="Y118" s="232"/>
      <c r="Z118" s="233"/>
      <c r="AA118" s="220"/>
      <c r="AB118" s="220"/>
      <c r="AC118" s="220"/>
      <c r="AD118" s="232"/>
      <c r="AE118" s="233"/>
      <c r="AF118" s="220"/>
      <c r="AG118" s="220"/>
      <c r="AH118" s="220"/>
      <c r="AI118" s="232"/>
      <c r="AJ118" s="234">
        <f>'EQUIPO ENERO 2025'!AP118</f>
        <v>1</v>
      </c>
      <c r="AK118" s="235">
        <f t="shared" ref="AK118:AO118" si="228">P118-Z118+AE118+U118</f>
        <v>1</v>
      </c>
      <c r="AL118" s="229">
        <f t="shared" si="228"/>
        <v>1</v>
      </c>
      <c r="AM118" s="229">
        <f t="shared" si="228"/>
        <v>1</v>
      </c>
      <c r="AN118" s="229">
        <f t="shared" si="228"/>
        <v>1</v>
      </c>
      <c r="AO118" s="229">
        <f t="shared" si="228"/>
        <v>1</v>
      </c>
      <c r="AP118" s="220"/>
      <c r="AQ118" s="226">
        <f t="shared" si="3"/>
        <v>1</v>
      </c>
      <c r="AR118" s="224"/>
      <c r="AS118" s="224"/>
      <c r="AT118" s="236"/>
      <c r="AU118" s="224"/>
      <c r="AV118" s="224"/>
      <c r="AW118" s="238"/>
      <c r="AX118" s="238"/>
    </row>
    <row r="119" spans="1:50" ht="93.75" customHeight="1" x14ac:dyDescent="0.55000000000000004">
      <c r="A119" s="218">
        <f t="shared" si="4"/>
        <v>114</v>
      </c>
      <c r="B119" s="239" t="s">
        <v>554</v>
      </c>
      <c r="C119" s="224"/>
      <c r="D119" s="247"/>
      <c r="E119" s="241"/>
      <c r="F119" s="242"/>
      <c r="G119" s="243"/>
      <c r="H119" s="242"/>
      <c r="I119" s="245"/>
      <c r="J119" s="280"/>
      <c r="K119" s="250"/>
      <c r="L119" s="226"/>
      <c r="M119" s="226"/>
      <c r="N119" s="339"/>
      <c r="O119" s="226">
        <f>'EQUIPO JULIO 2025  1'!AQ119</f>
        <v>4</v>
      </c>
      <c r="P119" s="228">
        <f t="shared" si="0"/>
        <v>4</v>
      </c>
      <c r="Q119" s="229">
        <f t="shared" ref="Q119:T119" si="229">AK119</f>
        <v>4</v>
      </c>
      <c r="R119" s="229">
        <f t="shared" si="229"/>
        <v>4</v>
      </c>
      <c r="S119" s="229">
        <f t="shared" si="229"/>
        <v>4</v>
      </c>
      <c r="T119" s="230">
        <f t="shared" si="229"/>
        <v>4</v>
      </c>
      <c r="U119" s="231"/>
      <c r="V119" s="220"/>
      <c r="W119" s="220"/>
      <c r="X119" s="220"/>
      <c r="Y119" s="232"/>
      <c r="Z119" s="233"/>
      <c r="AA119" s="220"/>
      <c r="AB119" s="220"/>
      <c r="AC119" s="220"/>
      <c r="AD119" s="232"/>
      <c r="AE119" s="233"/>
      <c r="AF119" s="220"/>
      <c r="AG119" s="220"/>
      <c r="AH119" s="220"/>
      <c r="AI119" s="232"/>
      <c r="AJ119" s="234">
        <f>'EQUIPO ENERO 2025'!AP119</f>
        <v>4</v>
      </c>
      <c r="AK119" s="235">
        <f t="shared" ref="AK119:AO119" si="230">P119-Z119+AE119+U119</f>
        <v>4</v>
      </c>
      <c r="AL119" s="229">
        <f t="shared" si="230"/>
        <v>4</v>
      </c>
      <c r="AM119" s="229">
        <f t="shared" si="230"/>
        <v>4</v>
      </c>
      <c r="AN119" s="229">
        <f t="shared" si="230"/>
        <v>4</v>
      </c>
      <c r="AO119" s="229">
        <f t="shared" si="230"/>
        <v>4</v>
      </c>
      <c r="AP119" s="220"/>
      <c r="AQ119" s="226">
        <f t="shared" si="3"/>
        <v>4</v>
      </c>
      <c r="AR119" s="224"/>
      <c r="AS119" s="224"/>
      <c r="AT119" s="236"/>
      <c r="AU119" s="224"/>
      <c r="AV119" s="224"/>
      <c r="AW119" s="238"/>
      <c r="AX119" s="238"/>
    </row>
    <row r="120" spans="1:50" ht="93.75" customHeight="1" x14ac:dyDescent="0.55000000000000004">
      <c r="A120" s="218">
        <f t="shared" si="4"/>
        <v>115</v>
      </c>
      <c r="B120" s="273" t="s">
        <v>555</v>
      </c>
      <c r="C120" s="224" t="s">
        <v>38</v>
      </c>
      <c r="D120" s="303" t="s">
        <v>334</v>
      </c>
      <c r="E120" s="224" t="s">
        <v>340</v>
      </c>
      <c r="F120" s="220"/>
      <c r="G120" s="221" t="s">
        <v>42</v>
      </c>
      <c r="H120" s="220"/>
      <c r="I120" s="224" t="s">
        <v>556</v>
      </c>
      <c r="J120" s="227"/>
      <c r="K120" s="278">
        <v>44592</v>
      </c>
      <c r="L120" s="226"/>
      <c r="M120" s="226"/>
      <c r="N120" s="338"/>
      <c r="O120" s="226">
        <f>'EQUIPO JULIO 2025  1'!AQ120</f>
        <v>1</v>
      </c>
      <c r="P120" s="228">
        <f t="shared" si="0"/>
        <v>1</v>
      </c>
      <c r="Q120" s="229">
        <f t="shared" ref="Q120:T120" si="231">AK120</f>
        <v>1</v>
      </c>
      <c r="R120" s="229">
        <f t="shared" si="231"/>
        <v>1</v>
      </c>
      <c r="S120" s="229">
        <f t="shared" si="231"/>
        <v>1</v>
      </c>
      <c r="T120" s="230">
        <f t="shared" si="231"/>
        <v>1</v>
      </c>
      <c r="U120" s="231"/>
      <c r="V120" s="220"/>
      <c r="W120" s="220"/>
      <c r="X120" s="220"/>
      <c r="Y120" s="232"/>
      <c r="Z120" s="233"/>
      <c r="AA120" s="220"/>
      <c r="AB120" s="220"/>
      <c r="AC120" s="220"/>
      <c r="AD120" s="232"/>
      <c r="AE120" s="233"/>
      <c r="AF120" s="220"/>
      <c r="AG120" s="220"/>
      <c r="AH120" s="220"/>
      <c r="AI120" s="232"/>
      <c r="AJ120" s="234">
        <f>'EQUIPO ENERO 2025'!AP120</f>
        <v>1</v>
      </c>
      <c r="AK120" s="235">
        <f t="shared" ref="AK120:AO120" si="232">P120-Z120+AE120+U120</f>
        <v>1</v>
      </c>
      <c r="AL120" s="229">
        <f t="shared" si="232"/>
        <v>1</v>
      </c>
      <c r="AM120" s="229">
        <f t="shared" si="232"/>
        <v>1</v>
      </c>
      <c r="AN120" s="229">
        <f t="shared" si="232"/>
        <v>1</v>
      </c>
      <c r="AO120" s="229">
        <f t="shared" si="232"/>
        <v>1</v>
      </c>
      <c r="AP120" s="220"/>
      <c r="AQ120" s="226">
        <f t="shared" si="3"/>
        <v>1</v>
      </c>
      <c r="AR120" s="224"/>
      <c r="AS120" s="224"/>
      <c r="AT120" s="236"/>
      <c r="AU120" s="224"/>
      <c r="AV120" s="224"/>
      <c r="AW120" s="238"/>
      <c r="AX120" s="238"/>
    </row>
    <row r="121" spans="1:50" ht="93.75" customHeight="1" x14ac:dyDescent="0.55000000000000004">
      <c r="A121" s="218">
        <f t="shared" si="4"/>
        <v>116</v>
      </c>
      <c r="B121" s="273" t="s">
        <v>1131</v>
      </c>
      <c r="C121" s="224" t="s">
        <v>38</v>
      </c>
      <c r="D121" s="303" t="s">
        <v>334</v>
      </c>
      <c r="E121" s="236" t="s">
        <v>558</v>
      </c>
      <c r="F121" s="220" t="s">
        <v>559</v>
      </c>
      <c r="G121" s="221" t="s">
        <v>42</v>
      </c>
      <c r="H121" s="220"/>
      <c r="I121" s="224" t="s">
        <v>560</v>
      </c>
      <c r="J121" s="227"/>
      <c r="K121" s="278">
        <v>44592</v>
      </c>
      <c r="L121" s="226"/>
      <c r="M121" s="226"/>
      <c r="N121" s="338"/>
      <c r="O121" s="226">
        <f>'EQUIPO JULIO 2025  1'!AQ121</f>
        <v>3</v>
      </c>
      <c r="P121" s="228">
        <f t="shared" si="0"/>
        <v>3</v>
      </c>
      <c r="Q121" s="229">
        <f t="shared" ref="Q121:T121" si="233">AK121</f>
        <v>3</v>
      </c>
      <c r="R121" s="229">
        <f t="shared" si="233"/>
        <v>3</v>
      </c>
      <c r="S121" s="229">
        <f t="shared" si="233"/>
        <v>3</v>
      </c>
      <c r="T121" s="230">
        <f t="shared" si="233"/>
        <v>3</v>
      </c>
      <c r="U121" s="231"/>
      <c r="V121" s="220"/>
      <c r="W121" s="220"/>
      <c r="X121" s="220"/>
      <c r="Y121" s="232"/>
      <c r="Z121" s="233"/>
      <c r="AA121" s="220"/>
      <c r="AB121" s="220"/>
      <c r="AC121" s="220"/>
      <c r="AD121" s="232"/>
      <c r="AE121" s="233"/>
      <c r="AF121" s="220"/>
      <c r="AG121" s="220"/>
      <c r="AH121" s="220"/>
      <c r="AI121" s="232"/>
      <c r="AJ121" s="234">
        <f>'EQUIPO ENERO 2025'!AP121</f>
        <v>3</v>
      </c>
      <c r="AK121" s="235">
        <f t="shared" ref="AK121:AO121" si="234">P121-Z121+AE121+U121</f>
        <v>3</v>
      </c>
      <c r="AL121" s="229">
        <f t="shared" si="234"/>
        <v>3</v>
      </c>
      <c r="AM121" s="229">
        <f t="shared" si="234"/>
        <v>3</v>
      </c>
      <c r="AN121" s="229">
        <f t="shared" si="234"/>
        <v>3</v>
      </c>
      <c r="AO121" s="229">
        <f t="shared" si="234"/>
        <v>3</v>
      </c>
      <c r="AP121" s="220"/>
      <c r="AQ121" s="226">
        <f t="shared" si="3"/>
        <v>3</v>
      </c>
      <c r="AR121" s="224"/>
      <c r="AS121" s="224"/>
      <c r="AT121" s="236"/>
      <c r="AU121" s="224"/>
      <c r="AV121" s="224"/>
      <c r="AW121" s="238"/>
      <c r="AX121" s="238"/>
    </row>
    <row r="122" spans="1:50" ht="93.75" customHeight="1" x14ac:dyDescent="0.55000000000000004">
      <c r="A122" s="218">
        <f t="shared" si="4"/>
        <v>117</v>
      </c>
      <c r="B122" s="273" t="s">
        <v>561</v>
      </c>
      <c r="C122" s="224" t="s">
        <v>38</v>
      </c>
      <c r="D122" s="224" t="s">
        <v>386</v>
      </c>
      <c r="E122" s="224" t="s">
        <v>562</v>
      </c>
      <c r="F122" s="220" t="s">
        <v>563</v>
      </c>
      <c r="G122" s="221" t="s">
        <v>42</v>
      </c>
      <c r="H122" s="220"/>
      <c r="I122" s="224" t="s">
        <v>564</v>
      </c>
      <c r="J122" s="224" t="s">
        <v>386</v>
      </c>
      <c r="K122" s="278">
        <v>45079</v>
      </c>
      <c r="L122" s="226"/>
      <c r="M122" s="226"/>
      <c r="N122" s="338"/>
      <c r="O122" s="226">
        <f>'EQUIPO JULIO 2025  1'!AQ122</f>
        <v>0</v>
      </c>
      <c r="P122" s="228">
        <f t="shared" si="0"/>
        <v>0</v>
      </c>
      <c r="Q122" s="229">
        <f t="shared" ref="Q122:T122" si="235">AK122</f>
        <v>0</v>
      </c>
      <c r="R122" s="229">
        <f t="shared" si="235"/>
        <v>0</v>
      </c>
      <c r="S122" s="229">
        <f t="shared" si="235"/>
        <v>0</v>
      </c>
      <c r="T122" s="230">
        <f t="shared" si="235"/>
        <v>0</v>
      </c>
      <c r="U122" s="263"/>
      <c r="V122" s="251"/>
      <c r="W122" s="251"/>
      <c r="X122" s="251"/>
      <c r="Y122" s="360"/>
      <c r="Z122" s="361"/>
      <c r="AA122" s="220"/>
      <c r="AB122" s="220"/>
      <c r="AC122" s="220"/>
      <c r="AD122" s="232"/>
      <c r="AE122" s="233"/>
      <c r="AF122" s="220"/>
      <c r="AG122" s="220"/>
      <c r="AH122" s="220"/>
      <c r="AI122" s="232"/>
      <c r="AJ122" s="234">
        <f>'EQUIPO ENERO 2025'!AP122</f>
        <v>0</v>
      </c>
      <c r="AK122" s="235">
        <f t="shared" ref="AK122:AO122" si="236">P122-Z122+AE122+U122</f>
        <v>0</v>
      </c>
      <c r="AL122" s="229">
        <f t="shared" si="236"/>
        <v>0</v>
      </c>
      <c r="AM122" s="229">
        <f t="shared" si="236"/>
        <v>0</v>
      </c>
      <c r="AN122" s="229">
        <f t="shared" si="236"/>
        <v>0</v>
      </c>
      <c r="AO122" s="229">
        <f t="shared" si="236"/>
        <v>0</v>
      </c>
      <c r="AP122" s="220"/>
      <c r="AQ122" s="226">
        <f t="shared" si="3"/>
        <v>0</v>
      </c>
      <c r="AR122" s="224"/>
      <c r="AS122" s="224"/>
      <c r="AT122" s="236"/>
      <c r="AU122" s="224"/>
      <c r="AV122" s="224"/>
      <c r="AW122" s="238"/>
      <c r="AX122" s="238"/>
    </row>
    <row r="123" spans="1:50" ht="93.75" customHeight="1" x14ac:dyDescent="0.55000000000000004">
      <c r="A123" s="218">
        <f t="shared" si="4"/>
        <v>118</v>
      </c>
      <c r="B123" s="239" t="s">
        <v>565</v>
      </c>
      <c r="C123" s="224" t="s">
        <v>38</v>
      </c>
      <c r="D123" s="247" t="s">
        <v>58</v>
      </c>
      <c r="E123" s="362" t="s">
        <v>566</v>
      </c>
      <c r="F123" s="242" t="s">
        <v>567</v>
      </c>
      <c r="G123" s="243" t="s">
        <v>42</v>
      </c>
      <c r="H123" s="244">
        <v>2500</v>
      </c>
      <c r="I123" s="245" t="s">
        <v>568</v>
      </c>
      <c r="J123" s="280" t="s">
        <v>58</v>
      </c>
      <c r="K123" s="250">
        <v>44592</v>
      </c>
      <c r="L123" s="226"/>
      <c r="M123" s="226"/>
      <c r="N123" s="363"/>
      <c r="O123" s="226">
        <f>'EQUIPO JULIO 2025  1'!AQ123</f>
        <v>0</v>
      </c>
      <c r="P123" s="228">
        <f t="shared" si="0"/>
        <v>0</v>
      </c>
      <c r="Q123" s="229">
        <f t="shared" ref="Q123:T123" si="237">AK123</f>
        <v>0</v>
      </c>
      <c r="R123" s="229">
        <f t="shared" si="237"/>
        <v>0</v>
      </c>
      <c r="S123" s="229">
        <f t="shared" si="237"/>
        <v>0</v>
      </c>
      <c r="T123" s="230">
        <f t="shared" si="237"/>
        <v>0</v>
      </c>
      <c r="U123" s="364"/>
      <c r="V123" s="224"/>
      <c r="W123" s="224"/>
      <c r="X123" s="224"/>
      <c r="Y123" s="365"/>
      <c r="Z123" s="366"/>
      <c r="AA123" s="220"/>
      <c r="AB123" s="220"/>
      <c r="AC123" s="220"/>
      <c r="AD123" s="232"/>
      <c r="AE123" s="233"/>
      <c r="AF123" s="220"/>
      <c r="AG123" s="220"/>
      <c r="AH123" s="220"/>
      <c r="AI123" s="232"/>
      <c r="AJ123" s="234">
        <f>'EQUIPO ENERO 2025'!AP123</f>
        <v>0</v>
      </c>
      <c r="AK123" s="235">
        <f t="shared" ref="AK123:AO123" si="238">P123-Z123+AE123+U123</f>
        <v>0</v>
      </c>
      <c r="AL123" s="229">
        <f t="shared" si="238"/>
        <v>0</v>
      </c>
      <c r="AM123" s="229">
        <f t="shared" si="238"/>
        <v>0</v>
      </c>
      <c r="AN123" s="229">
        <f t="shared" si="238"/>
        <v>0</v>
      </c>
      <c r="AO123" s="229">
        <f t="shared" si="238"/>
        <v>0</v>
      </c>
      <c r="AP123" s="220"/>
      <c r="AQ123" s="226">
        <f t="shared" si="3"/>
        <v>0</v>
      </c>
      <c r="AR123" s="224"/>
      <c r="AS123" s="224"/>
      <c r="AT123" s="236"/>
      <c r="AU123" s="224"/>
      <c r="AV123" s="224"/>
      <c r="AW123" s="238"/>
      <c r="AX123" s="238"/>
    </row>
    <row r="124" spans="1:50" ht="93.75" customHeight="1" x14ac:dyDescent="0.55000000000000004">
      <c r="A124" s="218">
        <f t="shared" si="4"/>
        <v>119</v>
      </c>
      <c r="B124" s="273" t="s">
        <v>569</v>
      </c>
      <c r="C124" s="224" t="s">
        <v>38</v>
      </c>
      <c r="D124" s="224" t="s">
        <v>442</v>
      </c>
      <c r="E124" s="224" t="s">
        <v>570</v>
      </c>
      <c r="F124" s="224" t="s">
        <v>567</v>
      </c>
      <c r="G124" s="236" t="s">
        <v>42</v>
      </c>
      <c r="H124" s="224"/>
      <c r="I124" s="224" t="s">
        <v>571</v>
      </c>
      <c r="J124" s="224" t="s">
        <v>72</v>
      </c>
      <c r="K124" s="278">
        <v>45574</v>
      </c>
      <c r="L124" s="226" t="s">
        <v>142</v>
      </c>
      <c r="M124" s="226"/>
      <c r="N124" s="338"/>
      <c r="O124" s="226">
        <f>'EQUIPO JULIO 2025  1'!AQ124</f>
        <v>6</v>
      </c>
      <c r="P124" s="228">
        <f t="shared" si="0"/>
        <v>6</v>
      </c>
      <c r="Q124" s="229">
        <f t="shared" ref="Q124:T124" si="239">AK124</f>
        <v>6</v>
      </c>
      <c r="R124" s="229">
        <f t="shared" si="239"/>
        <v>6</v>
      </c>
      <c r="S124" s="229">
        <f t="shared" si="239"/>
        <v>6</v>
      </c>
      <c r="T124" s="230">
        <f t="shared" si="239"/>
        <v>6</v>
      </c>
      <c r="U124" s="364"/>
      <c r="V124" s="224"/>
      <c r="W124" s="224"/>
      <c r="X124" s="224"/>
      <c r="Y124" s="365"/>
      <c r="Z124" s="367"/>
      <c r="AA124" s="341"/>
      <c r="AB124" s="220"/>
      <c r="AC124" s="220"/>
      <c r="AD124" s="232"/>
      <c r="AE124" s="233"/>
      <c r="AF124" s="220"/>
      <c r="AG124" s="220"/>
      <c r="AH124" s="220"/>
      <c r="AI124" s="232"/>
      <c r="AJ124" s="234">
        <f>'EQUIPO ENERO 2025'!AP124</f>
        <v>6</v>
      </c>
      <c r="AK124" s="235">
        <f t="shared" ref="AK124:AO124" si="240">P124-Z124+AE124+U124</f>
        <v>6</v>
      </c>
      <c r="AL124" s="229">
        <f t="shared" si="240"/>
        <v>6</v>
      </c>
      <c r="AM124" s="229">
        <f t="shared" si="240"/>
        <v>6</v>
      </c>
      <c r="AN124" s="229">
        <f t="shared" si="240"/>
        <v>6</v>
      </c>
      <c r="AO124" s="229">
        <f t="shared" si="240"/>
        <v>6</v>
      </c>
      <c r="AP124" s="220"/>
      <c r="AQ124" s="226">
        <f t="shared" si="3"/>
        <v>6</v>
      </c>
      <c r="AR124" s="224"/>
      <c r="AS124" s="224"/>
      <c r="AT124" s="236"/>
      <c r="AU124" s="224"/>
      <c r="AV124" s="224"/>
      <c r="AW124" s="238"/>
      <c r="AX124" s="238"/>
    </row>
    <row r="125" spans="1:50" ht="93.75" customHeight="1" x14ac:dyDescent="0.55000000000000004">
      <c r="A125" s="218">
        <f t="shared" si="4"/>
        <v>120</v>
      </c>
      <c r="B125" s="283" t="s">
        <v>572</v>
      </c>
      <c r="C125" s="224" t="s">
        <v>38</v>
      </c>
      <c r="D125" s="224" t="s">
        <v>59</v>
      </c>
      <c r="E125" s="224" t="s">
        <v>573</v>
      </c>
      <c r="F125" s="224" t="s">
        <v>574</v>
      </c>
      <c r="G125" s="236" t="s">
        <v>42</v>
      </c>
      <c r="H125" s="280">
        <v>2500</v>
      </c>
      <c r="I125" s="224" t="s">
        <v>575</v>
      </c>
      <c r="J125" s="224" t="s">
        <v>72</v>
      </c>
      <c r="K125" s="278">
        <v>45107</v>
      </c>
      <c r="L125" s="226" t="s">
        <v>109</v>
      </c>
      <c r="M125" s="226"/>
      <c r="N125" s="227"/>
      <c r="O125" s="226">
        <f>'EQUIPO JULIO 2025  1'!AQ125</f>
        <v>8</v>
      </c>
      <c r="P125" s="228">
        <f t="shared" si="0"/>
        <v>8</v>
      </c>
      <c r="Q125" s="229">
        <f t="shared" ref="Q125:T125" si="241">AK125</f>
        <v>8</v>
      </c>
      <c r="R125" s="229">
        <f t="shared" si="241"/>
        <v>8</v>
      </c>
      <c r="S125" s="229">
        <f t="shared" si="241"/>
        <v>8</v>
      </c>
      <c r="T125" s="230">
        <f t="shared" si="241"/>
        <v>8</v>
      </c>
      <c r="U125" s="231"/>
      <c r="V125" s="220"/>
      <c r="W125" s="220"/>
      <c r="X125" s="220"/>
      <c r="Y125" s="232"/>
      <c r="Z125" s="340"/>
      <c r="AA125" s="341"/>
      <c r="AB125" s="220"/>
      <c r="AC125" s="220"/>
      <c r="AD125" s="232"/>
      <c r="AE125" s="233"/>
      <c r="AF125" s="220"/>
      <c r="AG125" s="220"/>
      <c r="AH125" s="220"/>
      <c r="AI125" s="232"/>
      <c r="AJ125" s="234">
        <f>'EQUIPO ENERO 2025'!AP125</f>
        <v>0</v>
      </c>
      <c r="AK125" s="235">
        <f t="shared" ref="AK125:AO125" si="242">P125-Z125+AE125+U125</f>
        <v>8</v>
      </c>
      <c r="AL125" s="229">
        <f t="shared" si="242"/>
        <v>8</v>
      </c>
      <c r="AM125" s="229">
        <f t="shared" si="242"/>
        <v>8</v>
      </c>
      <c r="AN125" s="229">
        <f t="shared" si="242"/>
        <v>8</v>
      </c>
      <c r="AO125" s="229">
        <f t="shared" si="242"/>
        <v>8</v>
      </c>
      <c r="AP125" s="220"/>
      <c r="AQ125" s="226">
        <f t="shared" si="3"/>
        <v>8</v>
      </c>
      <c r="AR125" s="224"/>
      <c r="AS125" s="224"/>
      <c r="AT125" s="236"/>
      <c r="AU125" s="224"/>
      <c r="AV125" s="224"/>
      <c r="AW125" s="238"/>
      <c r="AX125" s="238"/>
    </row>
    <row r="126" spans="1:50" ht="93.75" customHeight="1" x14ac:dyDescent="0.55000000000000004">
      <c r="A126" s="218">
        <f t="shared" si="4"/>
        <v>121</v>
      </c>
      <c r="B126" s="368"/>
      <c r="C126" s="224"/>
      <c r="D126" s="224"/>
      <c r="E126" s="224"/>
      <c r="F126" s="224"/>
      <c r="G126" s="236"/>
      <c r="H126" s="280">
        <v>5500</v>
      </c>
      <c r="I126" s="224" t="s">
        <v>579</v>
      </c>
      <c r="J126" s="224" t="s">
        <v>72</v>
      </c>
      <c r="K126" s="246">
        <v>44592</v>
      </c>
      <c r="L126" s="226"/>
      <c r="M126" s="226"/>
      <c r="N126" s="227"/>
      <c r="O126" s="226">
        <f>'EQUIPO JULIO 2025  1'!AQ126</f>
        <v>0</v>
      </c>
      <c r="P126" s="228">
        <f t="shared" si="0"/>
        <v>0</v>
      </c>
      <c r="Q126" s="229">
        <f t="shared" ref="Q126:T126" si="243">AK126</f>
        <v>0</v>
      </c>
      <c r="R126" s="229">
        <f t="shared" si="243"/>
        <v>0</v>
      </c>
      <c r="S126" s="229">
        <f t="shared" si="243"/>
        <v>0</v>
      </c>
      <c r="T126" s="230">
        <f t="shared" si="243"/>
        <v>0</v>
      </c>
      <c r="U126" s="231"/>
      <c r="V126" s="220"/>
      <c r="W126" s="220"/>
      <c r="X126" s="220"/>
      <c r="Y126" s="232"/>
      <c r="Z126" s="340"/>
      <c r="AA126" s="341"/>
      <c r="AB126" s="220"/>
      <c r="AC126" s="220"/>
      <c r="AD126" s="232"/>
      <c r="AE126" s="233"/>
      <c r="AF126" s="220"/>
      <c r="AG126" s="220"/>
      <c r="AH126" s="220"/>
      <c r="AI126" s="232"/>
      <c r="AJ126" s="234">
        <f>'EQUIPO ENERO 2025'!AP126</f>
        <v>4</v>
      </c>
      <c r="AK126" s="235">
        <f t="shared" ref="AK126:AO126" si="244">P126-Z126+AE126+U126</f>
        <v>0</v>
      </c>
      <c r="AL126" s="229">
        <f t="shared" si="244"/>
        <v>0</v>
      </c>
      <c r="AM126" s="229">
        <f t="shared" si="244"/>
        <v>0</v>
      </c>
      <c r="AN126" s="229">
        <f t="shared" si="244"/>
        <v>0</v>
      </c>
      <c r="AO126" s="229">
        <f t="shared" si="244"/>
        <v>0</v>
      </c>
      <c r="AP126" s="220"/>
      <c r="AQ126" s="226">
        <f t="shared" si="3"/>
        <v>0</v>
      </c>
      <c r="AR126" s="224"/>
      <c r="AS126" s="224"/>
      <c r="AT126" s="236"/>
      <c r="AU126" s="224"/>
      <c r="AV126" s="224"/>
      <c r="AW126" s="238"/>
      <c r="AX126" s="238"/>
    </row>
    <row r="127" spans="1:50" ht="93.75" customHeight="1" x14ac:dyDescent="0.55000000000000004">
      <c r="A127" s="218">
        <f t="shared" si="4"/>
        <v>122</v>
      </c>
      <c r="B127" s="273" t="s">
        <v>580</v>
      </c>
      <c r="C127" s="224"/>
      <c r="D127" s="224" t="s">
        <v>58</v>
      </c>
      <c r="E127" s="224" t="s">
        <v>581</v>
      </c>
      <c r="F127" s="224" t="s">
        <v>582</v>
      </c>
      <c r="G127" s="236" t="s">
        <v>42</v>
      </c>
      <c r="H127" s="224"/>
      <c r="I127" s="369" t="s">
        <v>413</v>
      </c>
      <c r="J127" s="224" t="s">
        <v>72</v>
      </c>
      <c r="K127" s="246">
        <v>44592</v>
      </c>
      <c r="L127" s="226"/>
      <c r="M127" s="226"/>
      <c r="N127" s="227"/>
      <c r="O127" s="226">
        <f>'EQUIPO JULIO 2025  1'!AQ127</f>
        <v>0</v>
      </c>
      <c r="P127" s="228">
        <f t="shared" si="0"/>
        <v>0</v>
      </c>
      <c r="Q127" s="229">
        <f t="shared" ref="Q127:T127" si="245">AK127</f>
        <v>0</v>
      </c>
      <c r="R127" s="229">
        <f t="shared" si="245"/>
        <v>0</v>
      </c>
      <c r="S127" s="229">
        <f t="shared" si="245"/>
        <v>0</v>
      </c>
      <c r="T127" s="230">
        <f t="shared" si="245"/>
        <v>0</v>
      </c>
      <c r="U127" s="231"/>
      <c r="V127" s="220"/>
      <c r="W127" s="220"/>
      <c r="X127" s="220"/>
      <c r="Y127" s="232"/>
      <c r="Z127" s="340"/>
      <c r="AA127" s="341"/>
      <c r="AB127" s="220"/>
      <c r="AC127" s="220"/>
      <c r="AD127" s="232"/>
      <c r="AE127" s="233"/>
      <c r="AF127" s="220"/>
      <c r="AG127" s="220"/>
      <c r="AH127" s="220"/>
      <c r="AI127" s="232"/>
      <c r="AJ127" s="234">
        <f>'EQUIPO ENERO 2025'!AP127</f>
        <v>0</v>
      </c>
      <c r="AK127" s="235">
        <f t="shared" ref="AK127:AO127" si="246">P127-Z127+AE127+U127</f>
        <v>0</v>
      </c>
      <c r="AL127" s="229">
        <f t="shared" si="246"/>
        <v>0</v>
      </c>
      <c r="AM127" s="229">
        <f t="shared" si="246"/>
        <v>0</v>
      </c>
      <c r="AN127" s="229">
        <f t="shared" si="246"/>
        <v>0</v>
      </c>
      <c r="AO127" s="229">
        <f t="shared" si="246"/>
        <v>0</v>
      </c>
      <c r="AP127" s="220"/>
      <c r="AQ127" s="226">
        <f t="shared" si="3"/>
        <v>0</v>
      </c>
      <c r="AR127" s="224"/>
      <c r="AS127" s="224"/>
      <c r="AT127" s="236"/>
      <c r="AU127" s="224"/>
      <c r="AV127" s="224"/>
      <c r="AW127" s="238"/>
      <c r="AX127" s="238"/>
    </row>
    <row r="128" spans="1:50" ht="93.75" customHeight="1" x14ac:dyDescent="0.55000000000000004">
      <c r="A128" s="218">
        <f t="shared" si="4"/>
        <v>123</v>
      </c>
      <c r="B128" s="273" t="s">
        <v>583</v>
      </c>
      <c r="C128" s="224" t="s">
        <v>38</v>
      </c>
      <c r="D128" s="224" t="s">
        <v>59</v>
      </c>
      <c r="E128" s="224" t="s">
        <v>573</v>
      </c>
      <c r="F128" s="224" t="s">
        <v>584</v>
      </c>
      <c r="G128" s="236" t="s">
        <v>42</v>
      </c>
      <c r="H128" s="280">
        <v>2500</v>
      </c>
      <c r="I128" s="224" t="s">
        <v>585</v>
      </c>
      <c r="J128" s="224" t="s">
        <v>72</v>
      </c>
      <c r="K128" s="278">
        <v>45328</v>
      </c>
      <c r="L128" s="226" t="s">
        <v>109</v>
      </c>
      <c r="M128" s="226"/>
      <c r="N128" s="227"/>
      <c r="O128" s="226">
        <f>'EQUIPO JULIO 2025  1'!AQ128</f>
        <v>3</v>
      </c>
      <c r="P128" s="228">
        <f t="shared" si="0"/>
        <v>3</v>
      </c>
      <c r="Q128" s="229">
        <f t="shared" ref="Q128:T128" si="247">AK128</f>
        <v>3</v>
      </c>
      <c r="R128" s="229">
        <f t="shared" si="247"/>
        <v>3</v>
      </c>
      <c r="S128" s="229">
        <f t="shared" si="247"/>
        <v>3</v>
      </c>
      <c r="T128" s="230">
        <f t="shared" si="247"/>
        <v>3</v>
      </c>
      <c r="U128" s="231"/>
      <c r="V128" s="220"/>
      <c r="W128" s="220"/>
      <c r="X128" s="220"/>
      <c r="Y128" s="232"/>
      <c r="Z128" s="340"/>
      <c r="AA128" s="341"/>
      <c r="AB128" s="220"/>
      <c r="AC128" s="220"/>
      <c r="AD128" s="232"/>
      <c r="AE128" s="233"/>
      <c r="AF128" s="220"/>
      <c r="AG128" s="220"/>
      <c r="AH128" s="220"/>
      <c r="AI128" s="232"/>
      <c r="AJ128" s="234">
        <f>'EQUIPO ENERO 2025'!AP128</f>
        <v>5</v>
      </c>
      <c r="AK128" s="235">
        <f t="shared" ref="AK128:AO128" si="248">P128-Z128+AE128+U128</f>
        <v>3</v>
      </c>
      <c r="AL128" s="229">
        <f t="shared" si="248"/>
        <v>3</v>
      </c>
      <c r="AM128" s="229">
        <f t="shared" si="248"/>
        <v>3</v>
      </c>
      <c r="AN128" s="229">
        <f t="shared" si="248"/>
        <v>3</v>
      </c>
      <c r="AO128" s="229">
        <f t="shared" si="248"/>
        <v>3</v>
      </c>
      <c r="AP128" s="220"/>
      <c r="AQ128" s="226">
        <f t="shared" si="3"/>
        <v>3</v>
      </c>
      <c r="AR128" s="224"/>
      <c r="AS128" s="224"/>
      <c r="AT128" s="236"/>
      <c r="AU128" s="224"/>
      <c r="AV128" s="224"/>
      <c r="AW128" s="238"/>
      <c r="AX128" s="238"/>
    </row>
    <row r="129" spans="1:50" ht="93.75" customHeight="1" x14ac:dyDescent="0.55000000000000004">
      <c r="A129" s="218">
        <f t="shared" si="4"/>
        <v>124</v>
      </c>
      <c r="B129" s="279" t="s">
        <v>587</v>
      </c>
      <c r="C129" s="224" t="s">
        <v>38</v>
      </c>
      <c r="D129" s="224" t="s">
        <v>59</v>
      </c>
      <c r="E129" s="224" t="s">
        <v>573</v>
      </c>
      <c r="F129" s="224" t="s">
        <v>456</v>
      </c>
      <c r="G129" s="227" t="s">
        <v>42</v>
      </c>
      <c r="H129" s="280">
        <v>2500</v>
      </c>
      <c r="I129" s="224" t="s">
        <v>588</v>
      </c>
      <c r="J129" s="224" t="s">
        <v>72</v>
      </c>
      <c r="K129" s="278">
        <v>45107</v>
      </c>
      <c r="L129" s="226" t="s">
        <v>109</v>
      </c>
      <c r="M129" s="226"/>
      <c r="N129" s="227"/>
      <c r="O129" s="226">
        <f>'EQUIPO JULIO 2025  1'!AQ129</f>
        <v>5</v>
      </c>
      <c r="P129" s="228">
        <f t="shared" si="0"/>
        <v>5</v>
      </c>
      <c r="Q129" s="229">
        <f t="shared" ref="Q129:T129" si="249">AK129</f>
        <v>5</v>
      </c>
      <c r="R129" s="229">
        <f t="shared" si="249"/>
        <v>5</v>
      </c>
      <c r="S129" s="229">
        <f t="shared" si="249"/>
        <v>5</v>
      </c>
      <c r="T129" s="230">
        <f t="shared" si="249"/>
        <v>5</v>
      </c>
      <c r="U129" s="231"/>
      <c r="V129" s="220"/>
      <c r="W129" s="220"/>
      <c r="X129" s="220"/>
      <c r="Y129" s="232"/>
      <c r="Z129" s="340"/>
      <c r="AA129" s="341"/>
      <c r="AB129" s="220"/>
      <c r="AC129" s="220"/>
      <c r="AD129" s="232"/>
      <c r="AE129" s="233"/>
      <c r="AF129" s="220"/>
      <c r="AG129" s="220"/>
      <c r="AH129" s="220"/>
      <c r="AI129" s="232"/>
      <c r="AJ129" s="234">
        <f>'EQUIPO ENERO 2025'!AP129</f>
        <v>6</v>
      </c>
      <c r="AK129" s="235">
        <f t="shared" ref="AK129:AO129" si="250">P129-Z129+AE129+U129</f>
        <v>5</v>
      </c>
      <c r="AL129" s="229">
        <f t="shared" si="250"/>
        <v>5</v>
      </c>
      <c r="AM129" s="229">
        <f t="shared" si="250"/>
        <v>5</v>
      </c>
      <c r="AN129" s="229">
        <f t="shared" si="250"/>
        <v>5</v>
      </c>
      <c r="AO129" s="229">
        <f t="shared" si="250"/>
        <v>5</v>
      </c>
      <c r="AP129" s="220"/>
      <c r="AQ129" s="226">
        <f t="shared" si="3"/>
        <v>5</v>
      </c>
      <c r="AR129" s="224"/>
      <c r="AS129" s="224"/>
      <c r="AT129" s="236"/>
      <c r="AU129" s="224"/>
      <c r="AV129" s="224"/>
      <c r="AW129" s="238"/>
      <c r="AX129" s="238"/>
    </row>
    <row r="130" spans="1:50" ht="93.75" customHeight="1" x14ac:dyDescent="0.55000000000000004">
      <c r="A130" s="218">
        <f t="shared" si="4"/>
        <v>125</v>
      </c>
      <c r="B130" s="273" t="s">
        <v>590</v>
      </c>
      <c r="C130" s="224" t="s">
        <v>38</v>
      </c>
      <c r="D130" s="224" t="s">
        <v>386</v>
      </c>
      <c r="E130" s="224" t="s">
        <v>591</v>
      </c>
      <c r="F130" s="224" t="s">
        <v>592</v>
      </c>
      <c r="G130" s="236" t="s">
        <v>42</v>
      </c>
      <c r="H130" s="224"/>
      <c r="I130" s="224" t="s">
        <v>593</v>
      </c>
      <c r="J130" s="224" t="s">
        <v>386</v>
      </c>
      <c r="K130" s="278">
        <v>45126</v>
      </c>
      <c r="L130" s="226">
        <v>2023015</v>
      </c>
      <c r="M130" s="226"/>
      <c r="N130" s="227"/>
      <c r="O130" s="226">
        <f>'EQUIPO JULIO 2025  1'!AQ130</f>
        <v>5</v>
      </c>
      <c r="P130" s="228">
        <f t="shared" si="0"/>
        <v>5</v>
      </c>
      <c r="Q130" s="229">
        <f t="shared" ref="Q130:T130" si="251">AK130</f>
        <v>5</v>
      </c>
      <c r="R130" s="229">
        <f t="shared" si="251"/>
        <v>5</v>
      </c>
      <c r="S130" s="229">
        <f t="shared" si="251"/>
        <v>5</v>
      </c>
      <c r="T130" s="230">
        <f t="shared" si="251"/>
        <v>5</v>
      </c>
      <c r="U130" s="231"/>
      <c r="V130" s="220"/>
      <c r="W130" s="220"/>
      <c r="X130" s="220"/>
      <c r="Y130" s="232"/>
      <c r="Z130" s="340"/>
      <c r="AA130" s="341"/>
      <c r="AB130" s="220"/>
      <c r="AC130" s="220"/>
      <c r="AD130" s="232"/>
      <c r="AE130" s="233"/>
      <c r="AF130" s="220"/>
      <c r="AG130" s="220"/>
      <c r="AH130" s="220"/>
      <c r="AI130" s="232"/>
      <c r="AJ130" s="234">
        <f>'EQUIPO ENERO 2025'!AP130</f>
        <v>5</v>
      </c>
      <c r="AK130" s="235">
        <f t="shared" ref="AK130:AO130" si="252">P130-Z130+AE130+U130</f>
        <v>5</v>
      </c>
      <c r="AL130" s="229">
        <f t="shared" si="252"/>
        <v>5</v>
      </c>
      <c r="AM130" s="229">
        <f t="shared" si="252"/>
        <v>5</v>
      </c>
      <c r="AN130" s="229">
        <f t="shared" si="252"/>
        <v>5</v>
      </c>
      <c r="AO130" s="229">
        <f t="shared" si="252"/>
        <v>5</v>
      </c>
      <c r="AP130" s="220"/>
      <c r="AQ130" s="226">
        <f t="shared" si="3"/>
        <v>5</v>
      </c>
      <c r="AR130" s="224"/>
      <c r="AS130" s="224"/>
      <c r="AT130" s="236"/>
      <c r="AU130" s="224"/>
      <c r="AV130" s="224"/>
      <c r="AW130" s="238"/>
      <c r="AX130" s="238"/>
    </row>
    <row r="131" spans="1:50" ht="93.75" customHeight="1" x14ac:dyDescent="0.55000000000000004">
      <c r="A131" s="218">
        <f t="shared" si="4"/>
        <v>126</v>
      </c>
      <c r="B131" s="273" t="s">
        <v>594</v>
      </c>
      <c r="C131" s="224" t="s">
        <v>38</v>
      </c>
      <c r="D131" s="224" t="s">
        <v>59</v>
      </c>
      <c r="E131" s="224" t="s">
        <v>595</v>
      </c>
      <c r="F131" s="224" t="s">
        <v>596</v>
      </c>
      <c r="G131" s="236" t="s">
        <v>42</v>
      </c>
      <c r="H131" s="280">
        <v>5500</v>
      </c>
      <c r="I131" s="224" t="s">
        <v>597</v>
      </c>
      <c r="J131" s="224" t="s">
        <v>72</v>
      </c>
      <c r="K131" s="278">
        <v>45107</v>
      </c>
      <c r="L131" s="226">
        <v>389</v>
      </c>
      <c r="M131" s="226"/>
      <c r="N131" s="227"/>
      <c r="O131" s="226">
        <f>'EQUIPO JULIO 2025  1'!AQ131</f>
        <v>2</v>
      </c>
      <c r="P131" s="228">
        <f t="shared" si="0"/>
        <v>2</v>
      </c>
      <c r="Q131" s="229">
        <f t="shared" ref="Q131:T131" si="253">AK131</f>
        <v>2</v>
      </c>
      <c r="R131" s="229">
        <f t="shared" si="253"/>
        <v>2</v>
      </c>
      <c r="S131" s="229">
        <f t="shared" si="253"/>
        <v>2</v>
      </c>
      <c r="T131" s="230">
        <f t="shared" si="253"/>
        <v>2</v>
      </c>
      <c r="U131" s="231"/>
      <c r="V131" s="220"/>
      <c r="W131" s="220"/>
      <c r="X131" s="220"/>
      <c r="Y131" s="232"/>
      <c r="Z131" s="340"/>
      <c r="AA131" s="341"/>
      <c r="AB131" s="220"/>
      <c r="AC131" s="220"/>
      <c r="AD131" s="232"/>
      <c r="AE131" s="233"/>
      <c r="AF131" s="220"/>
      <c r="AG131" s="220"/>
      <c r="AH131" s="220"/>
      <c r="AI131" s="232"/>
      <c r="AJ131" s="234">
        <f>'EQUIPO ENERO 2025'!AP131</f>
        <v>12</v>
      </c>
      <c r="AK131" s="235">
        <f t="shared" ref="AK131:AO131" si="254">P131-Z131+AE131+U131</f>
        <v>2</v>
      </c>
      <c r="AL131" s="229">
        <f t="shared" si="254"/>
        <v>2</v>
      </c>
      <c r="AM131" s="229">
        <f t="shared" si="254"/>
        <v>2</v>
      </c>
      <c r="AN131" s="229">
        <f t="shared" si="254"/>
        <v>2</v>
      </c>
      <c r="AO131" s="229">
        <f t="shared" si="254"/>
        <v>2</v>
      </c>
      <c r="AP131" s="220"/>
      <c r="AQ131" s="226">
        <f t="shared" si="3"/>
        <v>2</v>
      </c>
      <c r="AR131" s="224"/>
      <c r="AS131" s="224"/>
      <c r="AT131" s="236"/>
      <c r="AU131" s="224"/>
      <c r="AV131" s="224"/>
      <c r="AW131" s="238"/>
      <c r="AX131" s="238"/>
    </row>
    <row r="132" spans="1:50" ht="93.75" customHeight="1" x14ac:dyDescent="0.55000000000000004">
      <c r="A132" s="218">
        <f t="shared" si="4"/>
        <v>127</v>
      </c>
      <c r="B132" s="273" t="s">
        <v>598</v>
      </c>
      <c r="C132" s="224" t="s">
        <v>38</v>
      </c>
      <c r="D132" s="224" t="s">
        <v>59</v>
      </c>
      <c r="E132" s="224" t="s">
        <v>595</v>
      </c>
      <c r="F132" s="224" t="s">
        <v>271</v>
      </c>
      <c r="G132" s="236" t="s">
        <v>42</v>
      </c>
      <c r="H132" s="280"/>
      <c r="I132" s="224" t="s">
        <v>599</v>
      </c>
      <c r="J132" s="224" t="s">
        <v>72</v>
      </c>
      <c r="K132" s="278">
        <v>45574</v>
      </c>
      <c r="L132" s="226" t="s">
        <v>142</v>
      </c>
      <c r="M132" s="226"/>
      <c r="N132" s="227"/>
      <c r="O132" s="226">
        <f>'EQUIPO JULIO 2025  1'!AQ132</f>
        <v>12</v>
      </c>
      <c r="P132" s="228">
        <f t="shared" si="0"/>
        <v>12</v>
      </c>
      <c r="Q132" s="229">
        <f t="shared" ref="Q132:T132" si="255">AK132</f>
        <v>12</v>
      </c>
      <c r="R132" s="229">
        <f t="shared" si="255"/>
        <v>12</v>
      </c>
      <c r="S132" s="229">
        <f t="shared" si="255"/>
        <v>12</v>
      </c>
      <c r="T132" s="230">
        <f t="shared" si="255"/>
        <v>12</v>
      </c>
      <c r="U132" s="231"/>
      <c r="V132" s="220"/>
      <c r="W132" s="220"/>
      <c r="X132" s="220"/>
      <c r="Y132" s="232"/>
      <c r="Z132" s="340"/>
      <c r="AA132" s="341"/>
      <c r="AB132" s="220"/>
      <c r="AC132" s="220"/>
      <c r="AD132" s="232"/>
      <c r="AE132" s="233"/>
      <c r="AF132" s="220"/>
      <c r="AG132" s="220"/>
      <c r="AH132" s="220"/>
      <c r="AI132" s="232"/>
      <c r="AJ132" s="234">
        <f>'EQUIPO ENERO 2025'!AP132</f>
        <v>2</v>
      </c>
      <c r="AK132" s="235">
        <f t="shared" ref="AK132:AO132" si="256">P132-Z132+AE132+U132</f>
        <v>12</v>
      </c>
      <c r="AL132" s="229">
        <f t="shared" si="256"/>
        <v>12</v>
      </c>
      <c r="AM132" s="229">
        <f t="shared" si="256"/>
        <v>12</v>
      </c>
      <c r="AN132" s="229">
        <f t="shared" si="256"/>
        <v>12</v>
      </c>
      <c r="AO132" s="229">
        <f t="shared" si="256"/>
        <v>12</v>
      </c>
      <c r="AP132" s="220"/>
      <c r="AQ132" s="226">
        <f t="shared" si="3"/>
        <v>12</v>
      </c>
      <c r="AR132" s="224"/>
      <c r="AS132" s="224"/>
      <c r="AT132" s="236"/>
      <c r="AU132" s="224"/>
      <c r="AV132" s="224"/>
      <c r="AW132" s="238"/>
      <c r="AX132" s="238"/>
    </row>
    <row r="133" spans="1:50" ht="93.75" customHeight="1" x14ac:dyDescent="0.55000000000000004">
      <c r="A133" s="218">
        <f t="shared" si="4"/>
        <v>128</v>
      </c>
      <c r="B133" s="279" t="s">
        <v>600</v>
      </c>
      <c r="C133" s="224" t="s">
        <v>38</v>
      </c>
      <c r="D133" s="224" t="s">
        <v>59</v>
      </c>
      <c r="E133" s="224" t="s">
        <v>573</v>
      </c>
      <c r="F133" s="224" t="s">
        <v>601</v>
      </c>
      <c r="G133" s="227" t="s">
        <v>42</v>
      </c>
      <c r="H133" s="280">
        <v>2500</v>
      </c>
      <c r="I133" s="224" t="s">
        <v>602</v>
      </c>
      <c r="J133" s="224" t="s">
        <v>72</v>
      </c>
      <c r="K133" s="278"/>
      <c r="L133" s="226" t="s">
        <v>109</v>
      </c>
      <c r="M133" s="226"/>
      <c r="N133" s="227"/>
      <c r="O133" s="226">
        <f>'EQUIPO JULIO 2025  1'!AQ133</f>
        <v>4</v>
      </c>
      <c r="P133" s="228">
        <f t="shared" si="0"/>
        <v>4</v>
      </c>
      <c r="Q133" s="229">
        <f t="shared" ref="Q133:T133" si="257">AK133</f>
        <v>4</v>
      </c>
      <c r="R133" s="229">
        <f t="shared" si="257"/>
        <v>4</v>
      </c>
      <c r="S133" s="229">
        <f t="shared" si="257"/>
        <v>4</v>
      </c>
      <c r="T133" s="230">
        <f t="shared" si="257"/>
        <v>4</v>
      </c>
      <c r="U133" s="231"/>
      <c r="V133" s="220"/>
      <c r="W133" s="220"/>
      <c r="X133" s="220"/>
      <c r="Y133" s="232"/>
      <c r="Z133" s="340"/>
      <c r="AA133" s="341"/>
      <c r="AB133" s="220"/>
      <c r="AC133" s="220"/>
      <c r="AD133" s="232"/>
      <c r="AE133" s="233"/>
      <c r="AF133" s="220"/>
      <c r="AG133" s="220"/>
      <c r="AH133" s="220"/>
      <c r="AI133" s="232"/>
      <c r="AJ133" s="234">
        <f>'EQUIPO ENERO 2025'!AP133</f>
        <v>5</v>
      </c>
      <c r="AK133" s="235">
        <f t="shared" ref="AK133:AO133" si="258">P133-Z133+AE133+U133</f>
        <v>4</v>
      </c>
      <c r="AL133" s="229">
        <f t="shared" si="258"/>
        <v>4</v>
      </c>
      <c r="AM133" s="229">
        <f t="shared" si="258"/>
        <v>4</v>
      </c>
      <c r="AN133" s="229">
        <f t="shared" si="258"/>
        <v>4</v>
      </c>
      <c r="AO133" s="229">
        <f t="shared" si="258"/>
        <v>4</v>
      </c>
      <c r="AP133" s="220"/>
      <c r="AQ133" s="226">
        <f t="shared" si="3"/>
        <v>4</v>
      </c>
      <c r="AR133" s="224"/>
      <c r="AS133" s="224"/>
      <c r="AT133" s="236"/>
      <c r="AU133" s="224"/>
      <c r="AV133" s="224"/>
      <c r="AW133" s="238"/>
      <c r="AX133" s="238"/>
    </row>
    <row r="134" spans="1:50" ht="93.75" customHeight="1" x14ac:dyDescent="0.55000000000000004">
      <c r="A134" s="218">
        <f t="shared" si="4"/>
        <v>129</v>
      </c>
      <c r="B134" s="279" t="s">
        <v>603</v>
      </c>
      <c r="C134" s="224" t="s">
        <v>38</v>
      </c>
      <c r="D134" s="224" t="s">
        <v>59</v>
      </c>
      <c r="E134" s="224" t="s">
        <v>604</v>
      </c>
      <c r="F134" s="224" t="s">
        <v>605</v>
      </c>
      <c r="G134" s="227" t="s">
        <v>42</v>
      </c>
      <c r="H134" s="280">
        <v>2500</v>
      </c>
      <c r="I134" s="224" t="s">
        <v>606</v>
      </c>
      <c r="J134" s="224" t="s">
        <v>72</v>
      </c>
      <c r="K134" s="278">
        <v>45216</v>
      </c>
      <c r="L134" s="226">
        <v>2015</v>
      </c>
      <c r="M134" s="226"/>
      <c r="N134" s="227"/>
      <c r="O134" s="226">
        <f>'EQUIPO JULIO 2025  1'!AQ134</f>
        <v>3</v>
      </c>
      <c r="P134" s="228">
        <f t="shared" si="0"/>
        <v>3</v>
      </c>
      <c r="Q134" s="229">
        <f t="shared" ref="Q134:T134" si="259">AK134</f>
        <v>3</v>
      </c>
      <c r="R134" s="229">
        <f t="shared" si="259"/>
        <v>3</v>
      </c>
      <c r="S134" s="229">
        <f t="shared" si="259"/>
        <v>3</v>
      </c>
      <c r="T134" s="230">
        <f t="shared" si="259"/>
        <v>3</v>
      </c>
      <c r="U134" s="231"/>
      <c r="V134" s="220"/>
      <c r="W134" s="220"/>
      <c r="X134" s="220"/>
      <c r="Y134" s="232"/>
      <c r="Z134" s="340"/>
      <c r="AA134" s="341"/>
      <c r="AB134" s="220"/>
      <c r="AC134" s="220"/>
      <c r="AD134" s="232"/>
      <c r="AE134" s="233"/>
      <c r="AF134" s="220"/>
      <c r="AG134" s="220"/>
      <c r="AH134" s="220"/>
      <c r="AI134" s="232"/>
      <c r="AJ134" s="234">
        <f>'EQUIPO ENERO 2025'!AP134</f>
        <v>3</v>
      </c>
      <c r="AK134" s="235">
        <f t="shared" ref="AK134:AO134" si="260">P134-Z134+AE134+U134</f>
        <v>3</v>
      </c>
      <c r="AL134" s="229">
        <f t="shared" si="260"/>
        <v>3</v>
      </c>
      <c r="AM134" s="229">
        <f t="shared" si="260"/>
        <v>3</v>
      </c>
      <c r="AN134" s="229">
        <f t="shared" si="260"/>
        <v>3</v>
      </c>
      <c r="AO134" s="229">
        <f t="shared" si="260"/>
        <v>3</v>
      </c>
      <c r="AP134" s="220"/>
      <c r="AQ134" s="226">
        <f t="shared" si="3"/>
        <v>3</v>
      </c>
      <c r="AR134" s="224"/>
      <c r="AS134" s="224"/>
      <c r="AT134" s="236"/>
      <c r="AU134" s="224"/>
      <c r="AV134" s="224"/>
      <c r="AW134" s="238"/>
      <c r="AX134" s="238"/>
    </row>
    <row r="135" spans="1:50" ht="93.75" customHeight="1" x14ac:dyDescent="0.55000000000000004">
      <c r="A135" s="218">
        <f t="shared" si="4"/>
        <v>130</v>
      </c>
      <c r="B135" s="273" t="s">
        <v>607</v>
      </c>
      <c r="C135" s="224" t="s">
        <v>38</v>
      </c>
      <c r="D135" s="220" t="s">
        <v>59</v>
      </c>
      <c r="E135" s="224" t="s">
        <v>608</v>
      </c>
      <c r="F135" s="220" t="s">
        <v>609</v>
      </c>
      <c r="G135" s="221" t="s">
        <v>42</v>
      </c>
      <c r="H135" s="220"/>
      <c r="I135" s="224" t="s">
        <v>610</v>
      </c>
      <c r="J135" s="224" t="s">
        <v>72</v>
      </c>
      <c r="K135" s="250">
        <v>45682</v>
      </c>
      <c r="L135" s="226"/>
      <c r="M135" s="226"/>
      <c r="N135" s="335"/>
      <c r="O135" s="226">
        <f>'EQUIPO JULIO 2025  1'!AQ135</f>
        <v>5</v>
      </c>
      <c r="P135" s="228">
        <f t="shared" si="0"/>
        <v>5</v>
      </c>
      <c r="Q135" s="229">
        <f t="shared" ref="Q135:T135" si="261">AK135</f>
        <v>5</v>
      </c>
      <c r="R135" s="229">
        <f t="shared" si="261"/>
        <v>5</v>
      </c>
      <c r="S135" s="229">
        <f t="shared" si="261"/>
        <v>5</v>
      </c>
      <c r="T135" s="230">
        <f t="shared" si="261"/>
        <v>5</v>
      </c>
      <c r="U135" s="231"/>
      <c r="V135" s="220"/>
      <c r="W135" s="220"/>
      <c r="X135" s="220"/>
      <c r="Y135" s="232"/>
      <c r="Z135" s="340"/>
      <c r="AA135" s="341"/>
      <c r="AB135" s="220"/>
      <c r="AC135" s="220"/>
      <c r="AD135" s="232"/>
      <c r="AE135" s="233"/>
      <c r="AF135" s="220"/>
      <c r="AG135" s="220"/>
      <c r="AH135" s="220"/>
      <c r="AI135" s="232"/>
      <c r="AJ135" s="234">
        <f>'EQUIPO ENERO 2025'!AP135</f>
        <v>6</v>
      </c>
      <c r="AK135" s="235">
        <f t="shared" ref="AK135:AO135" si="262">P135-Z135+AE135+U135</f>
        <v>5</v>
      </c>
      <c r="AL135" s="229">
        <f t="shared" si="262"/>
        <v>5</v>
      </c>
      <c r="AM135" s="229">
        <f t="shared" si="262"/>
        <v>5</v>
      </c>
      <c r="AN135" s="229">
        <f t="shared" si="262"/>
        <v>5</v>
      </c>
      <c r="AO135" s="229">
        <f t="shared" si="262"/>
        <v>5</v>
      </c>
      <c r="AP135" s="220"/>
      <c r="AQ135" s="226">
        <f t="shared" si="3"/>
        <v>5</v>
      </c>
      <c r="AR135" s="224"/>
      <c r="AS135" s="224"/>
      <c r="AT135" s="236"/>
      <c r="AU135" s="224"/>
      <c r="AV135" s="224"/>
      <c r="AW135" s="238"/>
      <c r="AX135" s="238"/>
    </row>
    <row r="136" spans="1:50" ht="93.75" customHeight="1" x14ac:dyDescent="0.55000000000000004">
      <c r="A136" s="218">
        <f t="shared" si="4"/>
        <v>131</v>
      </c>
      <c r="B136" s="239" t="s">
        <v>611</v>
      </c>
      <c r="C136" s="224" t="s">
        <v>38</v>
      </c>
      <c r="D136" s="240" t="s">
        <v>58</v>
      </c>
      <c r="E136" s="241" t="s">
        <v>608</v>
      </c>
      <c r="F136" s="242" t="s">
        <v>612</v>
      </c>
      <c r="G136" s="243" t="s">
        <v>42</v>
      </c>
      <c r="H136" s="242"/>
      <c r="I136" s="245" t="s">
        <v>613</v>
      </c>
      <c r="J136" s="280" t="s">
        <v>58</v>
      </c>
      <c r="K136" s="250">
        <v>44592</v>
      </c>
      <c r="L136" s="226"/>
      <c r="M136" s="226"/>
      <c r="N136" s="236"/>
      <c r="O136" s="226">
        <f>'EQUIPO JULIO 2025  1'!AQ136</f>
        <v>4</v>
      </c>
      <c r="P136" s="228">
        <f t="shared" si="0"/>
        <v>4</v>
      </c>
      <c r="Q136" s="229">
        <f t="shared" ref="Q136:T136" si="263">AK136</f>
        <v>4</v>
      </c>
      <c r="R136" s="229">
        <f t="shared" si="263"/>
        <v>4</v>
      </c>
      <c r="S136" s="229">
        <f t="shared" si="263"/>
        <v>4</v>
      </c>
      <c r="T136" s="230">
        <f t="shared" si="263"/>
        <v>4</v>
      </c>
      <c r="U136" s="231"/>
      <c r="V136" s="220"/>
      <c r="W136" s="220"/>
      <c r="X136" s="220"/>
      <c r="Y136" s="232"/>
      <c r="Z136" s="340"/>
      <c r="AA136" s="341"/>
      <c r="AB136" s="220"/>
      <c r="AC136" s="220"/>
      <c r="AD136" s="232"/>
      <c r="AE136" s="233"/>
      <c r="AF136" s="220"/>
      <c r="AG136" s="220"/>
      <c r="AH136" s="220"/>
      <c r="AI136" s="232"/>
      <c r="AJ136" s="234">
        <f>'EQUIPO ENERO 2025'!AP136</f>
        <v>4</v>
      </c>
      <c r="AK136" s="235">
        <f t="shared" ref="AK136:AO136" si="264">P136-Z136+AE136+U136</f>
        <v>4</v>
      </c>
      <c r="AL136" s="229">
        <f t="shared" si="264"/>
        <v>4</v>
      </c>
      <c r="AM136" s="229">
        <f t="shared" si="264"/>
        <v>4</v>
      </c>
      <c r="AN136" s="229">
        <f t="shared" si="264"/>
        <v>4</v>
      </c>
      <c r="AO136" s="229">
        <f t="shared" si="264"/>
        <v>4</v>
      </c>
      <c r="AP136" s="220"/>
      <c r="AQ136" s="226">
        <f t="shared" si="3"/>
        <v>4</v>
      </c>
      <c r="AR136" s="224"/>
      <c r="AS136" s="224"/>
      <c r="AT136" s="236"/>
      <c r="AU136" s="224"/>
      <c r="AV136" s="224"/>
      <c r="AW136" s="238"/>
      <c r="AX136" s="238"/>
    </row>
    <row r="137" spans="1:50" ht="93.75" customHeight="1" x14ac:dyDescent="0.55000000000000004">
      <c r="A137" s="218">
        <f t="shared" si="4"/>
        <v>132</v>
      </c>
      <c r="B137" s="239" t="s">
        <v>614</v>
      </c>
      <c r="C137" s="224" t="s">
        <v>615</v>
      </c>
      <c r="D137" s="240" t="s">
        <v>59</v>
      </c>
      <c r="E137" s="241" t="s">
        <v>616</v>
      </c>
      <c r="F137" s="242" t="s">
        <v>617</v>
      </c>
      <c r="G137" s="243"/>
      <c r="H137" s="242"/>
      <c r="I137" s="245"/>
      <c r="J137" s="280" t="s">
        <v>72</v>
      </c>
      <c r="K137" s="250">
        <v>45433</v>
      </c>
      <c r="L137" s="226">
        <v>274441061489</v>
      </c>
      <c r="M137" s="226"/>
      <c r="N137" s="224"/>
      <c r="O137" s="226">
        <f>'EQUIPO JULIO 2025  1'!AQ137</f>
        <v>0</v>
      </c>
      <c r="P137" s="228">
        <f t="shared" si="0"/>
        <v>0</v>
      </c>
      <c r="Q137" s="229">
        <f t="shared" ref="Q137:T137" si="265">AK137</f>
        <v>0</v>
      </c>
      <c r="R137" s="229">
        <f t="shared" si="265"/>
        <v>0</v>
      </c>
      <c r="S137" s="229">
        <f t="shared" si="265"/>
        <v>0</v>
      </c>
      <c r="T137" s="230">
        <f t="shared" si="265"/>
        <v>0</v>
      </c>
      <c r="U137" s="231"/>
      <c r="V137" s="220"/>
      <c r="W137" s="220"/>
      <c r="X137" s="220"/>
      <c r="Y137" s="232"/>
      <c r="Z137" s="340"/>
      <c r="AA137" s="341"/>
      <c r="AB137" s="220"/>
      <c r="AC137" s="220"/>
      <c r="AD137" s="232"/>
      <c r="AE137" s="233"/>
      <c r="AF137" s="220"/>
      <c r="AG137" s="220"/>
      <c r="AH137" s="220"/>
      <c r="AI137" s="232"/>
      <c r="AJ137" s="234">
        <f>'EQUIPO ENERO 2025'!AP137</f>
        <v>0</v>
      </c>
      <c r="AK137" s="235">
        <f t="shared" ref="AK137:AO137" si="266">P137-Z137+AE137+U137</f>
        <v>0</v>
      </c>
      <c r="AL137" s="229">
        <f t="shared" si="266"/>
        <v>0</v>
      </c>
      <c r="AM137" s="229">
        <f t="shared" si="266"/>
        <v>0</v>
      </c>
      <c r="AN137" s="229">
        <f t="shared" si="266"/>
        <v>0</v>
      </c>
      <c r="AO137" s="229">
        <f t="shared" si="266"/>
        <v>0</v>
      </c>
      <c r="AP137" s="220"/>
      <c r="AQ137" s="226">
        <f t="shared" si="3"/>
        <v>0</v>
      </c>
      <c r="AR137" s="224"/>
      <c r="AS137" s="224"/>
      <c r="AT137" s="236"/>
      <c r="AU137" s="224"/>
      <c r="AV137" s="224"/>
      <c r="AW137" s="238"/>
      <c r="AX137" s="238"/>
    </row>
    <row r="138" spans="1:50" ht="93.75" customHeight="1" x14ac:dyDescent="0.55000000000000004">
      <c r="A138" s="218">
        <f t="shared" si="4"/>
        <v>133</v>
      </c>
      <c r="B138" s="239" t="s">
        <v>619</v>
      </c>
      <c r="C138" s="224" t="s">
        <v>38</v>
      </c>
      <c r="D138" s="240" t="s">
        <v>59</v>
      </c>
      <c r="E138" s="241" t="s">
        <v>620</v>
      </c>
      <c r="F138" s="242" t="s">
        <v>621</v>
      </c>
      <c r="G138" s="243"/>
      <c r="H138" s="242"/>
      <c r="I138" s="245" t="s">
        <v>622</v>
      </c>
      <c r="J138" s="280" t="s">
        <v>72</v>
      </c>
      <c r="K138" s="250">
        <v>45574</v>
      </c>
      <c r="L138" s="226" t="s">
        <v>142</v>
      </c>
      <c r="M138" s="226"/>
      <c r="N138" s="236"/>
      <c r="O138" s="226">
        <f>'EQUIPO JULIO 2025  1'!AQ138</f>
        <v>9</v>
      </c>
      <c r="P138" s="228">
        <f t="shared" si="0"/>
        <v>9</v>
      </c>
      <c r="Q138" s="229">
        <f t="shared" ref="Q138:T138" si="267">AK138</f>
        <v>9</v>
      </c>
      <c r="R138" s="229">
        <f t="shared" si="267"/>
        <v>9</v>
      </c>
      <c r="S138" s="229">
        <f t="shared" si="267"/>
        <v>9</v>
      </c>
      <c r="T138" s="230">
        <f t="shared" si="267"/>
        <v>9</v>
      </c>
      <c r="U138" s="231"/>
      <c r="V138" s="220"/>
      <c r="W138" s="220"/>
      <c r="X138" s="220"/>
      <c r="Y138" s="232"/>
      <c r="Z138" s="340"/>
      <c r="AA138" s="341"/>
      <c r="AB138" s="220"/>
      <c r="AC138" s="220"/>
      <c r="AD138" s="232"/>
      <c r="AE138" s="233"/>
      <c r="AF138" s="220"/>
      <c r="AG138" s="220"/>
      <c r="AH138" s="220"/>
      <c r="AI138" s="232"/>
      <c r="AJ138" s="234">
        <f>'EQUIPO ENERO 2025'!AP138</f>
        <v>9</v>
      </c>
      <c r="AK138" s="235">
        <f t="shared" ref="AK138:AO138" si="268">P138-Z138+AE138+U138</f>
        <v>9</v>
      </c>
      <c r="AL138" s="229">
        <f t="shared" si="268"/>
        <v>9</v>
      </c>
      <c r="AM138" s="229">
        <f t="shared" si="268"/>
        <v>9</v>
      </c>
      <c r="AN138" s="229">
        <f t="shared" si="268"/>
        <v>9</v>
      </c>
      <c r="AO138" s="229">
        <f t="shared" si="268"/>
        <v>9</v>
      </c>
      <c r="AP138" s="220"/>
      <c r="AQ138" s="226">
        <f t="shared" si="3"/>
        <v>9</v>
      </c>
      <c r="AR138" s="224"/>
      <c r="AS138" s="224"/>
      <c r="AT138" s="236"/>
      <c r="AU138" s="224"/>
      <c r="AV138" s="224"/>
      <c r="AW138" s="238"/>
      <c r="AX138" s="238"/>
    </row>
    <row r="139" spans="1:50" ht="93.75" customHeight="1" x14ac:dyDescent="0.55000000000000004">
      <c r="A139" s="218">
        <f t="shared" si="4"/>
        <v>134</v>
      </c>
      <c r="B139" s="239" t="s">
        <v>623</v>
      </c>
      <c r="C139" s="224" t="s">
        <v>155</v>
      </c>
      <c r="D139" s="240" t="s">
        <v>59</v>
      </c>
      <c r="E139" s="241" t="s">
        <v>624</v>
      </c>
      <c r="F139" s="242" t="s">
        <v>426</v>
      </c>
      <c r="G139" s="243"/>
      <c r="H139" s="242"/>
      <c r="I139" s="245"/>
      <c r="J139" s="280" t="s">
        <v>386</v>
      </c>
      <c r="K139" s="250">
        <v>45539</v>
      </c>
      <c r="L139" s="226" t="s">
        <v>625</v>
      </c>
      <c r="M139" s="226"/>
      <c r="N139" s="236"/>
      <c r="O139" s="226">
        <f>'EQUIPO JULIO 2025  1'!AQ139</f>
        <v>18</v>
      </c>
      <c r="P139" s="228">
        <f t="shared" si="0"/>
        <v>18</v>
      </c>
      <c r="Q139" s="229">
        <f t="shared" ref="Q139:T139" si="269">AK139</f>
        <v>18</v>
      </c>
      <c r="R139" s="229">
        <f t="shared" si="269"/>
        <v>18</v>
      </c>
      <c r="S139" s="229">
        <f t="shared" si="269"/>
        <v>18</v>
      </c>
      <c r="T139" s="230">
        <f t="shared" si="269"/>
        <v>18</v>
      </c>
      <c r="U139" s="231"/>
      <c r="V139" s="220"/>
      <c r="W139" s="220"/>
      <c r="X139" s="220"/>
      <c r="Y139" s="232"/>
      <c r="Z139" s="340"/>
      <c r="AA139" s="341"/>
      <c r="AB139" s="220"/>
      <c r="AC139" s="220"/>
      <c r="AD139" s="232"/>
      <c r="AE139" s="233"/>
      <c r="AF139" s="220"/>
      <c r="AG139" s="220"/>
      <c r="AH139" s="220"/>
      <c r="AI139" s="232"/>
      <c r="AJ139" s="234">
        <f>'EQUIPO ENERO 2025'!AP139</f>
        <v>18</v>
      </c>
      <c r="AK139" s="235">
        <f t="shared" ref="AK139:AO139" si="270">P139-Z139+AE139+U139</f>
        <v>18</v>
      </c>
      <c r="AL139" s="229">
        <f t="shared" si="270"/>
        <v>18</v>
      </c>
      <c r="AM139" s="229">
        <f t="shared" si="270"/>
        <v>18</v>
      </c>
      <c r="AN139" s="229">
        <f t="shared" si="270"/>
        <v>18</v>
      </c>
      <c r="AO139" s="229">
        <f t="shared" si="270"/>
        <v>18</v>
      </c>
      <c r="AP139" s="220"/>
      <c r="AQ139" s="226">
        <f t="shared" si="3"/>
        <v>18</v>
      </c>
      <c r="AR139" s="224"/>
      <c r="AS139" s="224"/>
      <c r="AT139" s="236"/>
      <c r="AU139" s="224"/>
      <c r="AV139" s="224"/>
      <c r="AW139" s="238"/>
      <c r="AX139" s="238"/>
    </row>
    <row r="140" spans="1:50" ht="93.75" customHeight="1" x14ac:dyDescent="0.55000000000000004">
      <c r="A140" s="218">
        <f t="shared" si="4"/>
        <v>135</v>
      </c>
      <c r="B140" s="239" t="s">
        <v>626</v>
      </c>
      <c r="C140" s="224" t="s">
        <v>155</v>
      </c>
      <c r="D140" s="240" t="s">
        <v>59</v>
      </c>
      <c r="E140" s="241" t="s">
        <v>627</v>
      </c>
      <c r="F140" s="242" t="s">
        <v>534</v>
      </c>
      <c r="G140" s="243" t="s">
        <v>42</v>
      </c>
      <c r="H140" s="242"/>
      <c r="I140" s="245"/>
      <c r="J140" s="280" t="s">
        <v>386</v>
      </c>
      <c r="K140" s="250">
        <v>45539</v>
      </c>
      <c r="L140" s="226" t="s">
        <v>625</v>
      </c>
      <c r="M140" s="226"/>
      <c r="N140" s="236"/>
      <c r="O140" s="226">
        <f>'EQUIPO JULIO 2025  1'!AQ140</f>
        <v>8</v>
      </c>
      <c r="P140" s="228">
        <f t="shared" si="0"/>
        <v>8</v>
      </c>
      <c r="Q140" s="229">
        <f t="shared" ref="Q140:T140" si="271">AK140</f>
        <v>8</v>
      </c>
      <c r="R140" s="229">
        <f t="shared" si="271"/>
        <v>8</v>
      </c>
      <c r="S140" s="229">
        <f t="shared" si="271"/>
        <v>8</v>
      </c>
      <c r="T140" s="230">
        <f t="shared" si="271"/>
        <v>8</v>
      </c>
      <c r="U140" s="231"/>
      <c r="V140" s="220"/>
      <c r="W140" s="220"/>
      <c r="X140" s="220"/>
      <c r="Y140" s="232"/>
      <c r="Z140" s="340"/>
      <c r="AA140" s="341"/>
      <c r="AB140" s="220"/>
      <c r="AC140" s="220"/>
      <c r="AD140" s="232"/>
      <c r="AE140" s="233"/>
      <c r="AF140" s="220"/>
      <c r="AG140" s="220"/>
      <c r="AH140" s="220"/>
      <c r="AI140" s="232"/>
      <c r="AJ140" s="234">
        <f>'EQUIPO ENERO 2025'!AP140</f>
        <v>8</v>
      </c>
      <c r="AK140" s="235">
        <f t="shared" ref="AK140:AO140" si="272">P140-Z140+AE140+U140</f>
        <v>8</v>
      </c>
      <c r="AL140" s="229">
        <f t="shared" si="272"/>
        <v>8</v>
      </c>
      <c r="AM140" s="229">
        <f t="shared" si="272"/>
        <v>8</v>
      </c>
      <c r="AN140" s="229">
        <f t="shared" si="272"/>
        <v>8</v>
      </c>
      <c r="AO140" s="229">
        <f t="shared" si="272"/>
        <v>8</v>
      </c>
      <c r="AP140" s="220"/>
      <c r="AQ140" s="226">
        <f t="shared" si="3"/>
        <v>8</v>
      </c>
      <c r="AR140" s="224"/>
      <c r="AS140" s="224"/>
      <c r="AT140" s="236"/>
      <c r="AU140" s="224"/>
      <c r="AV140" s="224"/>
      <c r="AW140" s="238"/>
      <c r="AX140" s="238"/>
    </row>
    <row r="141" spans="1:50" ht="93.75" customHeight="1" x14ac:dyDescent="0.55000000000000004">
      <c r="A141" s="218">
        <f t="shared" si="4"/>
        <v>136</v>
      </c>
      <c r="B141" s="239" t="s">
        <v>1144</v>
      </c>
      <c r="C141" s="224" t="s">
        <v>155</v>
      </c>
      <c r="D141" s="240" t="s">
        <v>59</v>
      </c>
      <c r="E141" s="241" t="s">
        <v>629</v>
      </c>
      <c r="F141" s="242" t="s">
        <v>534</v>
      </c>
      <c r="G141" s="243" t="s">
        <v>42</v>
      </c>
      <c r="H141" s="242"/>
      <c r="I141" s="245"/>
      <c r="J141" s="280" t="s">
        <v>386</v>
      </c>
      <c r="K141" s="250">
        <v>45687</v>
      </c>
      <c r="L141" s="226" t="s">
        <v>625</v>
      </c>
      <c r="M141" s="226"/>
      <c r="N141" s="335"/>
      <c r="O141" s="226">
        <f>'EQUIPO JULIO 2025  1'!AQ141</f>
        <v>4</v>
      </c>
      <c r="P141" s="228">
        <f t="shared" si="0"/>
        <v>4</v>
      </c>
      <c r="Q141" s="229">
        <f t="shared" ref="Q141:T141" si="273">AK141</f>
        <v>4</v>
      </c>
      <c r="R141" s="229">
        <f t="shared" si="273"/>
        <v>4</v>
      </c>
      <c r="S141" s="229">
        <f t="shared" si="273"/>
        <v>4</v>
      </c>
      <c r="T141" s="230">
        <f t="shared" si="273"/>
        <v>4</v>
      </c>
      <c r="U141" s="231"/>
      <c r="V141" s="220"/>
      <c r="W141" s="220"/>
      <c r="X141" s="220"/>
      <c r="Y141" s="232"/>
      <c r="Z141" s="340"/>
      <c r="AA141" s="341"/>
      <c r="AB141" s="220"/>
      <c r="AC141" s="220"/>
      <c r="AD141" s="232"/>
      <c r="AE141" s="233"/>
      <c r="AF141" s="220"/>
      <c r="AG141" s="220"/>
      <c r="AH141" s="220"/>
      <c r="AI141" s="232"/>
      <c r="AJ141" s="234">
        <f>'EQUIPO ENERO 2025'!AP141</f>
        <v>4</v>
      </c>
      <c r="AK141" s="235">
        <f t="shared" ref="AK141:AO141" si="274">P141-Z141+AE141+U141</f>
        <v>4</v>
      </c>
      <c r="AL141" s="229">
        <f t="shared" si="274"/>
        <v>4</v>
      </c>
      <c r="AM141" s="229">
        <f t="shared" si="274"/>
        <v>4</v>
      </c>
      <c r="AN141" s="229">
        <f t="shared" si="274"/>
        <v>4</v>
      </c>
      <c r="AO141" s="229">
        <f t="shared" si="274"/>
        <v>4</v>
      </c>
      <c r="AP141" s="220"/>
      <c r="AQ141" s="226">
        <f t="shared" si="3"/>
        <v>4</v>
      </c>
      <c r="AR141" s="224"/>
      <c r="AS141" s="224"/>
      <c r="AT141" s="236"/>
      <c r="AU141" s="224"/>
      <c r="AV141" s="224"/>
      <c r="AW141" s="238"/>
      <c r="AX141" s="238"/>
    </row>
    <row r="142" spans="1:50" ht="93.75" customHeight="1" x14ac:dyDescent="0.55000000000000004">
      <c r="A142" s="218">
        <f t="shared" si="4"/>
        <v>137</v>
      </c>
      <c r="B142" s="337" t="s">
        <v>630</v>
      </c>
      <c r="C142" s="224" t="s">
        <v>74</v>
      </c>
      <c r="D142" s="240" t="s">
        <v>59</v>
      </c>
      <c r="E142" s="241" t="s">
        <v>631</v>
      </c>
      <c r="F142" s="242" t="s">
        <v>632</v>
      </c>
      <c r="G142" s="243" t="s">
        <v>42</v>
      </c>
      <c r="H142" s="242"/>
      <c r="I142" s="245" t="s">
        <v>633</v>
      </c>
      <c r="J142" s="280" t="s">
        <v>72</v>
      </c>
      <c r="K142" s="250">
        <v>45574</v>
      </c>
      <c r="L142" s="226" t="s">
        <v>142</v>
      </c>
      <c r="M142" s="226"/>
      <c r="N142" s="236"/>
      <c r="O142" s="226">
        <f>'EQUIPO JULIO 2025  1'!AQ142</f>
        <v>15</v>
      </c>
      <c r="P142" s="228">
        <f t="shared" si="0"/>
        <v>15</v>
      </c>
      <c r="Q142" s="229">
        <f t="shared" ref="Q142:T142" si="275">AK142</f>
        <v>15</v>
      </c>
      <c r="R142" s="229">
        <f t="shared" si="275"/>
        <v>15</v>
      </c>
      <c r="S142" s="229">
        <f t="shared" si="275"/>
        <v>15</v>
      </c>
      <c r="T142" s="230">
        <f t="shared" si="275"/>
        <v>15</v>
      </c>
      <c r="U142" s="231"/>
      <c r="V142" s="220"/>
      <c r="W142" s="220"/>
      <c r="X142" s="220"/>
      <c r="Y142" s="232"/>
      <c r="Z142" s="340"/>
      <c r="AA142" s="341"/>
      <c r="AB142" s="220"/>
      <c r="AC142" s="220"/>
      <c r="AD142" s="232"/>
      <c r="AE142" s="233"/>
      <c r="AF142" s="220"/>
      <c r="AG142" s="220"/>
      <c r="AH142" s="220"/>
      <c r="AI142" s="232"/>
      <c r="AJ142" s="234">
        <f>'EQUIPO ENERO 2025'!AP142</f>
        <v>15</v>
      </c>
      <c r="AK142" s="235">
        <f t="shared" ref="AK142:AO142" si="276">P142-Z142+AE142+U142</f>
        <v>15</v>
      </c>
      <c r="AL142" s="229">
        <f t="shared" si="276"/>
        <v>15</v>
      </c>
      <c r="AM142" s="229">
        <f t="shared" si="276"/>
        <v>15</v>
      </c>
      <c r="AN142" s="229">
        <f t="shared" si="276"/>
        <v>15</v>
      </c>
      <c r="AO142" s="229">
        <f t="shared" si="276"/>
        <v>15</v>
      </c>
      <c r="AP142" s="220"/>
      <c r="AQ142" s="226">
        <f t="shared" si="3"/>
        <v>15</v>
      </c>
      <c r="AR142" s="224"/>
      <c r="AS142" s="224"/>
      <c r="AT142" s="236"/>
      <c r="AU142" s="224"/>
      <c r="AV142" s="224"/>
      <c r="AW142" s="238"/>
      <c r="AX142" s="238"/>
    </row>
    <row r="143" spans="1:50" ht="93.75" customHeight="1" x14ac:dyDescent="0.55000000000000004">
      <c r="A143" s="218">
        <f t="shared" si="4"/>
        <v>138</v>
      </c>
      <c r="B143" s="239" t="s">
        <v>636</v>
      </c>
      <c r="C143" s="224" t="s">
        <v>155</v>
      </c>
      <c r="D143" s="240" t="s">
        <v>442</v>
      </c>
      <c r="E143" s="241" t="s">
        <v>637</v>
      </c>
      <c r="F143" s="242" t="s">
        <v>510</v>
      </c>
      <c r="G143" s="243" t="s">
        <v>42</v>
      </c>
      <c r="H143" s="242"/>
      <c r="I143" s="245" t="s">
        <v>638</v>
      </c>
      <c r="J143" s="280" t="s">
        <v>44</v>
      </c>
      <c r="K143" s="250">
        <v>45666</v>
      </c>
      <c r="L143" s="226" t="s">
        <v>45</v>
      </c>
      <c r="M143" s="226"/>
      <c r="N143" s="236"/>
      <c r="O143" s="226">
        <f>'EQUIPO JULIO 2025  1'!AQ143</f>
        <v>0</v>
      </c>
      <c r="P143" s="228">
        <f t="shared" si="0"/>
        <v>0</v>
      </c>
      <c r="Q143" s="229">
        <f t="shared" ref="Q143:T143" si="277">AK143</f>
        <v>0</v>
      </c>
      <c r="R143" s="229">
        <f t="shared" si="277"/>
        <v>0</v>
      </c>
      <c r="S143" s="229">
        <f t="shared" si="277"/>
        <v>0</v>
      </c>
      <c r="T143" s="230">
        <f t="shared" si="277"/>
        <v>0</v>
      </c>
      <c r="U143" s="231"/>
      <c r="V143" s="220"/>
      <c r="W143" s="220"/>
      <c r="X143" s="220"/>
      <c r="Y143" s="232"/>
      <c r="Z143" s="340"/>
      <c r="AA143" s="341"/>
      <c r="AB143" s="220"/>
      <c r="AC143" s="220"/>
      <c r="AD143" s="232"/>
      <c r="AE143" s="233"/>
      <c r="AF143" s="220"/>
      <c r="AG143" s="220"/>
      <c r="AH143" s="220"/>
      <c r="AI143" s="232"/>
      <c r="AJ143" s="234">
        <f>'EQUIPO ENERO 2025'!AP143</f>
        <v>0</v>
      </c>
      <c r="AK143" s="235">
        <f t="shared" ref="AK143:AO143" si="278">P143-Z143+AE143+U143</f>
        <v>0</v>
      </c>
      <c r="AL143" s="229">
        <f t="shared" si="278"/>
        <v>0</v>
      </c>
      <c r="AM143" s="229">
        <f t="shared" si="278"/>
        <v>0</v>
      </c>
      <c r="AN143" s="229">
        <f t="shared" si="278"/>
        <v>0</v>
      </c>
      <c r="AO143" s="229">
        <f t="shared" si="278"/>
        <v>0</v>
      </c>
      <c r="AP143" s="220"/>
      <c r="AQ143" s="226">
        <f t="shared" si="3"/>
        <v>0</v>
      </c>
      <c r="AR143" s="224"/>
      <c r="AS143" s="224"/>
      <c r="AT143" s="236"/>
      <c r="AU143" s="224"/>
      <c r="AV143" s="224"/>
      <c r="AW143" s="238"/>
      <c r="AX143" s="238"/>
    </row>
    <row r="144" spans="1:50" ht="93.75" customHeight="1" x14ac:dyDescent="0.55000000000000004">
      <c r="A144" s="218">
        <f t="shared" si="4"/>
        <v>139</v>
      </c>
      <c r="B144" s="239" t="s">
        <v>1145</v>
      </c>
      <c r="C144" s="224" t="s">
        <v>155</v>
      </c>
      <c r="D144" s="240" t="s">
        <v>442</v>
      </c>
      <c r="E144" s="241" t="s">
        <v>640</v>
      </c>
      <c r="F144" s="242" t="s">
        <v>1146</v>
      </c>
      <c r="G144" s="243" t="s">
        <v>42</v>
      </c>
      <c r="H144" s="242"/>
      <c r="I144" s="245" t="s">
        <v>642</v>
      </c>
      <c r="J144" s="280" t="s">
        <v>72</v>
      </c>
      <c r="K144" s="250">
        <v>45673</v>
      </c>
      <c r="L144" s="226" t="s">
        <v>89</v>
      </c>
      <c r="M144" s="226"/>
      <c r="N144" s="236"/>
      <c r="O144" s="226">
        <f>'EQUIPO JULIO 2025  1'!AQ144</f>
        <v>10</v>
      </c>
      <c r="P144" s="228">
        <f t="shared" si="0"/>
        <v>10</v>
      </c>
      <c r="Q144" s="229">
        <f t="shared" ref="Q144:T144" si="279">AK144</f>
        <v>10</v>
      </c>
      <c r="R144" s="229">
        <f t="shared" si="279"/>
        <v>10</v>
      </c>
      <c r="S144" s="229">
        <f t="shared" si="279"/>
        <v>10</v>
      </c>
      <c r="T144" s="230">
        <f t="shared" si="279"/>
        <v>10</v>
      </c>
      <c r="U144" s="231"/>
      <c r="V144" s="220"/>
      <c r="W144" s="220"/>
      <c r="X144" s="220"/>
      <c r="Y144" s="232"/>
      <c r="Z144" s="340"/>
      <c r="AA144" s="341"/>
      <c r="AB144" s="220"/>
      <c r="AC144" s="220"/>
      <c r="AD144" s="232"/>
      <c r="AE144" s="233"/>
      <c r="AF144" s="220"/>
      <c r="AG144" s="220"/>
      <c r="AH144" s="220"/>
      <c r="AI144" s="232"/>
      <c r="AJ144" s="234">
        <f>'EQUIPO ENERO 2025'!AP144</f>
        <v>10</v>
      </c>
      <c r="AK144" s="235">
        <f t="shared" ref="AK144:AO144" si="280">P144-Z144+AE144+U144</f>
        <v>10</v>
      </c>
      <c r="AL144" s="229">
        <f t="shared" si="280"/>
        <v>10</v>
      </c>
      <c r="AM144" s="229">
        <f t="shared" si="280"/>
        <v>10</v>
      </c>
      <c r="AN144" s="229">
        <f t="shared" si="280"/>
        <v>10</v>
      </c>
      <c r="AO144" s="229">
        <f t="shared" si="280"/>
        <v>10</v>
      </c>
      <c r="AP144" s="220"/>
      <c r="AQ144" s="226">
        <f t="shared" si="3"/>
        <v>10</v>
      </c>
      <c r="AR144" s="224"/>
      <c r="AS144" s="224"/>
      <c r="AT144" s="236"/>
      <c r="AU144" s="224"/>
      <c r="AV144" s="224"/>
      <c r="AW144" s="238"/>
      <c r="AX144" s="238"/>
    </row>
    <row r="145" spans="1:50" ht="93.75" customHeight="1" x14ac:dyDescent="0.55000000000000004">
      <c r="A145" s="218">
        <f t="shared" si="4"/>
        <v>140</v>
      </c>
      <c r="B145" s="273" t="s">
        <v>644</v>
      </c>
      <c r="C145" s="224" t="s">
        <v>38</v>
      </c>
      <c r="D145" s="220" t="s">
        <v>59</v>
      </c>
      <c r="E145" s="224" t="s">
        <v>59</v>
      </c>
      <c r="F145" s="220" t="s">
        <v>645</v>
      </c>
      <c r="G145" s="221" t="s">
        <v>42</v>
      </c>
      <c r="H145" s="220"/>
      <c r="I145" s="224" t="s">
        <v>646</v>
      </c>
      <c r="J145" s="224" t="s">
        <v>72</v>
      </c>
      <c r="K145" s="278">
        <v>45107</v>
      </c>
      <c r="L145" s="226" t="s">
        <v>109</v>
      </c>
      <c r="M145" s="226"/>
      <c r="N145" s="227"/>
      <c r="O145" s="226">
        <f>'EQUIPO JULIO 2025  1'!AQ145</f>
        <v>155</v>
      </c>
      <c r="P145" s="228">
        <f t="shared" si="0"/>
        <v>155</v>
      </c>
      <c r="Q145" s="229">
        <f t="shared" ref="Q145:T145" si="281">AK145</f>
        <v>155</v>
      </c>
      <c r="R145" s="229">
        <f t="shared" si="281"/>
        <v>155</v>
      </c>
      <c r="S145" s="229">
        <f t="shared" si="281"/>
        <v>155</v>
      </c>
      <c r="T145" s="230">
        <f t="shared" si="281"/>
        <v>155</v>
      </c>
      <c r="U145" s="231"/>
      <c r="V145" s="220"/>
      <c r="W145" s="220"/>
      <c r="X145" s="220"/>
      <c r="Y145" s="232"/>
      <c r="Z145" s="340"/>
      <c r="AA145" s="341"/>
      <c r="AB145" s="220"/>
      <c r="AC145" s="220"/>
      <c r="AD145" s="232"/>
      <c r="AE145" s="233"/>
      <c r="AF145" s="220"/>
      <c r="AG145" s="220"/>
      <c r="AH145" s="220"/>
      <c r="AI145" s="232"/>
      <c r="AJ145" s="234">
        <f>'EQUIPO ENERO 2025'!AP145</f>
        <v>165</v>
      </c>
      <c r="AK145" s="235">
        <f t="shared" ref="AK145:AO145" si="282">P145-Z145+AE145+U145</f>
        <v>155</v>
      </c>
      <c r="AL145" s="229">
        <f t="shared" si="282"/>
        <v>155</v>
      </c>
      <c r="AM145" s="229">
        <f t="shared" si="282"/>
        <v>155</v>
      </c>
      <c r="AN145" s="229">
        <f t="shared" si="282"/>
        <v>155</v>
      </c>
      <c r="AO145" s="229">
        <f t="shared" si="282"/>
        <v>155</v>
      </c>
      <c r="AP145" s="220"/>
      <c r="AQ145" s="226">
        <f t="shared" si="3"/>
        <v>155</v>
      </c>
      <c r="AR145" s="224"/>
      <c r="AS145" s="224"/>
      <c r="AT145" s="236"/>
      <c r="AU145" s="224"/>
      <c r="AV145" s="224"/>
      <c r="AW145" s="238"/>
      <c r="AX145" s="238"/>
    </row>
    <row r="146" spans="1:50" ht="93.75" customHeight="1" x14ac:dyDescent="0.55000000000000004">
      <c r="A146" s="218">
        <f t="shared" si="4"/>
        <v>141</v>
      </c>
      <c r="B146" s="273" t="s">
        <v>648</v>
      </c>
      <c r="C146" s="224" t="s">
        <v>38</v>
      </c>
      <c r="D146" s="220" t="s">
        <v>59</v>
      </c>
      <c r="E146" s="224" t="s">
        <v>59</v>
      </c>
      <c r="F146" s="220" t="s">
        <v>645</v>
      </c>
      <c r="G146" s="221" t="s">
        <v>42</v>
      </c>
      <c r="H146" s="220"/>
      <c r="I146" s="224" t="s">
        <v>649</v>
      </c>
      <c r="J146" s="224" t="s">
        <v>72</v>
      </c>
      <c r="K146" s="278">
        <v>45107</v>
      </c>
      <c r="L146" s="226" t="s">
        <v>109</v>
      </c>
      <c r="M146" s="226"/>
      <c r="N146" s="227"/>
      <c r="O146" s="226">
        <f>'EQUIPO JULIO 2025  1'!AQ146</f>
        <v>155</v>
      </c>
      <c r="P146" s="228">
        <f t="shared" si="0"/>
        <v>155</v>
      </c>
      <c r="Q146" s="229">
        <f t="shared" ref="Q146:T146" si="283">AK146</f>
        <v>155</v>
      </c>
      <c r="R146" s="229">
        <f t="shared" si="283"/>
        <v>155</v>
      </c>
      <c r="S146" s="229">
        <f t="shared" si="283"/>
        <v>155</v>
      </c>
      <c r="T146" s="230">
        <f t="shared" si="283"/>
        <v>155</v>
      </c>
      <c r="U146" s="231"/>
      <c r="V146" s="220"/>
      <c r="W146" s="220"/>
      <c r="X146" s="220"/>
      <c r="Y146" s="232"/>
      <c r="Z146" s="340"/>
      <c r="AA146" s="341"/>
      <c r="AB146" s="220"/>
      <c r="AC146" s="220"/>
      <c r="AD146" s="232"/>
      <c r="AE146" s="233"/>
      <c r="AF146" s="220"/>
      <c r="AG146" s="220"/>
      <c r="AH146" s="220"/>
      <c r="AI146" s="232"/>
      <c r="AJ146" s="234">
        <f>'EQUIPO ENERO 2025'!AP146</f>
        <v>165</v>
      </c>
      <c r="AK146" s="235">
        <f t="shared" ref="AK146:AO146" si="284">P146-Z146+AE146+U146</f>
        <v>155</v>
      </c>
      <c r="AL146" s="229">
        <f t="shared" si="284"/>
        <v>155</v>
      </c>
      <c r="AM146" s="229">
        <f t="shared" si="284"/>
        <v>155</v>
      </c>
      <c r="AN146" s="229">
        <f t="shared" si="284"/>
        <v>155</v>
      </c>
      <c r="AO146" s="229">
        <f t="shared" si="284"/>
        <v>155</v>
      </c>
      <c r="AP146" s="220"/>
      <c r="AQ146" s="226">
        <f t="shared" si="3"/>
        <v>155</v>
      </c>
      <c r="AR146" s="224"/>
      <c r="AS146" s="224"/>
      <c r="AT146" s="236"/>
      <c r="AU146" s="224"/>
      <c r="AV146" s="224"/>
      <c r="AW146" s="238"/>
      <c r="AX146" s="238"/>
    </row>
    <row r="147" spans="1:50" ht="93.75" customHeight="1" x14ac:dyDescent="0.55000000000000004">
      <c r="A147" s="218">
        <f t="shared" si="4"/>
        <v>142</v>
      </c>
      <c r="B147" s="273" t="s">
        <v>651</v>
      </c>
      <c r="C147" s="224" t="s">
        <v>38</v>
      </c>
      <c r="D147" s="220" t="s">
        <v>59</v>
      </c>
      <c r="E147" s="224" t="s">
        <v>59</v>
      </c>
      <c r="F147" s="220" t="s">
        <v>652</v>
      </c>
      <c r="G147" s="221" t="s">
        <v>42</v>
      </c>
      <c r="H147" s="220"/>
      <c r="I147" s="224" t="s">
        <v>653</v>
      </c>
      <c r="J147" s="224" t="s">
        <v>72</v>
      </c>
      <c r="K147" s="278">
        <v>45107</v>
      </c>
      <c r="L147" s="226" t="s">
        <v>109</v>
      </c>
      <c r="M147" s="226"/>
      <c r="N147" s="227"/>
      <c r="O147" s="226">
        <f>'EQUIPO JULIO 2025  1'!AQ147</f>
        <v>115</v>
      </c>
      <c r="P147" s="228">
        <f t="shared" si="0"/>
        <v>115</v>
      </c>
      <c r="Q147" s="229">
        <f t="shared" ref="Q147:T147" si="285">AK147</f>
        <v>115</v>
      </c>
      <c r="R147" s="229">
        <f t="shared" si="285"/>
        <v>115</v>
      </c>
      <c r="S147" s="229">
        <f t="shared" si="285"/>
        <v>115</v>
      </c>
      <c r="T147" s="230">
        <f t="shared" si="285"/>
        <v>115</v>
      </c>
      <c r="U147" s="231"/>
      <c r="V147" s="220"/>
      <c r="W147" s="220"/>
      <c r="X147" s="220"/>
      <c r="Y147" s="232"/>
      <c r="Z147" s="340"/>
      <c r="AA147" s="341"/>
      <c r="AB147" s="220"/>
      <c r="AC147" s="220"/>
      <c r="AD147" s="232"/>
      <c r="AE147" s="233"/>
      <c r="AF147" s="220"/>
      <c r="AG147" s="220"/>
      <c r="AH147" s="220"/>
      <c r="AI147" s="232"/>
      <c r="AJ147" s="234">
        <f>'EQUIPO ENERO 2025'!AP147</f>
        <v>142</v>
      </c>
      <c r="AK147" s="235">
        <f t="shared" ref="AK147:AO147" si="286">P147-Z147+AE147+U147</f>
        <v>115</v>
      </c>
      <c r="AL147" s="229">
        <f t="shared" si="286"/>
        <v>115</v>
      </c>
      <c r="AM147" s="229">
        <f t="shared" si="286"/>
        <v>115</v>
      </c>
      <c r="AN147" s="229">
        <f t="shared" si="286"/>
        <v>115</v>
      </c>
      <c r="AO147" s="229">
        <f t="shared" si="286"/>
        <v>115</v>
      </c>
      <c r="AP147" s="220"/>
      <c r="AQ147" s="226">
        <f t="shared" si="3"/>
        <v>115</v>
      </c>
      <c r="AR147" s="224"/>
      <c r="AS147" s="224"/>
      <c r="AT147" s="236"/>
      <c r="AU147" s="224"/>
      <c r="AV147" s="224"/>
      <c r="AW147" s="238"/>
      <c r="AX147" s="238"/>
    </row>
    <row r="148" spans="1:50" ht="93.75" customHeight="1" x14ac:dyDescent="0.55000000000000004">
      <c r="A148" s="218">
        <f t="shared" si="4"/>
        <v>143</v>
      </c>
      <c r="B148" s="273" t="s">
        <v>654</v>
      </c>
      <c r="C148" s="224" t="s">
        <v>38</v>
      </c>
      <c r="D148" s="220" t="s">
        <v>59</v>
      </c>
      <c r="E148" s="224" t="s">
        <v>59</v>
      </c>
      <c r="F148" s="220" t="s">
        <v>652</v>
      </c>
      <c r="G148" s="221" t="s">
        <v>42</v>
      </c>
      <c r="H148" s="220"/>
      <c r="I148" s="224" t="s">
        <v>655</v>
      </c>
      <c r="J148" s="224" t="s">
        <v>72</v>
      </c>
      <c r="K148" s="278">
        <v>45107</v>
      </c>
      <c r="L148" s="226" t="s">
        <v>109</v>
      </c>
      <c r="M148" s="226"/>
      <c r="N148" s="227"/>
      <c r="O148" s="226">
        <f>'EQUIPO JULIO 2025  1'!AQ148</f>
        <v>115</v>
      </c>
      <c r="P148" s="228">
        <f t="shared" si="0"/>
        <v>115</v>
      </c>
      <c r="Q148" s="229">
        <f t="shared" ref="Q148:T148" si="287">AK148</f>
        <v>115</v>
      </c>
      <c r="R148" s="229">
        <f t="shared" si="287"/>
        <v>115</v>
      </c>
      <c r="S148" s="229">
        <f t="shared" si="287"/>
        <v>115</v>
      </c>
      <c r="T148" s="230">
        <f t="shared" si="287"/>
        <v>115</v>
      </c>
      <c r="U148" s="231"/>
      <c r="V148" s="220"/>
      <c r="W148" s="220"/>
      <c r="X148" s="220"/>
      <c r="Y148" s="232"/>
      <c r="Z148" s="340"/>
      <c r="AA148" s="341"/>
      <c r="AB148" s="220"/>
      <c r="AC148" s="220"/>
      <c r="AD148" s="232"/>
      <c r="AE148" s="233"/>
      <c r="AF148" s="220"/>
      <c r="AG148" s="220"/>
      <c r="AH148" s="220"/>
      <c r="AI148" s="232"/>
      <c r="AJ148" s="234">
        <f>'EQUIPO ENERO 2025'!AP148</f>
        <v>142</v>
      </c>
      <c r="AK148" s="235">
        <f t="shared" ref="AK148:AO148" si="288">P148-Z148+AE148+U148</f>
        <v>115</v>
      </c>
      <c r="AL148" s="229">
        <f t="shared" si="288"/>
        <v>115</v>
      </c>
      <c r="AM148" s="229">
        <f t="shared" si="288"/>
        <v>115</v>
      </c>
      <c r="AN148" s="229">
        <f t="shared" si="288"/>
        <v>115</v>
      </c>
      <c r="AO148" s="229">
        <f t="shared" si="288"/>
        <v>115</v>
      </c>
      <c r="AP148" s="220"/>
      <c r="AQ148" s="226">
        <f t="shared" si="3"/>
        <v>115</v>
      </c>
      <c r="AR148" s="224"/>
      <c r="AS148" s="227"/>
      <c r="AT148" s="236"/>
      <c r="AU148" s="224"/>
      <c r="AV148" s="224"/>
      <c r="AW148" s="238"/>
      <c r="AX148" s="238"/>
    </row>
    <row r="149" spans="1:50" ht="93.75" customHeight="1" x14ac:dyDescent="0.55000000000000004">
      <c r="A149" s="218">
        <f t="shared" si="4"/>
        <v>144</v>
      </c>
      <c r="B149" s="273" t="s">
        <v>658</v>
      </c>
      <c r="C149" s="224" t="s">
        <v>38</v>
      </c>
      <c r="D149" s="220" t="s">
        <v>176</v>
      </c>
      <c r="E149" s="224" t="s">
        <v>659</v>
      </c>
      <c r="F149" s="220" t="s">
        <v>652</v>
      </c>
      <c r="G149" s="221" t="s">
        <v>42</v>
      </c>
      <c r="H149" s="220"/>
      <c r="I149" s="224" t="s">
        <v>660</v>
      </c>
      <c r="J149" s="224" t="s">
        <v>44</v>
      </c>
      <c r="K149" s="278">
        <v>45666</v>
      </c>
      <c r="L149" s="226" t="s">
        <v>45</v>
      </c>
      <c r="M149" s="226"/>
      <c r="N149" s="227"/>
      <c r="O149" s="226">
        <f>'EQUIPO JULIO 2025  1'!AQ149</f>
        <v>30</v>
      </c>
      <c r="P149" s="228">
        <f t="shared" si="0"/>
        <v>30</v>
      </c>
      <c r="Q149" s="229">
        <f t="shared" ref="Q149:T149" si="289">AK149</f>
        <v>30</v>
      </c>
      <c r="R149" s="229">
        <f t="shared" si="289"/>
        <v>30</v>
      </c>
      <c r="S149" s="229">
        <f t="shared" si="289"/>
        <v>30</v>
      </c>
      <c r="T149" s="230">
        <f t="shared" si="289"/>
        <v>30</v>
      </c>
      <c r="U149" s="231"/>
      <c r="V149" s="220"/>
      <c r="W149" s="220"/>
      <c r="X149" s="220"/>
      <c r="Y149" s="232"/>
      <c r="Z149" s="340"/>
      <c r="AA149" s="341"/>
      <c r="AB149" s="220"/>
      <c r="AC149" s="220"/>
      <c r="AD149" s="232"/>
      <c r="AE149" s="233"/>
      <c r="AF149" s="220"/>
      <c r="AG149" s="220"/>
      <c r="AH149" s="220"/>
      <c r="AI149" s="232"/>
      <c r="AJ149" s="234">
        <f>'EQUIPO ENERO 2025'!AP149</f>
        <v>52</v>
      </c>
      <c r="AK149" s="235">
        <f t="shared" ref="AK149:AO149" si="290">P149-Z149+AE149+U149</f>
        <v>30</v>
      </c>
      <c r="AL149" s="229">
        <f t="shared" si="290"/>
        <v>30</v>
      </c>
      <c r="AM149" s="229">
        <f t="shared" si="290"/>
        <v>30</v>
      </c>
      <c r="AN149" s="229">
        <f t="shared" si="290"/>
        <v>30</v>
      </c>
      <c r="AO149" s="229">
        <f t="shared" si="290"/>
        <v>30</v>
      </c>
      <c r="AP149" s="220"/>
      <c r="AQ149" s="226">
        <f t="shared" si="3"/>
        <v>30</v>
      </c>
      <c r="AR149" s="224"/>
      <c r="AS149" s="224"/>
      <c r="AT149" s="236"/>
      <c r="AU149" s="224"/>
      <c r="AV149" s="224"/>
      <c r="AW149" s="238"/>
      <c r="AX149" s="238"/>
    </row>
    <row r="150" spans="1:50" ht="93.75" customHeight="1" x14ac:dyDescent="0.55000000000000004">
      <c r="A150" s="218">
        <f t="shared" si="4"/>
        <v>145</v>
      </c>
      <c r="B150" s="273" t="s">
        <v>662</v>
      </c>
      <c r="C150" s="224" t="s">
        <v>38</v>
      </c>
      <c r="D150" s="220" t="s">
        <v>176</v>
      </c>
      <c r="E150" s="224" t="s">
        <v>659</v>
      </c>
      <c r="F150" s="220" t="s">
        <v>652</v>
      </c>
      <c r="G150" s="238" t="s">
        <v>42</v>
      </c>
      <c r="H150" s="220"/>
      <c r="I150" s="224" t="s">
        <v>663</v>
      </c>
      <c r="J150" s="224" t="s">
        <v>44</v>
      </c>
      <c r="K150" s="278">
        <v>45328</v>
      </c>
      <c r="L150" s="226" t="s">
        <v>45</v>
      </c>
      <c r="M150" s="226"/>
      <c r="N150" s="227"/>
      <c r="O150" s="226">
        <f>'EQUIPO JULIO 2025  1'!AQ150</f>
        <v>47</v>
      </c>
      <c r="P150" s="228">
        <f t="shared" si="0"/>
        <v>47</v>
      </c>
      <c r="Q150" s="229">
        <f t="shared" ref="Q150:T150" si="291">AK150</f>
        <v>47</v>
      </c>
      <c r="R150" s="229">
        <f t="shared" si="291"/>
        <v>47</v>
      </c>
      <c r="S150" s="229">
        <f t="shared" si="291"/>
        <v>47</v>
      </c>
      <c r="T150" s="230">
        <f t="shared" si="291"/>
        <v>47</v>
      </c>
      <c r="U150" s="231"/>
      <c r="V150" s="220"/>
      <c r="W150" s="220"/>
      <c r="X150" s="220"/>
      <c r="Y150" s="232"/>
      <c r="Z150" s="340"/>
      <c r="AA150" s="341"/>
      <c r="AB150" s="220"/>
      <c r="AC150" s="220"/>
      <c r="AD150" s="232"/>
      <c r="AE150" s="233"/>
      <c r="AF150" s="220"/>
      <c r="AG150" s="220"/>
      <c r="AH150" s="220"/>
      <c r="AI150" s="232"/>
      <c r="AJ150" s="234">
        <f>'EQUIPO ENERO 2025'!AP150</f>
        <v>52</v>
      </c>
      <c r="AK150" s="235">
        <f t="shared" ref="AK150:AO150" si="292">P150-Z150+AE150+U150</f>
        <v>47</v>
      </c>
      <c r="AL150" s="229">
        <f t="shared" si="292"/>
        <v>47</v>
      </c>
      <c r="AM150" s="229">
        <f t="shared" si="292"/>
        <v>47</v>
      </c>
      <c r="AN150" s="229">
        <f t="shared" si="292"/>
        <v>47</v>
      </c>
      <c r="AO150" s="229">
        <f t="shared" si="292"/>
        <v>47</v>
      </c>
      <c r="AP150" s="220"/>
      <c r="AQ150" s="226">
        <f t="shared" si="3"/>
        <v>47</v>
      </c>
      <c r="AR150" s="224"/>
      <c r="AS150" s="224"/>
      <c r="AT150" s="236"/>
      <c r="AU150" s="224"/>
      <c r="AV150" s="224"/>
      <c r="AW150" s="238"/>
      <c r="AX150" s="238"/>
    </row>
    <row r="151" spans="1:50" ht="93.75" customHeight="1" x14ac:dyDescent="0.55000000000000004">
      <c r="A151" s="218">
        <f t="shared" si="4"/>
        <v>146</v>
      </c>
      <c r="B151" s="273" t="s">
        <v>666</v>
      </c>
      <c r="C151" s="224" t="s">
        <v>155</v>
      </c>
      <c r="D151" s="220" t="s">
        <v>176</v>
      </c>
      <c r="E151" s="224" t="s">
        <v>667</v>
      </c>
      <c r="F151" s="220" t="s">
        <v>668</v>
      </c>
      <c r="G151" s="221" t="s">
        <v>42</v>
      </c>
      <c r="H151" s="220"/>
      <c r="I151" s="224"/>
      <c r="J151" s="224" t="s">
        <v>386</v>
      </c>
      <c r="K151" s="278">
        <v>45539</v>
      </c>
      <c r="L151" s="226" t="s">
        <v>625</v>
      </c>
      <c r="M151" s="226"/>
      <c r="N151" s="227"/>
      <c r="O151" s="226">
        <f>'EQUIPO JULIO 2025  1'!AQ151</f>
        <v>2</v>
      </c>
      <c r="P151" s="228">
        <f t="shared" si="0"/>
        <v>2</v>
      </c>
      <c r="Q151" s="229">
        <f t="shared" ref="Q151:T151" si="293">AK151</f>
        <v>2</v>
      </c>
      <c r="R151" s="229">
        <f t="shared" si="293"/>
        <v>2</v>
      </c>
      <c r="S151" s="229">
        <f t="shared" si="293"/>
        <v>2</v>
      </c>
      <c r="T151" s="230">
        <f t="shared" si="293"/>
        <v>2</v>
      </c>
      <c r="U151" s="231"/>
      <c r="V151" s="220"/>
      <c r="W151" s="220"/>
      <c r="X151" s="220"/>
      <c r="Y151" s="232"/>
      <c r="Z151" s="340"/>
      <c r="AA151" s="341"/>
      <c r="AB151" s="220"/>
      <c r="AC151" s="220"/>
      <c r="AD151" s="232"/>
      <c r="AE151" s="233"/>
      <c r="AF151" s="220"/>
      <c r="AG151" s="220"/>
      <c r="AH151" s="220"/>
      <c r="AI151" s="232"/>
      <c r="AJ151" s="234">
        <f>'EQUIPO ENERO 2025'!AP151</f>
        <v>2</v>
      </c>
      <c r="AK151" s="235">
        <f t="shared" ref="AK151:AO151" si="294">P151-Z151+AE151+U151</f>
        <v>2</v>
      </c>
      <c r="AL151" s="229">
        <f t="shared" si="294"/>
        <v>2</v>
      </c>
      <c r="AM151" s="229">
        <f t="shared" si="294"/>
        <v>2</v>
      </c>
      <c r="AN151" s="229">
        <f t="shared" si="294"/>
        <v>2</v>
      </c>
      <c r="AO151" s="229">
        <f t="shared" si="294"/>
        <v>2</v>
      </c>
      <c r="AP151" s="220"/>
      <c r="AQ151" s="226">
        <f t="shared" si="3"/>
        <v>2</v>
      </c>
      <c r="AR151" s="224"/>
      <c r="AS151" s="224"/>
      <c r="AT151" s="236"/>
      <c r="AU151" s="224"/>
      <c r="AV151" s="224"/>
      <c r="AW151" s="238"/>
      <c r="AX151" s="238"/>
    </row>
    <row r="152" spans="1:50" ht="93.75" customHeight="1" x14ac:dyDescent="0.55000000000000004">
      <c r="A152" s="218">
        <f t="shared" si="4"/>
        <v>147</v>
      </c>
      <c r="B152" s="273" t="s">
        <v>669</v>
      </c>
      <c r="C152" s="224" t="s">
        <v>38</v>
      </c>
      <c r="D152" s="220" t="s">
        <v>59</v>
      </c>
      <c r="E152" s="224" t="s">
        <v>59</v>
      </c>
      <c r="F152" s="220"/>
      <c r="G152" s="221" t="s">
        <v>42</v>
      </c>
      <c r="H152" s="220"/>
      <c r="I152" s="224" t="s">
        <v>670</v>
      </c>
      <c r="J152" s="224" t="s">
        <v>72</v>
      </c>
      <c r="K152" s="250">
        <v>44592</v>
      </c>
      <c r="L152" s="226"/>
      <c r="M152" s="226"/>
      <c r="N152" s="224"/>
      <c r="O152" s="226">
        <f>'EQUIPO JULIO 2025  1'!AQ152</f>
        <v>14</v>
      </c>
      <c r="P152" s="228">
        <f t="shared" si="0"/>
        <v>14</v>
      </c>
      <c r="Q152" s="229">
        <f t="shared" ref="Q152:T152" si="295">AK152</f>
        <v>14</v>
      </c>
      <c r="R152" s="229">
        <f t="shared" si="295"/>
        <v>14</v>
      </c>
      <c r="S152" s="229">
        <f t="shared" si="295"/>
        <v>14</v>
      </c>
      <c r="T152" s="230">
        <f t="shared" si="295"/>
        <v>14</v>
      </c>
      <c r="U152" s="231"/>
      <c r="V152" s="220"/>
      <c r="W152" s="220"/>
      <c r="X152" s="220"/>
      <c r="Y152" s="232"/>
      <c r="Z152" s="340"/>
      <c r="AA152" s="341"/>
      <c r="AB152" s="220"/>
      <c r="AC152" s="220"/>
      <c r="AD152" s="232"/>
      <c r="AE152" s="233"/>
      <c r="AF152" s="220"/>
      <c r="AG152" s="220"/>
      <c r="AH152" s="220"/>
      <c r="AI152" s="232"/>
      <c r="AJ152" s="234">
        <f>'EQUIPO ENERO 2025'!AP152</f>
        <v>14</v>
      </c>
      <c r="AK152" s="235">
        <f t="shared" ref="AK152:AO152" si="296">P152-Z152+AE152+U152</f>
        <v>14</v>
      </c>
      <c r="AL152" s="229">
        <f t="shared" si="296"/>
        <v>14</v>
      </c>
      <c r="AM152" s="229">
        <f t="shared" si="296"/>
        <v>14</v>
      </c>
      <c r="AN152" s="229">
        <f t="shared" si="296"/>
        <v>14</v>
      </c>
      <c r="AO152" s="229">
        <f t="shared" si="296"/>
        <v>14</v>
      </c>
      <c r="AP152" s="220"/>
      <c r="AQ152" s="226">
        <f t="shared" si="3"/>
        <v>14</v>
      </c>
      <c r="AR152" s="224"/>
      <c r="AS152" s="224"/>
      <c r="AT152" s="236"/>
      <c r="AU152" s="224"/>
      <c r="AV152" s="224"/>
      <c r="AW152" s="238"/>
      <c r="AX152" s="238"/>
    </row>
    <row r="153" spans="1:50" ht="93.75" customHeight="1" x14ac:dyDescent="0.55000000000000004">
      <c r="A153" s="218">
        <f t="shared" si="4"/>
        <v>148</v>
      </c>
      <c r="B153" s="273" t="s">
        <v>671</v>
      </c>
      <c r="C153" s="224" t="s">
        <v>91</v>
      </c>
      <c r="D153" s="224" t="s">
        <v>58</v>
      </c>
      <c r="E153" s="224" t="s">
        <v>672</v>
      </c>
      <c r="F153" s="224" t="s">
        <v>673</v>
      </c>
      <c r="G153" s="236" t="s">
        <v>42</v>
      </c>
      <c r="H153" s="280">
        <v>14720</v>
      </c>
      <c r="I153" s="224" t="s">
        <v>674</v>
      </c>
      <c r="J153" s="224" t="s">
        <v>72</v>
      </c>
      <c r="K153" s="278">
        <v>44943</v>
      </c>
      <c r="L153" s="226">
        <v>393169019786</v>
      </c>
      <c r="M153" s="226"/>
      <c r="N153" s="224"/>
      <c r="O153" s="226">
        <f>'EQUIPO JULIO 2025  1'!AQ153</f>
        <v>1</v>
      </c>
      <c r="P153" s="228">
        <f t="shared" si="0"/>
        <v>1</v>
      </c>
      <c r="Q153" s="229">
        <f t="shared" ref="Q153:T153" si="297">AK153</f>
        <v>1</v>
      </c>
      <c r="R153" s="229">
        <f t="shared" si="297"/>
        <v>1</v>
      </c>
      <c r="S153" s="229">
        <f t="shared" si="297"/>
        <v>1</v>
      </c>
      <c r="T153" s="230">
        <f t="shared" si="297"/>
        <v>1</v>
      </c>
      <c r="U153" s="231"/>
      <c r="V153" s="220"/>
      <c r="W153" s="220"/>
      <c r="X153" s="220"/>
      <c r="Y153" s="232"/>
      <c r="Z153" s="340"/>
      <c r="AA153" s="341"/>
      <c r="AB153" s="220"/>
      <c r="AC153" s="220"/>
      <c r="AD153" s="232"/>
      <c r="AE153" s="233"/>
      <c r="AF153" s="220"/>
      <c r="AG153" s="220"/>
      <c r="AH153" s="220"/>
      <c r="AI153" s="232"/>
      <c r="AJ153" s="234">
        <f>'EQUIPO ENERO 2025'!AP153</f>
        <v>1</v>
      </c>
      <c r="AK153" s="235">
        <f t="shared" ref="AK153:AO153" si="298">P153-Z153+AE153+U153</f>
        <v>1</v>
      </c>
      <c r="AL153" s="229">
        <f t="shared" si="298"/>
        <v>1</v>
      </c>
      <c r="AM153" s="229">
        <f t="shared" si="298"/>
        <v>1</v>
      </c>
      <c r="AN153" s="229">
        <f t="shared" si="298"/>
        <v>1</v>
      </c>
      <c r="AO153" s="229">
        <f t="shared" si="298"/>
        <v>1</v>
      </c>
      <c r="AP153" s="220"/>
      <c r="AQ153" s="226">
        <f t="shared" si="3"/>
        <v>1</v>
      </c>
      <c r="AR153" s="224"/>
      <c r="AS153" s="224"/>
      <c r="AT153" s="236"/>
      <c r="AU153" s="224"/>
      <c r="AV153" s="224"/>
      <c r="AW153" s="238"/>
      <c r="AX153" s="238"/>
    </row>
    <row r="154" spans="1:50" ht="93.75" customHeight="1" x14ac:dyDescent="0.55000000000000004">
      <c r="A154" s="218">
        <f t="shared" si="4"/>
        <v>149</v>
      </c>
      <c r="B154" s="273" t="s">
        <v>675</v>
      </c>
      <c r="C154" s="224" t="s">
        <v>190</v>
      </c>
      <c r="D154" s="224" t="s">
        <v>176</v>
      </c>
      <c r="E154" s="224" t="s">
        <v>676</v>
      </c>
      <c r="F154" s="224" t="s">
        <v>677</v>
      </c>
      <c r="G154" s="236" t="s">
        <v>42</v>
      </c>
      <c r="H154" s="280"/>
      <c r="I154" s="224"/>
      <c r="J154" s="224" t="s">
        <v>678</v>
      </c>
      <c r="K154" s="278">
        <v>45559</v>
      </c>
      <c r="L154" s="226" t="s">
        <v>679</v>
      </c>
      <c r="M154" s="226"/>
      <c r="N154" s="236"/>
      <c r="O154" s="226">
        <f>'EQUIPO JULIO 2025  1'!AQ154</f>
        <v>0</v>
      </c>
      <c r="P154" s="228">
        <f t="shared" si="0"/>
        <v>0</v>
      </c>
      <c r="Q154" s="229">
        <f t="shared" ref="Q154:T154" si="299">AK154</f>
        <v>0</v>
      </c>
      <c r="R154" s="229">
        <f t="shared" si="299"/>
        <v>0</v>
      </c>
      <c r="S154" s="229">
        <f t="shared" si="299"/>
        <v>0</v>
      </c>
      <c r="T154" s="230">
        <f t="shared" si="299"/>
        <v>0</v>
      </c>
      <c r="U154" s="231"/>
      <c r="V154" s="220"/>
      <c r="W154" s="220"/>
      <c r="X154" s="220"/>
      <c r="Y154" s="232"/>
      <c r="Z154" s="233"/>
      <c r="AA154" s="341"/>
      <c r="AB154" s="220"/>
      <c r="AC154" s="220"/>
      <c r="AD154" s="232"/>
      <c r="AE154" s="233"/>
      <c r="AF154" s="220"/>
      <c r="AG154" s="220"/>
      <c r="AH154" s="220"/>
      <c r="AI154" s="232"/>
      <c r="AJ154" s="234">
        <f>'EQUIPO ENERO 2025'!AP154</f>
        <v>0</v>
      </c>
      <c r="AK154" s="235">
        <f t="shared" ref="AK154:AO154" si="300">P154-Z154+AE154+U154</f>
        <v>0</v>
      </c>
      <c r="AL154" s="229">
        <f t="shared" si="300"/>
        <v>0</v>
      </c>
      <c r="AM154" s="229">
        <f t="shared" si="300"/>
        <v>0</v>
      </c>
      <c r="AN154" s="229">
        <f t="shared" si="300"/>
        <v>0</v>
      </c>
      <c r="AO154" s="229">
        <f t="shared" si="300"/>
        <v>0</v>
      </c>
      <c r="AP154" s="220"/>
      <c r="AQ154" s="226">
        <f t="shared" si="3"/>
        <v>0</v>
      </c>
      <c r="AR154" s="224"/>
      <c r="AS154" s="224"/>
      <c r="AT154" s="236"/>
      <c r="AU154" s="224"/>
      <c r="AV154" s="224"/>
      <c r="AW154" s="238"/>
      <c r="AX154" s="238"/>
    </row>
    <row r="155" spans="1:50" ht="93.75" customHeight="1" x14ac:dyDescent="0.55000000000000004">
      <c r="A155" s="218">
        <f t="shared" si="4"/>
        <v>150</v>
      </c>
      <c r="B155" s="273" t="s">
        <v>680</v>
      </c>
      <c r="C155" s="224" t="s">
        <v>74</v>
      </c>
      <c r="D155" s="224" t="s">
        <v>411</v>
      </c>
      <c r="E155" s="224" t="s">
        <v>681</v>
      </c>
      <c r="F155" s="224" t="s">
        <v>682</v>
      </c>
      <c r="G155" s="236" t="s">
        <v>42</v>
      </c>
      <c r="H155" s="280"/>
      <c r="I155" s="224" t="s">
        <v>681</v>
      </c>
      <c r="J155" s="224" t="s">
        <v>72</v>
      </c>
      <c r="K155" s="278">
        <v>45566</v>
      </c>
      <c r="L155" s="226" t="s">
        <v>277</v>
      </c>
      <c r="M155" s="226"/>
      <c r="N155" s="236"/>
      <c r="O155" s="226">
        <f>'EQUIPO JULIO 2025  1'!AQ155</f>
        <v>1</v>
      </c>
      <c r="P155" s="228">
        <f t="shared" si="0"/>
        <v>1</v>
      </c>
      <c r="Q155" s="229">
        <f t="shared" ref="Q155:T155" si="301">AK155</f>
        <v>1</v>
      </c>
      <c r="R155" s="229">
        <f t="shared" si="301"/>
        <v>1</v>
      </c>
      <c r="S155" s="229">
        <f t="shared" si="301"/>
        <v>1</v>
      </c>
      <c r="T155" s="230">
        <f t="shared" si="301"/>
        <v>1</v>
      </c>
      <c r="U155" s="231"/>
      <c r="V155" s="220"/>
      <c r="W155" s="220"/>
      <c r="X155" s="220"/>
      <c r="Y155" s="232"/>
      <c r="Z155" s="233"/>
      <c r="AA155" s="341"/>
      <c r="AB155" s="220"/>
      <c r="AC155" s="220"/>
      <c r="AD155" s="232"/>
      <c r="AE155" s="233"/>
      <c r="AF155" s="220"/>
      <c r="AG155" s="220"/>
      <c r="AH155" s="220"/>
      <c r="AI155" s="232"/>
      <c r="AJ155" s="234">
        <f>'EQUIPO ENERO 2025'!AP155</f>
        <v>1</v>
      </c>
      <c r="AK155" s="235">
        <f t="shared" ref="AK155:AO155" si="302">P155-Z155+AE155+U155</f>
        <v>1</v>
      </c>
      <c r="AL155" s="229">
        <f t="shared" si="302"/>
        <v>1</v>
      </c>
      <c r="AM155" s="229">
        <f t="shared" si="302"/>
        <v>1</v>
      </c>
      <c r="AN155" s="229">
        <f t="shared" si="302"/>
        <v>1</v>
      </c>
      <c r="AO155" s="229">
        <f t="shared" si="302"/>
        <v>1</v>
      </c>
      <c r="AP155" s="220"/>
      <c r="AQ155" s="226">
        <f t="shared" si="3"/>
        <v>1</v>
      </c>
      <c r="AR155" s="224"/>
      <c r="AS155" s="224"/>
      <c r="AT155" s="236"/>
      <c r="AU155" s="224"/>
      <c r="AV155" s="224"/>
      <c r="AW155" s="238"/>
      <c r="AX155" s="238"/>
    </row>
    <row r="156" spans="1:50" ht="93.75" customHeight="1" x14ac:dyDescent="0.55000000000000004">
      <c r="A156" s="218">
        <f t="shared" si="4"/>
        <v>151</v>
      </c>
      <c r="B156" s="273" t="s">
        <v>683</v>
      </c>
      <c r="C156" s="224" t="s">
        <v>74</v>
      </c>
      <c r="D156" s="224" t="s">
        <v>411</v>
      </c>
      <c r="E156" s="224" t="s">
        <v>684</v>
      </c>
      <c r="F156" s="224" t="s">
        <v>685</v>
      </c>
      <c r="G156" s="236" t="s">
        <v>42</v>
      </c>
      <c r="H156" s="280"/>
      <c r="I156" s="224" t="s">
        <v>684</v>
      </c>
      <c r="J156" s="224" t="s">
        <v>72</v>
      </c>
      <c r="K156" s="278">
        <v>45566</v>
      </c>
      <c r="L156" s="226" t="s">
        <v>277</v>
      </c>
      <c r="M156" s="226"/>
      <c r="N156" s="236"/>
      <c r="O156" s="226">
        <f>'EQUIPO JULIO 2025  1'!AQ156</f>
        <v>0</v>
      </c>
      <c r="P156" s="228">
        <f t="shared" si="0"/>
        <v>0</v>
      </c>
      <c r="Q156" s="229">
        <f t="shared" ref="Q156:T156" si="303">AK156</f>
        <v>0</v>
      </c>
      <c r="R156" s="229">
        <f t="shared" si="303"/>
        <v>0</v>
      </c>
      <c r="S156" s="229">
        <f t="shared" si="303"/>
        <v>0</v>
      </c>
      <c r="T156" s="230">
        <f t="shared" si="303"/>
        <v>0</v>
      </c>
      <c r="U156" s="231"/>
      <c r="V156" s="220"/>
      <c r="W156" s="220"/>
      <c r="X156" s="220"/>
      <c r="Y156" s="232"/>
      <c r="Z156" s="233"/>
      <c r="AA156" s="341"/>
      <c r="AB156" s="220"/>
      <c r="AC156" s="220"/>
      <c r="AD156" s="232"/>
      <c r="AE156" s="233"/>
      <c r="AF156" s="220"/>
      <c r="AG156" s="220"/>
      <c r="AH156" s="220"/>
      <c r="AI156" s="232"/>
      <c r="AJ156" s="234">
        <f>'EQUIPO ENERO 2025'!AP156</f>
        <v>1</v>
      </c>
      <c r="AK156" s="235">
        <f t="shared" ref="AK156:AO156" si="304">P156-Z156+AE156+U156</f>
        <v>0</v>
      </c>
      <c r="AL156" s="229">
        <f t="shared" si="304"/>
        <v>0</v>
      </c>
      <c r="AM156" s="229">
        <f t="shared" si="304"/>
        <v>0</v>
      </c>
      <c r="AN156" s="229">
        <f t="shared" si="304"/>
        <v>0</v>
      </c>
      <c r="AO156" s="229">
        <f t="shared" si="304"/>
        <v>0</v>
      </c>
      <c r="AP156" s="220"/>
      <c r="AQ156" s="226">
        <f t="shared" si="3"/>
        <v>0</v>
      </c>
      <c r="AR156" s="224"/>
      <c r="AS156" s="224"/>
      <c r="AT156" s="236"/>
      <c r="AU156" s="224"/>
      <c r="AV156" s="224"/>
      <c r="AW156" s="238"/>
      <c r="AX156" s="238"/>
    </row>
    <row r="157" spans="1:50" ht="93.75" customHeight="1" x14ac:dyDescent="0.55000000000000004">
      <c r="A157" s="218">
        <f t="shared" si="4"/>
        <v>152</v>
      </c>
      <c r="B157" s="279" t="s">
        <v>686</v>
      </c>
      <c r="C157" s="227" t="s">
        <v>155</v>
      </c>
      <c r="D157" s="224"/>
      <c r="E157" s="224" t="s">
        <v>687</v>
      </c>
      <c r="F157" s="224"/>
      <c r="G157" s="227"/>
      <c r="H157" s="224"/>
      <c r="I157" s="227"/>
      <c r="J157" s="224" t="s">
        <v>72</v>
      </c>
      <c r="K157" s="278"/>
      <c r="L157" s="226"/>
      <c r="M157" s="226"/>
      <c r="N157" s="227"/>
      <c r="O157" s="226">
        <f>'EQUIPO JULIO 2025  1'!AQ157</f>
        <v>49</v>
      </c>
      <c r="P157" s="228">
        <f t="shared" si="0"/>
        <v>49</v>
      </c>
      <c r="Q157" s="229">
        <f t="shared" ref="Q157:T157" si="305">AK157</f>
        <v>49</v>
      </c>
      <c r="R157" s="229">
        <f t="shared" si="305"/>
        <v>49</v>
      </c>
      <c r="S157" s="229">
        <f t="shared" si="305"/>
        <v>49</v>
      </c>
      <c r="T157" s="230">
        <f t="shared" si="305"/>
        <v>49</v>
      </c>
      <c r="U157" s="231"/>
      <c r="V157" s="220"/>
      <c r="W157" s="220"/>
      <c r="X157" s="220"/>
      <c r="Y157" s="232"/>
      <c r="Z157" s="233"/>
      <c r="AA157" s="220"/>
      <c r="AB157" s="220"/>
      <c r="AC157" s="220"/>
      <c r="AD157" s="232"/>
      <c r="AE157" s="233"/>
      <c r="AF157" s="220"/>
      <c r="AG157" s="220"/>
      <c r="AH157" s="220"/>
      <c r="AI157" s="232"/>
      <c r="AJ157" s="234">
        <f>'EQUIPO ENERO 2025'!AP157</f>
        <v>49</v>
      </c>
      <c r="AK157" s="235">
        <f t="shared" ref="AK157:AO157" si="306">P157-Z157+AE157+U157</f>
        <v>49</v>
      </c>
      <c r="AL157" s="229">
        <f t="shared" si="306"/>
        <v>49</v>
      </c>
      <c r="AM157" s="229">
        <f t="shared" si="306"/>
        <v>49</v>
      </c>
      <c r="AN157" s="229">
        <f t="shared" si="306"/>
        <v>49</v>
      </c>
      <c r="AO157" s="229">
        <f t="shared" si="306"/>
        <v>49</v>
      </c>
      <c r="AP157" s="220"/>
      <c r="AQ157" s="226">
        <f t="shared" si="3"/>
        <v>49</v>
      </c>
      <c r="AR157" s="224"/>
      <c r="AS157" s="224"/>
      <c r="AT157" s="236"/>
      <c r="AU157" s="224"/>
      <c r="AV157" s="224"/>
      <c r="AW157" s="238"/>
      <c r="AX157" s="238"/>
    </row>
    <row r="158" spans="1:50" ht="93.75" customHeight="1" x14ac:dyDescent="0.55000000000000004">
      <c r="A158" s="218">
        <f t="shared" si="4"/>
        <v>153</v>
      </c>
      <c r="B158" s="279" t="s">
        <v>688</v>
      </c>
      <c r="C158" s="227" t="s">
        <v>155</v>
      </c>
      <c r="D158" s="224"/>
      <c r="E158" s="224" t="s">
        <v>689</v>
      </c>
      <c r="F158" s="224"/>
      <c r="G158" s="227"/>
      <c r="H158" s="224"/>
      <c r="I158" s="227"/>
      <c r="J158" s="224" t="s">
        <v>72</v>
      </c>
      <c r="K158" s="224"/>
      <c r="L158" s="226"/>
      <c r="M158" s="226"/>
      <c r="N158" s="227"/>
      <c r="O158" s="226">
        <f>'EQUIPO JULIO 2025  1'!AQ158</f>
        <v>0</v>
      </c>
      <c r="P158" s="228">
        <f t="shared" si="0"/>
        <v>0</v>
      </c>
      <c r="Q158" s="229">
        <f t="shared" ref="Q158:T158" si="307">AK158</f>
        <v>0</v>
      </c>
      <c r="R158" s="229">
        <f t="shared" si="307"/>
        <v>0</v>
      </c>
      <c r="S158" s="229">
        <f t="shared" si="307"/>
        <v>0</v>
      </c>
      <c r="T158" s="230">
        <f t="shared" si="307"/>
        <v>0</v>
      </c>
      <c r="U158" s="231"/>
      <c r="V158" s="220"/>
      <c r="W158" s="220"/>
      <c r="X158" s="220"/>
      <c r="Y158" s="232"/>
      <c r="Z158" s="233"/>
      <c r="AA158" s="220"/>
      <c r="AB158" s="220"/>
      <c r="AC158" s="220"/>
      <c r="AD158" s="232"/>
      <c r="AE158" s="233"/>
      <c r="AF158" s="220"/>
      <c r="AG158" s="220"/>
      <c r="AH158" s="220"/>
      <c r="AI158" s="232"/>
      <c r="AJ158" s="234">
        <f>'EQUIPO ENERO 2025'!AP158</f>
        <v>4</v>
      </c>
      <c r="AK158" s="235">
        <f t="shared" ref="AK158:AO158" si="308">P158-Z158+AE158+U158</f>
        <v>0</v>
      </c>
      <c r="AL158" s="229">
        <f t="shared" si="308"/>
        <v>0</v>
      </c>
      <c r="AM158" s="229">
        <f t="shared" si="308"/>
        <v>0</v>
      </c>
      <c r="AN158" s="229">
        <f t="shared" si="308"/>
        <v>0</v>
      </c>
      <c r="AO158" s="229">
        <f t="shared" si="308"/>
        <v>0</v>
      </c>
      <c r="AP158" s="220"/>
      <c r="AQ158" s="226">
        <f t="shared" si="3"/>
        <v>0</v>
      </c>
      <c r="AR158" s="224"/>
      <c r="AS158" s="224"/>
      <c r="AT158" s="236"/>
      <c r="AU158" s="224"/>
      <c r="AV158" s="224"/>
      <c r="AW158" s="238"/>
      <c r="AX158" s="238"/>
    </row>
    <row r="159" spans="1:50" ht="93.75" customHeight="1" x14ac:dyDescent="0.55000000000000004">
      <c r="A159" s="218">
        <f t="shared" si="4"/>
        <v>154</v>
      </c>
      <c r="B159" s="279" t="s">
        <v>690</v>
      </c>
      <c r="C159" s="227"/>
      <c r="D159" s="224"/>
      <c r="E159" s="224" t="s">
        <v>689</v>
      </c>
      <c r="F159" s="224"/>
      <c r="G159" s="227"/>
      <c r="H159" s="224"/>
      <c r="I159" s="227"/>
      <c r="J159" s="224" t="s">
        <v>72</v>
      </c>
      <c r="K159" s="224"/>
      <c r="L159" s="226"/>
      <c r="M159" s="226"/>
      <c r="N159" s="227"/>
      <c r="O159" s="226">
        <f>'EQUIPO JULIO 2025  1'!AQ159</f>
        <v>0</v>
      </c>
      <c r="P159" s="228">
        <f t="shared" si="0"/>
        <v>0</v>
      </c>
      <c r="Q159" s="229">
        <f t="shared" ref="Q159:T159" si="309">AK159</f>
        <v>0</v>
      </c>
      <c r="R159" s="229">
        <f t="shared" si="309"/>
        <v>0</v>
      </c>
      <c r="S159" s="229">
        <f t="shared" si="309"/>
        <v>0</v>
      </c>
      <c r="T159" s="230">
        <f t="shared" si="309"/>
        <v>0</v>
      </c>
      <c r="U159" s="231"/>
      <c r="V159" s="220"/>
      <c r="W159" s="220"/>
      <c r="X159" s="220"/>
      <c r="Y159" s="232"/>
      <c r="Z159" s="233"/>
      <c r="AA159" s="220"/>
      <c r="AB159" s="220"/>
      <c r="AC159" s="220"/>
      <c r="AD159" s="232"/>
      <c r="AE159" s="233"/>
      <c r="AF159" s="220"/>
      <c r="AG159" s="220"/>
      <c r="AH159" s="220"/>
      <c r="AI159" s="232"/>
      <c r="AJ159" s="234">
        <f>'EQUIPO ENERO 2025'!AP159</f>
        <v>0</v>
      </c>
      <c r="AK159" s="235">
        <f t="shared" ref="AK159:AO159" si="310">P159-Z159+AE159+U159</f>
        <v>0</v>
      </c>
      <c r="AL159" s="229">
        <f t="shared" si="310"/>
        <v>0</v>
      </c>
      <c r="AM159" s="229">
        <f t="shared" si="310"/>
        <v>0</v>
      </c>
      <c r="AN159" s="229">
        <f t="shared" si="310"/>
        <v>0</v>
      </c>
      <c r="AO159" s="229">
        <f t="shared" si="310"/>
        <v>0</v>
      </c>
      <c r="AP159" s="220"/>
      <c r="AQ159" s="226">
        <f t="shared" si="3"/>
        <v>0</v>
      </c>
      <c r="AR159" s="224"/>
      <c r="AS159" s="224"/>
      <c r="AT159" s="236"/>
      <c r="AU159" s="224"/>
      <c r="AV159" s="224"/>
      <c r="AW159" s="238"/>
      <c r="AX159" s="238"/>
    </row>
    <row r="160" spans="1:50" ht="93.75" customHeight="1" x14ac:dyDescent="0.55000000000000004">
      <c r="A160" s="218">
        <f t="shared" si="4"/>
        <v>155</v>
      </c>
      <c r="B160" s="273" t="s">
        <v>691</v>
      </c>
      <c r="C160" s="224" t="s">
        <v>38</v>
      </c>
      <c r="D160" s="224" t="s">
        <v>59</v>
      </c>
      <c r="E160" s="224" t="s">
        <v>692</v>
      </c>
      <c r="F160" s="224" t="s">
        <v>87</v>
      </c>
      <c r="G160" s="236"/>
      <c r="H160" s="280">
        <v>3800</v>
      </c>
      <c r="I160" s="224" t="s">
        <v>692</v>
      </c>
      <c r="J160" s="224" t="s">
        <v>72</v>
      </c>
      <c r="K160" s="278">
        <v>45139</v>
      </c>
      <c r="L160" s="226">
        <v>781781092133</v>
      </c>
      <c r="M160" s="226"/>
      <c r="N160" s="227"/>
      <c r="O160" s="226">
        <f>'EQUIPO JULIO 2025  1'!AQ160</f>
        <v>0</v>
      </c>
      <c r="P160" s="228">
        <f t="shared" si="0"/>
        <v>0</v>
      </c>
      <c r="Q160" s="229">
        <f t="shared" ref="Q160:T160" si="311">AK160</f>
        <v>0</v>
      </c>
      <c r="R160" s="229">
        <f t="shared" si="311"/>
        <v>0</v>
      </c>
      <c r="S160" s="229">
        <f t="shared" si="311"/>
        <v>0</v>
      </c>
      <c r="T160" s="230">
        <f t="shared" si="311"/>
        <v>0</v>
      </c>
      <c r="U160" s="231"/>
      <c r="V160" s="220"/>
      <c r="W160" s="220"/>
      <c r="X160" s="220"/>
      <c r="Y160" s="232"/>
      <c r="Z160" s="340"/>
      <c r="AA160" s="341"/>
      <c r="AB160" s="220"/>
      <c r="AC160" s="220"/>
      <c r="AD160" s="232"/>
      <c r="AE160" s="233"/>
      <c r="AF160" s="220"/>
      <c r="AG160" s="220"/>
      <c r="AH160" s="220"/>
      <c r="AI160" s="232"/>
      <c r="AJ160" s="234">
        <f>'EQUIPO ENERO 2025'!AP160</f>
        <v>0</v>
      </c>
      <c r="AK160" s="235">
        <f t="shared" ref="AK160:AO160" si="312">P160-Z160+AE160+U160</f>
        <v>0</v>
      </c>
      <c r="AL160" s="229">
        <f t="shared" si="312"/>
        <v>0</v>
      </c>
      <c r="AM160" s="229">
        <f t="shared" si="312"/>
        <v>0</v>
      </c>
      <c r="AN160" s="229">
        <f t="shared" si="312"/>
        <v>0</v>
      </c>
      <c r="AO160" s="229">
        <f t="shared" si="312"/>
        <v>0</v>
      </c>
      <c r="AP160" s="220"/>
      <c r="AQ160" s="226">
        <f t="shared" si="3"/>
        <v>0</v>
      </c>
      <c r="AR160" s="224"/>
      <c r="AS160" s="224"/>
      <c r="AT160" s="236"/>
      <c r="AU160" s="224"/>
      <c r="AV160" s="224"/>
      <c r="AW160" s="238"/>
      <c r="AX160" s="238"/>
    </row>
    <row r="161" spans="1:50" ht="93.75" customHeight="1" x14ac:dyDescent="0.55000000000000004">
      <c r="A161" s="218">
        <f t="shared" si="4"/>
        <v>156</v>
      </c>
      <c r="B161" s="273" t="s">
        <v>1155</v>
      </c>
      <c r="C161" s="224" t="s">
        <v>38</v>
      </c>
      <c r="D161" s="224" t="s">
        <v>411</v>
      </c>
      <c r="E161" s="224" t="s">
        <v>694</v>
      </c>
      <c r="F161" s="224"/>
      <c r="G161" s="236" t="s">
        <v>42</v>
      </c>
      <c r="H161" s="280">
        <v>3800</v>
      </c>
      <c r="I161" s="224" t="s">
        <v>694</v>
      </c>
      <c r="J161" s="224" t="s">
        <v>72</v>
      </c>
      <c r="K161" s="278">
        <v>45107</v>
      </c>
      <c r="L161" s="226" t="s">
        <v>109</v>
      </c>
      <c r="M161" s="226"/>
      <c r="N161" s="236"/>
      <c r="O161" s="226">
        <f>'EQUIPO JULIO 2025  1'!AQ161</f>
        <v>1</v>
      </c>
      <c r="P161" s="228">
        <f t="shared" si="0"/>
        <v>1</v>
      </c>
      <c r="Q161" s="229">
        <f t="shared" ref="Q161:T161" si="313">AK161</f>
        <v>1</v>
      </c>
      <c r="R161" s="229">
        <f t="shared" si="313"/>
        <v>1</v>
      </c>
      <c r="S161" s="229">
        <f t="shared" si="313"/>
        <v>1</v>
      </c>
      <c r="T161" s="230">
        <f t="shared" si="313"/>
        <v>1</v>
      </c>
      <c r="U161" s="231"/>
      <c r="V161" s="220"/>
      <c r="W161" s="220"/>
      <c r="X161" s="220"/>
      <c r="Y161" s="232"/>
      <c r="Z161" s="340"/>
      <c r="AA161" s="341"/>
      <c r="AB161" s="220"/>
      <c r="AC161" s="220"/>
      <c r="AD161" s="232"/>
      <c r="AE161" s="233"/>
      <c r="AF161" s="220"/>
      <c r="AG161" s="220"/>
      <c r="AH161" s="220"/>
      <c r="AI161" s="232"/>
      <c r="AJ161" s="234">
        <f>'EQUIPO ENERO 2025'!AP161</f>
        <v>0</v>
      </c>
      <c r="AK161" s="235">
        <f t="shared" ref="AK161:AO161" si="314">P161-Z161+AE161+U161</f>
        <v>1</v>
      </c>
      <c r="AL161" s="229">
        <f t="shared" si="314"/>
        <v>1</v>
      </c>
      <c r="AM161" s="229">
        <f t="shared" si="314"/>
        <v>1</v>
      </c>
      <c r="AN161" s="229">
        <f t="shared" si="314"/>
        <v>1</v>
      </c>
      <c r="AO161" s="229">
        <f t="shared" si="314"/>
        <v>1</v>
      </c>
      <c r="AP161" s="220"/>
      <c r="AQ161" s="226">
        <f t="shared" si="3"/>
        <v>1</v>
      </c>
      <c r="AR161" s="224"/>
      <c r="AS161" s="224"/>
      <c r="AT161" s="236"/>
      <c r="AU161" s="224"/>
      <c r="AV161" s="224"/>
      <c r="AW161" s="238"/>
      <c r="AX161" s="238"/>
    </row>
    <row r="162" spans="1:50" ht="93.75" customHeight="1" x14ac:dyDescent="0.55000000000000004">
      <c r="A162" s="218">
        <f t="shared" si="4"/>
        <v>157</v>
      </c>
      <c r="B162" s="273" t="s">
        <v>695</v>
      </c>
      <c r="C162" s="224" t="s">
        <v>155</v>
      </c>
      <c r="D162" s="224" t="s">
        <v>58</v>
      </c>
      <c r="E162" s="224" t="s">
        <v>696</v>
      </c>
      <c r="F162" s="224" t="s">
        <v>87</v>
      </c>
      <c r="G162" s="236"/>
      <c r="H162" s="280"/>
      <c r="I162" s="224" t="s">
        <v>697</v>
      </c>
      <c r="J162" s="224" t="s">
        <v>72</v>
      </c>
      <c r="K162" s="278">
        <v>45673</v>
      </c>
      <c r="L162" s="226" t="s">
        <v>89</v>
      </c>
      <c r="M162" s="226"/>
      <c r="N162" s="236"/>
      <c r="O162" s="226">
        <f>'EQUIPO JULIO 2025  1'!AQ162</f>
        <v>3</v>
      </c>
      <c r="P162" s="228">
        <f t="shared" si="0"/>
        <v>3</v>
      </c>
      <c r="Q162" s="229">
        <f t="shared" ref="Q162:T162" si="315">AK162</f>
        <v>3</v>
      </c>
      <c r="R162" s="229">
        <f t="shared" si="315"/>
        <v>3</v>
      </c>
      <c r="S162" s="229">
        <f t="shared" si="315"/>
        <v>3</v>
      </c>
      <c r="T162" s="230">
        <f t="shared" si="315"/>
        <v>3</v>
      </c>
      <c r="U162" s="231"/>
      <c r="V162" s="220"/>
      <c r="W162" s="220"/>
      <c r="X162" s="220"/>
      <c r="Y162" s="232"/>
      <c r="Z162" s="340"/>
      <c r="AA162" s="341"/>
      <c r="AB162" s="220"/>
      <c r="AC162" s="220"/>
      <c r="AD162" s="232"/>
      <c r="AE162" s="233"/>
      <c r="AF162" s="220"/>
      <c r="AG162" s="220"/>
      <c r="AH162" s="220"/>
      <c r="AI162" s="232"/>
      <c r="AJ162" s="234">
        <f>'EQUIPO ENERO 2025'!AP162</f>
        <v>3</v>
      </c>
      <c r="AK162" s="235">
        <f t="shared" ref="AK162:AO162" si="316">P162-Z162+AE162+U162</f>
        <v>3</v>
      </c>
      <c r="AL162" s="229">
        <f t="shared" si="316"/>
        <v>3</v>
      </c>
      <c r="AM162" s="229">
        <f t="shared" si="316"/>
        <v>3</v>
      </c>
      <c r="AN162" s="229">
        <f t="shared" si="316"/>
        <v>3</v>
      </c>
      <c r="AO162" s="229">
        <f t="shared" si="316"/>
        <v>3</v>
      </c>
      <c r="AP162" s="220"/>
      <c r="AQ162" s="226">
        <f t="shared" si="3"/>
        <v>3</v>
      </c>
      <c r="AR162" s="224"/>
      <c r="AS162" s="224"/>
      <c r="AT162" s="236"/>
      <c r="AU162" s="224"/>
      <c r="AV162" s="224"/>
      <c r="AW162" s="238"/>
      <c r="AX162" s="238"/>
    </row>
    <row r="163" spans="1:50" ht="93.75" customHeight="1" x14ac:dyDescent="0.55000000000000004">
      <c r="A163" s="218">
        <f t="shared" si="4"/>
        <v>158</v>
      </c>
      <c r="B163" s="370" t="s">
        <v>698</v>
      </c>
      <c r="C163" s="224" t="s">
        <v>91</v>
      </c>
      <c r="D163" s="224" t="s">
        <v>58</v>
      </c>
      <c r="E163" s="224" t="s">
        <v>699</v>
      </c>
      <c r="F163" s="224" t="s">
        <v>700</v>
      </c>
      <c r="G163" s="236" t="s">
        <v>42</v>
      </c>
      <c r="H163" s="280">
        <v>1600</v>
      </c>
      <c r="I163" s="224" t="s">
        <v>701</v>
      </c>
      <c r="J163" s="224" t="s">
        <v>72</v>
      </c>
      <c r="K163" s="278">
        <v>45687</v>
      </c>
      <c r="L163" s="226" t="s">
        <v>109</v>
      </c>
      <c r="M163" s="226"/>
      <c r="N163" s="227"/>
      <c r="O163" s="226">
        <f>'EQUIPO JULIO 2025  1'!AQ163</f>
        <v>7</v>
      </c>
      <c r="P163" s="228">
        <f t="shared" si="0"/>
        <v>7</v>
      </c>
      <c r="Q163" s="229">
        <f t="shared" ref="Q163:T163" si="317">AK163</f>
        <v>7</v>
      </c>
      <c r="R163" s="229">
        <f t="shared" si="317"/>
        <v>7</v>
      </c>
      <c r="S163" s="229">
        <f t="shared" si="317"/>
        <v>7</v>
      </c>
      <c r="T163" s="230">
        <f t="shared" si="317"/>
        <v>7</v>
      </c>
      <c r="U163" s="231"/>
      <c r="V163" s="220"/>
      <c r="W163" s="220"/>
      <c r="X163" s="220"/>
      <c r="Y163" s="232"/>
      <c r="Z163" s="340"/>
      <c r="AA163" s="341"/>
      <c r="AB163" s="220"/>
      <c r="AC163" s="220"/>
      <c r="AD163" s="232"/>
      <c r="AE163" s="233"/>
      <c r="AF163" s="220"/>
      <c r="AG163" s="220"/>
      <c r="AH163" s="220"/>
      <c r="AI163" s="232"/>
      <c r="AJ163" s="234">
        <f>'EQUIPO ENERO 2025'!AP163</f>
        <v>14</v>
      </c>
      <c r="AK163" s="235">
        <f t="shared" ref="AK163:AO163" si="318">P163-Z163+AE163+U163</f>
        <v>7</v>
      </c>
      <c r="AL163" s="229">
        <f t="shared" si="318"/>
        <v>7</v>
      </c>
      <c r="AM163" s="229">
        <f t="shared" si="318"/>
        <v>7</v>
      </c>
      <c r="AN163" s="229">
        <f t="shared" si="318"/>
        <v>7</v>
      </c>
      <c r="AO163" s="229">
        <f t="shared" si="318"/>
        <v>7</v>
      </c>
      <c r="AP163" s="221" t="s">
        <v>1156</v>
      </c>
      <c r="AQ163" s="226">
        <f t="shared" si="3"/>
        <v>7</v>
      </c>
      <c r="AR163" s="236"/>
      <c r="AS163" s="236"/>
      <c r="AT163" s="236"/>
      <c r="AU163" s="224"/>
      <c r="AV163" s="224"/>
      <c r="AW163" s="236"/>
      <c r="AX163" s="238"/>
    </row>
    <row r="164" spans="1:50" ht="93.75" customHeight="1" x14ac:dyDescent="0.55000000000000004">
      <c r="A164" s="218">
        <f t="shared" si="4"/>
        <v>159</v>
      </c>
      <c r="B164" s="283" t="s">
        <v>707</v>
      </c>
      <c r="C164" s="224" t="s">
        <v>91</v>
      </c>
      <c r="D164" s="224" t="s">
        <v>58</v>
      </c>
      <c r="E164" s="224" t="s">
        <v>708</v>
      </c>
      <c r="F164" s="224" t="s">
        <v>700</v>
      </c>
      <c r="G164" s="236" t="s">
        <v>42</v>
      </c>
      <c r="H164" s="224"/>
      <c r="I164" s="224" t="s">
        <v>708</v>
      </c>
      <c r="J164" s="224" t="s">
        <v>72</v>
      </c>
      <c r="K164" s="250">
        <v>45687</v>
      </c>
      <c r="L164" s="226"/>
      <c r="M164" s="226"/>
      <c r="N164" s="335"/>
      <c r="O164" s="226">
        <f>'EQUIPO JULIO 2025  1'!AQ164</f>
        <v>5</v>
      </c>
      <c r="P164" s="228">
        <f t="shared" si="0"/>
        <v>5</v>
      </c>
      <c r="Q164" s="229">
        <f t="shared" ref="Q164:T164" si="319">AK164</f>
        <v>5</v>
      </c>
      <c r="R164" s="229">
        <f t="shared" si="319"/>
        <v>5</v>
      </c>
      <c r="S164" s="229">
        <f t="shared" si="319"/>
        <v>5</v>
      </c>
      <c r="T164" s="230">
        <f t="shared" si="319"/>
        <v>5</v>
      </c>
      <c r="U164" s="231"/>
      <c r="V164" s="220"/>
      <c r="W164" s="220"/>
      <c r="X164" s="220"/>
      <c r="Y164" s="232"/>
      <c r="Z164" s="340"/>
      <c r="AA164" s="341"/>
      <c r="AB164" s="220"/>
      <c r="AC164" s="220"/>
      <c r="AD164" s="232"/>
      <c r="AE164" s="233"/>
      <c r="AF164" s="220"/>
      <c r="AG164" s="220"/>
      <c r="AH164" s="220"/>
      <c r="AI164" s="232"/>
      <c r="AJ164" s="234">
        <f>'EQUIPO ENERO 2025'!AP164</f>
        <v>2</v>
      </c>
      <c r="AK164" s="235">
        <f t="shared" ref="AK164:AO164" si="320">P164-Z164+AE164+U164</f>
        <v>5</v>
      </c>
      <c r="AL164" s="229">
        <f t="shared" si="320"/>
        <v>5</v>
      </c>
      <c r="AM164" s="229">
        <f t="shared" si="320"/>
        <v>5</v>
      </c>
      <c r="AN164" s="229">
        <f t="shared" si="320"/>
        <v>5</v>
      </c>
      <c r="AO164" s="229">
        <f t="shared" si="320"/>
        <v>5</v>
      </c>
      <c r="AP164" s="220"/>
      <c r="AQ164" s="226">
        <f t="shared" si="3"/>
        <v>5</v>
      </c>
      <c r="AR164" s="224"/>
      <c r="AS164" s="236"/>
      <c r="AT164" s="236"/>
      <c r="AU164" s="224"/>
      <c r="AV164" s="224"/>
      <c r="AW164" s="238"/>
      <c r="AX164" s="238"/>
    </row>
    <row r="165" spans="1:50" ht="93.75" customHeight="1" x14ac:dyDescent="0.55000000000000004">
      <c r="A165" s="218">
        <f t="shared" si="4"/>
        <v>160</v>
      </c>
      <c r="B165" s="273" t="s">
        <v>712</v>
      </c>
      <c r="C165" s="224" t="s">
        <v>91</v>
      </c>
      <c r="D165" s="224" t="s">
        <v>58</v>
      </c>
      <c r="E165" s="224" t="s">
        <v>713</v>
      </c>
      <c r="F165" s="224" t="s">
        <v>700</v>
      </c>
      <c r="G165" s="236" t="s">
        <v>42</v>
      </c>
      <c r="H165" s="280">
        <v>5500</v>
      </c>
      <c r="I165" s="224" t="s">
        <v>714</v>
      </c>
      <c r="J165" s="224" t="s">
        <v>72</v>
      </c>
      <c r="K165" s="278">
        <v>45673</v>
      </c>
      <c r="L165" s="226" t="s">
        <v>89</v>
      </c>
      <c r="M165" s="226"/>
      <c r="N165" s="236"/>
      <c r="O165" s="226">
        <f>'EQUIPO JULIO 2025  1'!AQ165</f>
        <v>3</v>
      </c>
      <c r="P165" s="228">
        <f t="shared" si="0"/>
        <v>3</v>
      </c>
      <c r="Q165" s="229">
        <f t="shared" ref="Q165:T165" si="321">AK165</f>
        <v>3</v>
      </c>
      <c r="R165" s="229">
        <f t="shared" si="321"/>
        <v>3</v>
      </c>
      <c r="S165" s="229">
        <f t="shared" si="321"/>
        <v>3</v>
      </c>
      <c r="T165" s="230">
        <f t="shared" si="321"/>
        <v>3</v>
      </c>
      <c r="U165" s="231"/>
      <c r="V165" s="220"/>
      <c r="W165" s="220"/>
      <c r="X165" s="220"/>
      <c r="Y165" s="232"/>
      <c r="Z165" s="340"/>
      <c r="AA165" s="341"/>
      <c r="AB165" s="220"/>
      <c r="AC165" s="220"/>
      <c r="AD165" s="232"/>
      <c r="AE165" s="233"/>
      <c r="AF165" s="220"/>
      <c r="AG165" s="220"/>
      <c r="AH165" s="220"/>
      <c r="AI165" s="232"/>
      <c r="AJ165" s="234">
        <f>'EQUIPO ENERO 2025'!AP165</f>
        <v>3</v>
      </c>
      <c r="AK165" s="235">
        <f t="shared" ref="AK165:AO165" si="322">P165-Z165+AE165+U165</f>
        <v>3</v>
      </c>
      <c r="AL165" s="229">
        <f t="shared" si="322"/>
        <v>3</v>
      </c>
      <c r="AM165" s="229">
        <f t="shared" si="322"/>
        <v>3</v>
      </c>
      <c r="AN165" s="229">
        <f t="shared" si="322"/>
        <v>3</v>
      </c>
      <c r="AO165" s="229">
        <f t="shared" si="322"/>
        <v>3</v>
      </c>
      <c r="AP165" s="220"/>
      <c r="AQ165" s="226">
        <f t="shared" si="3"/>
        <v>3</v>
      </c>
      <c r="AR165" s="224"/>
      <c r="AS165" s="224"/>
      <c r="AT165" s="236"/>
      <c r="AU165" s="224"/>
      <c r="AV165" s="224"/>
      <c r="AW165" s="238"/>
      <c r="AX165" s="238"/>
    </row>
    <row r="166" spans="1:50" ht="93.75" customHeight="1" x14ac:dyDescent="0.55000000000000004">
      <c r="A166" s="218">
        <f t="shared" si="4"/>
        <v>161</v>
      </c>
      <c r="B166" s="283" t="s">
        <v>715</v>
      </c>
      <c r="C166" s="224" t="s">
        <v>91</v>
      </c>
      <c r="D166" s="224" t="s">
        <v>58</v>
      </c>
      <c r="E166" s="224" t="s">
        <v>716</v>
      </c>
      <c r="F166" s="224" t="s">
        <v>700</v>
      </c>
      <c r="G166" s="236" t="s">
        <v>42</v>
      </c>
      <c r="H166" s="280">
        <v>4500</v>
      </c>
      <c r="I166" s="224" t="s">
        <v>716</v>
      </c>
      <c r="J166" s="224" t="s">
        <v>72</v>
      </c>
      <c r="K166" s="278">
        <v>45107</v>
      </c>
      <c r="L166" s="226" t="s">
        <v>109</v>
      </c>
      <c r="M166" s="226"/>
      <c r="N166" s="236"/>
      <c r="O166" s="226">
        <f>'EQUIPO JULIO 2025  1'!AQ166</f>
        <v>7</v>
      </c>
      <c r="P166" s="228">
        <f t="shared" si="0"/>
        <v>7</v>
      </c>
      <c r="Q166" s="229">
        <f t="shared" ref="Q166:T166" si="323">AK166</f>
        <v>7</v>
      </c>
      <c r="R166" s="229">
        <f t="shared" si="323"/>
        <v>7</v>
      </c>
      <c r="S166" s="229">
        <f t="shared" si="323"/>
        <v>7</v>
      </c>
      <c r="T166" s="230">
        <f t="shared" si="323"/>
        <v>7</v>
      </c>
      <c r="U166" s="231"/>
      <c r="V166" s="220"/>
      <c r="W166" s="220"/>
      <c r="X166" s="220"/>
      <c r="Y166" s="232"/>
      <c r="Z166" s="340"/>
      <c r="AA166" s="341"/>
      <c r="AB166" s="220"/>
      <c r="AC166" s="220"/>
      <c r="AD166" s="232"/>
      <c r="AE166" s="233"/>
      <c r="AF166" s="220"/>
      <c r="AG166" s="220"/>
      <c r="AH166" s="220"/>
      <c r="AI166" s="232"/>
      <c r="AJ166" s="234">
        <f>'EQUIPO ENERO 2025'!AP166</f>
        <v>8</v>
      </c>
      <c r="AK166" s="235">
        <f t="shared" ref="AK166:AO166" si="324">P166-Z166+AE166+U166</f>
        <v>7</v>
      </c>
      <c r="AL166" s="229">
        <f t="shared" si="324"/>
        <v>7</v>
      </c>
      <c r="AM166" s="229">
        <f t="shared" si="324"/>
        <v>7</v>
      </c>
      <c r="AN166" s="229">
        <f t="shared" si="324"/>
        <v>7</v>
      </c>
      <c r="AO166" s="229">
        <f t="shared" si="324"/>
        <v>7</v>
      </c>
      <c r="AP166" s="220"/>
      <c r="AQ166" s="226">
        <f t="shared" si="3"/>
        <v>7</v>
      </c>
      <c r="AR166" s="224"/>
      <c r="AS166" s="224"/>
      <c r="AT166" s="236"/>
      <c r="AU166" s="224"/>
      <c r="AV166" s="224"/>
      <c r="AW166" s="371"/>
      <c r="AX166" s="238"/>
    </row>
    <row r="167" spans="1:50" ht="93.75" customHeight="1" x14ac:dyDescent="0.55000000000000004">
      <c r="A167" s="218">
        <f t="shared" si="4"/>
        <v>162</v>
      </c>
      <c r="B167" s="283" t="s">
        <v>925</v>
      </c>
      <c r="C167" s="224" t="s">
        <v>91</v>
      </c>
      <c r="D167" s="224" t="s">
        <v>58</v>
      </c>
      <c r="E167" s="224" t="s">
        <v>717</v>
      </c>
      <c r="F167" s="224" t="s">
        <v>700</v>
      </c>
      <c r="G167" s="236" t="s">
        <v>42</v>
      </c>
      <c r="H167" s="280">
        <v>3500</v>
      </c>
      <c r="I167" s="224" t="s">
        <v>717</v>
      </c>
      <c r="J167" s="224" t="s">
        <v>72</v>
      </c>
      <c r="K167" s="278">
        <v>45107</v>
      </c>
      <c r="L167" s="226" t="s">
        <v>109</v>
      </c>
      <c r="M167" s="226"/>
      <c r="N167" s="236"/>
      <c r="O167" s="226">
        <f>'EQUIPO JULIO 2025  1'!AQ167</f>
        <v>4</v>
      </c>
      <c r="P167" s="228">
        <f t="shared" si="0"/>
        <v>4</v>
      </c>
      <c r="Q167" s="229">
        <f t="shared" ref="Q167:T167" si="325">AK167</f>
        <v>4</v>
      </c>
      <c r="R167" s="229">
        <f t="shared" si="325"/>
        <v>4</v>
      </c>
      <c r="S167" s="229">
        <f t="shared" si="325"/>
        <v>4</v>
      </c>
      <c r="T167" s="230">
        <f t="shared" si="325"/>
        <v>4</v>
      </c>
      <c r="U167" s="231"/>
      <c r="V167" s="220"/>
      <c r="W167" s="220"/>
      <c r="X167" s="220"/>
      <c r="Y167" s="232"/>
      <c r="Z167" s="340"/>
      <c r="AA167" s="341"/>
      <c r="AB167" s="220"/>
      <c r="AC167" s="220"/>
      <c r="AD167" s="232"/>
      <c r="AE167" s="233"/>
      <c r="AF167" s="220"/>
      <c r="AG167" s="220"/>
      <c r="AH167" s="220"/>
      <c r="AI167" s="232"/>
      <c r="AJ167" s="234">
        <f>'EQUIPO ENERO 2025'!AP167</f>
        <v>5</v>
      </c>
      <c r="AK167" s="235">
        <f t="shared" ref="AK167:AO167" si="326">P167-Z167+AE167+U167</f>
        <v>4</v>
      </c>
      <c r="AL167" s="229">
        <f t="shared" si="326"/>
        <v>4</v>
      </c>
      <c r="AM167" s="229">
        <f t="shared" si="326"/>
        <v>4</v>
      </c>
      <c r="AN167" s="229">
        <f t="shared" si="326"/>
        <v>4</v>
      </c>
      <c r="AO167" s="229">
        <f t="shared" si="326"/>
        <v>4</v>
      </c>
      <c r="AP167" s="220"/>
      <c r="AQ167" s="226">
        <f t="shared" si="3"/>
        <v>4</v>
      </c>
      <c r="AR167" s="236"/>
      <c r="AS167" s="236"/>
      <c r="AT167" s="236"/>
      <c r="AU167" s="224"/>
      <c r="AV167" s="224"/>
      <c r="AW167" s="238"/>
      <c r="AX167" s="238"/>
    </row>
    <row r="168" spans="1:50" ht="93.75" customHeight="1" x14ac:dyDescent="0.55000000000000004">
      <c r="A168" s="218">
        <f t="shared" si="4"/>
        <v>163</v>
      </c>
      <c r="B168" s="273" t="s">
        <v>719</v>
      </c>
      <c r="C168" s="224" t="s">
        <v>91</v>
      </c>
      <c r="D168" s="247" t="s">
        <v>58</v>
      </c>
      <c r="E168" s="224" t="s">
        <v>170</v>
      </c>
      <c r="F168" s="224" t="s">
        <v>700</v>
      </c>
      <c r="G168" s="236" t="s">
        <v>42</v>
      </c>
      <c r="H168" s="224"/>
      <c r="I168" s="224" t="s">
        <v>720</v>
      </c>
      <c r="J168" s="224" t="s">
        <v>72</v>
      </c>
      <c r="K168" s="278">
        <v>45673</v>
      </c>
      <c r="L168" s="226" t="s">
        <v>721</v>
      </c>
      <c r="M168" s="226"/>
      <c r="N168" s="227"/>
      <c r="O168" s="226">
        <f>'EQUIPO JULIO 2025  1'!AQ168</f>
        <v>3</v>
      </c>
      <c r="P168" s="228">
        <f t="shared" si="0"/>
        <v>3</v>
      </c>
      <c r="Q168" s="229">
        <f t="shared" ref="Q168:T168" si="327">AK168</f>
        <v>3</v>
      </c>
      <c r="R168" s="229">
        <f t="shared" si="327"/>
        <v>3</v>
      </c>
      <c r="S168" s="229">
        <f t="shared" si="327"/>
        <v>3</v>
      </c>
      <c r="T168" s="230">
        <f t="shared" si="327"/>
        <v>3</v>
      </c>
      <c r="U168" s="231"/>
      <c r="V168" s="220"/>
      <c r="W168" s="220"/>
      <c r="X168" s="220"/>
      <c r="Y168" s="232"/>
      <c r="Z168" s="340"/>
      <c r="AA168" s="341"/>
      <c r="AB168" s="220"/>
      <c r="AC168" s="220"/>
      <c r="AD168" s="232"/>
      <c r="AE168" s="233"/>
      <c r="AF168" s="220"/>
      <c r="AG168" s="220"/>
      <c r="AH168" s="220"/>
      <c r="AI168" s="232"/>
      <c r="AJ168" s="234">
        <f>'EQUIPO ENERO 2025'!AP168</f>
        <v>3</v>
      </c>
      <c r="AK168" s="235">
        <f t="shared" ref="AK168:AO168" si="328">P168-Z168+AE168+U168</f>
        <v>3</v>
      </c>
      <c r="AL168" s="229">
        <f t="shared" si="328"/>
        <v>3</v>
      </c>
      <c r="AM168" s="229">
        <f t="shared" si="328"/>
        <v>3</v>
      </c>
      <c r="AN168" s="229">
        <f t="shared" si="328"/>
        <v>3</v>
      </c>
      <c r="AO168" s="229">
        <f t="shared" si="328"/>
        <v>3</v>
      </c>
      <c r="AP168" s="220"/>
      <c r="AQ168" s="226">
        <f t="shared" si="3"/>
        <v>3</v>
      </c>
      <c r="AR168" s="224"/>
      <c r="AS168" s="224"/>
      <c r="AT168" s="236"/>
      <c r="AU168" s="224"/>
      <c r="AV168" s="224"/>
      <c r="AW168" s="238"/>
      <c r="AX168" s="238"/>
    </row>
    <row r="169" spans="1:50" ht="93.75" customHeight="1" x14ac:dyDescent="0.55000000000000004">
      <c r="A169" s="218">
        <f t="shared" si="4"/>
        <v>164</v>
      </c>
      <c r="B169" s="370" t="s">
        <v>1161</v>
      </c>
      <c r="C169" s="224" t="s">
        <v>91</v>
      </c>
      <c r="D169" s="247" t="s">
        <v>58</v>
      </c>
      <c r="E169" s="224" t="s">
        <v>726</v>
      </c>
      <c r="F169" s="224" t="s">
        <v>700</v>
      </c>
      <c r="G169" s="236" t="s">
        <v>42</v>
      </c>
      <c r="H169" s="224"/>
      <c r="I169" s="224" t="s">
        <v>724</v>
      </c>
      <c r="J169" s="224" t="s">
        <v>72</v>
      </c>
      <c r="K169" s="278">
        <v>45687</v>
      </c>
      <c r="L169" s="226"/>
      <c r="M169" s="226"/>
      <c r="N169" s="372"/>
      <c r="O169" s="226">
        <f>'EQUIPO JULIO 2025  1'!AQ169</f>
        <v>8</v>
      </c>
      <c r="P169" s="228">
        <f t="shared" si="0"/>
        <v>8</v>
      </c>
      <c r="Q169" s="229">
        <f t="shared" ref="Q169:T169" si="329">AK169</f>
        <v>8</v>
      </c>
      <c r="R169" s="229">
        <f t="shared" si="329"/>
        <v>8</v>
      </c>
      <c r="S169" s="229">
        <f t="shared" si="329"/>
        <v>8</v>
      </c>
      <c r="T169" s="230">
        <f t="shared" si="329"/>
        <v>8</v>
      </c>
      <c r="U169" s="231"/>
      <c r="V169" s="220"/>
      <c r="W169" s="220"/>
      <c r="X169" s="220"/>
      <c r="Y169" s="232"/>
      <c r="Z169" s="340"/>
      <c r="AA169" s="341"/>
      <c r="AB169" s="220"/>
      <c r="AC169" s="220"/>
      <c r="AD169" s="232"/>
      <c r="AE169" s="233"/>
      <c r="AF169" s="220"/>
      <c r="AG169" s="220"/>
      <c r="AH169" s="220"/>
      <c r="AI169" s="232"/>
      <c r="AJ169" s="234">
        <f>'EQUIPO ENERO 2025'!AP169</f>
        <v>9</v>
      </c>
      <c r="AK169" s="235">
        <f t="shared" ref="AK169:AO169" si="330">P169-Z169+AE169+U169</f>
        <v>8</v>
      </c>
      <c r="AL169" s="229">
        <f t="shared" si="330"/>
        <v>8</v>
      </c>
      <c r="AM169" s="229">
        <f t="shared" si="330"/>
        <v>8</v>
      </c>
      <c r="AN169" s="229">
        <f t="shared" si="330"/>
        <v>8</v>
      </c>
      <c r="AO169" s="229">
        <f t="shared" si="330"/>
        <v>8</v>
      </c>
      <c r="AP169" s="220">
        <v>1</v>
      </c>
      <c r="AQ169" s="226">
        <f t="shared" si="3"/>
        <v>8</v>
      </c>
      <c r="AR169" s="224"/>
      <c r="AS169" s="224"/>
      <c r="AT169" s="236"/>
      <c r="AU169" s="224"/>
      <c r="AV169" s="224"/>
      <c r="AW169" s="371"/>
      <c r="AX169" s="238"/>
    </row>
    <row r="170" spans="1:50" ht="93.75" customHeight="1" x14ac:dyDescent="0.55000000000000004">
      <c r="A170" s="218">
        <f t="shared" si="4"/>
        <v>165</v>
      </c>
      <c r="B170" s="273" t="s">
        <v>729</v>
      </c>
      <c r="C170" s="224" t="s">
        <v>52</v>
      </c>
      <c r="D170" s="303" t="s">
        <v>334</v>
      </c>
      <c r="E170" s="224">
        <v>310</v>
      </c>
      <c r="F170" s="224"/>
      <c r="G170" s="236" t="s">
        <v>42</v>
      </c>
      <c r="H170" s="224"/>
      <c r="I170" s="224" t="s">
        <v>730</v>
      </c>
      <c r="J170" s="227"/>
      <c r="K170" s="278">
        <v>44592</v>
      </c>
      <c r="L170" s="226"/>
      <c r="M170" s="226"/>
      <c r="N170" s="227"/>
      <c r="O170" s="226">
        <f>'EQUIPO JULIO 2025  1'!AQ170</f>
        <v>1</v>
      </c>
      <c r="P170" s="228">
        <f t="shared" si="0"/>
        <v>1</v>
      </c>
      <c r="Q170" s="229">
        <f t="shared" ref="Q170:T170" si="331">AK170</f>
        <v>1</v>
      </c>
      <c r="R170" s="229">
        <f t="shared" si="331"/>
        <v>1</v>
      </c>
      <c r="S170" s="229">
        <f t="shared" si="331"/>
        <v>1</v>
      </c>
      <c r="T170" s="230">
        <f t="shared" si="331"/>
        <v>1</v>
      </c>
      <c r="U170" s="231"/>
      <c r="V170" s="220"/>
      <c r="W170" s="220"/>
      <c r="X170" s="220"/>
      <c r="Y170" s="232"/>
      <c r="Z170" s="340"/>
      <c r="AA170" s="341"/>
      <c r="AB170" s="220"/>
      <c r="AC170" s="220"/>
      <c r="AD170" s="232"/>
      <c r="AE170" s="233"/>
      <c r="AF170" s="220"/>
      <c r="AG170" s="220"/>
      <c r="AH170" s="220"/>
      <c r="AI170" s="232"/>
      <c r="AJ170" s="234">
        <f>'EQUIPO ENERO 2025'!AP170</f>
        <v>1</v>
      </c>
      <c r="AK170" s="235">
        <f t="shared" ref="AK170:AO170" si="332">P170-Z170+AE170+U170</f>
        <v>1</v>
      </c>
      <c r="AL170" s="229">
        <f t="shared" si="332"/>
        <v>1</v>
      </c>
      <c r="AM170" s="229">
        <f t="shared" si="332"/>
        <v>1</v>
      </c>
      <c r="AN170" s="229">
        <f t="shared" si="332"/>
        <v>1</v>
      </c>
      <c r="AO170" s="229">
        <f t="shared" si="332"/>
        <v>1</v>
      </c>
      <c r="AP170" s="220"/>
      <c r="AQ170" s="226">
        <f t="shared" si="3"/>
        <v>1</v>
      </c>
      <c r="AR170" s="224"/>
      <c r="AS170" s="224"/>
      <c r="AT170" s="236"/>
      <c r="AU170" s="224"/>
      <c r="AV170" s="224"/>
      <c r="AW170" s="238"/>
      <c r="AX170" s="238"/>
    </row>
    <row r="171" spans="1:50" ht="93.75" customHeight="1" x14ac:dyDescent="0.55000000000000004">
      <c r="A171" s="218">
        <f t="shared" si="4"/>
        <v>166</v>
      </c>
      <c r="B171" s="273" t="s">
        <v>732</v>
      </c>
      <c r="C171" s="224" t="s">
        <v>52</v>
      </c>
      <c r="D171" s="274" t="s">
        <v>334</v>
      </c>
      <c r="E171" s="224">
        <v>780</v>
      </c>
      <c r="F171" s="220"/>
      <c r="G171" s="221" t="s">
        <v>42</v>
      </c>
      <c r="H171" s="220"/>
      <c r="I171" s="224" t="s">
        <v>733</v>
      </c>
      <c r="J171" s="227"/>
      <c r="K171" s="278">
        <v>44592</v>
      </c>
      <c r="L171" s="226"/>
      <c r="M171" s="226"/>
      <c r="N171" s="227"/>
      <c r="O171" s="226">
        <f>'EQUIPO JULIO 2025  1'!AQ171</f>
        <v>1</v>
      </c>
      <c r="P171" s="228">
        <f t="shared" si="0"/>
        <v>1</v>
      </c>
      <c r="Q171" s="229">
        <f t="shared" ref="Q171:T171" si="333">AK171</f>
        <v>1</v>
      </c>
      <c r="R171" s="229">
        <f t="shared" si="333"/>
        <v>1</v>
      </c>
      <c r="S171" s="229">
        <f t="shared" si="333"/>
        <v>1</v>
      </c>
      <c r="T171" s="230">
        <f t="shared" si="333"/>
        <v>1</v>
      </c>
      <c r="U171" s="231"/>
      <c r="V171" s="220"/>
      <c r="W171" s="220"/>
      <c r="X171" s="220"/>
      <c r="Y171" s="232"/>
      <c r="Z171" s="340"/>
      <c r="AA171" s="341"/>
      <c r="AB171" s="220"/>
      <c r="AC171" s="220"/>
      <c r="AD171" s="232"/>
      <c r="AE171" s="233"/>
      <c r="AF171" s="220"/>
      <c r="AG171" s="220"/>
      <c r="AH171" s="220"/>
      <c r="AI171" s="232"/>
      <c r="AJ171" s="234">
        <f>'EQUIPO ENERO 2025'!AP171</f>
        <v>1</v>
      </c>
      <c r="AK171" s="235">
        <f t="shared" ref="AK171:AO171" si="334">P171-Z171+AE171+U171</f>
        <v>1</v>
      </c>
      <c r="AL171" s="229">
        <f t="shared" si="334"/>
        <v>1</v>
      </c>
      <c r="AM171" s="229">
        <f t="shared" si="334"/>
        <v>1</v>
      </c>
      <c r="AN171" s="229">
        <f t="shared" si="334"/>
        <v>1</v>
      </c>
      <c r="AO171" s="229">
        <f t="shared" si="334"/>
        <v>1</v>
      </c>
      <c r="AP171" s="220"/>
      <c r="AQ171" s="226">
        <f t="shared" si="3"/>
        <v>1</v>
      </c>
      <c r="AR171" s="224"/>
      <c r="AS171" s="224"/>
      <c r="AT171" s="236"/>
      <c r="AU171" s="224"/>
      <c r="AV171" s="224"/>
      <c r="AW171" s="238"/>
      <c r="AX171" s="238"/>
    </row>
    <row r="172" spans="1:50" ht="93.75" customHeight="1" x14ac:dyDescent="0.55000000000000004">
      <c r="A172" s="218">
        <f t="shared" si="4"/>
        <v>167</v>
      </c>
      <c r="B172" s="273" t="s">
        <v>734</v>
      </c>
      <c r="C172" s="224" t="s">
        <v>91</v>
      </c>
      <c r="D172" s="224" t="s">
        <v>386</v>
      </c>
      <c r="E172" s="224" t="s">
        <v>735</v>
      </c>
      <c r="F172" s="224" t="s">
        <v>736</v>
      </c>
      <c r="G172" s="236" t="s">
        <v>42</v>
      </c>
      <c r="H172" s="224"/>
      <c r="I172" s="224" t="s">
        <v>737</v>
      </c>
      <c r="J172" s="224" t="s">
        <v>386</v>
      </c>
      <c r="K172" s="278">
        <v>45126</v>
      </c>
      <c r="L172" s="226">
        <v>2023015</v>
      </c>
      <c r="M172" s="226"/>
      <c r="N172" s="227"/>
      <c r="O172" s="226">
        <f>'EQUIPO JULIO 2025  1'!AQ172</f>
        <v>0</v>
      </c>
      <c r="P172" s="228">
        <f t="shared" si="0"/>
        <v>0</v>
      </c>
      <c r="Q172" s="229">
        <f t="shared" ref="Q172:T172" si="335">AK172</f>
        <v>0</v>
      </c>
      <c r="R172" s="229">
        <f t="shared" si="335"/>
        <v>0</v>
      </c>
      <c r="S172" s="229">
        <f t="shared" si="335"/>
        <v>0</v>
      </c>
      <c r="T172" s="230">
        <f t="shared" si="335"/>
        <v>0</v>
      </c>
      <c r="U172" s="231"/>
      <c r="V172" s="220"/>
      <c r="W172" s="220"/>
      <c r="X172" s="220"/>
      <c r="Y172" s="232"/>
      <c r="Z172" s="340"/>
      <c r="AA172" s="341"/>
      <c r="AB172" s="220"/>
      <c r="AC172" s="220"/>
      <c r="AD172" s="232"/>
      <c r="AE172" s="233"/>
      <c r="AF172" s="220"/>
      <c r="AG172" s="220"/>
      <c r="AH172" s="220"/>
      <c r="AI172" s="232"/>
      <c r="AJ172" s="234">
        <f>'EQUIPO ENERO 2025'!AP172</f>
        <v>0</v>
      </c>
      <c r="AK172" s="235">
        <f t="shared" ref="AK172:AO172" si="336">P172-Z172+AE172+U172</f>
        <v>0</v>
      </c>
      <c r="AL172" s="229">
        <f t="shared" si="336"/>
        <v>0</v>
      </c>
      <c r="AM172" s="229">
        <f t="shared" si="336"/>
        <v>0</v>
      </c>
      <c r="AN172" s="229">
        <f t="shared" si="336"/>
        <v>0</v>
      </c>
      <c r="AO172" s="229">
        <f t="shared" si="336"/>
        <v>0</v>
      </c>
      <c r="AP172" s="220"/>
      <c r="AQ172" s="226">
        <f t="shared" si="3"/>
        <v>0</v>
      </c>
      <c r="AR172" s="224"/>
      <c r="AS172" s="224"/>
      <c r="AT172" s="236"/>
      <c r="AU172" s="224"/>
      <c r="AV172" s="224"/>
      <c r="AW172" s="238"/>
      <c r="AX172" s="238"/>
    </row>
    <row r="173" spans="1:50" ht="93.75" customHeight="1" x14ac:dyDescent="0.55000000000000004">
      <c r="A173" s="218">
        <f t="shared" si="4"/>
        <v>168</v>
      </c>
      <c r="B173" s="273" t="s">
        <v>738</v>
      </c>
      <c r="C173" s="224" t="s">
        <v>91</v>
      </c>
      <c r="D173" s="220" t="s">
        <v>739</v>
      </c>
      <c r="E173" s="224" t="s">
        <v>740</v>
      </c>
      <c r="F173" s="220" t="s">
        <v>741</v>
      </c>
      <c r="G173" s="221" t="s">
        <v>42</v>
      </c>
      <c r="H173" s="220"/>
      <c r="I173" s="224" t="s">
        <v>742</v>
      </c>
      <c r="J173" s="224" t="s">
        <v>743</v>
      </c>
      <c r="K173" s="278">
        <v>45241</v>
      </c>
      <c r="L173" s="226">
        <v>2590526372</v>
      </c>
      <c r="M173" s="226"/>
      <c r="N173" s="227"/>
      <c r="O173" s="226">
        <f>'EQUIPO JULIO 2025  1'!AQ173</f>
        <v>0</v>
      </c>
      <c r="P173" s="228">
        <f t="shared" si="0"/>
        <v>0</v>
      </c>
      <c r="Q173" s="229">
        <f t="shared" ref="Q173:T173" si="337">AK173</f>
        <v>0</v>
      </c>
      <c r="R173" s="229">
        <f t="shared" si="337"/>
        <v>0</v>
      </c>
      <c r="S173" s="229">
        <f t="shared" si="337"/>
        <v>0</v>
      </c>
      <c r="T173" s="230">
        <f t="shared" si="337"/>
        <v>0</v>
      </c>
      <c r="U173" s="231"/>
      <c r="V173" s="220"/>
      <c r="W173" s="220"/>
      <c r="X173" s="220"/>
      <c r="Y173" s="232"/>
      <c r="Z173" s="340"/>
      <c r="AA173" s="341"/>
      <c r="AB173" s="220"/>
      <c r="AC173" s="220"/>
      <c r="AD173" s="232"/>
      <c r="AE173" s="233"/>
      <c r="AF173" s="220"/>
      <c r="AG173" s="220"/>
      <c r="AH173" s="220"/>
      <c r="AI173" s="232"/>
      <c r="AJ173" s="234">
        <f>'EQUIPO ENERO 2025'!AP173</f>
        <v>0</v>
      </c>
      <c r="AK173" s="235">
        <f t="shared" ref="AK173:AO173" si="338">P173-Z173+AE173+U173</f>
        <v>0</v>
      </c>
      <c r="AL173" s="229">
        <f t="shared" si="338"/>
        <v>0</v>
      </c>
      <c r="AM173" s="229">
        <f t="shared" si="338"/>
        <v>0</v>
      </c>
      <c r="AN173" s="229">
        <f t="shared" si="338"/>
        <v>0</v>
      </c>
      <c r="AO173" s="229">
        <f t="shared" si="338"/>
        <v>0</v>
      </c>
      <c r="AP173" s="220"/>
      <c r="AQ173" s="226">
        <f t="shared" si="3"/>
        <v>0</v>
      </c>
      <c r="AR173" s="224"/>
      <c r="AS173" s="224"/>
      <c r="AT173" s="236"/>
      <c r="AU173" s="224"/>
      <c r="AV173" s="224"/>
      <c r="AW173" s="238"/>
      <c r="AX173" s="238"/>
    </row>
    <row r="174" spans="1:50" ht="93.75" customHeight="1" x14ac:dyDescent="0.55000000000000004">
      <c r="A174" s="218">
        <f t="shared" si="4"/>
        <v>169</v>
      </c>
      <c r="B174" s="273" t="s">
        <v>744</v>
      </c>
      <c r="C174" s="224" t="s">
        <v>91</v>
      </c>
      <c r="D174" s="224" t="s">
        <v>58</v>
      </c>
      <c r="E174" s="224" t="s">
        <v>745</v>
      </c>
      <c r="F174" s="224" t="s">
        <v>700</v>
      </c>
      <c r="G174" s="236" t="s">
        <v>42</v>
      </c>
      <c r="H174" s="280">
        <v>7500</v>
      </c>
      <c r="I174" s="224" t="s">
        <v>746</v>
      </c>
      <c r="J174" s="224" t="s">
        <v>72</v>
      </c>
      <c r="K174" s="250">
        <v>45328</v>
      </c>
      <c r="L174" s="226" t="s">
        <v>109</v>
      </c>
      <c r="M174" s="226"/>
      <c r="N174" s="224"/>
      <c r="O174" s="226">
        <f>'EQUIPO JULIO 2025  1'!AQ174</f>
        <v>5</v>
      </c>
      <c r="P174" s="228">
        <f t="shared" si="0"/>
        <v>5</v>
      </c>
      <c r="Q174" s="229">
        <f t="shared" ref="Q174:T174" si="339">AK174</f>
        <v>5</v>
      </c>
      <c r="R174" s="229">
        <f t="shared" si="339"/>
        <v>5</v>
      </c>
      <c r="S174" s="229">
        <f t="shared" si="339"/>
        <v>5</v>
      </c>
      <c r="T174" s="230">
        <f t="shared" si="339"/>
        <v>5</v>
      </c>
      <c r="U174" s="231"/>
      <c r="V174" s="220"/>
      <c r="W174" s="220"/>
      <c r="X174" s="220"/>
      <c r="Y174" s="232"/>
      <c r="Z174" s="340"/>
      <c r="AA174" s="341"/>
      <c r="AB174" s="220"/>
      <c r="AC174" s="220"/>
      <c r="AD174" s="232"/>
      <c r="AE174" s="233"/>
      <c r="AF174" s="220"/>
      <c r="AG174" s="220"/>
      <c r="AH174" s="220"/>
      <c r="AI174" s="232"/>
      <c r="AJ174" s="234">
        <f>'EQUIPO ENERO 2025'!AP174</f>
        <v>5</v>
      </c>
      <c r="AK174" s="235">
        <f t="shared" ref="AK174:AO174" si="340">P174-Z174+AE174+U174</f>
        <v>5</v>
      </c>
      <c r="AL174" s="229">
        <f t="shared" si="340"/>
        <v>5</v>
      </c>
      <c r="AM174" s="229">
        <f t="shared" si="340"/>
        <v>5</v>
      </c>
      <c r="AN174" s="229">
        <f t="shared" si="340"/>
        <v>5</v>
      </c>
      <c r="AO174" s="229">
        <f t="shared" si="340"/>
        <v>5</v>
      </c>
      <c r="AP174" s="220"/>
      <c r="AQ174" s="226">
        <f t="shared" si="3"/>
        <v>5</v>
      </c>
      <c r="AR174" s="224"/>
      <c r="AS174" s="224"/>
      <c r="AT174" s="236"/>
      <c r="AU174" s="224"/>
      <c r="AV174" s="224"/>
      <c r="AW174" s="238"/>
      <c r="AX174" s="238"/>
    </row>
    <row r="175" spans="1:50" ht="93.75" customHeight="1" x14ac:dyDescent="0.55000000000000004">
      <c r="A175" s="218">
        <f t="shared" si="4"/>
        <v>170</v>
      </c>
      <c r="B175" s="273" t="s">
        <v>747</v>
      </c>
      <c r="C175" s="224" t="s">
        <v>190</v>
      </c>
      <c r="D175" s="224" t="s">
        <v>58</v>
      </c>
      <c r="E175" s="236" t="s">
        <v>748</v>
      </c>
      <c r="F175" s="224" t="s">
        <v>700</v>
      </c>
      <c r="G175" s="236" t="s">
        <v>42</v>
      </c>
      <c r="H175" s="280"/>
      <c r="I175" s="224" t="s">
        <v>749</v>
      </c>
      <c r="J175" s="224" t="s">
        <v>72</v>
      </c>
      <c r="K175" s="250">
        <v>45673</v>
      </c>
      <c r="L175" s="226" t="s">
        <v>89</v>
      </c>
      <c r="M175" s="226"/>
      <c r="N175" s="224"/>
      <c r="O175" s="226">
        <f>'EQUIPO JULIO 2025  1'!AQ175</f>
        <v>3</v>
      </c>
      <c r="P175" s="228">
        <f t="shared" si="0"/>
        <v>3</v>
      </c>
      <c r="Q175" s="229">
        <f t="shared" ref="Q175:T175" si="341">AK175</f>
        <v>3</v>
      </c>
      <c r="R175" s="229">
        <f t="shared" si="341"/>
        <v>3</v>
      </c>
      <c r="S175" s="229">
        <f t="shared" si="341"/>
        <v>3</v>
      </c>
      <c r="T175" s="230">
        <f t="shared" si="341"/>
        <v>3</v>
      </c>
      <c r="U175" s="231"/>
      <c r="V175" s="220"/>
      <c r="W175" s="220"/>
      <c r="X175" s="220"/>
      <c r="Y175" s="232"/>
      <c r="Z175" s="340"/>
      <c r="AA175" s="341"/>
      <c r="AB175" s="220"/>
      <c r="AC175" s="220"/>
      <c r="AD175" s="232"/>
      <c r="AE175" s="233"/>
      <c r="AF175" s="220"/>
      <c r="AG175" s="220"/>
      <c r="AH175" s="220"/>
      <c r="AI175" s="232"/>
      <c r="AJ175" s="234">
        <f>'EQUIPO ENERO 2025'!AP175</f>
        <v>3</v>
      </c>
      <c r="AK175" s="235">
        <f t="shared" ref="AK175:AO175" si="342">P175-Z175+AE175+U175</f>
        <v>3</v>
      </c>
      <c r="AL175" s="229">
        <f t="shared" si="342"/>
        <v>3</v>
      </c>
      <c r="AM175" s="229">
        <f t="shared" si="342"/>
        <v>3</v>
      </c>
      <c r="AN175" s="229">
        <f t="shared" si="342"/>
        <v>3</v>
      </c>
      <c r="AO175" s="229">
        <f t="shared" si="342"/>
        <v>3</v>
      </c>
      <c r="AP175" s="220"/>
      <c r="AQ175" s="226">
        <f t="shared" si="3"/>
        <v>3</v>
      </c>
      <c r="AR175" s="224"/>
      <c r="AS175" s="224"/>
      <c r="AT175" s="236"/>
      <c r="AU175" s="224"/>
      <c r="AV175" s="224"/>
      <c r="AW175" s="238"/>
      <c r="AX175" s="238"/>
    </row>
    <row r="176" spans="1:50" ht="93.75" customHeight="1" x14ac:dyDescent="0.55000000000000004">
      <c r="A176" s="218">
        <f t="shared" si="4"/>
        <v>171</v>
      </c>
      <c r="B176" s="239" t="s">
        <v>751</v>
      </c>
      <c r="C176" s="224" t="s">
        <v>91</v>
      </c>
      <c r="D176" s="247" t="s">
        <v>63</v>
      </c>
      <c r="E176" s="241" t="s">
        <v>752</v>
      </c>
      <c r="F176" s="248" t="s">
        <v>700</v>
      </c>
      <c r="G176" s="239" t="s">
        <v>42</v>
      </c>
      <c r="H176" s="249">
        <v>17500</v>
      </c>
      <c r="I176" s="245" t="s">
        <v>753</v>
      </c>
      <c r="J176" s="247" t="s">
        <v>63</v>
      </c>
      <c r="K176" s="278">
        <v>45673</v>
      </c>
      <c r="L176" s="226">
        <v>2225338</v>
      </c>
      <c r="M176" s="226"/>
      <c r="N176" s="236"/>
      <c r="O176" s="226">
        <f>'EQUIPO JULIO 2025  1'!AQ176</f>
        <v>6</v>
      </c>
      <c r="P176" s="228">
        <f t="shared" si="0"/>
        <v>6</v>
      </c>
      <c r="Q176" s="229">
        <f t="shared" ref="Q176:T176" si="343">AK176</f>
        <v>6</v>
      </c>
      <c r="R176" s="229">
        <f t="shared" si="343"/>
        <v>6</v>
      </c>
      <c r="S176" s="229">
        <f t="shared" si="343"/>
        <v>6</v>
      </c>
      <c r="T176" s="230">
        <f t="shared" si="343"/>
        <v>6</v>
      </c>
      <c r="U176" s="231"/>
      <c r="V176" s="220"/>
      <c r="W176" s="220"/>
      <c r="X176" s="220"/>
      <c r="Y176" s="232"/>
      <c r="Z176" s="340"/>
      <c r="AA176" s="341"/>
      <c r="AB176" s="220"/>
      <c r="AC176" s="220"/>
      <c r="AD176" s="232"/>
      <c r="AE176" s="233"/>
      <c r="AF176" s="220"/>
      <c r="AG176" s="220"/>
      <c r="AH176" s="220"/>
      <c r="AI176" s="232"/>
      <c r="AJ176" s="234">
        <f>'EQUIPO ENERO 2025'!AP176</f>
        <v>8</v>
      </c>
      <c r="AK176" s="235">
        <f t="shared" ref="AK176:AO176" si="344">P176-Z176+AE176+U176</f>
        <v>6</v>
      </c>
      <c r="AL176" s="229">
        <f t="shared" si="344"/>
        <v>6</v>
      </c>
      <c r="AM176" s="229">
        <f t="shared" si="344"/>
        <v>6</v>
      </c>
      <c r="AN176" s="229">
        <f t="shared" si="344"/>
        <v>6</v>
      </c>
      <c r="AO176" s="229">
        <f t="shared" si="344"/>
        <v>6</v>
      </c>
      <c r="AP176" s="221" t="s">
        <v>755</v>
      </c>
      <c r="AQ176" s="226">
        <f t="shared" si="3"/>
        <v>6</v>
      </c>
      <c r="AR176" s="224"/>
      <c r="AS176" s="224"/>
      <c r="AT176" s="236"/>
      <c r="AU176" s="224"/>
      <c r="AV176" s="224"/>
      <c r="AW176" s="237"/>
      <c r="AX176" s="238"/>
    </row>
    <row r="177" spans="1:50" ht="93.75" customHeight="1" x14ac:dyDescent="0.55000000000000004">
      <c r="A177" s="218">
        <f t="shared" si="4"/>
        <v>172</v>
      </c>
      <c r="B177" s="273" t="s">
        <v>756</v>
      </c>
      <c r="C177" s="224" t="s">
        <v>91</v>
      </c>
      <c r="D177" s="224" t="s">
        <v>58</v>
      </c>
      <c r="E177" s="224" t="s">
        <v>757</v>
      </c>
      <c r="F177" s="224" t="s">
        <v>700</v>
      </c>
      <c r="G177" s="236" t="s">
        <v>42</v>
      </c>
      <c r="H177" s="224" t="s">
        <v>97</v>
      </c>
      <c r="I177" s="224" t="s">
        <v>757</v>
      </c>
      <c r="J177" s="224" t="s">
        <v>72</v>
      </c>
      <c r="K177" s="250">
        <v>44592</v>
      </c>
      <c r="L177" s="226"/>
      <c r="M177" s="226"/>
      <c r="N177" s="224"/>
      <c r="O177" s="226">
        <f>'EQUIPO JULIO 2025  1'!AQ177</f>
        <v>0</v>
      </c>
      <c r="P177" s="228">
        <f t="shared" si="0"/>
        <v>0</v>
      </c>
      <c r="Q177" s="229">
        <f t="shared" ref="Q177:T177" si="345">AK177</f>
        <v>0</v>
      </c>
      <c r="R177" s="229">
        <f t="shared" si="345"/>
        <v>0</v>
      </c>
      <c r="S177" s="229">
        <f t="shared" si="345"/>
        <v>0</v>
      </c>
      <c r="T177" s="230">
        <f t="shared" si="345"/>
        <v>0</v>
      </c>
      <c r="U177" s="231"/>
      <c r="V177" s="220"/>
      <c r="W177" s="220"/>
      <c r="X177" s="220"/>
      <c r="Y177" s="232"/>
      <c r="Z177" s="340"/>
      <c r="AA177" s="341"/>
      <c r="AB177" s="220"/>
      <c r="AC177" s="220"/>
      <c r="AD177" s="232"/>
      <c r="AE177" s="233"/>
      <c r="AF177" s="220"/>
      <c r="AG177" s="220"/>
      <c r="AH177" s="220"/>
      <c r="AI177" s="232"/>
      <c r="AJ177" s="234">
        <f>'EQUIPO ENERO 2025'!AP177</f>
        <v>0</v>
      </c>
      <c r="AK177" s="235">
        <f t="shared" ref="AK177:AO177" si="346">P177-Z177+AE177+U177</f>
        <v>0</v>
      </c>
      <c r="AL177" s="229">
        <f t="shared" si="346"/>
        <v>0</v>
      </c>
      <c r="AM177" s="229">
        <f t="shared" si="346"/>
        <v>0</v>
      </c>
      <c r="AN177" s="229">
        <f t="shared" si="346"/>
        <v>0</v>
      </c>
      <c r="AO177" s="229">
        <f t="shared" si="346"/>
        <v>0</v>
      </c>
      <c r="AP177" s="220"/>
      <c r="AQ177" s="226">
        <f t="shared" si="3"/>
        <v>0</v>
      </c>
      <c r="AR177" s="224"/>
      <c r="AS177" s="224"/>
      <c r="AT177" s="236"/>
      <c r="AU177" s="224"/>
      <c r="AV177" s="224"/>
      <c r="AW177" s="238"/>
      <c r="AX177" s="238"/>
    </row>
    <row r="178" spans="1:50" ht="93.75" customHeight="1" x14ac:dyDescent="0.55000000000000004">
      <c r="A178" s="218">
        <f t="shared" si="4"/>
        <v>173</v>
      </c>
      <c r="B178" s="370" t="s">
        <v>1148</v>
      </c>
      <c r="C178" s="224" t="s">
        <v>91</v>
      </c>
      <c r="D178" s="247" t="s">
        <v>58</v>
      </c>
      <c r="E178" s="224" t="s">
        <v>1149</v>
      </c>
      <c r="F178" s="224" t="s">
        <v>700</v>
      </c>
      <c r="G178" s="236" t="s">
        <v>42</v>
      </c>
      <c r="H178" s="280">
        <v>3800</v>
      </c>
      <c r="I178" s="224" t="s">
        <v>760</v>
      </c>
      <c r="J178" s="224" t="s">
        <v>72</v>
      </c>
      <c r="K178" s="278">
        <v>45687</v>
      </c>
      <c r="L178" s="226" t="s">
        <v>109</v>
      </c>
      <c r="M178" s="226"/>
      <c r="N178" s="373"/>
      <c r="O178" s="226">
        <f>'EQUIPO JULIO 2025  1'!AQ178</f>
        <v>5</v>
      </c>
      <c r="P178" s="228">
        <f t="shared" si="0"/>
        <v>5</v>
      </c>
      <c r="Q178" s="229">
        <f t="shared" ref="Q178:T178" si="347">AK178</f>
        <v>5</v>
      </c>
      <c r="R178" s="229">
        <f t="shared" si="347"/>
        <v>5</v>
      </c>
      <c r="S178" s="229">
        <f t="shared" si="347"/>
        <v>5</v>
      </c>
      <c r="T178" s="230">
        <f t="shared" si="347"/>
        <v>5</v>
      </c>
      <c r="U178" s="231"/>
      <c r="V178" s="220"/>
      <c r="W178" s="220"/>
      <c r="X178" s="220"/>
      <c r="Y178" s="232"/>
      <c r="Z178" s="340"/>
      <c r="AA178" s="341"/>
      <c r="AB178" s="220"/>
      <c r="AC178" s="220"/>
      <c r="AD178" s="232"/>
      <c r="AE178" s="233"/>
      <c r="AF178" s="220"/>
      <c r="AG178" s="220"/>
      <c r="AH178" s="220"/>
      <c r="AI178" s="232"/>
      <c r="AJ178" s="234">
        <f>'EQUIPO ENERO 2025'!AP178</f>
        <v>7</v>
      </c>
      <c r="AK178" s="235">
        <f t="shared" ref="AK178:AO178" si="348">P178-Z178+AE178+U178</f>
        <v>5</v>
      </c>
      <c r="AL178" s="229">
        <f t="shared" si="348"/>
        <v>5</v>
      </c>
      <c r="AM178" s="229">
        <f t="shared" si="348"/>
        <v>5</v>
      </c>
      <c r="AN178" s="229">
        <f t="shared" si="348"/>
        <v>5</v>
      </c>
      <c r="AO178" s="229">
        <f t="shared" si="348"/>
        <v>5</v>
      </c>
      <c r="AP178" s="220"/>
      <c r="AQ178" s="226">
        <f t="shared" si="3"/>
        <v>5</v>
      </c>
      <c r="AR178" s="236"/>
      <c r="AS178" s="236"/>
      <c r="AT178" s="236"/>
      <c r="AU178" s="224"/>
      <c r="AV178" s="224"/>
      <c r="AW178" s="371"/>
      <c r="AX178" s="238"/>
    </row>
    <row r="179" spans="1:50" ht="93.75" customHeight="1" x14ac:dyDescent="0.55000000000000004">
      <c r="A179" s="218">
        <f t="shared" si="4"/>
        <v>174</v>
      </c>
      <c r="B179" s="279" t="s">
        <v>762</v>
      </c>
      <c r="C179" s="227" t="s">
        <v>155</v>
      </c>
      <c r="D179" s="224"/>
      <c r="E179" s="224" t="s">
        <v>689</v>
      </c>
      <c r="F179" s="224" t="s">
        <v>700</v>
      </c>
      <c r="G179" s="227" t="s">
        <v>42</v>
      </c>
      <c r="H179" s="224"/>
      <c r="I179" s="227"/>
      <c r="J179" s="224" t="s">
        <v>72</v>
      </c>
      <c r="K179" s="278">
        <v>45464</v>
      </c>
      <c r="L179" s="226"/>
      <c r="M179" s="226"/>
      <c r="N179" s="227"/>
      <c r="O179" s="226">
        <f>'EQUIPO JULIO 2025  1'!AQ179</f>
        <v>0</v>
      </c>
      <c r="P179" s="228">
        <f t="shared" si="0"/>
        <v>0</v>
      </c>
      <c r="Q179" s="229">
        <f t="shared" ref="Q179:T179" si="349">AK179</f>
        <v>0</v>
      </c>
      <c r="R179" s="229">
        <f t="shared" si="349"/>
        <v>0</v>
      </c>
      <c r="S179" s="229">
        <f t="shared" si="349"/>
        <v>0</v>
      </c>
      <c r="T179" s="230">
        <f t="shared" si="349"/>
        <v>0</v>
      </c>
      <c r="U179" s="231"/>
      <c r="V179" s="220"/>
      <c r="W179" s="220"/>
      <c r="X179" s="220"/>
      <c r="Y179" s="232"/>
      <c r="Z179" s="233"/>
      <c r="AA179" s="220"/>
      <c r="AB179" s="220"/>
      <c r="AC179" s="220"/>
      <c r="AD179" s="232"/>
      <c r="AE179" s="233"/>
      <c r="AF179" s="220"/>
      <c r="AG179" s="220"/>
      <c r="AH179" s="220"/>
      <c r="AI179" s="232"/>
      <c r="AJ179" s="234">
        <f>'EQUIPO ENERO 2025'!AP179</f>
        <v>0</v>
      </c>
      <c r="AK179" s="235">
        <f t="shared" ref="AK179:AO179" si="350">P179-Z179+AE179+U179</f>
        <v>0</v>
      </c>
      <c r="AL179" s="229">
        <f t="shared" si="350"/>
        <v>0</v>
      </c>
      <c r="AM179" s="229">
        <f t="shared" si="350"/>
        <v>0</v>
      </c>
      <c r="AN179" s="229">
        <f t="shared" si="350"/>
        <v>0</v>
      </c>
      <c r="AO179" s="229">
        <f t="shared" si="350"/>
        <v>0</v>
      </c>
      <c r="AP179" s="220"/>
      <c r="AQ179" s="226">
        <f t="shared" si="3"/>
        <v>0</v>
      </c>
      <c r="AR179" s="224"/>
      <c r="AS179" s="224"/>
      <c r="AT179" s="236"/>
      <c r="AU179" s="224"/>
      <c r="AV179" s="224"/>
      <c r="AW179" s="238"/>
      <c r="AX179" s="238"/>
    </row>
    <row r="180" spans="1:50" ht="93.75" customHeight="1" x14ac:dyDescent="0.55000000000000004">
      <c r="A180" s="218">
        <f t="shared" si="4"/>
        <v>175</v>
      </c>
      <c r="B180" s="279" t="s">
        <v>763</v>
      </c>
      <c r="C180" s="227" t="s">
        <v>132</v>
      </c>
      <c r="D180" s="224" t="s">
        <v>176</v>
      </c>
      <c r="E180" s="224" t="s">
        <v>764</v>
      </c>
      <c r="F180" s="224" t="s">
        <v>700</v>
      </c>
      <c r="G180" s="227" t="s">
        <v>42</v>
      </c>
      <c r="H180" s="224"/>
      <c r="I180" s="227"/>
      <c r="J180" s="224" t="s">
        <v>386</v>
      </c>
      <c r="K180" s="278">
        <v>45539</v>
      </c>
      <c r="L180" s="226" t="s">
        <v>625</v>
      </c>
      <c r="M180" s="226"/>
      <c r="N180" s="227"/>
      <c r="O180" s="226">
        <f>'EQUIPO JULIO 2025  1'!AQ180</f>
        <v>3</v>
      </c>
      <c r="P180" s="228">
        <f t="shared" si="0"/>
        <v>3</v>
      </c>
      <c r="Q180" s="229">
        <f t="shared" ref="Q180:T180" si="351">AK180</f>
        <v>3</v>
      </c>
      <c r="R180" s="229">
        <f t="shared" si="351"/>
        <v>3</v>
      </c>
      <c r="S180" s="229">
        <f t="shared" si="351"/>
        <v>3</v>
      </c>
      <c r="T180" s="230">
        <f t="shared" si="351"/>
        <v>3</v>
      </c>
      <c r="U180" s="231"/>
      <c r="V180" s="220"/>
      <c r="W180" s="220"/>
      <c r="X180" s="220"/>
      <c r="Y180" s="232"/>
      <c r="Z180" s="233"/>
      <c r="AA180" s="341"/>
      <c r="AB180" s="220"/>
      <c r="AC180" s="220"/>
      <c r="AD180" s="232"/>
      <c r="AE180" s="233"/>
      <c r="AF180" s="220"/>
      <c r="AG180" s="220"/>
      <c r="AH180" s="220"/>
      <c r="AI180" s="232"/>
      <c r="AJ180" s="234">
        <f>'EQUIPO ENERO 2025'!AP180</f>
        <v>3</v>
      </c>
      <c r="AK180" s="235">
        <f t="shared" ref="AK180:AO180" si="352">P180-Z180+AE180+U180</f>
        <v>3</v>
      </c>
      <c r="AL180" s="229">
        <f t="shared" si="352"/>
        <v>3</v>
      </c>
      <c r="AM180" s="229">
        <f t="shared" si="352"/>
        <v>3</v>
      </c>
      <c r="AN180" s="229">
        <f t="shared" si="352"/>
        <v>3</v>
      </c>
      <c r="AO180" s="229">
        <f t="shared" si="352"/>
        <v>3</v>
      </c>
      <c r="AP180" s="220"/>
      <c r="AQ180" s="226">
        <f t="shared" si="3"/>
        <v>3</v>
      </c>
      <c r="AR180" s="224"/>
      <c r="AS180" s="224"/>
      <c r="AT180" s="236"/>
      <c r="AU180" s="224"/>
      <c r="AV180" s="224"/>
      <c r="AW180" s="238"/>
      <c r="AX180" s="238"/>
    </row>
    <row r="181" spans="1:50" ht="93.75" customHeight="1" x14ac:dyDescent="0.55000000000000004">
      <c r="A181" s="218">
        <f t="shared" si="4"/>
        <v>176</v>
      </c>
      <c r="B181" s="279" t="s">
        <v>765</v>
      </c>
      <c r="C181" s="227" t="s">
        <v>132</v>
      </c>
      <c r="D181" s="224" t="s">
        <v>58</v>
      </c>
      <c r="E181" s="224" t="s">
        <v>766</v>
      </c>
      <c r="F181" s="224" t="s">
        <v>700</v>
      </c>
      <c r="G181" s="227"/>
      <c r="H181" s="224"/>
      <c r="I181" s="224" t="s">
        <v>766</v>
      </c>
      <c r="J181" s="224" t="s">
        <v>72</v>
      </c>
      <c r="K181" s="278">
        <v>45574</v>
      </c>
      <c r="L181" s="226" t="s">
        <v>142</v>
      </c>
      <c r="M181" s="226"/>
      <c r="N181" s="227"/>
      <c r="O181" s="226">
        <f>'EQUIPO JULIO 2025  1'!AQ181</f>
        <v>4</v>
      </c>
      <c r="P181" s="228">
        <f t="shared" si="0"/>
        <v>4</v>
      </c>
      <c r="Q181" s="229">
        <f t="shared" ref="Q181:T181" si="353">AK181</f>
        <v>4</v>
      </c>
      <c r="R181" s="229">
        <f t="shared" si="353"/>
        <v>4</v>
      </c>
      <c r="S181" s="229">
        <f t="shared" si="353"/>
        <v>4</v>
      </c>
      <c r="T181" s="230">
        <f t="shared" si="353"/>
        <v>4</v>
      </c>
      <c r="U181" s="231"/>
      <c r="V181" s="220"/>
      <c r="W181" s="220"/>
      <c r="X181" s="220"/>
      <c r="Y181" s="232"/>
      <c r="Z181" s="233"/>
      <c r="AA181" s="341"/>
      <c r="AB181" s="220"/>
      <c r="AC181" s="220"/>
      <c r="AD181" s="232"/>
      <c r="AE181" s="233"/>
      <c r="AF181" s="220"/>
      <c r="AG181" s="220"/>
      <c r="AH181" s="220"/>
      <c r="AI181" s="232"/>
      <c r="AJ181" s="234">
        <f>'EQUIPO ENERO 2025'!AP181</f>
        <v>5</v>
      </c>
      <c r="AK181" s="235">
        <f t="shared" ref="AK181:AO181" si="354">P181-Z181+AE181+U181</f>
        <v>4</v>
      </c>
      <c r="AL181" s="229">
        <f t="shared" si="354"/>
        <v>4</v>
      </c>
      <c r="AM181" s="229">
        <f t="shared" si="354"/>
        <v>4</v>
      </c>
      <c r="AN181" s="229">
        <f t="shared" si="354"/>
        <v>4</v>
      </c>
      <c r="AO181" s="229">
        <f t="shared" si="354"/>
        <v>4</v>
      </c>
      <c r="AP181" s="220"/>
      <c r="AQ181" s="226">
        <f t="shared" si="3"/>
        <v>4</v>
      </c>
      <c r="AR181" s="224"/>
      <c r="AS181" s="224"/>
      <c r="AT181" s="236"/>
      <c r="AU181" s="224"/>
      <c r="AV181" s="224"/>
      <c r="AW181" s="371"/>
      <c r="AX181" s="238"/>
    </row>
    <row r="182" spans="1:50" ht="93.75" customHeight="1" x14ac:dyDescent="0.55000000000000004">
      <c r="A182" s="218">
        <f t="shared" si="4"/>
        <v>177</v>
      </c>
      <c r="B182" s="279" t="s">
        <v>767</v>
      </c>
      <c r="C182" s="227" t="s">
        <v>132</v>
      </c>
      <c r="D182" s="224" t="s">
        <v>58</v>
      </c>
      <c r="E182" s="224" t="s">
        <v>768</v>
      </c>
      <c r="F182" s="224" t="s">
        <v>700</v>
      </c>
      <c r="G182" s="227"/>
      <c r="H182" s="224"/>
      <c r="I182" s="224" t="s">
        <v>768</v>
      </c>
      <c r="J182" s="224" t="s">
        <v>72</v>
      </c>
      <c r="K182" s="278">
        <v>45574</v>
      </c>
      <c r="L182" s="226" t="s">
        <v>142</v>
      </c>
      <c r="M182" s="226"/>
      <c r="N182" s="227"/>
      <c r="O182" s="226">
        <f>'EQUIPO JULIO 2025  1'!AQ182</f>
        <v>5</v>
      </c>
      <c r="P182" s="228">
        <f t="shared" si="0"/>
        <v>5</v>
      </c>
      <c r="Q182" s="229">
        <f t="shared" ref="Q182:T182" si="355">AK182</f>
        <v>5</v>
      </c>
      <c r="R182" s="229">
        <f t="shared" si="355"/>
        <v>5</v>
      </c>
      <c r="S182" s="229">
        <f t="shared" si="355"/>
        <v>5</v>
      </c>
      <c r="T182" s="230">
        <f t="shared" si="355"/>
        <v>5</v>
      </c>
      <c r="U182" s="231"/>
      <c r="V182" s="220"/>
      <c r="W182" s="220"/>
      <c r="X182" s="220"/>
      <c r="Y182" s="232"/>
      <c r="Z182" s="233"/>
      <c r="AA182" s="341"/>
      <c r="AB182" s="220"/>
      <c r="AC182" s="220"/>
      <c r="AD182" s="232"/>
      <c r="AE182" s="233"/>
      <c r="AF182" s="220"/>
      <c r="AG182" s="220"/>
      <c r="AH182" s="220"/>
      <c r="AI182" s="232"/>
      <c r="AJ182" s="234">
        <f>'EQUIPO ENERO 2025'!AP182</f>
        <v>5</v>
      </c>
      <c r="AK182" s="235">
        <f t="shared" ref="AK182:AO182" si="356">P182-Z182+AE182+U182</f>
        <v>5</v>
      </c>
      <c r="AL182" s="229">
        <f t="shared" si="356"/>
        <v>5</v>
      </c>
      <c r="AM182" s="229">
        <f t="shared" si="356"/>
        <v>5</v>
      </c>
      <c r="AN182" s="229">
        <f t="shared" si="356"/>
        <v>5</v>
      </c>
      <c r="AO182" s="229">
        <f t="shared" si="356"/>
        <v>5</v>
      </c>
      <c r="AP182" s="220"/>
      <c r="AQ182" s="226">
        <f t="shared" si="3"/>
        <v>5</v>
      </c>
      <c r="AR182" s="224"/>
      <c r="AS182" s="224"/>
      <c r="AT182" s="236"/>
      <c r="AU182" s="224"/>
      <c r="AV182" s="224"/>
      <c r="AW182" s="238"/>
      <c r="AX182" s="238"/>
    </row>
    <row r="183" spans="1:50" ht="93.75" customHeight="1" x14ac:dyDescent="0.55000000000000004">
      <c r="A183" s="218">
        <f t="shared" si="4"/>
        <v>178</v>
      </c>
      <c r="B183" s="279" t="s">
        <v>770</v>
      </c>
      <c r="C183" s="227" t="s">
        <v>155</v>
      </c>
      <c r="D183" s="236" t="s">
        <v>176</v>
      </c>
      <c r="E183" s="224" t="s">
        <v>771</v>
      </c>
      <c r="F183" s="224" t="s">
        <v>700</v>
      </c>
      <c r="G183" s="227" t="s">
        <v>42</v>
      </c>
      <c r="H183" s="280">
        <v>9600</v>
      </c>
      <c r="I183" s="224" t="s">
        <v>771</v>
      </c>
      <c r="J183" s="224" t="s">
        <v>160</v>
      </c>
      <c r="K183" s="278">
        <v>45666</v>
      </c>
      <c r="L183" s="226" t="s">
        <v>45</v>
      </c>
      <c r="M183" s="226"/>
      <c r="N183" s="227"/>
      <c r="O183" s="226">
        <f>'EQUIPO JULIO 2025  1'!AQ183</f>
        <v>0</v>
      </c>
      <c r="P183" s="228">
        <f t="shared" si="0"/>
        <v>0</v>
      </c>
      <c r="Q183" s="229">
        <f t="shared" ref="Q183:T183" si="357">AK183</f>
        <v>0</v>
      </c>
      <c r="R183" s="229">
        <f t="shared" si="357"/>
        <v>0</v>
      </c>
      <c r="S183" s="229">
        <f t="shared" si="357"/>
        <v>0</v>
      </c>
      <c r="T183" s="230">
        <f t="shared" si="357"/>
        <v>0</v>
      </c>
      <c r="U183" s="231"/>
      <c r="V183" s="220"/>
      <c r="W183" s="220"/>
      <c r="X183" s="220"/>
      <c r="Y183" s="232"/>
      <c r="Z183" s="233"/>
      <c r="AA183" s="341"/>
      <c r="AB183" s="220"/>
      <c r="AC183" s="220"/>
      <c r="AD183" s="232"/>
      <c r="AE183" s="233"/>
      <c r="AF183" s="220"/>
      <c r="AG183" s="220"/>
      <c r="AH183" s="220"/>
      <c r="AI183" s="232"/>
      <c r="AJ183" s="234">
        <f>'EQUIPO ENERO 2025'!AP183</f>
        <v>0</v>
      </c>
      <c r="AK183" s="235">
        <f t="shared" ref="AK183:AO183" si="358">P183-Z183+AE183+U183</f>
        <v>0</v>
      </c>
      <c r="AL183" s="229">
        <f t="shared" si="358"/>
        <v>0</v>
      </c>
      <c r="AM183" s="229">
        <f t="shared" si="358"/>
        <v>0</v>
      </c>
      <c r="AN183" s="229">
        <f t="shared" si="358"/>
        <v>0</v>
      </c>
      <c r="AO183" s="229">
        <f t="shared" si="358"/>
        <v>0</v>
      </c>
      <c r="AP183" s="220"/>
      <c r="AQ183" s="226">
        <f t="shared" si="3"/>
        <v>0</v>
      </c>
      <c r="AR183" s="224"/>
      <c r="AS183" s="224"/>
      <c r="AT183" s="236"/>
      <c r="AU183" s="224"/>
      <c r="AV183" s="224"/>
      <c r="AW183" s="238"/>
      <c r="AX183" s="238"/>
    </row>
    <row r="184" spans="1:50" ht="93.75" customHeight="1" x14ac:dyDescent="0.55000000000000004">
      <c r="A184" s="218">
        <f t="shared" si="4"/>
        <v>179</v>
      </c>
      <c r="B184" s="370" t="s">
        <v>775</v>
      </c>
      <c r="C184" s="224" t="s">
        <v>91</v>
      </c>
      <c r="D184" s="224" t="s">
        <v>58</v>
      </c>
      <c r="E184" s="224" t="s">
        <v>776</v>
      </c>
      <c r="F184" s="224" t="s">
        <v>700</v>
      </c>
      <c r="G184" s="224" t="s">
        <v>42</v>
      </c>
      <c r="H184" s="280">
        <v>3800</v>
      </c>
      <c r="I184" s="224" t="s">
        <v>777</v>
      </c>
      <c r="J184" s="224" t="s">
        <v>72</v>
      </c>
      <c r="K184" s="278">
        <v>45574</v>
      </c>
      <c r="L184" s="226" t="s">
        <v>142</v>
      </c>
      <c r="M184" s="226"/>
      <c r="N184" s="318"/>
      <c r="O184" s="226">
        <f>'EQUIPO JULIO 2025  1'!AQ184</f>
        <v>11</v>
      </c>
      <c r="P184" s="228">
        <f t="shared" si="0"/>
        <v>11</v>
      </c>
      <c r="Q184" s="229">
        <f t="shared" ref="Q184:T184" si="359">AK184</f>
        <v>11</v>
      </c>
      <c r="R184" s="229">
        <f t="shared" si="359"/>
        <v>11</v>
      </c>
      <c r="S184" s="229">
        <f t="shared" si="359"/>
        <v>11</v>
      </c>
      <c r="T184" s="230">
        <f t="shared" si="359"/>
        <v>11</v>
      </c>
      <c r="U184" s="231"/>
      <c r="V184" s="220"/>
      <c r="W184" s="220"/>
      <c r="X184" s="220"/>
      <c r="Y184" s="232"/>
      <c r="Z184" s="340"/>
      <c r="AA184" s="341"/>
      <c r="AB184" s="220"/>
      <c r="AC184" s="220"/>
      <c r="AD184" s="232"/>
      <c r="AE184" s="233"/>
      <c r="AF184" s="220"/>
      <c r="AG184" s="220"/>
      <c r="AH184" s="220"/>
      <c r="AI184" s="232"/>
      <c r="AJ184" s="234">
        <f>'EQUIPO ENERO 2025'!AP184</f>
        <v>14</v>
      </c>
      <c r="AK184" s="235">
        <f t="shared" ref="AK184:AO184" si="360">P184-Z184+AE184+U184</f>
        <v>11</v>
      </c>
      <c r="AL184" s="229">
        <f t="shared" si="360"/>
        <v>11</v>
      </c>
      <c r="AM184" s="229">
        <f t="shared" si="360"/>
        <v>11</v>
      </c>
      <c r="AN184" s="229">
        <f t="shared" si="360"/>
        <v>11</v>
      </c>
      <c r="AO184" s="229">
        <f t="shared" si="360"/>
        <v>11</v>
      </c>
      <c r="AP184" s="220"/>
      <c r="AQ184" s="226">
        <f t="shared" si="3"/>
        <v>11</v>
      </c>
      <c r="AR184" s="224"/>
      <c r="AS184" s="224"/>
      <c r="AT184" s="236"/>
      <c r="AU184" s="224"/>
      <c r="AV184" s="224"/>
      <c r="AW184" s="374"/>
      <c r="AX184" s="375"/>
    </row>
    <row r="185" spans="1:50" ht="93.75" customHeight="1" x14ac:dyDescent="0.55000000000000004">
      <c r="A185" s="218">
        <f t="shared" si="4"/>
        <v>180</v>
      </c>
      <c r="B185" s="273" t="s">
        <v>781</v>
      </c>
      <c r="C185" s="224" t="s">
        <v>91</v>
      </c>
      <c r="D185" s="224" t="s">
        <v>411</v>
      </c>
      <c r="E185" s="224" t="s">
        <v>782</v>
      </c>
      <c r="F185" s="224" t="s">
        <v>472</v>
      </c>
      <c r="G185" s="236" t="s">
        <v>42</v>
      </c>
      <c r="H185" s="224"/>
      <c r="I185" s="224" t="s">
        <v>782</v>
      </c>
      <c r="J185" s="224" t="s">
        <v>72</v>
      </c>
      <c r="K185" s="278">
        <v>45139</v>
      </c>
      <c r="L185" s="226">
        <v>781781092133</v>
      </c>
      <c r="M185" s="226"/>
      <c r="N185" s="227"/>
      <c r="O185" s="226">
        <f>'EQUIPO JULIO 2025  1'!AQ185</f>
        <v>1</v>
      </c>
      <c r="P185" s="228">
        <f t="shared" si="0"/>
        <v>1</v>
      </c>
      <c r="Q185" s="229">
        <f t="shared" ref="Q185:T185" si="361">AK185</f>
        <v>1</v>
      </c>
      <c r="R185" s="229">
        <f t="shared" si="361"/>
        <v>1</v>
      </c>
      <c r="S185" s="229">
        <f t="shared" si="361"/>
        <v>1</v>
      </c>
      <c r="T185" s="230">
        <f t="shared" si="361"/>
        <v>1</v>
      </c>
      <c r="U185" s="231"/>
      <c r="V185" s="220"/>
      <c r="W185" s="220"/>
      <c r="X185" s="220"/>
      <c r="Y185" s="232"/>
      <c r="Z185" s="340"/>
      <c r="AA185" s="341"/>
      <c r="AB185" s="220"/>
      <c r="AC185" s="220"/>
      <c r="AD185" s="232"/>
      <c r="AE185" s="233"/>
      <c r="AF185" s="220"/>
      <c r="AG185" s="220"/>
      <c r="AH185" s="220"/>
      <c r="AI185" s="232"/>
      <c r="AJ185" s="234">
        <f>'EQUIPO ENERO 2025'!AP185</f>
        <v>1</v>
      </c>
      <c r="AK185" s="235">
        <f t="shared" ref="AK185:AO185" si="362">P185-Z185+AE185+U185</f>
        <v>1</v>
      </c>
      <c r="AL185" s="229">
        <f t="shared" si="362"/>
        <v>1</v>
      </c>
      <c r="AM185" s="229">
        <f t="shared" si="362"/>
        <v>1</v>
      </c>
      <c r="AN185" s="229">
        <f t="shared" si="362"/>
        <v>1</v>
      </c>
      <c r="AO185" s="229">
        <f t="shared" si="362"/>
        <v>1</v>
      </c>
      <c r="AP185" s="220"/>
      <c r="AQ185" s="226">
        <f t="shared" si="3"/>
        <v>1</v>
      </c>
      <c r="AR185" s="224"/>
      <c r="AS185" s="224"/>
      <c r="AT185" s="236"/>
      <c r="AU185" s="224"/>
      <c r="AV185" s="224"/>
      <c r="AW185" s="238"/>
      <c r="AX185" s="238"/>
    </row>
    <row r="186" spans="1:50" ht="93.75" customHeight="1" x14ac:dyDescent="0.55000000000000004">
      <c r="A186" s="218">
        <f t="shared" si="4"/>
        <v>181</v>
      </c>
      <c r="B186" s="239" t="s">
        <v>1171</v>
      </c>
      <c r="C186" s="242" t="s">
        <v>38</v>
      </c>
      <c r="D186" s="240" t="s">
        <v>58</v>
      </c>
      <c r="E186" s="241" t="s">
        <v>59</v>
      </c>
      <c r="F186" s="242" t="s">
        <v>439</v>
      </c>
      <c r="G186" s="243" t="s">
        <v>42</v>
      </c>
      <c r="H186" s="242"/>
      <c r="I186" s="245" t="s">
        <v>785</v>
      </c>
      <c r="J186" s="280" t="s">
        <v>58</v>
      </c>
      <c r="K186" s="250">
        <v>44592</v>
      </c>
      <c r="L186" s="226"/>
      <c r="M186" s="226"/>
      <c r="N186" s="224"/>
      <c r="O186" s="226">
        <f>'EQUIPO JULIO 2025  1'!AQ186</f>
        <v>1</v>
      </c>
      <c r="P186" s="228">
        <f t="shared" si="0"/>
        <v>1</v>
      </c>
      <c r="Q186" s="229">
        <f t="shared" ref="Q186:T186" si="363">AK186</f>
        <v>1</v>
      </c>
      <c r="R186" s="229">
        <f t="shared" si="363"/>
        <v>1</v>
      </c>
      <c r="S186" s="229">
        <f t="shared" si="363"/>
        <v>1</v>
      </c>
      <c r="T186" s="230">
        <f t="shared" si="363"/>
        <v>1</v>
      </c>
      <c r="U186" s="231"/>
      <c r="V186" s="220"/>
      <c r="W186" s="220"/>
      <c r="X186" s="220"/>
      <c r="Y186" s="232"/>
      <c r="Z186" s="340"/>
      <c r="AA186" s="341"/>
      <c r="AB186" s="220"/>
      <c r="AC186" s="220"/>
      <c r="AD186" s="232"/>
      <c r="AE186" s="233"/>
      <c r="AF186" s="220"/>
      <c r="AG186" s="220"/>
      <c r="AH186" s="220"/>
      <c r="AI186" s="232"/>
      <c r="AJ186" s="234">
        <f>'EQUIPO ENERO 2025'!AP186</f>
        <v>1</v>
      </c>
      <c r="AK186" s="235">
        <f t="shared" ref="AK186:AO186" si="364">P186-Z186+AE186+U186</f>
        <v>1</v>
      </c>
      <c r="AL186" s="229">
        <f t="shared" si="364"/>
        <v>1</v>
      </c>
      <c r="AM186" s="229">
        <f t="shared" si="364"/>
        <v>1</v>
      </c>
      <c r="AN186" s="229">
        <f t="shared" si="364"/>
        <v>1</v>
      </c>
      <c r="AO186" s="229">
        <f t="shared" si="364"/>
        <v>1</v>
      </c>
      <c r="AP186" s="220"/>
      <c r="AQ186" s="226">
        <f t="shared" si="3"/>
        <v>1</v>
      </c>
      <c r="AR186" s="224"/>
      <c r="AS186" s="224"/>
      <c r="AT186" s="236"/>
      <c r="AU186" s="224"/>
      <c r="AV186" s="224"/>
      <c r="AW186" s="238"/>
      <c r="AX186" s="238"/>
    </row>
    <row r="187" spans="1:50" ht="93.75" customHeight="1" x14ac:dyDescent="0.55000000000000004">
      <c r="A187" s="218">
        <f t="shared" si="4"/>
        <v>182</v>
      </c>
      <c r="B187" s="239" t="s">
        <v>787</v>
      </c>
      <c r="C187" s="242" t="s">
        <v>38</v>
      </c>
      <c r="D187" s="247" t="s">
        <v>788</v>
      </c>
      <c r="E187" s="241" t="s">
        <v>788</v>
      </c>
      <c r="F187" s="248" t="s">
        <v>789</v>
      </c>
      <c r="G187" s="239" t="s">
        <v>42</v>
      </c>
      <c r="H187" s="248"/>
      <c r="I187" s="245" t="s">
        <v>790</v>
      </c>
      <c r="J187" s="247" t="s">
        <v>788</v>
      </c>
      <c r="K187" s="250">
        <v>44592</v>
      </c>
      <c r="L187" s="226"/>
      <c r="M187" s="226"/>
      <c r="N187" s="236"/>
      <c r="O187" s="226">
        <f>'EQUIPO JULIO 2025  1'!AQ187</f>
        <v>1</v>
      </c>
      <c r="P187" s="228">
        <f t="shared" si="0"/>
        <v>1</v>
      </c>
      <c r="Q187" s="229">
        <f t="shared" ref="Q187:T187" si="365">AK187</f>
        <v>1</v>
      </c>
      <c r="R187" s="229">
        <f t="shared" si="365"/>
        <v>1</v>
      </c>
      <c r="S187" s="229">
        <f t="shared" si="365"/>
        <v>1</v>
      </c>
      <c r="T187" s="230">
        <f t="shared" si="365"/>
        <v>1</v>
      </c>
      <c r="U187" s="231"/>
      <c r="V187" s="220"/>
      <c r="W187" s="220"/>
      <c r="X187" s="220"/>
      <c r="Y187" s="232"/>
      <c r="Z187" s="340"/>
      <c r="AA187" s="341"/>
      <c r="AB187" s="220"/>
      <c r="AC187" s="220"/>
      <c r="AD187" s="232"/>
      <c r="AE187" s="233"/>
      <c r="AF187" s="220"/>
      <c r="AG187" s="220"/>
      <c r="AH187" s="220"/>
      <c r="AI187" s="232"/>
      <c r="AJ187" s="234">
        <f>'EQUIPO ENERO 2025'!AP187</f>
        <v>1</v>
      </c>
      <c r="AK187" s="235">
        <f t="shared" ref="AK187:AO187" si="366">P187-Z187+AE187+U187</f>
        <v>1</v>
      </c>
      <c r="AL187" s="229">
        <f t="shared" si="366"/>
        <v>1</v>
      </c>
      <c r="AM187" s="229">
        <f t="shared" si="366"/>
        <v>1</v>
      </c>
      <c r="AN187" s="229">
        <f t="shared" si="366"/>
        <v>1</v>
      </c>
      <c r="AO187" s="229">
        <f t="shared" si="366"/>
        <v>1</v>
      </c>
      <c r="AP187" s="220"/>
      <c r="AQ187" s="226">
        <f t="shared" si="3"/>
        <v>1</v>
      </c>
      <c r="AR187" s="224"/>
      <c r="AS187" s="224"/>
      <c r="AT187" s="236"/>
      <c r="AU187" s="224"/>
      <c r="AV187" s="224"/>
      <c r="AW187" s="238"/>
      <c r="AX187" s="238"/>
    </row>
    <row r="188" spans="1:50" ht="93.75" customHeight="1" x14ac:dyDescent="0.55000000000000004">
      <c r="A188" s="218">
        <f t="shared" si="4"/>
        <v>183</v>
      </c>
      <c r="B188" s="273" t="s">
        <v>791</v>
      </c>
      <c r="C188" s="224" t="s">
        <v>91</v>
      </c>
      <c r="D188" s="224" t="s">
        <v>72</v>
      </c>
      <c r="E188" s="224" t="s">
        <v>792</v>
      </c>
      <c r="F188" s="224" t="s">
        <v>793</v>
      </c>
      <c r="G188" s="236" t="s">
        <v>42</v>
      </c>
      <c r="H188" s="280">
        <v>1300</v>
      </c>
      <c r="I188" s="224" t="s">
        <v>794</v>
      </c>
      <c r="J188" s="224" t="s">
        <v>72</v>
      </c>
      <c r="K188" s="278">
        <v>45316</v>
      </c>
      <c r="L188" s="226"/>
      <c r="M188" s="226"/>
      <c r="N188" s="236"/>
      <c r="O188" s="226">
        <f>'EQUIPO JULIO 2025  1'!AQ188</f>
        <v>6</v>
      </c>
      <c r="P188" s="228">
        <f t="shared" si="0"/>
        <v>6</v>
      </c>
      <c r="Q188" s="229">
        <f t="shared" ref="Q188:T188" si="367">AK188</f>
        <v>6</v>
      </c>
      <c r="R188" s="229">
        <f t="shared" si="367"/>
        <v>6</v>
      </c>
      <c r="S188" s="229">
        <f t="shared" si="367"/>
        <v>6</v>
      </c>
      <c r="T188" s="230">
        <f t="shared" si="367"/>
        <v>6</v>
      </c>
      <c r="U188" s="231"/>
      <c r="V188" s="220"/>
      <c r="W188" s="220"/>
      <c r="X188" s="220"/>
      <c r="Y188" s="232"/>
      <c r="Z188" s="340"/>
      <c r="AA188" s="341"/>
      <c r="AB188" s="220"/>
      <c r="AC188" s="220"/>
      <c r="AD188" s="232"/>
      <c r="AE188" s="233"/>
      <c r="AF188" s="220"/>
      <c r="AG188" s="220"/>
      <c r="AH188" s="220"/>
      <c r="AI188" s="232"/>
      <c r="AJ188" s="234">
        <f>'EQUIPO ENERO 2025'!AP188</f>
        <v>5</v>
      </c>
      <c r="AK188" s="235">
        <f t="shared" ref="AK188:AO188" si="368">P188-Z188+AE188+U188</f>
        <v>6</v>
      </c>
      <c r="AL188" s="229">
        <f t="shared" si="368"/>
        <v>6</v>
      </c>
      <c r="AM188" s="229">
        <f t="shared" si="368"/>
        <v>6</v>
      </c>
      <c r="AN188" s="229">
        <f t="shared" si="368"/>
        <v>6</v>
      </c>
      <c r="AO188" s="229">
        <f t="shared" si="368"/>
        <v>6</v>
      </c>
      <c r="AP188" s="220"/>
      <c r="AQ188" s="226">
        <f t="shared" si="3"/>
        <v>6</v>
      </c>
      <c r="AR188" s="224"/>
      <c r="AS188" s="224"/>
      <c r="AT188" s="236"/>
      <c r="AU188" s="224"/>
      <c r="AV188" s="224"/>
      <c r="AW188" s="238"/>
      <c r="AX188" s="238"/>
    </row>
    <row r="189" spans="1:50" ht="93.75" customHeight="1" x14ac:dyDescent="0.55000000000000004">
      <c r="A189" s="218">
        <f t="shared" si="4"/>
        <v>184</v>
      </c>
      <c r="B189" s="273" t="s">
        <v>795</v>
      </c>
      <c r="C189" s="224" t="s">
        <v>91</v>
      </c>
      <c r="D189" s="224" t="s">
        <v>72</v>
      </c>
      <c r="E189" s="224" t="s">
        <v>792</v>
      </c>
      <c r="F189" s="224" t="s">
        <v>796</v>
      </c>
      <c r="G189" s="236" t="s">
        <v>42</v>
      </c>
      <c r="H189" s="280">
        <v>2800</v>
      </c>
      <c r="I189" s="224" t="s">
        <v>797</v>
      </c>
      <c r="J189" s="224" t="s">
        <v>72</v>
      </c>
      <c r="K189" s="278">
        <v>45107</v>
      </c>
      <c r="L189" s="226" t="s">
        <v>109</v>
      </c>
      <c r="M189" s="226"/>
      <c r="N189" s="227"/>
      <c r="O189" s="226">
        <f>'EQUIPO JULIO 2025  1'!AQ189</f>
        <v>1</v>
      </c>
      <c r="P189" s="228">
        <f t="shared" si="0"/>
        <v>1</v>
      </c>
      <c r="Q189" s="229">
        <f t="shared" ref="Q189:T189" si="369">AK189</f>
        <v>1</v>
      </c>
      <c r="R189" s="229">
        <f t="shared" si="369"/>
        <v>1</v>
      </c>
      <c r="S189" s="229">
        <f t="shared" si="369"/>
        <v>1</v>
      </c>
      <c r="T189" s="230">
        <f t="shared" si="369"/>
        <v>1</v>
      </c>
      <c r="U189" s="231"/>
      <c r="V189" s="220"/>
      <c r="W189" s="220"/>
      <c r="X189" s="220"/>
      <c r="Y189" s="232"/>
      <c r="Z189" s="340"/>
      <c r="AA189" s="341"/>
      <c r="AB189" s="220"/>
      <c r="AC189" s="220"/>
      <c r="AD189" s="232"/>
      <c r="AE189" s="233"/>
      <c r="AF189" s="220"/>
      <c r="AG189" s="220"/>
      <c r="AH189" s="220"/>
      <c r="AI189" s="232"/>
      <c r="AJ189" s="234">
        <f>'EQUIPO ENERO 2025'!AP189</f>
        <v>2</v>
      </c>
      <c r="AK189" s="235">
        <f t="shared" ref="AK189:AO189" si="370">P189-Z189+AE189+U189</f>
        <v>1</v>
      </c>
      <c r="AL189" s="229">
        <f t="shared" si="370"/>
        <v>1</v>
      </c>
      <c r="AM189" s="229">
        <f t="shared" si="370"/>
        <v>1</v>
      </c>
      <c r="AN189" s="229">
        <f t="shared" si="370"/>
        <v>1</v>
      </c>
      <c r="AO189" s="229">
        <f t="shared" si="370"/>
        <v>1</v>
      </c>
      <c r="AP189" s="220"/>
      <c r="AQ189" s="226">
        <f t="shared" si="3"/>
        <v>1</v>
      </c>
      <c r="AR189" s="224"/>
      <c r="AS189" s="224"/>
      <c r="AT189" s="236"/>
      <c r="AU189" s="224"/>
      <c r="AV189" s="224"/>
      <c r="AW189" s="238"/>
      <c r="AX189" s="238"/>
    </row>
    <row r="190" spans="1:50" ht="93.75" customHeight="1" x14ac:dyDescent="0.55000000000000004">
      <c r="A190" s="218">
        <f t="shared" si="4"/>
        <v>185</v>
      </c>
      <c r="B190" s="273" t="s">
        <v>798</v>
      </c>
      <c r="C190" s="224" t="s">
        <v>190</v>
      </c>
      <c r="D190" s="224" t="s">
        <v>72</v>
      </c>
      <c r="E190" s="224" t="s">
        <v>792</v>
      </c>
      <c r="F190" s="224" t="s">
        <v>799</v>
      </c>
      <c r="G190" s="236" t="s">
        <v>42</v>
      </c>
      <c r="H190" s="280"/>
      <c r="I190" s="224" t="s">
        <v>800</v>
      </c>
      <c r="J190" s="224" t="s">
        <v>72</v>
      </c>
      <c r="K190" s="278">
        <v>45566</v>
      </c>
      <c r="L190" s="226" t="s">
        <v>277</v>
      </c>
      <c r="M190" s="226"/>
      <c r="N190" s="227"/>
      <c r="O190" s="226">
        <f>'EQUIPO JULIO 2025  1'!AQ190</f>
        <v>2</v>
      </c>
      <c r="P190" s="228">
        <f t="shared" si="0"/>
        <v>2</v>
      </c>
      <c r="Q190" s="229">
        <f t="shared" ref="Q190:T190" si="371">AK190</f>
        <v>2</v>
      </c>
      <c r="R190" s="229">
        <f t="shared" si="371"/>
        <v>2</v>
      </c>
      <c r="S190" s="229">
        <f t="shared" si="371"/>
        <v>2</v>
      </c>
      <c r="T190" s="230">
        <f t="shared" si="371"/>
        <v>2</v>
      </c>
      <c r="U190" s="231"/>
      <c r="V190" s="220"/>
      <c r="W190" s="220"/>
      <c r="X190" s="220"/>
      <c r="Y190" s="232"/>
      <c r="Z190" s="340"/>
      <c r="AA190" s="341"/>
      <c r="AB190" s="220"/>
      <c r="AC190" s="220"/>
      <c r="AD190" s="232"/>
      <c r="AE190" s="233"/>
      <c r="AF190" s="220"/>
      <c r="AG190" s="220"/>
      <c r="AH190" s="220"/>
      <c r="AI190" s="232"/>
      <c r="AJ190" s="234">
        <f>'EQUIPO ENERO 2025'!AP190</f>
        <v>2</v>
      </c>
      <c r="AK190" s="235">
        <f t="shared" ref="AK190:AO190" si="372">P190-Z190+AE190+U190</f>
        <v>2</v>
      </c>
      <c r="AL190" s="229">
        <f t="shared" si="372"/>
        <v>2</v>
      </c>
      <c r="AM190" s="229">
        <f t="shared" si="372"/>
        <v>2</v>
      </c>
      <c r="AN190" s="229">
        <f t="shared" si="372"/>
        <v>2</v>
      </c>
      <c r="AO190" s="229">
        <f t="shared" si="372"/>
        <v>2</v>
      </c>
      <c r="AP190" s="220"/>
      <c r="AQ190" s="226">
        <f t="shared" si="3"/>
        <v>2</v>
      </c>
      <c r="AR190" s="224"/>
      <c r="AS190" s="224"/>
      <c r="AT190" s="236"/>
      <c r="AU190" s="224"/>
      <c r="AV190" s="224"/>
      <c r="AW190" s="238"/>
      <c r="AX190" s="238"/>
    </row>
    <row r="191" spans="1:50" ht="93.75" customHeight="1" x14ac:dyDescent="0.55000000000000004">
      <c r="A191" s="218">
        <f t="shared" si="4"/>
        <v>186</v>
      </c>
      <c r="B191" s="273" t="s">
        <v>801</v>
      </c>
      <c r="C191" s="224" t="s">
        <v>91</v>
      </c>
      <c r="D191" s="224" t="s">
        <v>72</v>
      </c>
      <c r="E191" s="224" t="s">
        <v>792</v>
      </c>
      <c r="F191" s="224" t="s">
        <v>802</v>
      </c>
      <c r="G191" s="236" t="s">
        <v>42</v>
      </c>
      <c r="H191" s="376" t="s">
        <v>803</v>
      </c>
      <c r="I191" s="224" t="s">
        <v>804</v>
      </c>
      <c r="J191" s="224" t="s">
        <v>72</v>
      </c>
      <c r="K191" s="278">
        <v>45107</v>
      </c>
      <c r="L191" s="226" t="s">
        <v>109</v>
      </c>
      <c r="M191" s="226"/>
      <c r="N191" s="227"/>
      <c r="O191" s="226">
        <f>'EQUIPO JULIO 2025  1'!AQ191</f>
        <v>4</v>
      </c>
      <c r="P191" s="228">
        <f t="shared" si="0"/>
        <v>4</v>
      </c>
      <c r="Q191" s="229">
        <f t="shared" ref="Q191:T191" si="373">AK191</f>
        <v>4</v>
      </c>
      <c r="R191" s="229">
        <f t="shared" si="373"/>
        <v>4</v>
      </c>
      <c r="S191" s="229">
        <f t="shared" si="373"/>
        <v>4</v>
      </c>
      <c r="T191" s="230">
        <f t="shared" si="373"/>
        <v>4</v>
      </c>
      <c r="U191" s="231"/>
      <c r="V191" s="220"/>
      <c r="W191" s="220"/>
      <c r="X191" s="220"/>
      <c r="Y191" s="232"/>
      <c r="Z191" s="340"/>
      <c r="AA191" s="341"/>
      <c r="AB191" s="220"/>
      <c r="AC191" s="220"/>
      <c r="AD191" s="232"/>
      <c r="AE191" s="233"/>
      <c r="AF191" s="220"/>
      <c r="AG191" s="220"/>
      <c r="AH191" s="220"/>
      <c r="AI191" s="232"/>
      <c r="AJ191" s="234">
        <f>'EQUIPO ENERO 2025'!AP191</f>
        <v>4</v>
      </c>
      <c r="AK191" s="235">
        <f t="shared" ref="AK191:AO191" si="374">P191-Z191+AE191+U191</f>
        <v>4</v>
      </c>
      <c r="AL191" s="229">
        <f t="shared" si="374"/>
        <v>4</v>
      </c>
      <c r="AM191" s="229">
        <f t="shared" si="374"/>
        <v>4</v>
      </c>
      <c r="AN191" s="229">
        <f t="shared" si="374"/>
        <v>4</v>
      </c>
      <c r="AO191" s="229">
        <f t="shared" si="374"/>
        <v>4</v>
      </c>
      <c r="AP191" s="220"/>
      <c r="AQ191" s="226">
        <f t="shared" si="3"/>
        <v>4</v>
      </c>
      <c r="AR191" s="224"/>
      <c r="AS191" s="224"/>
      <c r="AT191" s="236"/>
      <c r="AU191" s="224"/>
      <c r="AV191" s="224"/>
      <c r="AW191" s="238"/>
      <c r="AX191" s="238"/>
    </row>
    <row r="192" spans="1:50" ht="93.75" customHeight="1" x14ac:dyDescent="0.55000000000000004">
      <c r="A192" s="218">
        <f t="shared" si="4"/>
        <v>187</v>
      </c>
      <c r="B192" s="273" t="s">
        <v>805</v>
      </c>
      <c r="C192" s="224" t="s">
        <v>91</v>
      </c>
      <c r="D192" s="224" t="s">
        <v>392</v>
      </c>
      <c r="E192" s="224" t="s">
        <v>792</v>
      </c>
      <c r="F192" s="224" t="s">
        <v>806</v>
      </c>
      <c r="G192" s="236" t="s">
        <v>42</v>
      </c>
      <c r="H192" s="376" t="s">
        <v>807</v>
      </c>
      <c r="I192" s="224" t="s">
        <v>808</v>
      </c>
      <c r="J192" s="224" t="s">
        <v>392</v>
      </c>
      <c r="K192" s="278">
        <v>45324</v>
      </c>
      <c r="L192" s="226"/>
      <c r="M192" s="226"/>
      <c r="N192" s="227"/>
      <c r="O192" s="226">
        <f>'EQUIPO JULIO 2025  1'!AQ192</f>
        <v>0</v>
      </c>
      <c r="P192" s="228">
        <f t="shared" si="0"/>
        <v>0</v>
      </c>
      <c r="Q192" s="229">
        <f t="shared" ref="Q192:T192" si="375">AK192</f>
        <v>0</v>
      </c>
      <c r="R192" s="229">
        <f t="shared" si="375"/>
        <v>0</v>
      </c>
      <c r="S192" s="229">
        <f t="shared" si="375"/>
        <v>0</v>
      </c>
      <c r="T192" s="230">
        <f t="shared" si="375"/>
        <v>0</v>
      </c>
      <c r="U192" s="231"/>
      <c r="V192" s="220"/>
      <c r="W192" s="220"/>
      <c r="X192" s="220"/>
      <c r="Y192" s="232"/>
      <c r="Z192" s="340"/>
      <c r="AA192" s="341"/>
      <c r="AB192" s="220"/>
      <c r="AC192" s="220"/>
      <c r="AD192" s="232"/>
      <c r="AE192" s="233"/>
      <c r="AF192" s="220"/>
      <c r="AG192" s="220"/>
      <c r="AH192" s="220"/>
      <c r="AI192" s="232"/>
      <c r="AJ192" s="234">
        <f>'EQUIPO ENERO 2025'!AP192</f>
        <v>0</v>
      </c>
      <c r="AK192" s="235">
        <f t="shared" ref="AK192:AO192" si="376">P192-Z192+AE192+U192</f>
        <v>0</v>
      </c>
      <c r="AL192" s="229">
        <f t="shared" si="376"/>
        <v>0</v>
      </c>
      <c r="AM192" s="229">
        <f t="shared" si="376"/>
        <v>0</v>
      </c>
      <c r="AN192" s="229">
        <f t="shared" si="376"/>
        <v>0</v>
      </c>
      <c r="AO192" s="229">
        <f t="shared" si="376"/>
        <v>0</v>
      </c>
      <c r="AP192" s="220"/>
      <c r="AQ192" s="226">
        <f t="shared" si="3"/>
        <v>0</v>
      </c>
      <c r="AR192" s="224"/>
      <c r="AS192" s="224"/>
      <c r="AT192" s="236"/>
      <c r="AU192" s="224"/>
      <c r="AV192" s="224"/>
      <c r="AW192" s="238"/>
      <c r="AX192" s="238"/>
    </row>
    <row r="193" spans="1:50" ht="93.75" customHeight="1" x14ac:dyDescent="0.55000000000000004">
      <c r="A193" s="218">
        <f t="shared" si="4"/>
        <v>188</v>
      </c>
      <c r="B193" s="370" t="s">
        <v>1178</v>
      </c>
      <c r="C193" s="224" t="s">
        <v>91</v>
      </c>
      <c r="D193" s="224" t="s">
        <v>72</v>
      </c>
      <c r="E193" s="224" t="s">
        <v>792</v>
      </c>
      <c r="F193" s="224" t="s">
        <v>793</v>
      </c>
      <c r="G193" s="236" t="s">
        <v>42</v>
      </c>
      <c r="H193" s="236" t="s">
        <v>810</v>
      </c>
      <c r="I193" s="224" t="s">
        <v>811</v>
      </c>
      <c r="J193" s="224" t="s">
        <v>72</v>
      </c>
      <c r="K193" s="278">
        <v>45107</v>
      </c>
      <c r="L193" s="226" t="s">
        <v>109</v>
      </c>
      <c r="M193" s="226"/>
      <c r="N193" s="227"/>
      <c r="O193" s="226">
        <f>'EQUIPO JULIO 2025  1'!AQ193</f>
        <v>6</v>
      </c>
      <c r="P193" s="228">
        <f t="shared" si="0"/>
        <v>6</v>
      </c>
      <c r="Q193" s="229">
        <f t="shared" ref="Q193:T193" si="377">AK193</f>
        <v>6</v>
      </c>
      <c r="R193" s="229">
        <f t="shared" si="377"/>
        <v>6</v>
      </c>
      <c r="S193" s="229">
        <f t="shared" si="377"/>
        <v>6</v>
      </c>
      <c r="T193" s="230">
        <f t="shared" si="377"/>
        <v>6</v>
      </c>
      <c r="U193" s="231"/>
      <c r="V193" s="220"/>
      <c r="W193" s="220"/>
      <c r="X193" s="220"/>
      <c r="Y193" s="232"/>
      <c r="Z193" s="340"/>
      <c r="AA193" s="341"/>
      <c r="AB193" s="220"/>
      <c r="AC193" s="220"/>
      <c r="AD193" s="232"/>
      <c r="AE193" s="233"/>
      <c r="AF193" s="220"/>
      <c r="AG193" s="220"/>
      <c r="AH193" s="220"/>
      <c r="AI193" s="232"/>
      <c r="AJ193" s="234">
        <f>'EQUIPO ENERO 2025'!AP193</f>
        <v>5</v>
      </c>
      <c r="AK193" s="235">
        <f t="shared" ref="AK193:AO193" si="378">P193-Z193+AE193+U193</f>
        <v>6</v>
      </c>
      <c r="AL193" s="229">
        <f t="shared" si="378"/>
        <v>6</v>
      </c>
      <c r="AM193" s="229">
        <f t="shared" si="378"/>
        <v>6</v>
      </c>
      <c r="AN193" s="229">
        <f t="shared" si="378"/>
        <v>6</v>
      </c>
      <c r="AO193" s="229">
        <f t="shared" si="378"/>
        <v>6</v>
      </c>
      <c r="AP193" s="220"/>
      <c r="AQ193" s="226">
        <f t="shared" si="3"/>
        <v>6</v>
      </c>
      <c r="AR193" s="224"/>
      <c r="AS193" s="224"/>
      <c r="AT193" s="236"/>
      <c r="AU193" s="224"/>
      <c r="AV193" s="224"/>
      <c r="AW193" s="371"/>
      <c r="AX193" s="238"/>
    </row>
    <row r="194" spans="1:50" ht="93.75" customHeight="1" x14ac:dyDescent="0.55000000000000004">
      <c r="A194" s="218">
        <f t="shared" si="4"/>
        <v>189</v>
      </c>
      <c r="B194" s="273" t="s">
        <v>812</v>
      </c>
      <c r="C194" s="224" t="s">
        <v>91</v>
      </c>
      <c r="D194" s="224" t="s">
        <v>392</v>
      </c>
      <c r="E194" s="224" t="s">
        <v>792</v>
      </c>
      <c r="F194" s="224" t="s">
        <v>793</v>
      </c>
      <c r="G194" s="236" t="s">
        <v>42</v>
      </c>
      <c r="H194" s="236" t="s">
        <v>813</v>
      </c>
      <c r="I194" s="224" t="s">
        <v>814</v>
      </c>
      <c r="J194" s="224" t="s">
        <v>392</v>
      </c>
      <c r="K194" s="278">
        <v>45324</v>
      </c>
      <c r="L194" s="226"/>
      <c r="M194" s="226"/>
      <c r="N194" s="227"/>
      <c r="O194" s="226">
        <f>'EQUIPO JULIO 2025  1'!AQ194</f>
        <v>0</v>
      </c>
      <c r="P194" s="228">
        <f t="shared" si="0"/>
        <v>0</v>
      </c>
      <c r="Q194" s="229">
        <f t="shared" ref="Q194:T194" si="379">AK194</f>
        <v>0</v>
      </c>
      <c r="R194" s="229">
        <f t="shared" si="379"/>
        <v>0</v>
      </c>
      <c r="S194" s="229">
        <f t="shared" si="379"/>
        <v>0</v>
      </c>
      <c r="T194" s="230">
        <f t="shared" si="379"/>
        <v>0</v>
      </c>
      <c r="U194" s="231"/>
      <c r="V194" s="220"/>
      <c r="W194" s="220"/>
      <c r="X194" s="220"/>
      <c r="Y194" s="232"/>
      <c r="Z194" s="340"/>
      <c r="AA194" s="341"/>
      <c r="AB194" s="220"/>
      <c r="AC194" s="220"/>
      <c r="AD194" s="232"/>
      <c r="AE194" s="233"/>
      <c r="AF194" s="220"/>
      <c r="AG194" s="220"/>
      <c r="AH194" s="220"/>
      <c r="AI194" s="232"/>
      <c r="AJ194" s="234">
        <f>'EQUIPO ENERO 2025'!AP194</f>
        <v>0</v>
      </c>
      <c r="AK194" s="235">
        <f t="shared" ref="AK194:AO194" si="380">P194-Z194+AE194+U194</f>
        <v>0</v>
      </c>
      <c r="AL194" s="229">
        <f t="shared" si="380"/>
        <v>0</v>
      </c>
      <c r="AM194" s="229">
        <f t="shared" si="380"/>
        <v>0</v>
      </c>
      <c r="AN194" s="229">
        <f t="shared" si="380"/>
        <v>0</v>
      </c>
      <c r="AO194" s="229">
        <f t="shared" si="380"/>
        <v>0</v>
      </c>
      <c r="AP194" s="220"/>
      <c r="AQ194" s="226">
        <f t="shared" si="3"/>
        <v>0</v>
      </c>
      <c r="AR194" s="224"/>
      <c r="AS194" s="224"/>
      <c r="AT194" s="236"/>
      <c r="AU194" s="224"/>
      <c r="AV194" s="224"/>
      <c r="AW194" s="238"/>
      <c r="AX194" s="238"/>
    </row>
    <row r="195" spans="1:50" ht="93.75" customHeight="1" x14ac:dyDescent="0.55000000000000004">
      <c r="A195" s="218">
        <f t="shared" si="4"/>
        <v>190</v>
      </c>
      <c r="B195" s="273" t="s">
        <v>815</v>
      </c>
      <c r="C195" s="224" t="s">
        <v>91</v>
      </c>
      <c r="D195" s="224" t="s">
        <v>72</v>
      </c>
      <c r="E195" s="224" t="s">
        <v>792</v>
      </c>
      <c r="F195" s="224" t="s">
        <v>816</v>
      </c>
      <c r="G195" s="236" t="s">
        <v>42</v>
      </c>
      <c r="H195" s="236" t="s">
        <v>817</v>
      </c>
      <c r="I195" s="224" t="s">
        <v>818</v>
      </c>
      <c r="J195" s="224" t="s">
        <v>72</v>
      </c>
      <c r="K195" s="278">
        <v>45107</v>
      </c>
      <c r="L195" s="226" t="s">
        <v>109</v>
      </c>
      <c r="M195" s="226"/>
      <c r="N195" s="227"/>
      <c r="O195" s="226">
        <f>'EQUIPO JULIO 2025  1'!AQ195</f>
        <v>4</v>
      </c>
      <c r="P195" s="228">
        <f t="shared" si="0"/>
        <v>4</v>
      </c>
      <c r="Q195" s="229">
        <f t="shared" ref="Q195:T195" si="381">AK195</f>
        <v>4</v>
      </c>
      <c r="R195" s="229">
        <f t="shared" si="381"/>
        <v>4</v>
      </c>
      <c r="S195" s="229">
        <f t="shared" si="381"/>
        <v>4</v>
      </c>
      <c r="T195" s="230">
        <f t="shared" si="381"/>
        <v>4</v>
      </c>
      <c r="U195" s="231"/>
      <c r="V195" s="220"/>
      <c r="W195" s="220"/>
      <c r="X195" s="220"/>
      <c r="Y195" s="232"/>
      <c r="Z195" s="340"/>
      <c r="AA195" s="341"/>
      <c r="AB195" s="220"/>
      <c r="AC195" s="220"/>
      <c r="AD195" s="232"/>
      <c r="AE195" s="233"/>
      <c r="AF195" s="220"/>
      <c r="AG195" s="220"/>
      <c r="AH195" s="220"/>
      <c r="AI195" s="232"/>
      <c r="AJ195" s="234">
        <f>'EQUIPO ENERO 2025'!AP195</f>
        <v>4</v>
      </c>
      <c r="AK195" s="235">
        <f t="shared" ref="AK195:AO195" si="382">P195-Z195+AE195+U195</f>
        <v>4</v>
      </c>
      <c r="AL195" s="229">
        <f t="shared" si="382"/>
        <v>4</v>
      </c>
      <c r="AM195" s="229">
        <f t="shared" si="382"/>
        <v>4</v>
      </c>
      <c r="AN195" s="229">
        <f t="shared" si="382"/>
        <v>4</v>
      </c>
      <c r="AO195" s="229">
        <f t="shared" si="382"/>
        <v>4</v>
      </c>
      <c r="AP195" s="220"/>
      <c r="AQ195" s="226">
        <f t="shared" si="3"/>
        <v>4</v>
      </c>
      <c r="AR195" s="224"/>
      <c r="AS195" s="224"/>
      <c r="AT195" s="236"/>
      <c r="AU195" s="224"/>
      <c r="AV195" s="224"/>
      <c r="AW195" s="238"/>
      <c r="AX195" s="238"/>
    </row>
    <row r="196" spans="1:50" ht="93.75" customHeight="1" x14ac:dyDescent="0.55000000000000004">
      <c r="A196" s="218">
        <f t="shared" si="4"/>
        <v>191</v>
      </c>
      <c r="B196" s="239" t="s">
        <v>819</v>
      </c>
      <c r="C196" s="248" t="s">
        <v>410</v>
      </c>
      <c r="D196" s="247" t="s">
        <v>58</v>
      </c>
      <c r="E196" s="224" t="s">
        <v>792</v>
      </c>
      <c r="F196" s="248" t="s">
        <v>214</v>
      </c>
      <c r="G196" s="239" t="s">
        <v>42</v>
      </c>
      <c r="H196" s="248"/>
      <c r="I196" s="245" t="s">
        <v>820</v>
      </c>
      <c r="J196" s="280" t="s">
        <v>58</v>
      </c>
      <c r="K196" s="250">
        <v>44592</v>
      </c>
      <c r="L196" s="226"/>
      <c r="M196" s="226"/>
      <c r="N196" s="236"/>
      <c r="O196" s="226">
        <f>'EQUIPO JULIO 2025  1'!AQ196</f>
        <v>4</v>
      </c>
      <c r="P196" s="228">
        <f t="shared" si="0"/>
        <v>4</v>
      </c>
      <c r="Q196" s="229">
        <f t="shared" ref="Q196:T196" si="383">AK196</f>
        <v>4</v>
      </c>
      <c r="R196" s="229">
        <f t="shared" si="383"/>
        <v>4</v>
      </c>
      <c r="S196" s="229">
        <f t="shared" si="383"/>
        <v>4</v>
      </c>
      <c r="T196" s="230">
        <f t="shared" si="383"/>
        <v>4</v>
      </c>
      <c r="U196" s="231"/>
      <c r="V196" s="220"/>
      <c r="W196" s="220"/>
      <c r="X196" s="220"/>
      <c r="Y196" s="232"/>
      <c r="Z196" s="340"/>
      <c r="AA196" s="341"/>
      <c r="AB196" s="220"/>
      <c r="AC196" s="220"/>
      <c r="AD196" s="232"/>
      <c r="AE196" s="233"/>
      <c r="AF196" s="220"/>
      <c r="AG196" s="220"/>
      <c r="AH196" s="220"/>
      <c r="AI196" s="232"/>
      <c r="AJ196" s="234">
        <f>'EQUIPO ENERO 2025'!AP196</f>
        <v>5</v>
      </c>
      <c r="AK196" s="235">
        <f t="shared" ref="AK196:AO196" si="384">P196-Z196+AE196+U196</f>
        <v>4</v>
      </c>
      <c r="AL196" s="229">
        <f t="shared" si="384"/>
        <v>4</v>
      </c>
      <c r="AM196" s="229">
        <f t="shared" si="384"/>
        <v>4</v>
      </c>
      <c r="AN196" s="229">
        <f t="shared" si="384"/>
        <v>4</v>
      </c>
      <c r="AO196" s="229">
        <f t="shared" si="384"/>
        <v>4</v>
      </c>
      <c r="AP196" s="220"/>
      <c r="AQ196" s="226">
        <f t="shared" si="3"/>
        <v>4</v>
      </c>
      <c r="AR196" s="224"/>
      <c r="AS196" s="224"/>
      <c r="AT196" s="236"/>
      <c r="AU196" s="224"/>
      <c r="AV196" s="224"/>
      <c r="AW196" s="238"/>
      <c r="AX196" s="238"/>
    </row>
    <row r="197" spans="1:50" ht="93.75" customHeight="1" x14ac:dyDescent="0.55000000000000004">
      <c r="A197" s="218">
        <f t="shared" si="4"/>
        <v>192</v>
      </c>
      <c r="B197" s="273" t="s">
        <v>821</v>
      </c>
      <c r="C197" s="224" t="s">
        <v>91</v>
      </c>
      <c r="D197" s="224" t="s">
        <v>72</v>
      </c>
      <c r="E197" s="224" t="s">
        <v>792</v>
      </c>
      <c r="F197" s="248" t="s">
        <v>822</v>
      </c>
      <c r="G197" s="239" t="s">
        <v>42</v>
      </c>
      <c r="H197" s="248"/>
      <c r="I197" s="245"/>
      <c r="J197" s="224" t="s">
        <v>72</v>
      </c>
      <c r="K197" s="278">
        <v>45107</v>
      </c>
      <c r="L197" s="226" t="s">
        <v>109</v>
      </c>
      <c r="M197" s="226"/>
      <c r="N197" s="236"/>
      <c r="O197" s="226">
        <f>'EQUIPO JULIO 2025  1'!AQ197</f>
        <v>8</v>
      </c>
      <c r="P197" s="228">
        <f t="shared" si="0"/>
        <v>8</v>
      </c>
      <c r="Q197" s="229">
        <f t="shared" ref="Q197:T197" si="385">AK197</f>
        <v>8</v>
      </c>
      <c r="R197" s="229">
        <f t="shared" si="385"/>
        <v>8</v>
      </c>
      <c r="S197" s="229">
        <f t="shared" si="385"/>
        <v>8</v>
      </c>
      <c r="T197" s="230">
        <f t="shared" si="385"/>
        <v>8</v>
      </c>
      <c r="U197" s="231"/>
      <c r="V197" s="220"/>
      <c r="W197" s="220"/>
      <c r="X197" s="220"/>
      <c r="Y197" s="232"/>
      <c r="Z197" s="340"/>
      <c r="AA197" s="341"/>
      <c r="AB197" s="220"/>
      <c r="AC197" s="220"/>
      <c r="AD197" s="232"/>
      <c r="AE197" s="233"/>
      <c r="AF197" s="220"/>
      <c r="AG197" s="220"/>
      <c r="AH197" s="220"/>
      <c r="AI197" s="232"/>
      <c r="AJ197" s="234">
        <f>'EQUIPO ENERO 2025'!AP197</f>
        <v>8</v>
      </c>
      <c r="AK197" s="235">
        <f t="shared" ref="AK197:AO197" si="386">P197-Z197+AE197+U197</f>
        <v>8</v>
      </c>
      <c r="AL197" s="229">
        <f t="shared" si="386"/>
        <v>8</v>
      </c>
      <c r="AM197" s="229">
        <f t="shared" si="386"/>
        <v>8</v>
      </c>
      <c r="AN197" s="229">
        <f t="shared" si="386"/>
        <v>8</v>
      </c>
      <c r="AO197" s="229">
        <f t="shared" si="386"/>
        <v>8</v>
      </c>
      <c r="AP197" s="220"/>
      <c r="AQ197" s="226">
        <f t="shared" si="3"/>
        <v>8</v>
      </c>
      <c r="AR197" s="224"/>
      <c r="AS197" s="224"/>
      <c r="AT197" s="236"/>
      <c r="AU197" s="224"/>
      <c r="AV197" s="224"/>
      <c r="AW197" s="238"/>
      <c r="AX197" s="238"/>
    </row>
    <row r="198" spans="1:50" ht="93.75" customHeight="1" x14ac:dyDescent="0.55000000000000004">
      <c r="A198" s="218">
        <f t="shared" si="4"/>
        <v>193</v>
      </c>
      <c r="B198" s="273" t="s">
        <v>823</v>
      </c>
      <c r="C198" s="224" t="s">
        <v>91</v>
      </c>
      <c r="D198" s="224" t="s">
        <v>392</v>
      </c>
      <c r="E198" s="224" t="s">
        <v>792</v>
      </c>
      <c r="F198" s="224" t="s">
        <v>822</v>
      </c>
      <c r="G198" s="236" t="s">
        <v>42</v>
      </c>
      <c r="H198" s="376" t="s">
        <v>824</v>
      </c>
      <c r="I198" s="224" t="s">
        <v>826</v>
      </c>
      <c r="J198" s="224" t="s">
        <v>392</v>
      </c>
      <c r="K198" s="278">
        <v>45099</v>
      </c>
      <c r="L198" s="226">
        <v>412323</v>
      </c>
      <c r="M198" s="226"/>
      <c r="N198" s="227"/>
      <c r="O198" s="226">
        <f>'EQUIPO JULIO 2025  1'!AQ198</f>
        <v>0</v>
      </c>
      <c r="P198" s="228">
        <f t="shared" si="0"/>
        <v>0</v>
      </c>
      <c r="Q198" s="229">
        <f t="shared" ref="Q198:T198" si="387">AK198</f>
        <v>0</v>
      </c>
      <c r="R198" s="229">
        <f t="shared" si="387"/>
        <v>0</v>
      </c>
      <c r="S198" s="229">
        <f t="shared" si="387"/>
        <v>0</v>
      </c>
      <c r="T198" s="230">
        <f t="shared" si="387"/>
        <v>0</v>
      </c>
      <c r="U198" s="231"/>
      <c r="V198" s="220"/>
      <c r="W198" s="220"/>
      <c r="X198" s="220"/>
      <c r="Y198" s="232"/>
      <c r="Z198" s="340"/>
      <c r="AA198" s="341"/>
      <c r="AB198" s="220"/>
      <c r="AC198" s="220"/>
      <c r="AD198" s="232"/>
      <c r="AE198" s="233"/>
      <c r="AF198" s="220"/>
      <c r="AG198" s="220"/>
      <c r="AH198" s="220"/>
      <c r="AI198" s="232"/>
      <c r="AJ198" s="234">
        <f>'EQUIPO ENERO 2025'!AP198</f>
        <v>0</v>
      </c>
      <c r="AK198" s="235">
        <f t="shared" ref="AK198:AO198" si="388">P198-Z198+AE198+U198</f>
        <v>0</v>
      </c>
      <c r="AL198" s="229">
        <f t="shared" si="388"/>
        <v>0</v>
      </c>
      <c r="AM198" s="229">
        <f t="shared" si="388"/>
        <v>0</v>
      </c>
      <c r="AN198" s="229">
        <f t="shared" si="388"/>
        <v>0</v>
      </c>
      <c r="AO198" s="229">
        <f t="shared" si="388"/>
        <v>0</v>
      </c>
      <c r="AP198" s="220"/>
      <c r="AQ198" s="226">
        <f t="shared" si="3"/>
        <v>0</v>
      </c>
      <c r="AR198" s="224"/>
      <c r="AS198" s="224"/>
      <c r="AT198" s="236"/>
      <c r="AU198" s="224"/>
      <c r="AV198" s="224"/>
      <c r="AW198" s="238"/>
      <c r="AX198" s="238"/>
    </row>
    <row r="199" spans="1:50" ht="93.75" customHeight="1" x14ac:dyDescent="0.55000000000000004">
      <c r="A199" s="218">
        <f t="shared" si="4"/>
        <v>194</v>
      </c>
      <c r="B199" s="273" t="s">
        <v>827</v>
      </c>
      <c r="C199" s="224" t="s">
        <v>91</v>
      </c>
      <c r="D199" s="224" t="s">
        <v>392</v>
      </c>
      <c r="E199" s="224" t="s">
        <v>792</v>
      </c>
      <c r="F199" s="224" t="s">
        <v>822</v>
      </c>
      <c r="G199" s="236" t="s">
        <v>42</v>
      </c>
      <c r="H199" s="376" t="s">
        <v>828</v>
      </c>
      <c r="I199" s="224" t="s">
        <v>829</v>
      </c>
      <c r="J199" s="224" t="s">
        <v>392</v>
      </c>
      <c r="K199" s="278">
        <v>45324</v>
      </c>
      <c r="L199" s="226"/>
      <c r="M199" s="226"/>
      <c r="N199" s="227"/>
      <c r="O199" s="226">
        <f>'EQUIPO JULIO 2025  1'!AQ199</f>
        <v>0</v>
      </c>
      <c r="P199" s="228">
        <f t="shared" si="0"/>
        <v>0</v>
      </c>
      <c r="Q199" s="229">
        <f t="shared" ref="Q199:T199" si="389">AK199</f>
        <v>0</v>
      </c>
      <c r="R199" s="229">
        <f t="shared" si="389"/>
        <v>0</v>
      </c>
      <c r="S199" s="229">
        <f t="shared" si="389"/>
        <v>0</v>
      </c>
      <c r="T199" s="230">
        <f t="shared" si="389"/>
        <v>0</v>
      </c>
      <c r="U199" s="231"/>
      <c r="V199" s="220"/>
      <c r="W199" s="220"/>
      <c r="X199" s="220"/>
      <c r="Y199" s="232"/>
      <c r="Z199" s="340"/>
      <c r="AA199" s="341"/>
      <c r="AB199" s="220"/>
      <c r="AC199" s="220"/>
      <c r="AD199" s="232"/>
      <c r="AE199" s="233"/>
      <c r="AF199" s="220"/>
      <c r="AG199" s="220"/>
      <c r="AH199" s="220"/>
      <c r="AI199" s="232"/>
      <c r="AJ199" s="234">
        <f>'EQUIPO ENERO 2025'!AP199</f>
        <v>0</v>
      </c>
      <c r="AK199" s="235">
        <f t="shared" ref="AK199:AO199" si="390">P199-Z199+AE199+U199</f>
        <v>0</v>
      </c>
      <c r="AL199" s="229">
        <f t="shared" si="390"/>
        <v>0</v>
      </c>
      <c r="AM199" s="229">
        <f t="shared" si="390"/>
        <v>0</v>
      </c>
      <c r="AN199" s="229">
        <f t="shared" si="390"/>
        <v>0</v>
      </c>
      <c r="AO199" s="229">
        <f t="shared" si="390"/>
        <v>0</v>
      </c>
      <c r="AP199" s="220"/>
      <c r="AQ199" s="226">
        <f t="shared" si="3"/>
        <v>0</v>
      </c>
      <c r="AR199" s="224"/>
      <c r="AS199" s="224"/>
      <c r="AT199" s="236"/>
      <c r="AU199" s="224"/>
      <c r="AV199" s="224"/>
      <c r="AW199" s="238"/>
      <c r="AX199" s="238"/>
    </row>
    <row r="200" spans="1:50" ht="93.75" customHeight="1" x14ac:dyDescent="0.55000000000000004">
      <c r="A200" s="218">
        <f t="shared" si="4"/>
        <v>195</v>
      </c>
      <c r="B200" s="273" t="s">
        <v>830</v>
      </c>
      <c r="C200" s="224" t="s">
        <v>91</v>
      </c>
      <c r="D200" s="224" t="s">
        <v>392</v>
      </c>
      <c r="E200" s="224" t="s">
        <v>792</v>
      </c>
      <c r="F200" s="224" t="s">
        <v>831</v>
      </c>
      <c r="G200" s="236" t="s">
        <v>42</v>
      </c>
      <c r="H200" s="376"/>
      <c r="I200" s="224" t="s">
        <v>832</v>
      </c>
      <c r="J200" s="224" t="s">
        <v>392</v>
      </c>
      <c r="K200" s="278">
        <v>45324</v>
      </c>
      <c r="L200" s="226"/>
      <c r="M200" s="226"/>
      <c r="N200" s="227"/>
      <c r="O200" s="226">
        <f>'EQUIPO JULIO 2025  1'!AQ200</f>
        <v>0</v>
      </c>
      <c r="P200" s="228">
        <f t="shared" si="0"/>
        <v>0</v>
      </c>
      <c r="Q200" s="229">
        <f t="shared" ref="Q200:T200" si="391">AK200</f>
        <v>0</v>
      </c>
      <c r="R200" s="229">
        <f t="shared" si="391"/>
        <v>0</v>
      </c>
      <c r="S200" s="229">
        <f t="shared" si="391"/>
        <v>0</v>
      </c>
      <c r="T200" s="230">
        <f t="shared" si="391"/>
        <v>0</v>
      </c>
      <c r="U200" s="231"/>
      <c r="V200" s="220"/>
      <c r="W200" s="220"/>
      <c r="X200" s="220"/>
      <c r="Y200" s="232"/>
      <c r="Z200" s="340"/>
      <c r="AA200" s="341"/>
      <c r="AB200" s="220"/>
      <c r="AC200" s="220"/>
      <c r="AD200" s="232"/>
      <c r="AE200" s="233"/>
      <c r="AF200" s="220"/>
      <c r="AG200" s="220"/>
      <c r="AH200" s="220"/>
      <c r="AI200" s="232"/>
      <c r="AJ200" s="234">
        <f>'EQUIPO ENERO 2025'!AP200</f>
        <v>0</v>
      </c>
      <c r="AK200" s="235">
        <f t="shared" ref="AK200:AO200" si="392">P200-Z200+AE200+U200</f>
        <v>0</v>
      </c>
      <c r="AL200" s="229">
        <f t="shared" si="392"/>
        <v>0</v>
      </c>
      <c r="AM200" s="229">
        <f t="shared" si="392"/>
        <v>0</v>
      </c>
      <c r="AN200" s="229">
        <f t="shared" si="392"/>
        <v>0</v>
      </c>
      <c r="AO200" s="229">
        <f t="shared" si="392"/>
        <v>0</v>
      </c>
      <c r="AP200" s="220"/>
      <c r="AQ200" s="226">
        <f t="shared" si="3"/>
        <v>0</v>
      </c>
      <c r="AR200" s="224"/>
      <c r="AS200" s="224"/>
      <c r="AT200" s="236"/>
      <c r="AU200" s="224"/>
      <c r="AV200" s="224"/>
      <c r="AW200" s="238"/>
      <c r="AX200" s="238"/>
    </row>
    <row r="201" spans="1:50" ht="93.75" customHeight="1" x14ac:dyDescent="0.55000000000000004">
      <c r="A201" s="218">
        <f t="shared" si="4"/>
        <v>196</v>
      </c>
      <c r="B201" s="273" t="s">
        <v>833</v>
      </c>
      <c r="C201" s="224" t="s">
        <v>91</v>
      </c>
      <c r="D201" s="224" t="s">
        <v>392</v>
      </c>
      <c r="E201" s="224" t="s">
        <v>792</v>
      </c>
      <c r="F201" s="224" t="s">
        <v>834</v>
      </c>
      <c r="G201" s="236" t="s">
        <v>42</v>
      </c>
      <c r="H201" s="376"/>
      <c r="I201" s="224" t="s">
        <v>835</v>
      </c>
      <c r="J201" s="224" t="s">
        <v>392</v>
      </c>
      <c r="K201" s="278">
        <v>45324</v>
      </c>
      <c r="L201" s="226"/>
      <c r="M201" s="226"/>
      <c r="N201" s="227"/>
      <c r="O201" s="226">
        <f>'EQUIPO JULIO 2025  1'!AQ201</f>
        <v>1</v>
      </c>
      <c r="P201" s="228">
        <f t="shared" si="0"/>
        <v>1</v>
      </c>
      <c r="Q201" s="229">
        <f t="shared" ref="Q201:T201" si="393">AK201</f>
        <v>1</v>
      </c>
      <c r="R201" s="229">
        <f t="shared" si="393"/>
        <v>1</v>
      </c>
      <c r="S201" s="229">
        <f t="shared" si="393"/>
        <v>1</v>
      </c>
      <c r="T201" s="230">
        <f t="shared" si="393"/>
        <v>1</v>
      </c>
      <c r="U201" s="231"/>
      <c r="V201" s="220"/>
      <c r="W201" s="220"/>
      <c r="X201" s="220"/>
      <c r="Y201" s="232"/>
      <c r="Z201" s="340"/>
      <c r="AA201" s="341"/>
      <c r="AB201" s="220"/>
      <c r="AC201" s="220"/>
      <c r="AD201" s="232"/>
      <c r="AE201" s="233"/>
      <c r="AF201" s="220"/>
      <c r="AG201" s="220"/>
      <c r="AH201" s="220"/>
      <c r="AI201" s="232"/>
      <c r="AJ201" s="234">
        <f>'EQUIPO ENERO 2025'!AP201</f>
        <v>1</v>
      </c>
      <c r="AK201" s="235">
        <f t="shared" ref="AK201:AO201" si="394">P201-Z201+AE201+U201</f>
        <v>1</v>
      </c>
      <c r="AL201" s="229">
        <f t="shared" si="394"/>
        <v>1</v>
      </c>
      <c r="AM201" s="229">
        <f t="shared" si="394"/>
        <v>1</v>
      </c>
      <c r="AN201" s="229">
        <f t="shared" si="394"/>
        <v>1</v>
      </c>
      <c r="AO201" s="229">
        <f t="shared" si="394"/>
        <v>1</v>
      </c>
      <c r="AP201" s="220"/>
      <c r="AQ201" s="226">
        <f t="shared" si="3"/>
        <v>1</v>
      </c>
      <c r="AR201" s="224"/>
      <c r="AS201" s="224"/>
      <c r="AT201" s="236"/>
      <c r="AU201" s="224"/>
      <c r="AV201" s="224"/>
      <c r="AW201" s="238"/>
      <c r="AX201" s="238"/>
    </row>
    <row r="202" spans="1:50" ht="93.75" customHeight="1" x14ac:dyDescent="0.55000000000000004">
      <c r="A202" s="218">
        <f t="shared" si="4"/>
        <v>197</v>
      </c>
      <c r="B202" s="273" t="s">
        <v>836</v>
      </c>
      <c r="C202" s="224" t="s">
        <v>91</v>
      </c>
      <c r="D202" s="224" t="s">
        <v>392</v>
      </c>
      <c r="E202" s="224" t="s">
        <v>792</v>
      </c>
      <c r="F202" s="224" t="s">
        <v>837</v>
      </c>
      <c r="G202" s="236" t="s">
        <v>42</v>
      </c>
      <c r="H202" s="376"/>
      <c r="I202" s="224" t="s">
        <v>838</v>
      </c>
      <c r="J202" s="224" t="s">
        <v>392</v>
      </c>
      <c r="K202" s="278">
        <v>45324</v>
      </c>
      <c r="L202" s="226"/>
      <c r="M202" s="226"/>
      <c r="N202" s="227"/>
      <c r="O202" s="226">
        <f>'EQUIPO JULIO 2025  1'!AQ202</f>
        <v>0</v>
      </c>
      <c r="P202" s="228">
        <f t="shared" si="0"/>
        <v>0</v>
      </c>
      <c r="Q202" s="229">
        <f t="shared" ref="Q202:T202" si="395">AK202</f>
        <v>0</v>
      </c>
      <c r="R202" s="229">
        <f t="shared" si="395"/>
        <v>0</v>
      </c>
      <c r="S202" s="229">
        <f t="shared" si="395"/>
        <v>0</v>
      </c>
      <c r="T202" s="230">
        <f t="shared" si="395"/>
        <v>0</v>
      </c>
      <c r="U202" s="231"/>
      <c r="V202" s="220"/>
      <c r="W202" s="220"/>
      <c r="X202" s="220"/>
      <c r="Y202" s="232"/>
      <c r="Z202" s="340"/>
      <c r="AA202" s="341"/>
      <c r="AB202" s="220"/>
      <c r="AC202" s="220"/>
      <c r="AD202" s="232"/>
      <c r="AE202" s="233"/>
      <c r="AF202" s="220"/>
      <c r="AG202" s="220"/>
      <c r="AH202" s="220"/>
      <c r="AI202" s="232"/>
      <c r="AJ202" s="234">
        <f>'EQUIPO ENERO 2025'!AP202</f>
        <v>0</v>
      </c>
      <c r="AK202" s="235">
        <f t="shared" ref="AK202:AO202" si="396">P202-Z202+AE202+U202</f>
        <v>0</v>
      </c>
      <c r="AL202" s="229">
        <f t="shared" si="396"/>
        <v>0</v>
      </c>
      <c r="AM202" s="229">
        <f t="shared" si="396"/>
        <v>0</v>
      </c>
      <c r="AN202" s="229">
        <f t="shared" si="396"/>
        <v>0</v>
      </c>
      <c r="AO202" s="229">
        <f t="shared" si="396"/>
        <v>0</v>
      </c>
      <c r="AP202" s="220"/>
      <c r="AQ202" s="226">
        <f t="shared" si="3"/>
        <v>0</v>
      </c>
      <c r="AR202" s="224"/>
      <c r="AS202" s="224"/>
      <c r="AT202" s="236"/>
      <c r="AU202" s="224"/>
      <c r="AV202" s="224"/>
      <c r="AW202" s="238"/>
      <c r="AX202" s="238"/>
    </row>
    <row r="203" spans="1:50" ht="93.75" customHeight="1" x14ac:dyDescent="0.55000000000000004">
      <c r="A203" s="218">
        <f t="shared" si="4"/>
        <v>198</v>
      </c>
      <c r="B203" s="273" t="s">
        <v>839</v>
      </c>
      <c r="C203" s="224" t="s">
        <v>91</v>
      </c>
      <c r="D203" s="224" t="s">
        <v>392</v>
      </c>
      <c r="E203" s="224" t="s">
        <v>792</v>
      </c>
      <c r="F203" s="224" t="s">
        <v>840</v>
      </c>
      <c r="G203" s="236" t="s">
        <v>42</v>
      </c>
      <c r="H203" s="376"/>
      <c r="I203" s="224" t="s">
        <v>841</v>
      </c>
      <c r="J203" s="224" t="s">
        <v>392</v>
      </c>
      <c r="K203" s="278">
        <v>45324</v>
      </c>
      <c r="L203" s="226"/>
      <c r="M203" s="226"/>
      <c r="N203" s="227"/>
      <c r="O203" s="226">
        <f>'EQUIPO JULIO 2025  1'!AQ203</f>
        <v>0</v>
      </c>
      <c r="P203" s="228">
        <f t="shared" si="0"/>
        <v>0</v>
      </c>
      <c r="Q203" s="229">
        <f t="shared" ref="Q203:T203" si="397">AK203</f>
        <v>0</v>
      </c>
      <c r="R203" s="229">
        <f t="shared" si="397"/>
        <v>0</v>
      </c>
      <c r="S203" s="229">
        <f t="shared" si="397"/>
        <v>0</v>
      </c>
      <c r="T203" s="230">
        <f t="shared" si="397"/>
        <v>0</v>
      </c>
      <c r="U203" s="231"/>
      <c r="V203" s="220"/>
      <c r="W203" s="220"/>
      <c r="X203" s="220"/>
      <c r="Y203" s="232"/>
      <c r="Z203" s="340"/>
      <c r="AA203" s="341"/>
      <c r="AB203" s="220"/>
      <c r="AC203" s="220"/>
      <c r="AD203" s="232"/>
      <c r="AE203" s="233"/>
      <c r="AF203" s="220"/>
      <c r="AG203" s="220"/>
      <c r="AH203" s="220"/>
      <c r="AI203" s="232"/>
      <c r="AJ203" s="234">
        <f>'EQUIPO ENERO 2025'!AP203</f>
        <v>0</v>
      </c>
      <c r="AK203" s="235">
        <f t="shared" ref="AK203:AO203" si="398">P203-Z203+AE203+U203</f>
        <v>0</v>
      </c>
      <c r="AL203" s="229">
        <f t="shared" si="398"/>
        <v>0</v>
      </c>
      <c r="AM203" s="229">
        <f t="shared" si="398"/>
        <v>0</v>
      </c>
      <c r="AN203" s="229">
        <f t="shared" si="398"/>
        <v>0</v>
      </c>
      <c r="AO203" s="229">
        <f t="shared" si="398"/>
        <v>0</v>
      </c>
      <c r="AP203" s="220"/>
      <c r="AQ203" s="226">
        <f t="shared" si="3"/>
        <v>0</v>
      </c>
      <c r="AR203" s="224"/>
      <c r="AS203" s="224"/>
      <c r="AT203" s="236"/>
      <c r="AU203" s="224"/>
      <c r="AV203" s="224"/>
      <c r="AW203" s="238"/>
      <c r="AX203" s="238"/>
    </row>
    <row r="204" spans="1:50" ht="93.75" customHeight="1" x14ac:dyDescent="0.55000000000000004">
      <c r="A204" s="218">
        <f t="shared" si="4"/>
        <v>199</v>
      </c>
      <c r="B204" s="273" t="s">
        <v>842</v>
      </c>
      <c r="C204" s="224" t="s">
        <v>91</v>
      </c>
      <c r="D204" s="224" t="s">
        <v>392</v>
      </c>
      <c r="E204" s="224" t="s">
        <v>792</v>
      </c>
      <c r="F204" s="224" t="s">
        <v>840</v>
      </c>
      <c r="G204" s="236" t="s">
        <v>42</v>
      </c>
      <c r="H204" s="236" t="s">
        <v>843</v>
      </c>
      <c r="I204" s="224" t="s">
        <v>844</v>
      </c>
      <c r="J204" s="224" t="s">
        <v>392</v>
      </c>
      <c r="K204" s="278">
        <v>45099</v>
      </c>
      <c r="L204" s="226">
        <v>412323</v>
      </c>
      <c r="M204" s="226"/>
      <c r="N204" s="227"/>
      <c r="O204" s="226">
        <f>'EQUIPO JULIO 2025  1'!AQ204</f>
        <v>0</v>
      </c>
      <c r="P204" s="228">
        <f t="shared" si="0"/>
        <v>0</v>
      </c>
      <c r="Q204" s="229">
        <f t="shared" ref="Q204:T204" si="399">AK204</f>
        <v>0</v>
      </c>
      <c r="R204" s="229">
        <f t="shared" si="399"/>
        <v>0</v>
      </c>
      <c r="S204" s="229">
        <f t="shared" si="399"/>
        <v>0</v>
      </c>
      <c r="T204" s="230">
        <f t="shared" si="399"/>
        <v>0</v>
      </c>
      <c r="U204" s="231"/>
      <c r="V204" s="220"/>
      <c r="W204" s="220"/>
      <c r="X204" s="220"/>
      <c r="Y204" s="232"/>
      <c r="Z204" s="340"/>
      <c r="AA204" s="341"/>
      <c r="AB204" s="220"/>
      <c r="AC204" s="220"/>
      <c r="AD204" s="232"/>
      <c r="AE204" s="233"/>
      <c r="AF204" s="220"/>
      <c r="AG204" s="220"/>
      <c r="AH204" s="220"/>
      <c r="AI204" s="232"/>
      <c r="AJ204" s="234">
        <f>'EQUIPO ENERO 2025'!AP204</f>
        <v>0</v>
      </c>
      <c r="AK204" s="235">
        <f t="shared" ref="AK204:AO204" si="400">P204-Z204+AE204+U204</f>
        <v>0</v>
      </c>
      <c r="AL204" s="229">
        <f t="shared" si="400"/>
        <v>0</v>
      </c>
      <c r="AM204" s="229">
        <f t="shared" si="400"/>
        <v>0</v>
      </c>
      <c r="AN204" s="229">
        <f t="shared" si="400"/>
        <v>0</v>
      </c>
      <c r="AO204" s="229">
        <f t="shared" si="400"/>
        <v>0</v>
      </c>
      <c r="AP204" s="220"/>
      <c r="AQ204" s="226">
        <f t="shared" si="3"/>
        <v>0</v>
      </c>
      <c r="AR204" s="224"/>
      <c r="AS204" s="224"/>
      <c r="AT204" s="236"/>
      <c r="AU204" s="224"/>
      <c r="AV204" s="224"/>
      <c r="AW204" s="238"/>
      <c r="AX204" s="238"/>
    </row>
    <row r="205" spans="1:50" ht="93.75" customHeight="1" x14ac:dyDescent="0.55000000000000004">
      <c r="A205" s="218">
        <f t="shared" si="4"/>
        <v>200</v>
      </c>
      <c r="B205" s="370" t="s">
        <v>1183</v>
      </c>
      <c r="C205" s="224" t="s">
        <v>91</v>
      </c>
      <c r="D205" s="224" t="s">
        <v>392</v>
      </c>
      <c r="E205" s="224" t="s">
        <v>792</v>
      </c>
      <c r="F205" s="224" t="s">
        <v>793</v>
      </c>
      <c r="G205" s="236" t="s">
        <v>42</v>
      </c>
      <c r="H205" s="377" t="s">
        <v>810</v>
      </c>
      <c r="I205" s="224" t="s">
        <v>846</v>
      </c>
      <c r="J205" s="224" t="s">
        <v>392</v>
      </c>
      <c r="K205" s="278">
        <v>45099</v>
      </c>
      <c r="L205" s="226">
        <v>412323</v>
      </c>
      <c r="M205" s="226"/>
      <c r="N205" s="227"/>
      <c r="O205" s="226">
        <f>'EQUIPO JULIO 2025  1'!AQ205</f>
        <v>1</v>
      </c>
      <c r="P205" s="228">
        <f t="shared" si="0"/>
        <v>1</v>
      </c>
      <c r="Q205" s="229">
        <f t="shared" ref="Q205:T205" si="401">AK205</f>
        <v>1</v>
      </c>
      <c r="R205" s="229">
        <f t="shared" si="401"/>
        <v>1</v>
      </c>
      <c r="S205" s="229">
        <f t="shared" si="401"/>
        <v>1</v>
      </c>
      <c r="T205" s="230">
        <f t="shared" si="401"/>
        <v>1</v>
      </c>
      <c r="U205" s="231"/>
      <c r="V205" s="220"/>
      <c r="W205" s="220"/>
      <c r="X205" s="220"/>
      <c r="Y205" s="232"/>
      <c r="Z205" s="340"/>
      <c r="AA205" s="341"/>
      <c r="AB205" s="220"/>
      <c r="AC205" s="220"/>
      <c r="AD205" s="232"/>
      <c r="AE205" s="233"/>
      <c r="AF205" s="220"/>
      <c r="AG205" s="220"/>
      <c r="AH205" s="220"/>
      <c r="AI205" s="232"/>
      <c r="AJ205" s="234">
        <f>'EQUIPO ENERO 2025'!AP205</f>
        <v>1</v>
      </c>
      <c r="AK205" s="235">
        <f t="shared" ref="AK205:AO205" si="402">P205-Z205+AE205+U205</f>
        <v>1</v>
      </c>
      <c r="AL205" s="229">
        <f t="shared" si="402"/>
        <v>1</v>
      </c>
      <c r="AM205" s="229">
        <f t="shared" si="402"/>
        <v>1</v>
      </c>
      <c r="AN205" s="229">
        <f t="shared" si="402"/>
        <v>1</v>
      </c>
      <c r="AO205" s="229">
        <f t="shared" si="402"/>
        <v>1</v>
      </c>
      <c r="AP205" s="220"/>
      <c r="AQ205" s="226">
        <f t="shared" si="3"/>
        <v>1</v>
      </c>
      <c r="AR205" s="224"/>
      <c r="AS205" s="224"/>
      <c r="AT205" s="236"/>
      <c r="AU205" s="224"/>
      <c r="AV205" s="224"/>
      <c r="AW205" s="238"/>
      <c r="AX205" s="238"/>
    </row>
    <row r="206" spans="1:50" ht="93.75" customHeight="1" x14ac:dyDescent="0.55000000000000004">
      <c r="A206" s="218">
        <f t="shared" si="4"/>
        <v>201</v>
      </c>
      <c r="B206" s="273" t="s">
        <v>847</v>
      </c>
      <c r="C206" s="224" t="s">
        <v>91</v>
      </c>
      <c r="D206" s="224" t="s">
        <v>392</v>
      </c>
      <c r="E206" s="224" t="s">
        <v>792</v>
      </c>
      <c r="F206" s="224" t="s">
        <v>848</v>
      </c>
      <c r="G206" s="236" t="s">
        <v>42</v>
      </c>
      <c r="H206" s="224"/>
      <c r="I206" s="224" t="s">
        <v>849</v>
      </c>
      <c r="J206" s="224" t="s">
        <v>392</v>
      </c>
      <c r="K206" s="278">
        <v>45099</v>
      </c>
      <c r="L206" s="226">
        <v>412323</v>
      </c>
      <c r="M206" s="226"/>
      <c r="N206" s="227"/>
      <c r="O206" s="226">
        <f>'EQUIPO JULIO 2025  1'!AQ206</f>
        <v>7</v>
      </c>
      <c r="P206" s="228">
        <f t="shared" si="0"/>
        <v>7</v>
      </c>
      <c r="Q206" s="229">
        <f t="shared" ref="Q206:T206" si="403">AK206</f>
        <v>7</v>
      </c>
      <c r="R206" s="229">
        <f t="shared" si="403"/>
        <v>7</v>
      </c>
      <c r="S206" s="229">
        <f t="shared" si="403"/>
        <v>7</v>
      </c>
      <c r="T206" s="230">
        <f t="shared" si="403"/>
        <v>7</v>
      </c>
      <c r="U206" s="231"/>
      <c r="V206" s="220"/>
      <c r="W206" s="220"/>
      <c r="X206" s="220"/>
      <c r="Y206" s="232"/>
      <c r="Z206" s="340"/>
      <c r="AA206" s="341"/>
      <c r="AB206" s="220"/>
      <c r="AC206" s="220"/>
      <c r="AD206" s="232"/>
      <c r="AE206" s="233"/>
      <c r="AF206" s="220"/>
      <c r="AG206" s="220"/>
      <c r="AH206" s="220"/>
      <c r="AI206" s="232"/>
      <c r="AJ206" s="234">
        <f>'EQUIPO ENERO 2025'!AP206</f>
        <v>7</v>
      </c>
      <c r="AK206" s="235">
        <f t="shared" ref="AK206:AO206" si="404">P206-Z206+AE206+U206</f>
        <v>7</v>
      </c>
      <c r="AL206" s="229">
        <f t="shared" si="404"/>
        <v>7</v>
      </c>
      <c r="AM206" s="229">
        <f t="shared" si="404"/>
        <v>7</v>
      </c>
      <c r="AN206" s="229">
        <f t="shared" si="404"/>
        <v>7</v>
      </c>
      <c r="AO206" s="229">
        <f t="shared" si="404"/>
        <v>7</v>
      </c>
      <c r="AP206" s="220"/>
      <c r="AQ206" s="226">
        <f t="shared" si="3"/>
        <v>7</v>
      </c>
      <c r="AR206" s="224"/>
      <c r="AS206" s="224"/>
      <c r="AT206" s="236"/>
      <c r="AU206" s="224"/>
      <c r="AV206" s="224"/>
      <c r="AW206" s="238"/>
      <c r="AX206" s="238"/>
    </row>
    <row r="207" spans="1:50" ht="93.75" customHeight="1" x14ac:dyDescent="0.55000000000000004">
      <c r="A207" s="218">
        <f t="shared" si="4"/>
        <v>202</v>
      </c>
      <c r="B207" s="279" t="s">
        <v>850</v>
      </c>
      <c r="C207" s="224" t="s">
        <v>91</v>
      </c>
      <c r="D207" s="224" t="s">
        <v>72</v>
      </c>
      <c r="E207" s="224" t="s">
        <v>792</v>
      </c>
      <c r="F207" s="224" t="s">
        <v>840</v>
      </c>
      <c r="G207" s="227" t="s">
        <v>42</v>
      </c>
      <c r="H207" s="224"/>
      <c r="I207" s="224" t="s">
        <v>851</v>
      </c>
      <c r="J207" s="224" t="s">
        <v>72</v>
      </c>
      <c r="K207" s="278">
        <v>45299</v>
      </c>
      <c r="L207" s="226"/>
      <c r="M207" s="226"/>
      <c r="N207" s="227"/>
      <c r="O207" s="226">
        <f>'EQUIPO JULIO 2025  1'!AQ207</f>
        <v>0</v>
      </c>
      <c r="P207" s="228">
        <f t="shared" si="0"/>
        <v>0</v>
      </c>
      <c r="Q207" s="229">
        <f t="shared" ref="Q207:T207" si="405">AK207</f>
        <v>0</v>
      </c>
      <c r="R207" s="229">
        <f t="shared" si="405"/>
        <v>0</v>
      </c>
      <c r="S207" s="229">
        <f t="shared" si="405"/>
        <v>0</v>
      </c>
      <c r="T207" s="230">
        <f t="shared" si="405"/>
        <v>0</v>
      </c>
      <c r="U207" s="231"/>
      <c r="V207" s="220"/>
      <c r="W207" s="220"/>
      <c r="X207" s="220"/>
      <c r="Y207" s="232"/>
      <c r="Z207" s="340"/>
      <c r="AA207" s="341"/>
      <c r="AB207" s="220"/>
      <c r="AC207" s="220"/>
      <c r="AD207" s="232"/>
      <c r="AE207" s="233"/>
      <c r="AF207" s="220"/>
      <c r="AG207" s="220"/>
      <c r="AH207" s="220"/>
      <c r="AI207" s="232"/>
      <c r="AJ207" s="234">
        <f>'EQUIPO ENERO 2025'!AP207</f>
        <v>0</v>
      </c>
      <c r="AK207" s="235">
        <f t="shared" ref="AK207:AO207" si="406">P207-Z207+AE207+U207</f>
        <v>0</v>
      </c>
      <c r="AL207" s="229">
        <f t="shared" si="406"/>
        <v>0</v>
      </c>
      <c r="AM207" s="229">
        <f t="shared" si="406"/>
        <v>0</v>
      </c>
      <c r="AN207" s="229">
        <f t="shared" si="406"/>
        <v>0</v>
      </c>
      <c r="AO207" s="229">
        <f t="shared" si="406"/>
        <v>0</v>
      </c>
      <c r="AP207" s="220"/>
      <c r="AQ207" s="226">
        <f t="shared" si="3"/>
        <v>0</v>
      </c>
      <c r="AR207" s="224"/>
      <c r="AS207" s="224"/>
      <c r="AT207" s="236"/>
      <c r="AU207" s="224"/>
      <c r="AV207" s="224"/>
      <c r="AW207" s="238"/>
      <c r="AX207" s="238"/>
    </row>
    <row r="208" spans="1:50" ht="93.75" customHeight="1" x14ac:dyDescent="0.55000000000000004">
      <c r="A208" s="218">
        <f t="shared" si="4"/>
        <v>203</v>
      </c>
      <c r="B208" s="273" t="s">
        <v>852</v>
      </c>
      <c r="C208" s="224" t="s">
        <v>410</v>
      </c>
      <c r="D208" s="224" t="s">
        <v>72</v>
      </c>
      <c r="E208" s="224" t="s">
        <v>792</v>
      </c>
      <c r="F208" s="224" t="s">
        <v>437</v>
      </c>
      <c r="G208" s="236" t="s">
        <v>42</v>
      </c>
      <c r="H208" s="236" t="s">
        <v>853</v>
      </c>
      <c r="I208" s="224" t="s">
        <v>854</v>
      </c>
      <c r="J208" s="224" t="s">
        <v>72</v>
      </c>
      <c r="K208" s="278">
        <v>45574</v>
      </c>
      <c r="L208" s="226" t="s">
        <v>855</v>
      </c>
      <c r="M208" s="226"/>
      <c r="N208" s="227"/>
      <c r="O208" s="226">
        <f>'EQUIPO JULIO 2025  1'!AQ208</f>
        <v>22</v>
      </c>
      <c r="P208" s="228">
        <f t="shared" si="0"/>
        <v>22</v>
      </c>
      <c r="Q208" s="229">
        <f t="shared" ref="Q208:T208" si="407">AK208</f>
        <v>22</v>
      </c>
      <c r="R208" s="229">
        <f t="shared" si="407"/>
        <v>22</v>
      </c>
      <c r="S208" s="229">
        <f t="shared" si="407"/>
        <v>22</v>
      </c>
      <c r="T208" s="230">
        <f t="shared" si="407"/>
        <v>22</v>
      </c>
      <c r="U208" s="231"/>
      <c r="V208" s="220"/>
      <c r="W208" s="220"/>
      <c r="X208" s="220"/>
      <c r="Y208" s="232"/>
      <c r="Z208" s="340"/>
      <c r="AA208" s="341"/>
      <c r="AB208" s="220"/>
      <c r="AC208" s="220"/>
      <c r="AD208" s="232"/>
      <c r="AE208" s="233"/>
      <c r="AF208" s="220"/>
      <c r="AG208" s="220"/>
      <c r="AH208" s="220"/>
      <c r="AI208" s="232"/>
      <c r="AJ208" s="234">
        <f>'EQUIPO ENERO 2025'!AP208</f>
        <v>22</v>
      </c>
      <c r="AK208" s="235">
        <f t="shared" ref="AK208:AO208" si="408">P208-Z208+AE208+U208</f>
        <v>22</v>
      </c>
      <c r="AL208" s="229">
        <f t="shared" si="408"/>
        <v>22</v>
      </c>
      <c r="AM208" s="229">
        <f t="shared" si="408"/>
        <v>22</v>
      </c>
      <c r="AN208" s="229">
        <f t="shared" si="408"/>
        <v>22</v>
      </c>
      <c r="AO208" s="229">
        <f t="shared" si="408"/>
        <v>22</v>
      </c>
      <c r="AP208" s="220"/>
      <c r="AQ208" s="226">
        <f t="shared" si="3"/>
        <v>22</v>
      </c>
      <c r="AR208" s="224"/>
      <c r="AS208" s="224"/>
      <c r="AT208" s="236"/>
      <c r="AU208" s="224"/>
      <c r="AV208" s="224"/>
      <c r="AW208" s="238"/>
      <c r="AX208" s="238"/>
    </row>
    <row r="209" spans="1:50" ht="93.75" customHeight="1" x14ac:dyDescent="0.55000000000000004">
      <c r="A209" s="218">
        <f t="shared" si="4"/>
        <v>204</v>
      </c>
      <c r="B209" s="273" t="s">
        <v>858</v>
      </c>
      <c r="C209" s="224" t="s">
        <v>410</v>
      </c>
      <c r="D209" s="224" t="s">
        <v>72</v>
      </c>
      <c r="E209" s="224" t="s">
        <v>792</v>
      </c>
      <c r="F209" s="224" t="s">
        <v>472</v>
      </c>
      <c r="G209" s="236" t="s">
        <v>42</v>
      </c>
      <c r="H209" s="280">
        <v>850</v>
      </c>
      <c r="I209" s="224" t="s">
        <v>859</v>
      </c>
      <c r="J209" s="224" t="s">
        <v>72</v>
      </c>
      <c r="K209" s="278">
        <v>45673</v>
      </c>
      <c r="L209" s="226" t="s">
        <v>89</v>
      </c>
      <c r="M209" s="226"/>
      <c r="N209" s="227"/>
      <c r="O209" s="226">
        <f>'EQUIPO JULIO 2025  1'!AQ209</f>
        <v>14</v>
      </c>
      <c r="P209" s="228">
        <f t="shared" si="0"/>
        <v>14</v>
      </c>
      <c r="Q209" s="229">
        <f t="shared" ref="Q209:T209" si="409">AK209</f>
        <v>14</v>
      </c>
      <c r="R209" s="229">
        <f t="shared" si="409"/>
        <v>14</v>
      </c>
      <c r="S209" s="229">
        <f t="shared" si="409"/>
        <v>14</v>
      </c>
      <c r="T209" s="230">
        <f t="shared" si="409"/>
        <v>14</v>
      </c>
      <c r="U209" s="231"/>
      <c r="V209" s="220"/>
      <c r="W209" s="220"/>
      <c r="X209" s="220"/>
      <c r="Y209" s="232"/>
      <c r="Z209" s="340"/>
      <c r="AA209" s="341"/>
      <c r="AB209" s="220"/>
      <c r="AC209" s="220"/>
      <c r="AD209" s="232"/>
      <c r="AE209" s="233"/>
      <c r="AF209" s="220"/>
      <c r="AG209" s="220"/>
      <c r="AH209" s="220"/>
      <c r="AI209" s="232"/>
      <c r="AJ209" s="234">
        <f>'EQUIPO ENERO 2025'!AP209</f>
        <v>15</v>
      </c>
      <c r="AK209" s="235">
        <f t="shared" ref="AK209:AO209" si="410">P209-Z209+AE209+U209</f>
        <v>14</v>
      </c>
      <c r="AL209" s="229">
        <f t="shared" si="410"/>
        <v>14</v>
      </c>
      <c r="AM209" s="229">
        <f t="shared" si="410"/>
        <v>14</v>
      </c>
      <c r="AN209" s="229">
        <f t="shared" si="410"/>
        <v>14</v>
      </c>
      <c r="AO209" s="229">
        <f t="shared" si="410"/>
        <v>14</v>
      </c>
      <c r="AP209" s="220"/>
      <c r="AQ209" s="226">
        <f t="shared" si="3"/>
        <v>14</v>
      </c>
      <c r="AR209" s="224"/>
      <c r="AS209" s="224"/>
      <c r="AT209" s="236"/>
      <c r="AU209" s="224"/>
      <c r="AV209" s="224"/>
      <c r="AW209" s="238"/>
      <c r="AX209" s="238"/>
    </row>
    <row r="210" spans="1:50" ht="93.75" customHeight="1" x14ac:dyDescent="0.55000000000000004">
      <c r="A210" s="218">
        <f t="shared" si="4"/>
        <v>205</v>
      </c>
      <c r="B210" s="273" t="s">
        <v>860</v>
      </c>
      <c r="C210" s="224" t="s">
        <v>91</v>
      </c>
      <c r="D210" s="224" t="s">
        <v>72</v>
      </c>
      <c r="E210" s="224" t="s">
        <v>792</v>
      </c>
      <c r="F210" s="224" t="s">
        <v>799</v>
      </c>
      <c r="G210" s="236" t="s">
        <v>42</v>
      </c>
      <c r="H210" s="236" t="s">
        <v>861</v>
      </c>
      <c r="I210" s="224" t="s">
        <v>862</v>
      </c>
      <c r="J210" s="224" t="s">
        <v>72</v>
      </c>
      <c r="K210" s="278">
        <v>45574</v>
      </c>
      <c r="L210" s="226" t="s">
        <v>855</v>
      </c>
      <c r="M210" s="226"/>
      <c r="N210" s="227"/>
      <c r="O210" s="226">
        <f>'EQUIPO JULIO 2025  1'!AQ210</f>
        <v>3</v>
      </c>
      <c r="P210" s="228">
        <f t="shared" si="0"/>
        <v>3</v>
      </c>
      <c r="Q210" s="229">
        <f t="shared" ref="Q210:T210" si="411">AK210</f>
        <v>3</v>
      </c>
      <c r="R210" s="229">
        <f t="shared" si="411"/>
        <v>3</v>
      </c>
      <c r="S210" s="229">
        <f t="shared" si="411"/>
        <v>3</v>
      </c>
      <c r="T210" s="230">
        <f t="shared" si="411"/>
        <v>3</v>
      </c>
      <c r="U210" s="231"/>
      <c r="V210" s="220"/>
      <c r="W210" s="220"/>
      <c r="X210" s="220"/>
      <c r="Y210" s="232"/>
      <c r="Z210" s="340"/>
      <c r="AA210" s="341"/>
      <c r="AB210" s="220"/>
      <c r="AC210" s="220"/>
      <c r="AD210" s="232"/>
      <c r="AE210" s="233"/>
      <c r="AF210" s="220"/>
      <c r="AG210" s="220"/>
      <c r="AH210" s="220"/>
      <c r="AI210" s="232"/>
      <c r="AJ210" s="234">
        <f>'EQUIPO ENERO 2025'!AP210</f>
        <v>4</v>
      </c>
      <c r="AK210" s="235">
        <f t="shared" ref="AK210:AO210" si="412">P210-Z210+AE210+U210</f>
        <v>3</v>
      </c>
      <c r="AL210" s="229">
        <f t="shared" si="412"/>
        <v>3</v>
      </c>
      <c r="AM210" s="229">
        <f t="shared" si="412"/>
        <v>3</v>
      </c>
      <c r="AN210" s="229">
        <f t="shared" si="412"/>
        <v>3</v>
      </c>
      <c r="AO210" s="229">
        <f t="shared" si="412"/>
        <v>3</v>
      </c>
      <c r="AP210" s="220"/>
      <c r="AQ210" s="226">
        <f t="shared" si="3"/>
        <v>3</v>
      </c>
      <c r="AR210" s="224"/>
      <c r="AS210" s="224"/>
      <c r="AT210" s="236"/>
      <c r="AU210" s="224"/>
      <c r="AV210" s="224"/>
      <c r="AW210" s="238"/>
      <c r="AX210" s="238"/>
    </row>
    <row r="211" spans="1:50" ht="93.75" customHeight="1" x14ac:dyDescent="0.55000000000000004">
      <c r="A211" s="218">
        <f t="shared" si="4"/>
        <v>206</v>
      </c>
      <c r="B211" s="273" t="s">
        <v>863</v>
      </c>
      <c r="C211" s="224" t="s">
        <v>212</v>
      </c>
      <c r="D211" s="224" t="s">
        <v>72</v>
      </c>
      <c r="E211" s="224" t="s">
        <v>792</v>
      </c>
      <c r="F211" s="224" t="s">
        <v>510</v>
      </c>
      <c r="G211" s="236"/>
      <c r="H211" s="236"/>
      <c r="I211" s="224" t="s">
        <v>864</v>
      </c>
      <c r="J211" s="224" t="s">
        <v>72</v>
      </c>
      <c r="K211" s="278">
        <v>45574</v>
      </c>
      <c r="L211" s="226" t="s">
        <v>855</v>
      </c>
      <c r="M211" s="226"/>
      <c r="N211" s="227"/>
      <c r="O211" s="226">
        <f>'EQUIPO JULIO 2025  1'!AQ211</f>
        <v>0</v>
      </c>
      <c r="P211" s="228">
        <f t="shared" si="0"/>
        <v>0</v>
      </c>
      <c r="Q211" s="229">
        <f t="shared" ref="Q211:T211" si="413">AK211</f>
        <v>0</v>
      </c>
      <c r="R211" s="229">
        <f t="shared" si="413"/>
        <v>0</v>
      </c>
      <c r="S211" s="229">
        <f t="shared" si="413"/>
        <v>0</v>
      </c>
      <c r="T211" s="230">
        <f t="shared" si="413"/>
        <v>0</v>
      </c>
      <c r="U211" s="231"/>
      <c r="V211" s="220"/>
      <c r="W211" s="220"/>
      <c r="X211" s="220"/>
      <c r="Y211" s="232"/>
      <c r="Z211" s="340"/>
      <c r="AA211" s="341"/>
      <c r="AB211" s="220"/>
      <c r="AC211" s="220"/>
      <c r="AD211" s="232"/>
      <c r="AE211" s="233"/>
      <c r="AF211" s="220"/>
      <c r="AG211" s="220"/>
      <c r="AH211" s="220"/>
      <c r="AI211" s="232"/>
      <c r="AJ211" s="234">
        <f>'EQUIPO ENERO 2025'!AP211</f>
        <v>1</v>
      </c>
      <c r="AK211" s="235">
        <f t="shared" ref="AK211:AO211" si="414">P211-Z211+AE211+U211</f>
        <v>0</v>
      </c>
      <c r="AL211" s="229">
        <f t="shared" si="414"/>
        <v>0</v>
      </c>
      <c r="AM211" s="229">
        <f t="shared" si="414"/>
        <v>0</v>
      </c>
      <c r="AN211" s="229">
        <f t="shared" si="414"/>
        <v>0</v>
      </c>
      <c r="AO211" s="229">
        <f t="shared" si="414"/>
        <v>0</v>
      </c>
      <c r="AP211" s="220"/>
      <c r="AQ211" s="226">
        <f t="shared" si="3"/>
        <v>0</v>
      </c>
      <c r="AR211" s="224"/>
      <c r="AS211" s="224"/>
      <c r="AT211" s="236"/>
      <c r="AU211" s="224"/>
      <c r="AV211" s="224"/>
      <c r="AW211" s="238"/>
      <c r="AX211" s="238"/>
    </row>
    <row r="212" spans="1:50" ht="93.75" customHeight="1" x14ac:dyDescent="0.55000000000000004">
      <c r="A212" s="218">
        <f t="shared" si="4"/>
        <v>207</v>
      </c>
      <c r="B212" s="273" t="s">
        <v>865</v>
      </c>
      <c r="C212" s="224" t="s">
        <v>155</v>
      </c>
      <c r="D212" s="224" t="s">
        <v>58</v>
      </c>
      <c r="E212" s="236" t="s">
        <v>866</v>
      </c>
      <c r="F212" s="224"/>
      <c r="G212" s="236" t="s">
        <v>42</v>
      </c>
      <c r="H212" s="236"/>
      <c r="I212" s="224" t="s">
        <v>866</v>
      </c>
      <c r="J212" s="224" t="s">
        <v>44</v>
      </c>
      <c r="K212" s="278">
        <v>45666</v>
      </c>
      <c r="L212" s="226" t="s">
        <v>45</v>
      </c>
      <c r="M212" s="226"/>
      <c r="N212" s="227"/>
      <c r="O212" s="226">
        <f>'EQUIPO JULIO 2025  1'!AQ212</f>
        <v>6</v>
      </c>
      <c r="P212" s="228">
        <f t="shared" si="0"/>
        <v>6</v>
      </c>
      <c r="Q212" s="229">
        <f t="shared" ref="Q212:T212" si="415">AK212</f>
        <v>6</v>
      </c>
      <c r="R212" s="229">
        <f t="shared" si="415"/>
        <v>6</v>
      </c>
      <c r="S212" s="229">
        <f t="shared" si="415"/>
        <v>6</v>
      </c>
      <c r="T212" s="230">
        <f t="shared" si="415"/>
        <v>6</v>
      </c>
      <c r="U212" s="231"/>
      <c r="V212" s="220"/>
      <c r="W212" s="220"/>
      <c r="X212" s="220"/>
      <c r="Y212" s="232"/>
      <c r="Z212" s="340"/>
      <c r="AA212" s="341"/>
      <c r="AB212" s="220"/>
      <c r="AC212" s="220"/>
      <c r="AD212" s="232"/>
      <c r="AE212" s="233"/>
      <c r="AF212" s="220"/>
      <c r="AG212" s="220"/>
      <c r="AH212" s="220"/>
      <c r="AI212" s="232"/>
      <c r="AJ212" s="234">
        <f>'EQUIPO ENERO 2025'!AP212</f>
        <v>6</v>
      </c>
      <c r="AK212" s="235">
        <f t="shared" ref="AK212:AO212" si="416">P212-Z212+AE212+U212</f>
        <v>6</v>
      </c>
      <c r="AL212" s="229">
        <f t="shared" si="416"/>
        <v>6</v>
      </c>
      <c r="AM212" s="229">
        <f t="shared" si="416"/>
        <v>6</v>
      </c>
      <c r="AN212" s="229">
        <f t="shared" si="416"/>
        <v>6</v>
      </c>
      <c r="AO212" s="229">
        <f t="shared" si="416"/>
        <v>6</v>
      </c>
      <c r="AP212" s="220"/>
      <c r="AQ212" s="226">
        <f t="shared" si="3"/>
        <v>6</v>
      </c>
      <c r="AR212" s="224"/>
      <c r="AS212" s="224"/>
      <c r="AT212" s="236"/>
      <c r="AU212" s="224"/>
      <c r="AV212" s="224"/>
      <c r="AW212" s="238"/>
      <c r="AX212" s="238"/>
    </row>
    <row r="213" spans="1:50" ht="93.75" customHeight="1" x14ac:dyDescent="0.55000000000000004">
      <c r="A213" s="218">
        <f t="shared" si="4"/>
        <v>208</v>
      </c>
      <c r="B213" s="313" t="s">
        <v>868</v>
      </c>
      <c r="C213" s="224" t="s">
        <v>190</v>
      </c>
      <c r="D213" s="224" t="s">
        <v>392</v>
      </c>
      <c r="E213" s="236" t="s">
        <v>869</v>
      </c>
      <c r="F213" s="236" t="s">
        <v>870</v>
      </c>
      <c r="G213" s="236" t="s">
        <v>42</v>
      </c>
      <c r="H213" s="280">
        <v>3640</v>
      </c>
      <c r="I213" s="224" t="s">
        <v>871</v>
      </c>
      <c r="J213" s="303" t="s">
        <v>397</v>
      </c>
      <c r="K213" s="278">
        <v>45670</v>
      </c>
      <c r="L213" s="226">
        <v>121307285</v>
      </c>
      <c r="M213" s="226"/>
      <c r="N213" s="227"/>
      <c r="O213" s="226">
        <f>'EQUIPO JULIO 2025  1'!AQ213</f>
        <v>0</v>
      </c>
      <c r="P213" s="228">
        <f t="shared" si="0"/>
        <v>0</v>
      </c>
      <c r="Q213" s="229">
        <f t="shared" ref="Q213:T213" si="417">AK213</f>
        <v>0</v>
      </c>
      <c r="R213" s="229">
        <f t="shared" si="417"/>
        <v>0</v>
      </c>
      <c r="S213" s="229">
        <f t="shared" si="417"/>
        <v>0</v>
      </c>
      <c r="T213" s="230">
        <f t="shared" si="417"/>
        <v>0</v>
      </c>
      <c r="U213" s="231"/>
      <c r="V213" s="220"/>
      <c r="W213" s="220"/>
      <c r="X213" s="220"/>
      <c r="Y213" s="232"/>
      <c r="Z213" s="340"/>
      <c r="AA213" s="341"/>
      <c r="AB213" s="220"/>
      <c r="AC213" s="220"/>
      <c r="AD213" s="232"/>
      <c r="AE213" s="233"/>
      <c r="AF213" s="220"/>
      <c r="AG213" s="220"/>
      <c r="AH213" s="220"/>
      <c r="AI213" s="232"/>
      <c r="AJ213" s="234">
        <f>'EQUIPO ENERO 2025'!AP213</f>
        <v>0</v>
      </c>
      <c r="AK213" s="235">
        <f t="shared" ref="AK213:AO213" si="418">P213-Z213+AE213+U213</f>
        <v>0</v>
      </c>
      <c r="AL213" s="229">
        <f t="shared" si="418"/>
        <v>0</v>
      </c>
      <c r="AM213" s="229">
        <f t="shared" si="418"/>
        <v>0</v>
      </c>
      <c r="AN213" s="229">
        <f t="shared" si="418"/>
        <v>0</v>
      </c>
      <c r="AO213" s="229">
        <f t="shared" si="418"/>
        <v>0</v>
      </c>
      <c r="AP213" s="220"/>
      <c r="AQ213" s="226">
        <f t="shared" si="3"/>
        <v>0</v>
      </c>
      <c r="AR213" s="224"/>
      <c r="AS213" s="224"/>
      <c r="AT213" s="236"/>
      <c r="AU213" s="224"/>
      <c r="AV213" s="224"/>
      <c r="AW213" s="238"/>
      <c r="AX213" s="238"/>
    </row>
    <row r="214" spans="1:50" ht="93.75" customHeight="1" x14ac:dyDescent="0.55000000000000004">
      <c r="A214" s="218">
        <f t="shared" si="4"/>
        <v>209</v>
      </c>
      <c r="B214" s="273" t="s">
        <v>873</v>
      </c>
      <c r="C214" s="224" t="s">
        <v>91</v>
      </c>
      <c r="D214" s="247" t="s">
        <v>58</v>
      </c>
      <c r="E214" s="224" t="s">
        <v>689</v>
      </c>
      <c r="F214" s="224" t="s">
        <v>596</v>
      </c>
      <c r="G214" s="236" t="s">
        <v>42</v>
      </c>
      <c r="H214" s="236" t="s">
        <v>875</v>
      </c>
      <c r="I214" s="224" t="s">
        <v>876</v>
      </c>
      <c r="J214" s="224" t="s">
        <v>72</v>
      </c>
      <c r="K214" s="278">
        <v>45107</v>
      </c>
      <c r="L214" s="226" t="s">
        <v>109</v>
      </c>
      <c r="M214" s="226"/>
      <c r="N214" s="227"/>
      <c r="O214" s="226">
        <f>'EQUIPO JULIO 2025  1'!AQ214</f>
        <v>0</v>
      </c>
      <c r="P214" s="228">
        <f t="shared" si="0"/>
        <v>0</v>
      </c>
      <c r="Q214" s="229">
        <f t="shared" ref="Q214:T214" si="419">AK214</f>
        <v>0</v>
      </c>
      <c r="R214" s="229">
        <f t="shared" si="419"/>
        <v>0</v>
      </c>
      <c r="S214" s="229">
        <f t="shared" si="419"/>
        <v>0</v>
      </c>
      <c r="T214" s="230">
        <f t="shared" si="419"/>
        <v>0</v>
      </c>
      <c r="U214" s="231"/>
      <c r="V214" s="220"/>
      <c r="W214" s="220"/>
      <c r="X214" s="220"/>
      <c r="Y214" s="232"/>
      <c r="Z214" s="340"/>
      <c r="AA214" s="341"/>
      <c r="AB214" s="220"/>
      <c r="AC214" s="220"/>
      <c r="AD214" s="232"/>
      <c r="AE214" s="233"/>
      <c r="AF214" s="220"/>
      <c r="AG214" s="220"/>
      <c r="AH214" s="220"/>
      <c r="AI214" s="232"/>
      <c r="AJ214" s="234">
        <f>'EQUIPO ENERO 2025'!AP214</f>
        <v>0</v>
      </c>
      <c r="AK214" s="235">
        <f t="shared" ref="AK214:AO214" si="420">P214-Z214+AE214+U214</f>
        <v>0</v>
      </c>
      <c r="AL214" s="229">
        <f t="shared" si="420"/>
        <v>0</v>
      </c>
      <c r="AM214" s="229">
        <f t="shared" si="420"/>
        <v>0</v>
      </c>
      <c r="AN214" s="229">
        <f t="shared" si="420"/>
        <v>0</v>
      </c>
      <c r="AO214" s="229">
        <f t="shared" si="420"/>
        <v>0</v>
      </c>
      <c r="AP214" s="220"/>
      <c r="AQ214" s="226">
        <f t="shared" si="3"/>
        <v>0</v>
      </c>
      <c r="AR214" s="224"/>
      <c r="AS214" s="224"/>
      <c r="AT214" s="236"/>
      <c r="AU214" s="224"/>
      <c r="AV214" s="224"/>
      <c r="AW214" s="238"/>
      <c r="AX214" s="238"/>
    </row>
    <row r="215" spans="1:50" ht="93.75" customHeight="1" x14ac:dyDescent="0.55000000000000004">
      <c r="A215" s="218">
        <f t="shared" si="4"/>
        <v>210</v>
      </c>
      <c r="B215" s="273" t="s">
        <v>1185</v>
      </c>
      <c r="C215" s="224" t="s">
        <v>132</v>
      </c>
      <c r="D215" s="224" t="s">
        <v>72</v>
      </c>
      <c r="E215" s="224" t="s">
        <v>879</v>
      </c>
      <c r="F215" s="224" t="s">
        <v>880</v>
      </c>
      <c r="G215" s="236" t="s">
        <v>42</v>
      </c>
      <c r="H215" s="224"/>
      <c r="I215" s="224" t="s">
        <v>881</v>
      </c>
      <c r="J215" s="224"/>
      <c r="K215" s="278"/>
      <c r="L215" s="226"/>
      <c r="M215" s="226"/>
      <c r="N215" s="227"/>
      <c r="O215" s="226">
        <f>'EQUIPO JULIO 2025  1'!AQ215</f>
        <v>1</v>
      </c>
      <c r="P215" s="228">
        <f t="shared" si="0"/>
        <v>1</v>
      </c>
      <c r="Q215" s="229">
        <f t="shared" ref="Q215:T215" si="421">AK215</f>
        <v>1</v>
      </c>
      <c r="R215" s="229">
        <f t="shared" si="421"/>
        <v>1</v>
      </c>
      <c r="S215" s="229">
        <f t="shared" si="421"/>
        <v>1</v>
      </c>
      <c r="T215" s="230">
        <f t="shared" si="421"/>
        <v>1</v>
      </c>
      <c r="U215" s="231"/>
      <c r="V215" s="220"/>
      <c r="W215" s="220"/>
      <c r="X215" s="220"/>
      <c r="Y215" s="232"/>
      <c r="Z215" s="340"/>
      <c r="AA215" s="341"/>
      <c r="AB215" s="220"/>
      <c r="AC215" s="220"/>
      <c r="AD215" s="232"/>
      <c r="AE215" s="233"/>
      <c r="AF215" s="220"/>
      <c r="AG215" s="220"/>
      <c r="AH215" s="220"/>
      <c r="AI215" s="232"/>
      <c r="AJ215" s="234">
        <f>'EQUIPO ENERO 2025'!AP215</f>
        <v>1</v>
      </c>
      <c r="AK215" s="235">
        <f t="shared" ref="AK215:AO215" si="422">P215-Z215+AE215+U215</f>
        <v>1</v>
      </c>
      <c r="AL215" s="229">
        <f t="shared" si="422"/>
        <v>1</v>
      </c>
      <c r="AM215" s="229">
        <f t="shared" si="422"/>
        <v>1</v>
      </c>
      <c r="AN215" s="229">
        <f t="shared" si="422"/>
        <v>1</v>
      </c>
      <c r="AO215" s="229">
        <f t="shared" si="422"/>
        <v>1</v>
      </c>
      <c r="AP215" s="220"/>
      <c r="AQ215" s="226">
        <f t="shared" si="3"/>
        <v>1</v>
      </c>
      <c r="AR215" s="224"/>
      <c r="AS215" s="224"/>
      <c r="AT215" s="236"/>
      <c r="AU215" s="224"/>
      <c r="AV215" s="224"/>
      <c r="AW215" s="238"/>
      <c r="AX215" s="238"/>
    </row>
    <row r="216" spans="1:50" ht="93.75" customHeight="1" x14ac:dyDescent="0.55000000000000004">
      <c r="A216" s="218">
        <f t="shared" si="4"/>
        <v>211</v>
      </c>
      <c r="B216" s="273" t="s">
        <v>1186</v>
      </c>
      <c r="C216" s="224" t="s">
        <v>190</v>
      </c>
      <c r="D216" s="236" t="s">
        <v>176</v>
      </c>
      <c r="E216" s="224" t="s">
        <v>883</v>
      </c>
      <c r="F216" s="224" t="s">
        <v>884</v>
      </c>
      <c r="G216" s="236" t="s">
        <v>42</v>
      </c>
      <c r="H216" s="280"/>
      <c r="I216" s="224" t="s">
        <v>885</v>
      </c>
      <c r="J216" s="220" t="s">
        <v>72</v>
      </c>
      <c r="K216" s="225">
        <v>45566</v>
      </c>
      <c r="L216" s="226" t="s">
        <v>277</v>
      </c>
      <c r="M216" s="226"/>
      <c r="N216" s="227"/>
      <c r="O216" s="226">
        <f>'EQUIPO JULIO 2025  1'!AQ216</f>
        <v>1</v>
      </c>
      <c r="P216" s="228">
        <f t="shared" si="0"/>
        <v>1</v>
      </c>
      <c r="Q216" s="229">
        <f t="shared" ref="Q216:T216" si="423">AK216</f>
        <v>1</v>
      </c>
      <c r="R216" s="229">
        <f t="shared" si="423"/>
        <v>1</v>
      </c>
      <c r="S216" s="229">
        <f t="shared" si="423"/>
        <v>1</v>
      </c>
      <c r="T216" s="230">
        <f t="shared" si="423"/>
        <v>1</v>
      </c>
      <c r="U216" s="231"/>
      <c r="V216" s="220"/>
      <c r="W216" s="220"/>
      <c r="X216" s="220"/>
      <c r="Y216" s="232"/>
      <c r="Z216" s="233"/>
      <c r="AA216" s="220"/>
      <c r="AB216" s="220"/>
      <c r="AC216" s="220"/>
      <c r="AD216" s="232"/>
      <c r="AE216" s="233"/>
      <c r="AF216" s="220"/>
      <c r="AG216" s="220"/>
      <c r="AH216" s="220"/>
      <c r="AI216" s="232"/>
      <c r="AJ216" s="234">
        <f>'EQUIPO ENERO 2025'!AP216</f>
        <v>1</v>
      </c>
      <c r="AK216" s="235">
        <f t="shared" ref="AK216:AO216" si="424">P216-Z216+AE216+U216</f>
        <v>1</v>
      </c>
      <c r="AL216" s="229">
        <f t="shared" si="424"/>
        <v>1</v>
      </c>
      <c r="AM216" s="229">
        <f t="shared" si="424"/>
        <v>1</v>
      </c>
      <c r="AN216" s="229">
        <f t="shared" si="424"/>
        <v>1</v>
      </c>
      <c r="AO216" s="229">
        <f t="shared" si="424"/>
        <v>1</v>
      </c>
      <c r="AP216" s="220"/>
      <c r="AQ216" s="226">
        <f t="shared" si="3"/>
        <v>1</v>
      </c>
      <c r="AR216" s="224"/>
      <c r="AS216" s="224"/>
      <c r="AT216" s="236"/>
      <c r="AU216" s="224"/>
      <c r="AV216" s="224"/>
      <c r="AW216" s="238"/>
      <c r="AX216" s="238"/>
    </row>
    <row r="217" spans="1:50" ht="93.75" customHeight="1" x14ac:dyDescent="0.55000000000000004">
      <c r="A217" s="218">
        <f t="shared" si="4"/>
        <v>212</v>
      </c>
      <c r="B217" s="378" t="s">
        <v>888</v>
      </c>
      <c r="C217" s="379" t="s">
        <v>97</v>
      </c>
      <c r="D217" s="379" t="s">
        <v>889</v>
      </c>
      <c r="E217" s="379" t="s">
        <v>890</v>
      </c>
      <c r="F217" s="379" t="s">
        <v>545</v>
      </c>
      <c r="G217" s="380" t="s">
        <v>42</v>
      </c>
      <c r="H217" s="379"/>
      <c r="I217" s="379" t="s">
        <v>891</v>
      </c>
      <c r="J217" s="379" t="s">
        <v>72</v>
      </c>
      <c r="K217" s="381">
        <v>44942</v>
      </c>
      <c r="L217" s="382" t="s">
        <v>892</v>
      </c>
      <c r="M217" s="383"/>
      <c r="N217" s="379"/>
      <c r="O217" s="226">
        <f>'EQUIPO JULIO 2025  1'!AQ217</f>
        <v>0</v>
      </c>
      <c r="P217" s="228">
        <f t="shared" si="0"/>
        <v>0</v>
      </c>
      <c r="Q217" s="229">
        <f t="shared" ref="Q217:T217" si="425">AK217</f>
        <v>0</v>
      </c>
      <c r="R217" s="229">
        <f t="shared" si="425"/>
        <v>0</v>
      </c>
      <c r="S217" s="229">
        <f t="shared" si="425"/>
        <v>0</v>
      </c>
      <c r="T217" s="230">
        <f t="shared" si="425"/>
        <v>0</v>
      </c>
      <c r="U217" s="384"/>
      <c r="V217" s="385"/>
      <c r="W217" s="385"/>
      <c r="X217" s="385"/>
      <c r="Y217" s="386"/>
      <c r="Z217" s="387"/>
      <c r="AA217" s="388"/>
      <c r="AB217" s="385"/>
      <c r="AC217" s="385"/>
      <c r="AD217" s="386"/>
      <c r="AE217" s="389"/>
      <c r="AF217" s="385"/>
      <c r="AG217" s="385"/>
      <c r="AH217" s="385"/>
      <c r="AI217" s="386"/>
      <c r="AJ217" s="234">
        <f>'EQUIPO ENERO 2025'!AP217</f>
        <v>0</v>
      </c>
      <c r="AK217" s="235">
        <f t="shared" ref="AK217:AO217" si="426">P217-Z217+AE217+U217</f>
        <v>0</v>
      </c>
      <c r="AL217" s="229">
        <f t="shared" si="426"/>
        <v>0</v>
      </c>
      <c r="AM217" s="229">
        <f t="shared" si="426"/>
        <v>0</v>
      </c>
      <c r="AN217" s="229">
        <f t="shared" si="426"/>
        <v>0</v>
      </c>
      <c r="AO217" s="229">
        <f t="shared" si="426"/>
        <v>0</v>
      </c>
      <c r="AP217" s="385"/>
      <c r="AQ217" s="226">
        <f t="shared" si="3"/>
        <v>0</v>
      </c>
      <c r="AR217" s="379"/>
      <c r="AS217" s="379"/>
      <c r="AT217" s="390"/>
      <c r="AU217" s="379"/>
      <c r="AV217" s="379"/>
      <c r="AW217" s="391"/>
      <c r="AX217" s="391"/>
    </row>
    <row r="218" spans="1:50" ht="93.75" customHeight="1" x14ac:dyDescent="0.55000000000000004">
      <c r="A218" s="218">
        <f t="shared" si="4"/>
        <v>213</v>
      </c>
      <c r="B218" s="239" t="s">
        <v>893</v>
      </c>
      <c r="C218" s="248" t="s">
        <v>38</v>
      </c>
      <c r="D218" s="247" t="s">
        <v>58</v>
      </c>
      <c r="E218" s="241" t="s">
        <v>500</v>
      </c>
      <c r="F218" s="248" t="s">
        <v>799</v>
      </c>
      <c r="G218" s="239" t="s">
        <v>42</v>
      </c>
      <c r="H218" s="248"/>
      <c r="I218" s="245" t="s">
        <v>894</v>
      </c>
      <c r="J218" s="280" t="s">
        <v>58</v>
      </c>
      <c r="K218" s="250">
        <v>44592</v>
      </c>
      <c r="L218" s="226"/>
      <c r="M218" s="226"/>
      <c r="N218" s="224"/>
      <c r="O218" s="226">
        <f>'EQUIPO JULIO 2025  1'!AQ218</f>
        <v>8</v>
      </c>
      <c r="P218" s="228">
        <f t="shared" si="0"/>
        <v>8</v>
      </c>
      <c r="Q218" s="229">
        <f t="shared" ref="Q218:T218" si="427">AK218</f>
        <v>8</v>
      </c>
      <c r="R218" s="229">
        <f t="shared" si="427"/>
        <v>8</v>
      </c>
      <c r="S218" s="229">
        <f t="shared" si="427"/>
        <v>8</v>
      </c>
      <c r="T218" s="230">
        <f t="shared" si="427"/>
        <v>8</v>
      </c>
      <c r="U218" s="231"/>
      <c r="V218" s="220"/>
      <c r="W218" s="220"/>
      <c r="X218" s="220"/>
      <c r="Y218" s="232"/>
      <c r="Z218" s="340"/>
      <c r="AA218" s="341"/>
      <c r="AB218" s="220"/>
      <c r="AC218" s="220"/>
      <c r="AD218" s="232"/>
      <c r="AE218" s="233"/>
      <c r="AF218" s="220"/>
      <c r="AG218" s="220"/>
      <c r="AH218" s="220"/>
      <c r="AI218" s="232"/>
      <c r="AJ218" s="234">
        <f>'EQUIPO ENERO 2025'!AP218</f>
        <v>8</v>
      </c>
      <c r="AK218" s="235">
        <f t="shared" ref="AK218:AO218" si="428">P218-Z218+AE218+U218</f>
        <v>8</v>
      </c>
      <c r="AL218" s="229">
        <f t="shared" si="428"/>
        <v>8</v>
      </c>
      <c r="AM218" s="229">
        <f t="shared" si="428"/>
        <v>8</v>
      </c>
      <c r="AN218" s="229">
        <f t="shared" si="428"/>
        <v>8</v>
      </c>
      <c r="AO218" s="229">
        <f t="shared" si="428"/>
        <v>8</v>
      </c>
      <c r="AP218" s="220"/>
      <c r="AQ218" s="226">
        <f t="shared" si="3"/>
        <v>8</v>
      </c>
      <c r="AR218" s="224"/>
      <c r="AS218" s="224"/>
      <c r="AT218" s="236"/>
      <c r="AU218" s="224"/>
      <c r="AV218" s="224"/>
      <c r="AW218" s="238"/>
      <c r="AX218" s="238"/>
    </row>
    <row r="219" spans="1:50" ht="93.75" customHeight="1" x14ac:dyDescent="0.55000000000000004">
      <c r="A219" s="218">
        <f t="shared" si="4"/>
        <v>214</v>
      </c>
      <c r="B219" s="279" t="s">
        <v>895</v>
      </c>
      <c r="C219" s="248" t="s">
        <v>38</v>
      </c>
      <c r="D219" s="247" t="s">
        <v>58</v>
      </c>
      <c r="E219" s="241" t="s">
        <v>59</v>
      </c>
      <c r="F219" s="224"/>
      <c r="G219" s="227" t="s">
        <v>42</v>
      </c>
      <c r="H219" s="224"/>
      <c r="I219" s="224" t="s">
        <v>896</v>
      </c>
      <c r="J219" s="280" t="s">
        <v>58</v>
      </c>
      <c r="K219" s="250">
        <v>44592</v>
      </c>
      <c r="L219" s="226"/>
      <c r="M219" s="226"/>
      <c r="N219" s="236"/>
      <c r="O219" s="226">
        <f>'EQUIPO JULIO 2025  1'!AQ219</f>
        <v>12</v>
      </c>
      <c r="P219" s="228">
        <f t="shared" si="0"/>
        <v>12</v>
      </c>
      <c r="Q219" s="229">
        <f t="shared" ref="Q219:T219" si="429">AK219</f>
        <v>12</v>
      </c>
      <c r="R219" s="229">
        <f t="shared" si="429"/>
        <v>12</v>
      </c>
      <c r="S219" s="229">
        <f t="shared" si="429"/>
        <v>12</v>
      </c>
      <c r="T219" s="230">
        <f t="shared" si="429"/>
        <v>12</v>
      </c>
      <c r="U219" s="231"/>
      <c r="V219" s="220"/>
      <c r="W219" s="220"/>
      <c r="X219" s="220"/>
      <c r="Y219" s="232"/>
      <c r="Z219" s="340"/>
      <c r="AA219" s="341"/>
      <c r="AB219" s="220"/>
      <c r="AC219" s="220"/>
      <c r="AD219" s="232"/>
      <c r="AE219" s="233"/>
      <c r="AF219" s="220"/>
      <c r="AG219" s="220"/>
      <c r="AH219" s="220"/>
      <c r="AI219" s="232"/>
      <c r="AJ219" s="234">
        <f>'EQUIPO ENERO 2025'!AP219</f>
        <v>12</v>
      </c>
      <c r="AK219" s="235">
        <f t="shared" ref="AK219:AO219" si="430">P219-Z219+AE219+U219</f>
        <v>12</v>
      </c>
      <c r="AL219" s="229">
        <f t="shared" si="430"/>
        <v>12</v>
      </c>
      <c r="AM219" s="229">
        <f t="shared" si="430"/>
        <v>12</v>
      </c>
      <c r="AN219" s="229">
        <f t="shared" si="430"/>
        <v>12</v>
      </c>
      <c r="AO219" s="229">
        <f t="shared" si="430"/>
        <v>12</v>
      </c>
      <c r="AP219" s="221" t="s">
        <v>755</v>
      </c>
      <c r="AQ219" s="226">
        <f t="shared" si="3"/>
        <v>12</v>
      </c>
      <c r="AR219" s="224"/>
      <c r="AS219" s="224"/>
      <c r="AT219" s="236"/>
      <c r="AU219" s="224"/>
      <c r="AV219" s="224"/>
      <c r="AW219" s="238"/>
      <c r="AX219" s="238"/>
    </row>
    <row r="220" spans="1:50" ht="93.75" customHeight="1" x14ac:dyDescent="0.55000000000000004">
      <c r="A220" s="218">
        <f t="shared" si="4"/>
        <v>215</v>
      </c>
      <c r="B220" s="279" t="s">
        <v>897</v>
      </c>
      <c r="C220" s="248" t="s">
        <v>898</v>
      </c>
      <c r="D220" s="247" t="s">
        <v>176</v>
      </c>
      <c r="E220" s="241" t="s">
        <v>899</v>
      </c>
      <c r="F220" s="224" t="s">
        <v>510</v>
      </c>
      <c r="G220" s="227" t="s">
        <v>42</v>
      </c>
      <c r="H220" s="224"/>
      <c r="I220" s="224"/>
      <c r="J220" s="280" t="s">
        <v>72</v>
      </c>
      <c r="K220" s="250">
        <v>45566</v>
      </c>
      <c r="L220" s="226" t="s">
        <v>142</v>
      </c>
      <c r="M220" s="226"/>
      <c r="N220" s="236"/>
      <c r="O220" s="226">
        <f>'EQUIPO JULIO 2025  1'!AQ220</f>
        <v>0</v>
      </c>
      <c r="P220" s="228">
        <f t="shared" si="0"/>
        <v>0</v>
      </c>
      <c r="Q220" s="229">
        <f t="shared" ref="Q220:T220" si="431">AK220</f>
        <v>0</v>
      </c>
      <c r="R220" s="229">
        <f t="shared" si="431"/>
        <v>0</v>
      </c>
      <c r="S220" s="229">
        <f t="shared" si="431"/>
        <v>0</v>
      </c>
      <c r="T220" s="230">
        <f t="shared" si="431"/>
        <v>0</v>
      </c>
      <c r="U220" s="231"/>
      <c r="V220" s="220"/>
      <c r="W220" s="220"/>
      <c r="X220" s="220"/>
      <c r="Y220" s="232"/>
      <c r="Z220" s="340"/>
      <c r="AA220" s="341"/>
      <c r="AB220" s="220"/>
      <c r="AC220" s="220"/>
      <c r="AD220" s="232"/>
      <c r="AE220" s="233"/>
      <c r="AF220" s="220"/>
      <c r="AG220" s="220"/>
      <c r="AH220" s="220"/>
      <c r="AI220" s="232"/>
      <c r="AJ220" s="234">
        <f>'EQUIPO ENERO 2025'!AP220</f>
        <v>0</v>
      </c>
      <c r="AK220" s="235">
        <f t="shared" ref="AK220:AO220" si="432">P220-Z220+AE220+U220</f>
        <v>0</v>
      </c>
      <c r="AL220" s="229">
        <f t="shared" si="432"/>
        <v>0</v>
      </c>
      <c r="AM220" s="229">
        <f t="shared" si="432"/>
        <v>0</v>
      </c>
      <c r="AN220" s="229">
        <f t="shared" si="432"/>
        <v>0</v>
      </c>
      <c r="AO220" s="229">
        <f t="shared" si="432"/>
        <v>0</v>
      </c>
      <c r="AP220" s="221"/>
      <c r="AQ220" s="226">
        <f t="shared" si="3"/>
        <v>0</v>
      </c>
      <c r="AR220" s="224"/>
      <c r="AS220" s="224"/>
      <c r="AT220" s="236"/>
      <c r="AU220" s="224"/>
      <c r="AV220" s="224"/>
      <c r="AW220" s="238"/>
      <c r="AX220" s="238"/>
    </row>
    <row r="221" spans="1:50" ht="93.75" customHeight="1" x14ac:dyDescent="0.55000000000000004">
      <c r="A221" s="218">
        <f t="shared" si="4"/>
        <v>216</v>
      </c>
      <c r="B221" s="279" t="s">
        <v>1187</v>
      </c>
      <c r="C221" s="248" t="s">
        <v>38</v>
      </c>
      <c r="D221" s="247" t="s">
        <v>176</v>
      </c>
      <c r="E221" s="241" t="s">
        <v>899</v>
      </c>
      <c r="F221" s="224" t="s">
        <v>513</v>
      </c>
      <c r="G221" s="227" t="s">
        <v>42</v>
      </c>
      <c r="H221" s="224"/>
      <c r="I221" s="224" t="s">
        <v>901</v>
      </c>
      <c r="J221" s="280" t="s">
        <v>72</v>
      </c>
      <c r="K221" s="250">
        <v>45351</v>
      </c>
      <c r="L221" s="226" t="s">
        <v>902</v>
      </c>
      <c r="M221" s="226"/>
      <c r="N221" s="236"/>
      <c r="O221" s="226">
        <f>'EQUIPO JULIO 2025  1'!AQ221</f>
        <v>4</v>
      </c>
      <c r="P221" s="228">
        <f t="shared" si="0"/>
        <v>4</v>
      </c>
      <c r="Q221" s="229">
        <f t="shared" ref="Q221:T221" si="433">AK221</f>
        <v>4</v>
      </c>
      <c r="R221" s="229">
        <f t="shared" si="433"/>
        <v>4</v>
      </c>
      <c r="S221" s="229">
        <f t="shared" si="433"/>
        <v>4</v>
      </c>
      <c r="T221" s="230">
        <f t="shared" si="433"/>
        <v>4</v>
      </c>
      <c r="U221" s="231"/>
      <c r="V221" s="220"/>
      <c r="W221" s="220"/>
      <c r="X221" s="220"/>
      <c r="Y221" s="232"/>
      <c r="Z221" s="340"/>
      <c r="AA221" s="341"/>
      <c r="AB221" s="220"/>
      <c r="AC221" s="220"/>
      <c r="AD221" s="232"/>
      <c r="AE221" s="233"/>
      <c r="AF221" s="220"/>
      <c r="AG221" s="220"/>
      <c r="AH221" s="220"/>
      <c r="AI221" s="232"/>
      <c r="AJ221" s="234">
        <f>'EQUIPO ENERO 2025'!AP221</f>
        <v>4</v>
      </c>
      <c r="AK221" s="235">
        <f t="shared" ref="AK221:AO221" si="434">P221-Z221+AE221+U221</f>
        <v>4</v>
      </c>
      <c r="AL221" s="229">
        <f t="shared" si="434"/>
        <v>4</v>
      </c>
      <c r="AM221" s="229">
        <f t="shared" si="434"/>
        <v>4</v>
      </c>
      <c r="AN221" s="229">
        <f t="shared" si="434"/>
        <v>4</v>
      </c>
      <c r="AO221" s="229">
        <f t="shared" si="434"/>
        <v>4</v>
      </c>
      <c r="AP221" s="221"/>
      <c r="AQ221" s="226">
        <f t="shared" si="3"/>
        <v>4</v>
      </c>
      <c r="AR221" s="224"/>
      <c r="AS221" s="224"/>
      <c r="AT221" s="236"/>
      <c r="AU221" s="224"/>
      <c r="AV221" s="224"/>
      <c r="AW221" s="238"/>
      <c r="AX221" s="238"/>
    </row>
    <row r="222" spans="1:50" ht="93.75" customHeight="1" x14ac:dyDescent="0.55000000000000004">
      <c r="A222" s="218">
        <f t="shared" si="4"/>
        <v>217</v>
      </c>
      <c r="B222" s="273" t="s">
        <v>903</v>
      </c>
      <c r="C222" s="248" t="s">
        <v>38</v>
      </c>
      <c r="D222" s="224"/>
      <c r="E222" s="224"/>
      <c r="F222" s="224"/>
      <c r="G222" s="236" t="s">
        <v>42</v>
      </c>
      <c r="H222" s="224"/>
      <c r="I222" s="224" t="s">
        <v>94</v>
      </c>
      <c r="J222" s="227"/>
      <c r="K222" s="278">
        <v>44592</v>
      </c>
      <c r="L222" s="226"/>
      <c r="M222" s="226"/>
      <c r="N222" s="227"/>
      <c r="O222" s="226">
        <f>'EQUIPO JULIO 2025  1'!AQ222</f>
        <v>0</v>
      </c>
      <c r="P222" s="228">
        <f t="shared" si="0"/>
        <v>0</v>
      </c>
      <c r="Q222" s="229">
        <f t="shared" ref="Q222:T222" si="435">AK222</f>
        <v>0</v>
      </c>
      <c r="R222" s="229">
        <f t="shared" si="435"/>
        <v>0</v>
      </c>
      <c r="S222" s="229">
        <f t="shared" si="435"/>
        <v>0</v>
      </c>
      <c r="T222" s="230">
        <f t="shared" si="435"/>
        <v>0</v>
      </c>
      <c r="U222" s="231"/>
      <c r="V222" s="220"/>
      <c r="W222" s="220"/>
      <c r="X222" s="220"/>
      <c r="Y222" s="232"/>
      <c r="Z222" s="340"/>
      <c r="AA222" s="341"/>
      <c r="AB222" s="220"/>
      <c r="AC222" s="220"/>
      <c r="AD222" s="232"/>
      <c r="AE222" s="233"/>
      <c r="AF222" s="220"/>
      <c r="AG222" s="220"/>
      <c r="AH222" s="220"/>
      <c r="AI222" s="232"/>
      <c r="AJ222" s="234">
        <f>'EQUIPO ENERO 2025'!AP222</f>
        <v>0</v>
      </c>
      <c r="AK222" s="235">
        <f t="shared" ref="AK222:AO222" si="436">P222-Z222+AE222+U222</f>
        <v>0</v>
      </c>
      <c r="AL222" s="229">
        <f t="shared" si="436"/>
        <v>0</v>
      </c>
      <c r="AM222" s="229">
        <f t="shared" si="436"/>
        <v>0</v>
      </c>
      <c r="AN222" s="229">
        <f t="shared" si="436"/>
        <v>0</v>
      </c>
      <c r="AO222" s="229">
        <f t="shared" si="436"/>
        <v>0</v>
      </c>
      <c r="AP222" s="220"/>
      <c r="AQ222" s="226">
        <f t="shared" si="3"/>
        <v>0</v>
      </c>
      <c r="AR222" s="224"/>
      <c r="AS222" s="224"/>
      <c r="AT222" s="236"/>
      <c r="AU222" s="224"/>
      <c r="AV222" s="224"/>
      <c r="AW222" s="238"/>
      <c r="AX222" s="238"/>
    </row>
    <row r="223" spans="1:50" ht="93.75" customHeight="1" x14ac:dyDescent="0.55000000000000004">
      <c r="A223" s="218">
        <f t="shared" si="4"/>
        <v>218</v>
      </c>
      <c r="B223" s="279" t="s">
        <v>904</v>
      </c>
      <c r="C223" s="248" t="s">
        <v>38</v>
      </c>
      <c r="D223" s="224" t="s">
        <v>58</v>
      </c>
      <c r="E223" s="224" t="s">
        <v>905</v>
      </c>
      <c r="F223" s="224"/>
      <c r="G223" s="227" t="s">
        <v>42</v>
      </c>
      <c r="H223" s="224"/>
      <c r="I223" s="224" t="s">
        <v>906</v>
      </c>
      <c r="J223" s="224" t="s">
        <v>72</v>
      </c>
      <c r="K223" s="278">
        <v>44592</v>
      </c>
      <c r="L223" s="226"/>
      <c r="M223" s="226"/>
      <c r="N223" s="227"/>
      <c r="O223" s="226">
        <f>'EQUIPO JULIO 2025  1'!AQ223</f>
        <v>1</v>
      </c>
      <c r="P223" s="228">
        <f t="shared" si="0"/>
        <v>1</v>
      </c>
      <c r="Q223" s="229">
        <f t="shared" ref="Q223:T223" si="437">AK223</f>
        <v>1</v>
      </c>
      <c r="R223" s="229">
        <f t="shared" si="437"/>
        <v>1</v>
      </c>
      <c r="S223" s="229">
        <f t="shared" si="437"/>
        <v>1</v>
      </c>
      <c r="T223" s="230">
        <f t="shared" si="437"/>
        <v>1</v>
      </c>
      <c r="U223" s="231"/>
      <c r="V223" s="220"/>
      <c r="W223" s="220"/>
      <c r="X223" s="220"/>
      <c r="Y223" s="232"/>
      <c r="Z223" s="340"/>
      <c r="AA223" s="341"/>
      <c r="AB223" s="220"/>
      <c r="AC223" s="220"/>
      <c r="AD223" s="232"/>
      <c r="AE223" s="233"/>
      <c r="AF223" s="220"/>
      <c r="AG223" s="220"/>
      <c r="AH223" s="220"/>
      <c r="AI223" s="232"/>
      <c r="AJ223" s="234">
        <f>'EQUIPO ENERO 2025'!AP223</f>
        <v>1</v>
      </c>
      <c r="AK223" s="235">
        <f t="shared" ref="AK223:AO223" si="438">P223-Z223+AE223+U223</f>
        <v>1</v>
      </c>
      <c r="AL223" s="229">
        <f t="shared" si="438"/>
        <v>1</v>
      </c>
      <c r="AM223" s="229">
        <f t="shared" si="438"/>
        <v>1</v>
      </c>
      <c r="AN223" s="229">
        <f t="shared" si="438"/>
        <v>1</v>
      </c>
      <c r="AO223" s="229">
        <f t="shared" si="438"/>
        <v>1</v>
      </c>
      <c r="AP223" s="220"/>
      <c r="AQ223" s="226">
        <f t="shared" si="3"/>
        <v>1</v>
      </c>
      <c r="AR223" s="224"/>
      <c r="AS223" s="224"/>
      <c r="AT223" s="236"/>
      <c r="AU223" s="224"/>
      <c r="AV223" s="224"/>
      <c r="AW223" s="238"/>
      <c r="AX223" s="238"/>
    </row>
    <row r="224" spans="1:50" ht="93.75" customHeight="1" x14ac:dyDescent="0.55000000000000004">
      <c r="A224" s="218">
        <f t="shared" si="4"/>
        <v>219</v>
      </c>
      <c r="B224" s="273" t="s">
        <v>907</v>
      </c>
      <c r="C224" s="248" t="s">
        <v>38</v>
      </c>
      <c r="D224" s="224" t="s">
        <v>58</v>
      </c>
      <c r="E224" s="224" t="s">
        <v>908</v>
      </c>
      <c r="F224" s="224"/>
      <c r="G224" s="236" t="s">
        <v>42</v>
      </c>
      <c r="H224" s="280">
        <v>8200</v>
      </c>
      <c r="I224" s="224" t="s">
        <v>909</v>
      </c>
      <c r="J224" s="224" t="s">
        <v>72</v>
      </c>
      <c r="K224" s="278">
        <v>45673</v>
      </c>
      <c r="L224" s="226" t="s">
        <v>89</v>
      </c>
      <c r="M224" s="226"/>
      <c r="N224" s="236"/>
      <c r="O224" s="226">
        <f>'EQUIPO JULIO 2025  1'!AQ224</f>
        <v>2</v>
      </c>
      <c r="P224" s="228">
        <f t="shared" si="0"/>
        <v>2</v>
      </c>
      <c r="Q224" s="229">
        <f t="shared" ref="Q224:T224" si="439">AK224</f>
        <v>2</v>
      </c>
      <c r="R224" s="229">
        <f t="shared" si="439"/>
        <v>2</v>
      </c>
      <c r="S224" s="229">
        <f t="shared" si="439"/>
        <v>2</v>
      </c>
      <c r="T224" s="230">
        <f t="shared" si="439"/>
        <v>2</v>
      </c>
      <c r="U224" s="231"/>
      <c r="V224" s="220"/>
      <c r="W224" s="220"/>
      <c r="X224" s="220"/>
      <c r="Y224" s="232"/>
      <c r="Z224" s="340"/>
      <c r="AA224" s="341"/>
      <c r="AB224" s="220"/>
      <c r="AC224" s="220"/>
      <c r="AD224" s="232"/>
      <c r="AE224" s="233"/>
      <c r="AF224" s="220"/>
      <c r="AG224" s="220"/>
      <c r="AH224" s="220"/>
      <c r="AI224" s="232"/>
      <c r="AJ224" s="234">
        <f>'EQUIPO ENERO 2025'!AP224</f>
        <v>4</v>
      </c>
      <c r="AK224" s="235">
        <f t="shared" ref="AK224:AO224" si="440">P224-Z224+AE224+U224</f>
        <v>2</v>
      </c>
      <c r="AL224" s="229">
        <f t="shared" si="440"/>
        <v>2</v>
      </c>
      <c r="AM224" s="229">
        <f t="shared" si="440"/>
        <v>2</v>
      </c>
      <c r="AN224" s="229">
        <f t="shared" si="440"/>
        <v>2</v>
      </c>
      <c r="AO224" s="229">
        <f t="shared" si="440"/>
        <v>2</v>
      </c>
      <c r="AP224" s="220"/>
      <c r="AQ224" s="226">
        <f t="shared" si="3"/>
        <v>2</v>
      </c>
      <c r="AR224" s="224"/>
      <c r="AS224" s="224"/>
      <c r="AT224" s="236"/>
      <c r="AU224" s="224"/>
      <c r="AV224" s="224"/>
      <c r="AW224" s="238"/>
      <c r="AX224" s="238"/>
    </row>
    <row r="225" spans="1:50" ht="93.75" customHeight="1" x14ac:dyDescent="0.55000000000000004">
      <c r="A225" s="218">
        <f t="shared" si="4"/>
        <v>220</v>
      </c>
      <c r="B225" s="239" t="s">
        <v>911</v>
      </c>
      <c r="C225" s="248" t="s">
        <v>38</v>
      </c>
      <c r="D225" s="247" t="s">
        <v>58</v>
      </c>
      <c r="E225" s="241" t="s">
        <v>608</v>
      </c>
      <c r="F225" s="248" t="s">
        <v>612</v>
      </c>
      <c r="G225" s="239" t="s">
        <v>42</v>
      </c>
      <c r="H225" s="248"/>
      <c r="I225" s="245" t="s">
        <v>912</v>
      </c>
      <c r="J225" s="280" t="s">
        <v>58</v>
      </c>
      <c r="K225" s="250">
        <v>44592</v>
      </c>
      <c r="L225" s="226"/>
      <c r="M225" s="226"/>
      <c r="N225" s="236"/>
      <c r="O225" s="226">
        <f>'EQUIPO JULIO 2025  1'!AQ225</f>
        <v>12</v>
      </c>
      <c r="P225" s="228">
        <f t="shared" si="0"/>
        <v>12</v>
      </c>
      <c r="Q225" s="229">
        <f t="shared" ref="Q225:T225" si="441">AK225</f>
        <v>12</v>
      </c>
      <c r="R225" s="229">
        <f t="shared" si="441"/>
        <v>12</v>
      </c>
      <c r="S225" s="229">
        <f t="shared" si="441"/>
        <v>12</v>
      </c>
      <c r="T225" s="230">
        <f t="shared" si="441"/>
        <v>12</v>
      </c>
      <c r="U225" s="231"/>
      <c r="V225" s="220"/>
      <c r="W225" s="220"/>
      <c r="X225" s="220"/>
      <c r="Y225" s="232"/>
      <c r="Z225" s="340"/>
      <c r="AA225" s="341"/>
      <c r="AB225" s="220"/>
      <c r="AC225" s="220"/>
      <c r="AD225" s="232"/>
      <c r="AE225" s="233"/>
      <c r="AF225" s="220"/>
      <c r="AG225" s="220"/>
      <c r="AH225" s="220"/>
      <c r="AI225" s="232"/>
      <c r="AJ225" s="234">
        <f>'EQUIPO ENERO 2025'!AP225</f>
        <v>12</v>
      </c>
      <c r="AK225" s="235">
        <f t="shared" ref="AK225:AO225" si="442">P225-Z225+AE225+U225</f>
        <v>12</v>
      </c>
      <c r="AL225" s="229">
        <f t="shared" si="442"/>
        <v>12</v>
      </c>
      <c r="AM225" s="229">
        <f t="shared" si="442"/>
        <v>12</v>
      </c>
      <c r="AN225" s="229">
        <f t="shared" si="442"/>
        <v>12</v>
      </c>
      <c r="AO225" s="229">
        <f t="shared" si="442"/>
        <v>12</v>
      </c>
      <c r="AP225" s="220"/>
      <c r="AQ225" s="226">
        <f t="shared" si="3"/>
        <v>12</v>
      </c>
      <c r="AR225" s="224"/>
      <c r="AS225" s="224"/>
      <c r="AT225" s="236"/>
      <c r="AU225" s="224"/>
      <c r="AV225" s="224"/>
      <c r="AW225" s="238"/>
      <c r="AX225" s="238"/>
    </row>
    <row r="226" spans="1:50" ht="93.75" customHeight="1" x14ac:dyDescent="0.55000000000000004">
      <c r="A226" s="218">
        <f t="shared" si="4"/>
        <v>221</v>
      </c>
      <c r="B226" s="239" t="s">
        <v>915</v>
      </c>
      <c r="C226" s="248" t="s">
        <v>38</v>
      </c>
      <c r="D226" s="247"/>
      <c r="E226" s="241"/>
      <c r="F226" s="248"/>
      <c r="G226" s="239"/>
      <c r="H226" s="248"/>
      <c r="I226" s="245"/>
      <c r="J226" s="280"/>
      <c r="K226" s="250"/>
      <c r="L226" s="226"/>
      <c r="M226" s="226"/>
      <c r="N226" s="335"/>
      <c r="O226" s="226">
        <f>'EQUIPO JULIO 2025  1'!AQ226</f>
        <v>0</v>
      </c>
      <c r="P226" s="228">
        <f t="shared" si="0"/>
        <v>0</v>
      </c>
      <c r="Q226" s="229">
        <f t="shared" ref="Q226:T226" si="443">AK226</f>
        <v>0</v>
      </c>
      <c r="R226" s="229">
        <f t="shared" si="443"/>
        <v>0</v>
      </c>
      <c r="S226" s="229">
        <f t="shared" si="443"/>
        <v>0</v>
      </c>
      <c r="T226" s="230">
        <f t="shared" si="443"/>
        <v>0</v>
      </c>
      <c r="U226" s="231"/>
      <c r="V226" s="220"/>
      <c r="W226" s="220"/>
      <c r="X226" s="220"/>
      <c r="Y226" s="232"/>
      <c r="Z226" s="340"/>
      <c r="AA226" s="341"/>
      <c r="AB226" s="220"/>
      <c r="AC226" s="220"/>
      <c r="AD226" s="232"/>
      <c r="AE226" s="233"/>
      <c r="AF226" s="220"/>
      <c r="AG226" s="220"/>
      <c r="AH226" s="220"/>
      <c r="AI226" s="232"/>
      <c r="AJ226" s="234"/>
      <c r="AK226" s="235">
        <f t="shared" ref="AK226:AO226" si="444">P226-Z226+AE226+U226</f>
        <v>0</v>
      </c>
      <c r="AL226" s="229">
        <f t="shared" si="444"/>
        <v>0</v>
      </c>
      <c r="AM226" s="229">
        <f t="shared" si="444"/>
        <v>0</v>
      </c>
      <c r="AN226" s="229">
        <f t="shared" si="444"/>
        <v>0</v>
      </c>
      <c r="AO226" s="229">
        <f t="shared" si="444"/>
        <v>0</v>
      </c>
      <c r="AP226" s="220"/>
      <c r="AQ226" s="226">
        <f t="shared" si="3"/>
        <v>0</v>
      </c>
      <c r="AR226" s="224"/>
      <c r="AS226" s="224"/>
      <c r="AT226" s="236"/>
      <c r="AU226" s="224"/>
      <c r="AV226" s="224"/>
      <c r="AW226" s="238"/>
      <c r="AX226" s="238"/>
    </row>
    <row r="227" spans="1:50" ht="93.75" customHeight="1" x14ac:dyDescent="0.55000000000000004">
      <c r="A227" s="218">
        <f t="shared" si="4"/>
        <v>222</v>
      </c>
      <c r="B227" s="370" t="s">
        <v>917</v>
      </c>
      <c r="C227" s="248" t="s">
        <v>38</v>
      </c>
      <c r="D227" s="224" t="s">
        <v>59</v>
      </c>
      <c r="E227" s="224" t="s">
        <v>918</v>
      </c>
      <c r="F227" s="224" t="s">
        <v>609</v>
      </c>
      <c r="G227" s="236" t="s">
        <v>42</v>
      </c>
      <c r="H227" s="280">
        <v>300</v>
      </c>
      <c r="I227" s="224" t="s">
        <v>919</v>
      </c>
      <c r="J227" s="224" t="s">
        <v>72</v>
      </c>
      <c r="K227" s="250">
        <v>45574</v>
      </c>
      <c r="L227" s="226" t="s">
        <v>142</v>
      </c>
      <c r="M227" s="226"/>
      <c r="N227" s="236"/>
      <c r="O227" s="226">
        <f>'EQUIPO JULIO 2025  1'!AQ227</f>
        <v>88</v>
      </c>
      <c r="P227" s="228">
        <f t="shared" si="0"/>
        <v>88</v>
      </c>
      <c r="Q227" s="229">
        <f t="shared" ref="Q227:T227" si="445">AK227</f>
        <v>88</v>
      </c>
      <c r="R227" s="229">
        <f t="shared" si="445"/>
        <v>88</v>
      </c>
      <c r="S227" s="229">
        <f t="shared" si="445"/>
        <v>88</v>
      </c>
      <c r="T227" s="230">
        <f t="shared" si="445"/>
        <v>88</v>
      </c>
      <c r="U227" s="231"/>
      <c r="V227" s="220"/>
      <c r="W227" s="220"/>
      <c r="X227" s="220"/>
      <c r="Y227" s="232"/>
      <c r="Z227" s="340"/>
      <c r="AA227" s="341"/>
      <c r="AB227" s="220"/>
      <c r="AC227" s="220"/>
      <c r="AD227" s="232"/>
      <c r="AE227" s="233"/>
      <c r="AF227" s="220"/>
      <c r="AG227" s="220"/>
      <c r="AH227" s="220"/>
      <c r="AI227" s="232"/>
      <c r="AJ227" s="234">
        <f>'EQUIPO ENERO 2025'!AP227</f>
        <v>48</v>
      </c>
      <c r="AK227" s="235">
        <f t="shared" ref="AK227:AO227" si="446">P227-Z227+AE227+U227</f>
        <v>88</v>
      </c>
      <c r="AL227" s="229">
        <f t="shared" si="446"/>
        <v>88</v>
      </c>
      <c r="AM227" s="229">
        <f t="shared" si="446"/>
        <v>88</v>
      </c>
      <c r="AN227" s="229">
        <f t="shared" si="446"/>
        <v>88</v>
      </c>
      <c r="AO227" s="229">
        <f t="shared" si="446"/>
        <v>88</v>
      </c>
      <c r="AP227" s="220"/>
      <c r="AQ227" s="226">
        <f t="shared" si="3"/>
        <v>88</v>
      </c>
      <c r="AR227" s="224"/>
      <c r="AS227" s="236"/>
      <c r="AT227" s="236"/>
      <c r="AU227" s="224"/>
      <c r="AV227" s="224"/>
      <c r="AW227" s="371"/>
      <c r="AX227" s="238"/>
    </row>
    <row r="228" spans="1:50" ht="93.75" customHeight="1" x14ac:dyDescent="0.55000000000000004">
      <c r="A228" s="218">
        <f t="shared" si="4"/>
        <v>223</v>
      </c>
      <c r="B228" s="273" t="s">
        <v>922</v>
      </c>
      <c r="C228" s="248" t="s">
        <v>38</v>
      </c>
      <c r="D228" s="224" t="s">
        <v>58</v>
      </c>
      <c r="E228" s="224" t="s">
        <v>923</v>
      </c>
      <c r="F228" s="224"/>
      <c r="G228" s="236"/>
      <c r="H228" s="224"/>
      <c r="I228" s="224" t="s">
        <v>924</v>
      </c>
      <c r="J228" s="224" t="s">
        <v>72</v>
      </c>
      <c r="K228" s="278">
        <v>45107</v>
      </c>
      <c r="L228" s="226" t="s">
        <v>109</v>
      </c>
      <c r="M228" s="226"/>
      <c r="N228" s="227"/>
      <c r="O228" s="226">
        <f>'EQUIPO JULIO 2025  1'!AQ228</f>
        <v>12</v>
      </c>
      <c r="P228" s="228">
        <f t="shared" si="0"/>
        <v>12</v>
      </c>
      <c r="Q228" s="229">
        <f t="shared" ref="Q228:T228" si="447">AK228</f>
        <v>12</v>
      </c>
      <c r="R228" s="229">
        <f t="shared" si="447"/>
        <v>12</v>
      </c>
      <c r="S228" s="229">
        <f t="shared" si="447"/>
        <v>12</v>
      </c>
      <c r="T228" s="230">
        <f t="shared" si="447"/>
        <v>12</v>
      </c>
      <c r="U228" s="231"/>
      <c r="V228" s="220"/>
      <c r="W228" s="220"/>
      <c r="X228" s="220"/>
      <c r="Y228" s="232"/>
      <c r="Z228" s="340"/>
      <c r="AA228" s="341"/>
      <c r="AB228" s="220"/>
      <c r="AC228" s="220"/>
      <c r="AD228" s="232"/>
      <c r="AE228" s="233"/>
      <c r="AF228" s="220"/>
      <c r="AG228" s="220"/>
      <c r="AH228" s="220"/>
      <c r="AI228" s="232"/>
      <c r="AJ228" s="234">
        <f>'EQUIPO ENERO 2025'!AP228</f>
        <v>0</v>
      </c>
      <c r="AK228" s="235">
        <f t="shared" ref="AK228:AO228" si="448">P228-Z228+AE228+U228</f>
        <v>12</v>
      </c>
      <c r="AL228" s="229">
        <f t="shared" si="448"/>
        <v>12</v>
      </c>
      <c r="AM228" s="229">
        <f t="shared" si="448"/>
        <v>12</v>
      </c>
      <c r="AN228" s="229">
        <f t="shared" si="448"/>
        <v>12</v>
      </c>
      <c r="AO228" s="229">
        <f t="shared" si="448"/>
        <v>12</v>
      </c>
      <c r="AP228" s="220"/>
      <c r="AQ228" s="226">
        <f t="shared" si="3"/>
        <v>12</v>
      </c>
      <c r="AR228" s="224"/>
      <c r="AS228" s="224"/>
      <c r="AT228" s="236"/>
      <c r="AU228" s="224"/>
      <c r="AV228" s="224"/>
      <c r="AW228" s="238"/>
      <c r="AX228" s="238"/>
    </row>
    <row r="229" spans="1:50" ht="93.75" customHeight="1" x14ac:dyDescent="0.55000000000000004">
      <c r="A229" s="218">
        <f t="shared" si="4"/>
        <v>224</v>
      </c>
      <c r="B229" s="239" t="s">
        <v>929</v>
      </c>
      <c r="C229" s="248" t="s">
        <v>38</v>
      </c>
      <c r="D229" s="247" t="s">
        <v>58</v>
      </c>
      <c r="E229" s="241" t="s">
        <v>930</v>
      </c>
      <c r="F229" s="248" t="s">
        <v>609</v>
      </c>
      <c r="G229" s="239" t="s">
        <v>42</v>
      </c>
      <c r="H229" s="249">
        <v>300</v>
      </c>
      <c r="I229" s="224" t="s">
        <v>919</v>
      </c>
      <c r="J229" s="280" t="s">
        <v>58</v>
      </c>
      <c r="K229" s="250">
        <v>44592</v>
      </c>
      <c r="L229" s="226"/>
      <c r="M229" s="226"/>
      <c r="N229" s="224"/>
      <c r="O229" s="226">
        <f>'EQUIPO JULIO 2025  1'!AQ229</f>
        <v>47</v>
      </c>
      <c r="P229" s="228">
        <f t="shared" si="0"/>
        <v>47</v>
      </c>
      <c r="Q229" s="229">
        <f t="shared" ref="Q229:T229" si="449">AK229</f>
        <v>47</v>
      </c>
      <c r="R229" s="229">
        <f t="shared" si="449"/>
        <v>47</v>
      </c>
      <c r="S229" s="229">
        <f t="shared" si="449"/>
        <v>47</v>
      </c>
      <c r="T229" s="230">
        <f t="shared" si="449"/>
        <v>47</v>
      </c>
      <c r="U229" s="231"/>
      <c r="V229" s="220"/>
      <c r="W229" s="220"/>
      <c r="X229" s="220"/>
      <c r="Y229" s="232"/>
      <c r="Z229" s="340"/>
      <c r="AA229" s="341"/>
      <c r="AB229" s="220"/>
      <c r="AC229" s="220"/>
      <c r="AD229" s="232"/>
      <c r="AE229" s="233"/>
      <c r="AF229" s="220"/>
      <c r="AG229" s="220"/>
      <c r="AH229" s="220"/>
      <c r="AI229" s="232"/>
      <c r="AJ229" s="234">
        <f>'EQUIPO ENERO 2025'!AP229</f>
        <v>47</v>
      </c>
      <c r="AK229" s="235">
        <f t="shared" ref="AK229:AO229" si="450">P229-Z229+AE229+U229</f>
        <v>47</v>
      </c>
      <c r="AL229" s="229">
        <f t="shared" si="450"/>
        <v>47</v>
      </c>
      <c r="AM229" s="229">
        <f t="shared" si="450"/>
        <v>47</v>
      </c>
      <c r="AN229" s="229">
        <f t="shared" si="450"/>
        <v>47</v>
      </c>
      <c r="AO229" s="229">
        <f t="shared" si="450"/>
        <v>47</v>
      </c>
      <c r="AP229" s="220"/>
      <c r="AQ229" s="226">
        <f t="shared" si="3"/>
        <v>47</v>
      </c>
      <c r="AR229" s="224"/>
      <c r="AS229" s="224"/>
      <c r="AT229" s="236"/>
      <c r="AU229" s="224"/>
      <c r="AV229" s="224"/>
      <c r="AW229" s="238"/>
      <c r="AX229" s="238"/>
    </row>
    <row r="230" spans="1:50" ht="93.75" customHeight="1" x14ac:dyDescent="0.55000000000000004">
      <c r="A230" s="218">
        <f t="shared" si="4"/>
        <v>225</v>
      </c>
      <c r="B230" s="239" t="s">
        <v>934</v>
      </c>
      <c r="C230" s="248" t="s">
        <v>38</v>
      </c>
      <c r="D230" s="247" t="s">
        <v>788</v>
      </c>
      <c r="E230" s="241" t="s">
        <v>788</v>
      </c>
      <c r="F230" s="248"/>
      <c r="G230" s="239" t="s">
        <v>42</v>
      </c>
      <c r="H230" s="248"/>
      <c r="I230" s="245" t="s">
        <v>935</v>
      </c>
      <c r="J230" s="247" t="s">
        <v>788</v>
      </c>
      <c r="K230" s="250">
        <v>44592</v>
      </c>
      <c r="L230" s="226"/>
      <c r="M230" s="226"/>
      <c r="N230" s="224"/>
      <c r="O230" s="226">
        <f>'EQUIPO JULIO 2025  1'!AQ230</f>
        <v>1</v>
      </c>
      <c r="P230" s="228">
        <f t="shared" si="0"/>
        <v>1</v>
      </c>
      <c r="Q230" s="229">
        <f t="shared" ref="Q230:T230" si="451">AK230</f>
        <v>1</v>
      </c>
      <c r="R230" s="229">
        <f t="shared" si="451"/>
        <v>1</v>
      </c>
      <c r="S230" s="229">
        <f t="shared" si="451"/>
        <v>1</v>
      </c>
      <c r="T230" s="230">
        <f t="shared" si="451"/>
        <v>1</v>
      </c>
      <c r="U230" s="231"/>
      <c r="V230" s="220"/>
      <c r="W230" s="220"/>
      <c r="X230" s="220"/>
      <c r="Y230" s="232"/>
      <c r="Z230" s="340"/>
      <c r="AA230" s="341"/>
      <c r="AB230" s="220"/>
      <c r="AC230" s="220"/>
      <c r="AD230" s="232"/>
      <c r="AE230" s="233"/>
      <c r="AF230" s="220"/>
      <c r="AG230" s="220"/>
      <c r="AH230" s="220"/>
      <c r="AI230" s="232"/>
      <c r="AJ230" s="234">
        <f>'EQUIPO ENERO 2025'!AP230</f>
        <v>1</v>
      </c>
      <c r="AK230" s="235">
        <f t="shared" ref="AK230:AO230" si="452">P230-Z230+AE230+U230</f>
        <v>1</v>
      </c>
      <c r="AL230" s="229">
        <f t="shared" si="452"/>
        <v>1</v>
      </c>
      <c r="AM230" s="229">
        <f t="shared" si="452"/>
        <v>1</v>
      </c>
      <c r="AN230" s="229">
        <f t="shared" si="452"/>
        <v>1</v>
      </c>
      <c r="AO230" s="229">
        <f t="shared" si="452"/>
        <v>1</v>
      </c>
      <c r="AP230" s="220"/>
      <c r="AQ230" s="226">
        <f t="shared" si="3"/>
        <v>1</v>
      </c>
      <c r="AR230" s="224"/>
      <c r="AS230" s="224"/>
      <c r="AT230" s="236"/>
      <c r="AU230" s="224"/>
      <c r="AV230" s="224"/>
      <c r="AW230" s="238"/>
      <c r="AX230" s="238"/>
    </row>
    <row r="231" spans="1:50" ht="93.75" customHeight="1" x14ac:dyDescent="0.55000000000000004">
      <c r="A231" s="218">
        <f t="shared" si="4"/>
        <v>226</v>
      </c>
      <c r="B231" s="279" t="s">
        <v>937</v>
      </c>
      <c r="C231" s="224" t="s">
        <v>410</v>
      </c>
      <c r="D231" s="247" t="s">
        <v>58</v>
      </c>
      <c r="E231" s="241" t="s">
        <v>59</v>
      </c>
      <c r="F231" s="224"/>
      <c r="G231" s="227" t="s">
        <v>42</v>
      </c>
      <c r="H231" s="224"/>
      <c r="I231" s="224" t="s">
        <v>938</v>
      </c>
      <c r="J231" s="280" t="s">
        <v>58</v>
      </c>
      <c r="K231" s="250">
        <v>44592</v>
      </c>
      <c r="L231" s="226"/>
      <c r="M231" s="226"/>
      <c r="N231" s="236"/>
      <c r="O231" s="226">
        <f>'EQUIPO JULIO 2025  1'!AQ231</f>
        <v>1</v>
      </c>
      <c r="P231" s="228">
        <f t="shared" si="0"/>
        <v>1</v>
      </c>
      <c r="Q231" s="229">
        <f t="shared" ref="Q231:T231" si="453">AK231</f>
        <v>1</v>
      </c>
      <c r="R231" s="229">
        <f t="shared" si="453"/>
        <v>1</v>
      </c>
      <c r="S231" s="229">
        <f t="shared" si="453"/>
        <v>1</v>
      </c>
      <c r="T231" s="230">
        <f t="shared" si="453"/>
        <v>1</v>
      </c>
      <c r="U231" s="231"/>
      <c r="V231" s="220"/>
      <c r="W231" s="220"/>
      <c r="X231" s="220"/>
      <c r="Y231" s="232"/>
      <c r="Z231" s="340"/>
      <c r="AA231" s="341"/>
      <c r="AB231" s="220"/>
      <c r="AC231" s="220"/>
      <c r="AD231" s="232"/>
      <c r="AE231" s="233"/>
      <c r="AF231" s="220"/>
      <c r="AG231" s="220"/>
      <c r="AH231" s="220"/>
      <c r="AI231" s="232"/>
      <c r="AJ231" s="234">
        <f>'EQUIPO ENERO 2025'!AP231</f>
        <v>1</v>
      </c>
      <c r="AK231" s="235">
        <f t="shared" ref="AK231:AO231" si="454">P231-Z231+AE231+U231</f>
        <v>1</v>
      </c>
      <c r="AL231" s="229">
        <f t="shared" si="454"/>
        <v>1</v>
      </c>
      <c r="AM231" s="229">
        <f t="shared" si="454"/>
        <v>1</v>
      </c>
      <c r="AN231" s="229">
        <f t="shared" si="454"/>
        <v>1</v>
      </c>
      <c r="AO231" s="229">
        <f t="shared" si="454"/>
        <v>1</v>
      </c>
      <c r="AP231" s="221" t="s">
        <v>939</v>
      </c>
      <c r="AQ231" s="226">
        <f t="shared" si="3"/>
        <v>1</v>
      </c>
      <c r="AR231" s="236"/>
      <c r="AS231" s="236"/>
      <c r="AT231" s="236"/>
      <c r="AU231" s="224"/>
      <c r="AV231" s="224"/>
      <c r="AW231" s="238"/>
      <c r="AX231" s="238"/>
    </row>
    <row r="232" spans="1:50" ht="93.75" customHeight="1" x14ac:dyDescent="0.55000000000000004">
      <c r="A232" s="218">
        <f t="shared" si="4"/>
        <v>227</v>
      </c>
      <c r="B232" s="279" t="s">
        <v>940</v>
      </c>
      <c r="C232" s="248" t="s">
        <v>410</v>
      </c>
      <c r="D232" s="247" t="s">
        <v>218</v>
      </c>
      <c r="E232" s="241" t="s">
        <v>218</v>
      </c>
      <c r="F232" s="224"/>
      <c r="G232" s="227" t="s">
        <v>42</v>
      </c>
      <c r="H232" s="224"/>
      <c r="I232" s="224" t="s">
        <v>941</v>
      </c>
      <c r="J232" s="280" t="s">
        <v>218</v>
      </c>
      <c r="K232" s="250">
        <v>44592</v>
      </c>
      <c r="L232" s="226"/>
      <c r="M232" s="226"/>
      <c r="N232" s="224"/>
      <c r="O232" s="226">
        <f>'EQUIPO JULIO 2025  1'!AQ232</f>
        <v>1</v>
      </c>
      <c r="P232" s="228">
        <f t="shared" si="0"/>
        <v>1</v>
      </c>
      <c r="Q232" s="229">
        <f t="shared" ref="Q232:T232" si="455">AK232</f>
        <v>1</v>
      </c>
      <c r="R232" s="229">
        <f t="shared" si="455"/>
        <v>1</v>
      </c>
      <c r="S232" s="229">
        <f t="shared" si="455"/>
        <v>1</v>
      </c>
      <c r="T232" s="230">
        <f t="shared" si="455"/>
        <v>1</v>
      </c>
      <c r="U232" s="231"/>
      <c r="V232" s="220"/>
      <c r="W232" s="220"/>
      <c r="X232" s="220"/>
      <c r="Y232" s="232"/>
      <c r="Z232" s="340"/>
      <c r="AA232" s="341"/>
      <c r="AB232" s="220"/>
      <c r="AC232" s="220"/>
      <c r="AD232" s="232"/>
      <c r="AE232" s="233"/>
      <c r="AF232" s="220"/>
      <c r="AG232" s="220"/>
      <c r="AH232" s="220"/>
      <c r="AI232" s="232"/>
      <c r="AJ232" s="234">
        <f>'EQUIPO ENERO 2025'!AP232</f>
        <v>1</v>
      </c>
      <c r="AK232" s="235">
        <f t="shared" ref="AK232:AO232" si="456">P232-Z232+AE232+U232</f>
        <v>1</v>
      </c>
      <c r="AL232" s="229">
        <f t="shared" si="456"/>
        <v>1</v>
      </c>
      <c r="AM232" s="229">
        <f t="shared" si="456"/>
        <v>1</v>
      </c>
      <c r="AN232" s="229">
        <f t="shared" si="456"/>
        <v>1</v>
      </c>
      <c r="AO232" s="229">
        <f t="shared" si="456"/>
        <v>1</v>
      </c>
      <c r="AP232" s="220">
        <v>1</v>
      </c>
      <c r="AQ232" s="226">
        <f t="shared" si="3"/>
        <v>1</v>
      </c>
      <c r="AR232" s="224"/>
      <c r="AS232" s="224"/>
      <c r="AT232" s="236"/>
      <c r="AU232" s="224"/>
      <c r="AV232" s="224"/>
      <c r="AW232" s="238"/>
      <c r="AX232" s="238"/>
    </row>
    <row r="233" spans="1:50" ht="93.75" customHeight="1" x14ac:dyDescent="0.55000000000000004">
      <c r="A233" s="218">
        <f t="shared" si="4"/>
        <v>228</v>
      </c>
      <c r="B233" s="370" t="s">
        <v>1212</v>
      </c>
      <c r="C233" s="224" t="s">
        <v>410</v>
      </c>
      <c r="D233" s="247" t="s">
        <v>72</v>
      </c>
      <c r="E233" s="224" t="s">
        <v>890</v>
      </c>
      <c r="F233" s="224" t="s">
        <v>162</v>
      </c>
      <c r="G233" s="236"/>
      <c r="H233" s="280"/>
      <c r="I233" s="224"/>
      <c r="J233" s="224"/>
      <c r="K233" s="278"/>
      <c r="L233" s="226"/>
      <c r="M233" s="226"/>
      <c r="N233" s="227"/>
      <c r="O233" s="226">
        <f>'EQUIPO JULIO 2025  1'!AQ233</f>
        <v>22</v>
      </c>
      <c r="P233" s="228">
        <f t="shared" si="0"/>
        <v>22</v>
      </c>
      <c r="Q233" s="229">
        <f t="shared" ref="Q233:T233" si="457">AK233</f>
        <v>22</v>
      </c>
      <c r="R233" s="229">
        <f t="shared" si="457"/>
        <v>22</v>
      </c>
      <c r="S233" s="229">
        <f t="shared" si="457"/>
        <v>22</v>
      </c>
      <c r="T233" s="230">
        <f t="shared" si="457"/>
        <v>22</v>
      </c>
      <c r="U233" s="231"/>
      <c r="V233" s="220"/>
      <c r="W233" s="220"/>
      <c r="X233" s="220"/>
      <c r="Y233" s="232"/>
      <c r="Z233" s="340"/>
      <c r="AA233" s="341"/>
      <c r="AB233" s="220"/>
      <c r="AC233" s="220"/>
      <c r="AD233" s="232"/>
      <c r="AE233" s="233"/>
      <c r="AF233" s="220"/>
      <c r="AG233" s="220"/>
      <c r="AH233" s="220"/>
      <c r="AI233" s="232"/>
      <c r="AJ233" s="234">
        <f>'EQUIPO ENERO 2025'!AP234</f>
        <v>0</v>
      </c>
      <c r="AK233" s="235">
        <f t="shared" ref="AK233:AO233" si="458">P233-Z233+AE233+U233</f>
        <v>22</v>
      </c>
      <c r="AL233" s="229">
        <f t="shared" si="458"/>
        <v>22</v>
      </c>
      <c r="AM233" s="229">
        <f t="shared" si="458"/>
        <v>22</v>
      </c>
      <c r="AN233" s="229">
        <f t="shared" si="458"/>
        <v>22</v>
      </c>
      <c r="AO233" s="229">
        <f t="shared" si="458"/>
        <v>22</v>
      </c>
      <c r="AP233" s="220"/>
      <c r="AQ233" s="226">
        <f t="shared" si="3"/>
        <v>22</v>
      </c>
      <c r="AR233" s="224"/>
      <c r="AS233" s="224"/>
      <c r="AT233" s="236"/>
      <c r="AU233" s="224"/>
      <c r="AV233" s="224"/>
      <c r="AW233" s="371"/>
      <c r="AX233" s="238"/>
    </row>
    <row r="234" spans="1:50" ht="93.75" customHeight="1" x14ac:dyDescent="0.55000000000000004">
      <c r="A234" s="218">
        <f t="shared" si="4"/>
        <v>229</v>
      </c>
      <c r="B234" s="273" t="s">
        <v>946</v>
      </c>
      <c r="C234" s="224"/>
      <c r="D234" s="247" t="s">
        <v>58</v>
      </c>
      <c r="E234" s="224" t="s">
        <v>182</v>
      </c>
      <c r="F234" s="224" t="s">
        <v>452</v>
      </c>
      <c r="G234" s="236" t="s">
        <v>42</v>
      </c>
      <c r="H234" s="224"/>
      <c r="I234" s="224" t="s">
        <v>949</v>
      </c>
      <c r="J234" s="224" t="s">
        <v>72</v>
      </c>
      <c r="K234" s="278">
        <v>44592</v>
      </c>
      <c r="L234" s="226"/>
      <c r="M234" s="226"/>
      <c r="N234" s="227"/>
      <c r="O234" s="226">
        <f>'EQUIPO JULIO 2025  1'!AQ234</f>
        <v>0</v>
      </c>
      <c r="P234" s="228">
        <f t="shared" si="0"/>
        <v>0</v>
      </c>
      <c r="Q234" s="229">
        <f t="shared" ref="Q234:T234" si="459">AK234</f>
        <v>0</v>
      </c>
      <c r="R234" s="229">
        <f t="shared" si="459"/>
        <v>0</v>
      </c>
      <c r="S234" s="229">
        <f t="shared" si="459"/>
        <v>0</v>
      </c>
      <c r="T234" s="230">
        <f t="shared" si="459"/>
        <v>0</v>
      </c>
      <c r="U234" s="231"/>
      <c r="V234" s="220"/>
      <c r="W234" s="220"/>
      <c r="X234" s="220"/>
      <c r="Y234" s="232"/>
      <c r="Z234" s="340"/>
      <c r="AA234" s="341"/>
      <c r="AB234" s="220"/>
      <c r="AC234" s="220"/>
      <c r="AD234" s="232"/>
      <c r="AE234" s="233"/>
      <c r="AF234" s="220"/>
      <c r="AG234" s="220"/>
      <c r="AH234" s="220"/>
      <c r="AI234" s="232"/>
      <c r="AJ234" s="234">
        <f>'EQUIPO ENERO 2025'!AP234</f>
        <v>0</v>
      </c>
      <c r="AK234" s="235">
        <f t="shared" ref="AK234:AO234" si="460">P234-Z234+AE234+U234</f>
        <v>0</v>
      </c>
      <c r="AL234" s="229">
        <f t="shared" si="460"/>
        <v>0</v>
      </c>
      <c r="AM234" s="229">
        <f t="shared" si="460"/>
        <v>0</v>
      </c>
      <c r="AN234" s="229">
        <f t="shared" si="460"/>
        <v>0</v>
      </c>
      <c r="AO234" s="229">
        <f t="shared" si="460"/>
        <v>0</v>
      </c>
      <c r="AP234" s="220"/>
      <c r="AQ234" s="226">
        <f t="shared" si="3"/>
        <v>0</v>
      </c>
      <c r="AR234" s="224"/>
      <c r="AS234" s="224"/>
      <c r="AT234" s="236"/>
      <c r="AU234" s="224"/>
      <c r="AV234" s="224"/>
      <c r="AW234" s="238"/>
      <c r="AX234" s="238"/>
    </row>
    <row r="235" spans="1:50" ht="93.75" customHeight="1" x14ac:dyDescent="0.55000000000000004">
      <c r="A235" s="218">
        <f t="shared" si="4"/>
        <v>230</v>
      </c>
      <c r="B235" s="273" t="s">
        <v>950</v>
      </c>
      <c r="C235" s="224" t="s">
        <v>97</v>
      </c>
      <c r="D235" s="224"/>
      <c r="E235" s="224" t="s">
        <v>59</v>
      </c>
      <c r="F235" s="224"/>
      <c r="G235" s="236"/>
      <c r="H235" s="224"/>
      <c r="I235" s="224" t="s">
        <v>951</v>
      </c>
      <c r="J235" s="224" t="s">
        <v>743</v>
      </c>
      <c r="K235" s="278">
        <v>45241</v>
      </c>
      <c r="L235" s="226">
        <v>2590526372</v>
      </c>
      <c r="M235" s="226"/>
      <c r="N235" s="227"/>
      <c r="O235" s="226">
        <f>'EQUIPO JULIO 2025  1'!AQ235</f>
        <v>0</v>
      </c>
      <c r="P235" s="228">
        <f t="shared" si="0"/>
        <v>0</v>
      </c>
      <c r="Q235" s="229">
        <f t="shared" ref="Q235:T235" si="461">AK235</f>
        <v>0</v>
      </c>
      <c r="R235" s="229">
        <f t="shared" si="461"/>
        <v>0</v>
      </c>
      <c r="S235" s="229">
        <f t="shared" si="461"/>
        <v>0</v>
      </c>
      <c r="T235" s="230">
        <f t="shared" si="461"/>
        <v>0</v>
      </c>
      <c r="U235" s="231"/>
      <c r="V235" s="220"/>
      <c r="W235" s="220"/>
      <c r="X235" s="220"/>
      <c r="Y235" s="232"/>
      <c r="Z235" s="340"/>
      <c r="AA235" s="341"/>
      <c r="AB235" s="220"/>
      <c r="AC235" s="220"/>
      <c r="AD235" s="232"/>
      <c r="AE235" s="233"/>
      <c r="AF235" s="220"/>
      <c r="AG235" s="220"/>
      <c r="AH235" s="220"/>
      <c r="AI235" s="232"/>
      <c r="AJ235" s="234">
        <f>'EQUIPO ENERO 2025'!AP235</f>
        <v>0</v>
      </c>
      <c r="AK235" s="235">
        <f t="shared" ref="AK235:AO235" si="462">P235-Z235+AE235+U235</f>
        <v>0</v>
      </c>
      <c r="AL235" s="229">
        <f t="shared" si="462"/>
        <v>0</v>
      </c>
      <c r="AM235" s="229">
        <f t="shared" si="462"/>
        <v>0</v>
      </c>
      <c r="AN235" s="229">
        <f t="shared" si="462"/>
        <v>0</v>
      </c>
      <c r="AO235" s="229">
        <f t="shared" si="462"/>
        <v>0</v>
      </c>
      <c r="AP235" s="220"/>
      <c r="AQ235" s="226">
        <f t="shared" si="3"/>
        <v>0</v>
      </c>
      <c r="AR235" s="224"/>
      <c r="AS235" s="224"/>
      <c r="AT235" s="236"/>
      <c r="AU235" s="224"/>
      <c r="AV235" s="224"/>
      <c r="AW235" s="238"/>
      <c r="AX235" s="238"/>
    </row>
    <row r="236" spans="1:50" ht="93.75" customHeight="1" x14ac:dyDescent="0.55000000000000004">
      <c r="A236" s="218">
        <f t="shared" si="4"/>
        <v>231</v>
      </c>
      <c r="B236" s="239" t="s">
        <v>952</v>
      </c>
      <c r="C236" s="248" t="s">
        <v>410</v>
      </c>
      <c r="D236" s="247" t="s">
        <v>58</v>
      </c>
      <c r="E236" s="241" t="s">
        <v>953</v>
      </c>
      <c r="F236" s="248"/>
      <c r="G236" s="239" t="s">
        <v>42</v>
      </c>
      <c r="H236" s="248"/>
      <c r="I236" s="245" t="s">
        <v>954</v>
      </c>
      <c r="J236" s="280" t="s">
        <v>58</v>
      </c>
      <c r="K236" s="250">
        <v>44592</v>
      </c>
      <c r="L236" s="226"/>
      <c r="M236" s="226"/>
      <c r="N236" s="236"/>
      <c r="O236" s="226">
        <f>'EQUIPO JULIO 2025  1'!AQ236</f>
        <v>0</v>
      </c>
      <c r="P236" s="228">
        <f t="shared" si="0"/>
        <v>0</v>
      </c>
      <c r="Q236" s="229">
        <f t="shared" ref="Q236:T236" si="463">AK236</f>
        <v>0</v>
      </c>
      <c r="R236" s="229">
        <f t="shared" si="463"/>
        <v>0</v>
      </c>
      <c r="S236" s="229">
        <f t="shared" si="463"/>
        <v>0</v>
      </c>
      <c r="T236" s="230">
        <f t="shared" si="463"/>
        <v>0</v>
      </c>
      <c r="U236" s="231"/>
      <c r="V236" s="220"/>
      <c r="W236" s="220"/>
      <c r="X236" s="220"/>
      <c r="Y236" s="232"/>
      <c r="Z236" s="340"/>
      <c r="AA236" s="341"/>
      <c r="AB236" s="220"/>
      <c r="AC236" s="220"/>
      <c r="AD236" s="232"/>
      <c r="AE236" s="233"/>
      <c r="AF236" s="220"/>
      <c r="AG236" s="220"/>
      <c r="AH236" s="220"/>
      <c r="AI236" s="232"/>
      <c r="AJ236" s="234">
        <f>'EQUIPO ENERO 2025'!AP236</f>
        <v>0</v>
      </c>
      <c r="AK236" s="235">
        <f t="shared" ref="AK236:AO236" si="464">P236-Z236+AE236+U236</f>
        <v>0</v>
      </c>
      <c r="AL236" s="229">
        <f t="shared" si="464"/>
        <v>0</v>
      </c>
      <c r="AM236" s="229">
        <f t="shared" si="464"/>
        <v>0</v>
      </c>
      <c r="AN236" s="229">
        <f t="shared" si="464"/>
        <v>0</v>
      </c>
      <c r="AO236" s="229">
        <f t="shared" si="464"/>
        <v>0</v>
      </c>
      <c r="AP236" s="220"/>
      <c r="AQ236" s="226">
        <f t="shared" si="3"/>
        <v>0</v>
      </c>
      <c r="AR236" s="224"/>
      <c r="AS236" s="224"/>
      <c r="AT236" s="236"/>
      <c r="AU236" s="224"/>
      <c r="AV236" s="224"/>
      <c r="AW236" s="238"/>
      <c r="AX236" s="238"/>
    </row>
    <row r="237" spans="1:50" ht="93.75" customHeight="1" x14ac:dyDescent="0.55000000000000004">
      <c r="A237" s="218">
        <f t="shared" si="4"/>
        <v>232</v>
      </c>
      <c r="B237" s="239" t="s">
        <v>955</v>
      </c>
      <c r="C237" s="248" t="s">
        <v>410</v>
      </c>
      <c r="D237" s="247" t="s">
        <v>58</v>
      </c>
      <c r="E237" s="241" t="s">
        <v>953</v>
      </c>
      <c r="F237" s="248"/>
      <c r="G237" s="239" t="s">
        <v>42</v>
      </c>
      <c r="H237" s="248"/>
      <c r="I237" s="245" t="s">
        <v>956</v>
      </c>
      <c r="J237" s="280" t="s">
        <v>58</v>
      </c>
      <c r="K237" s="250">
        <v>44592</v>
      </c>
      <c r="L237" s="226"/>
      <c r="M237" s="226"/>
      <c r="N237" s="227"/>
      <c r="O237" s="226">
        <f>'EQUIPO JULIO 2025  1'!AQ237</f>
        <v>0</v>
      </c>
      <c r="P237" s="228">
        <f t="shared" si="0"/>
        <v>0</v>
      </c>
      <c r="Q237" s="229">
        <f t="shared" ref="Q237:T237" si="465">AK237</f>
        <v>0</v>
      </c>
      <c r="R237" s="229">
        <f t="shared" si="465"/>
        <v>0</v>
      </c>
      <c r="S237" s="229">
        <f t="shared" si="465"/>
        <v>0</v>
      </c>
      <c r="T237" s="230">
        <f t="shared" si="465"/>
        <v>0</v>
      </c>
      <c r="U237" s="231"/>
      <c r="V237" s="220"/>
      <c r="W237" s="220"/>
      <c r="X237" s="220"/>
      <c r="Y237" s="232"/>
      <c r="Z237" s="340"/>
      <c r="AA237" s="341"/>
      <c r="AB237" s="220"/>
      <c r="AC237" s="220"/>
      <c r="AD237" s="232"/>
      <c r="AE237" s="233"/>
      <c r="AF237" s="220"/>
      <c r="AG237" s="220"/>
      <c r="AH237" s="220"/>
      <c r="AI237" s="232"/>
      <c r="AJ237" s="234">
        <f>'EQUIPO ENERO 2025'!AP237</f>
        <v>0</v>
      </c>
      <c r="AK237" s="235">
        <f t="shared" ref="AK237:AO237" si="466">P237-Z237+AE237+U237</f>
        <v>0</v>
      </c>
      <c r="AL237" s="229">
        <f t="shared" si="466"/>
        <v>0</v>
      </c>
      <c r="AM237" s="229">
        <f t="shared" si="466"/>
        <v>0</v>
      </c>
      <c r="AN237" s="229">
        <f t="shared" si="466"/>
        <v>0</v>
      </c>
      <c r="AO237" s="229">
        <f t="shared" si="466"/>
        <v>0</v>
      </c>
      <c r="AP237" s="220"/>
      <c r="AQ237" s="226">
        <f t="shared" si="3"/>
        <v>0</v>
      </c>
      <c r="AR237" s="224"/>
      <c r="AS237" s="224"/>
      <c r="AT237" s="236"/>
      <c r="AU237" s="224"/>
      <c r="AV237" s="224"/>
      <c r="AW237" s="238"/>
      <c r="AX237" s="238"/>
    </row>
    <row r="238" spans="1:50" ht="93.75" customHeight="1" x14ac:dyDescent="0.55000000000000004">
      <c r="A238" s="218">
        <f t="shared" si="4"/>
        <v>233</v>
      </c>
      <c r="B238" s="273" t="s">
        <v>1214</v>
      </c>
      <c r="C238" s="248" t="s">
        <v>190</v>
      </c>
      <c r="D238" s="247" t="s">
        <v>58</v>
      </c>
      <c r="E238" s="224" t="s">
        <v>959</v>
      </c>
      <c r="F238" s="224" t="s">
        <v>960</v>
      </c>
      <c r="G238" s="236" t="s">
        <v>42</v>
      </c>
      <c r="H238" s="224"/>
      <c r="I238" s="224" t="s">
        <v>961</v>
      </c>
      <c r="J238" s="224" t="s">
        <v>72</v>
      </c>
      <c r="K238" s="278">
        <v>45574</v>
      </c>
      <c r="L238" s="226" t="s">
        <v>142</v>
      </c>
      <c r="M238" s="226"/>
      <c r="N238" s="227"/>
      <c r="O238" s="226">
        <f>'EQUIPO JULIO 2025  1'!AQ238</f>
        <v>10</v>
      </c>
      <c r="P238" s="228">
        <f t="shared" si="0"/>
        <v>10</v>
      </c>
      <c r="Q238" s="229">
        <f t="shared" ref="Q238:T238" si="467">AK238</f>
        <v>10</v>
      </c>
      <c r="R238" s="229">
        <f t="shared" si="467"/>
        <v>10</v>
      </c>
      <c r="S238" s="229">
        <f t="shared" si="467"/>
        <v>10</v>
      </c>
      <c r="T238" s="230">
        <f t="shared" si="467"/>
        <v>10</v>
      </c>
      <c r="U238" s="231"/>
      <c r="V238" s="220"/>
      <c r="W238" s="220"/>
      <c r="X238" s="220"/>
      <c r="Y238" s="232"/>
      <c r="Z238" s="340"/>
      <c r="AA238" s="341"/>
      <c r="AB238" s="220"/>
      <c r="AC238" s="220"/>
      <c r="AD238" s="232"/>
      <c r="AE238" s="233"/>
      <c r="AF238" s="220"/>
      <c r="AG238" s="220"/>
      <c r="AH238" s="220"/>
      <c r="AI238" s="232"/>
      <c r="AJ238" s="234">
        <f>'EQUIPO ENERO 2025'!AP238</f>
        <v>5</v>
      </c>
      <c r="AK238" s="235">
        <f t="shared" ref="AK238:AO238" si="468">P238-Z238+AE238+U238</f>
        <v>10</v>
      </c>
      <c r="AL238" s="229">
        <f t="shared" si="468"/>
        <v>10</v>
      </c>
      <c r="AM238" s="229">
        <f t="shared" si="468"/>
        <v>10</v>
      </c>
      <c r="AN238" s="229">
        <f t="shared" si="468"/>
        <v>10</v>
      </c>
      <c r="AO238" s="229">
        <f t="shared" si="468"/>
        <v>10</v>
      </c>
      <c r="AP238" s="220"/>
      <c r="AQ238" s="226">
        <f t="shared" si="3"/>
        <v>10</v>
      </c>
      <c r="AR238" s="224"/>
      <c r="AS238" s="224"/>
      <c r="AT238" s="236"/>
      <c r="AU238" s="224"/>
      <c r="AV238" s="224"/>
      <c r="AW238" s="238"/>
      <c r="AX238" s="238"/>
    </row>
    <row r="239" spans="1:50" ht="93.75" customHeight="1" x14ac:dyDescent="0.55000000000000004">
      <c r="A239" s="218">
        <f t="shared" si="4"/>
        <v>234</v>
      </c>
      <c r="B239" s="273" t="s">
        <v>962</v>
      </c>
      <c r="C239" s="224" t="s">
        <v>212</v>
      </c>
      <c r="D239" s="303" t="s">
        <v>963</v>
      </c>
      <c r="E239" s="224" t="s">
        <v>964</v>
      </c>
      <c r="F239" s="224" t="s">
        <v>965</v>
      </c>
      <c r="G239" s="236" t="s">
        <v>42</v>
      </c>
      <c r="H239" s="224"/>
      <c r="I239" s="224" t="s">
        <v>966</v>
      </c>
      <c r="J239" s="224" t="s">
        <v>72</v>
      </c>
      <c r="K239" s="278">
        <v>45574</v>
      </c>
      <c r="L239" s="226" t="s">
        <v>855</v>
      </c>
      <c r="M239" s="226"/>
      <c r="N239" s="227"/>
      <c r="O239" s="226">
        <f>'EQUIPO JULIO 2025  1'!AQ239</f>
        <v>2</v>
      </c>
      <c r="P239" s="228">
        <f t="shared" si="0"/>
        <v>2</v>
      </c>
      <c r="Q239" s="229">
        <f t="shared" ref="Q239:T239" si="469">AK239</f>
        <v>2</v>
      </c>
      <c r="R239" s="229">
        <f t="shared" si="469"/>
        <v>2</v>
      </c>
      <c r="S239" s="229">
        <f t="shared" si="469"/>
        <v>2</v>
      </c>
      <c r="T239" s="230">
        <f t="shared" si="469"/>
        <v>2</v>
      </c>
      <c r="U239" s="231"/>
      <c r="V239" s="220"/>
      <c r="W239" s="220"/>
      <c r="X239" s="220"/>
      <c r="Y239" s="232"/>
      <c r="Z239" s="340"/>
      <c r="AA239" s="341"/>
      <c r="AB239" s="220"/>
      <c r="AC239" s="220"/>
      <c r="AD239" s="232"/>
      <c r="AE239" s="233"/>
      <c r="AF239" s="220"/>
      <c r="AG239" s="220"/>
      <c r="AH239" s="220"/>
      <c r="AI239" s="232"/>
      <c r="AJ239" s="234">
        <f>'EQUIPO ENERO 2025'!AP239</f>
        <v>2</v>
      </c>
      <c r="AK239" s="235">
        <f t="shared" ref="AK239:AO239" si="470">P239-Z239+AE239+U239</f>
        <v>2</v>
      </c>
      <c r="AL239" s="229">
        <f t="shared" si="470"/>
        <v>2</v>
      </c>
      <c r="AM239" s="229">
        <f t="shared" si="470"/>
        <v>2</v>
      </c>
      <c r="AN239" s="229">
        <f t="shared" si="470"/>
        <v>2</v>
      </c>
      <c r="AO239" s="229">
        <f t="shared" si="470"/>
        <v>2</v>
      </c>
      <c r="AP239" s="220"/>
      <c r="AQ239" s="226">
        <f t="shared" si="3"/>
        <v>2</v>
      </c>
      <c r="AR239" s="224"/>
      <c r="AS239" s="224"/>
      <c r="AT239" s="236"/>
      <c r="AU239" s="224"/>
      <c r="AV239" s="224"/>
      <c r="AW239" s="238"/>
      <c r="AX239" s="238"/>
    </row>
    <row r="240" spans="1:50" ht="93.75" customHeight="1" x14ac:dyDescent="0.55000000000000004">
      <c r="A240" s="218">
        <f t="shared" si="4"/>
        <v>235</v>
      </c>
      <c r="B240" s="273" t="s">
        <v>967</v>
      </c>
      <c r="C240" s="248" t="s">
        <v>410</v>
      </c>
      <c r="D240" s="224" t="s">
        <v>59</v>
      </c>
      <c r="E240" s="224" t="s">
        <v>890</v>
      </c>
      <c r="F240" s="224"/>
      <c r="G240" s="236" t="s">
        <v>42</v>
      </c>
      <c r="H240" s="224"/>
      <c r="I240" s="224" t="s">
        <v>890</v>
      </c>
      <c r="J240" s="224" t="s">
        <v>72</v>
      </c>
      <c r="K240" s="278">
        <v>44942</v>
      </c>
      <c r="L240" s="280" t="s">
        <v>892</v>
      </c>
      <c r="M240" s="226"/>
      <c r="N240" s="224"/>
      <c r="O240" s="226">
        <f>'EQUIPO JULIO 2025  1'!AQ240</f>
        <v>0</v>
      </c>
      <c r="P240" s="228">
        <f t="shared" si="0"/>
        <v>0</v>
      </c>
      <c r="Q240" s="229">
        <f t="shared" ref="Q240:T240" si="471">AK240</f>
        <v>0</v>
      </c>
      <c r="R240" s="229">
        <f t="shared" si="471"/>
        <v>0</v>
      </c>
      <c r="S240" s="229">
        <f t="shared" si="471"/>
        <v>0</v>
      </c>
      <c r="T240" s="230">
        <f t="shared" si="471"/>
        <v>0</v>
      </c>
      <c r="U240" s="231"/>
      <c r="V240" s="220"/>
      <c r="W240" s="220"/>
      <c r="X240" s="220"/>
      <c r="Y240" s="232"/>
      <c r="Z240" s="340"/>
      <c r="AA240" s="341"/>
      <c r="AB240" s="220"/>
      <c r="AC240" s="220"/>
      <c r="AD240" s="232"/>
      <c r="AE240" s="233"/>
      <c r="AF240" s="220"/>
      <c r="AG240" s="220"/>
      <c r="AH240" s="220"/>
      <c r="AI240" s="232"/>
      <c r="AJ240" s="234">
        <f>'EQUIPO ENERO 2025'!AP240</f>
        <v>0</v>
      </c>
      <c r="AK240" s="235">
        <f t="shared" ref="AK240:AO240" si="472">P240-Z240+AE240+U240</f>
        <v>0</v>
      </c>
      <c r="AL240" s="229">
        <f t="shared" si="472"/>
        <v>0</v>
      </c>
      <c r="AM240" s="229">
        <f t="shared" si="472"/>
        <v>0</v>
      </c>
      <c r="AN240" s="229">
        <f t="shared" si="472"/>
        <v>0</v>
      </c>
      <c r="AO240" s="229">
        <f t="shared" si="472"/>
        <v>0</v>
      </c>
      <c r="AP240" s="220"/>
      <c r="AQ240" s="226">
        <f t="shared" si="3"/>
        <v>0</v>
      </c>
      <c r="AR240" s="224"/>
      <c r="AS240" s="224"/>
      <c r="AT240" s="236"/>
      <c r="AU240" s="224"/>
      <c r="AV240" s="224"/>
      <c r="AW240" s="238"/>
      <c r="AX240" s="238"/>
    </row>
    <row r="241" spans="1:50" ht="93.75" customHeight="1" x14ac:dyDescent="0.55000000000000004">
      <c r="A241" s="218">
        <f t="shared" si="4"/>
        <v>236</v>
      </c>
      <c r="B241" s="368" t="s">
        <v>968</v>
      </c>
      <c r="C241" s="392"/>
      <c r="D241" s="224"/>
      <c r="E241" s="224"/>
      <c r="F241" s="224"/>
      <c r="G241" s="236"/>
      <c r="H241" s="224"/>
      <c r="I241" s="224" t="s">
        <v>969</v>
      </c>
      <c r="J241" s="224" t="s">
        <v>72</v>
      </c>
      <c r="K241" s="278">
        <v>44592</v>
      </c>
      <c r="L241" s="226"/>
      <c r="M241" s="226"/>
      <c r="N241" s="227"/>
      <c r="O241" s="226">
        <f>'EQUIPO JULIO 2025  1'!AQ241</f>
        <v>0</v>
      </c>
      <c r="P241" s="228">
        <f t="shared" si="0"/>
        <v>0</v>
      </c>
      <c r="Q241" s="229">
        <f t="shared" ref="Q241:T241" si="473">AK241</f>
        <v>0</v>
      </c>
      <c r="R241" s="229">
        <f t="shared" si="473"/>
        <v>0</v>
      </c>
      <c r="S241" s="229">
        <f t="shared" si="473"/>
        <v>0</v>
      </c>
      <c r="T241" s="230">
        <f t="shared" si="473"/>
        <v>0</v>
      </c>
      <c r="U241" s="231"/>
      <c r="V241" s="220"/>
      <c r="W241" s="220"/>
      <c r="X241" s="220"/>
      <c r="Y241" s="232"/>
      <c r="Z241" s="340"/>
      <c r="AA241" s="341"/>
      <c r="AB241" s="220"/>
      <c r="AC241" s="220"/>
      <c r="AD241" s="232"/>
      <c r="AE241" s="233"/>
      <c r="AF241" s="220"/>
      <c r="AG241" s="220"/>
      <c r="AH241" s="220"/>
      <c r="AI241" s="232"/>
      <c r="AJ241" s="234">
        <f>'EQUIPO ENERO 2025'!AP241</f>
        <v>4</v>
      </c>
      <c r="AK241" s="235">
        <f t="shared" ref="AK241:AO241" si="474">P241-Z241+AE241+U241</f>
        <v>0</v>
      </c>
      <c r="AL241" s="229">
        <f t="shared" si="474"/>
        <v>0</v>
      </c>
      <c r="AM241" s="229">
        <f t="shared" si="474"/>
        <v>0</v>
      </c>
      <c r="AN241" s="229">
        <f t="shared" si="474"/>
        <v>0</v>
      </c>
      <c r="AO241" s="229">
        <f t="shared" si="474"/>
        <v>0</v>
      </c>
      <c r="AP241" s="220"/>
      <c r="AQ241" s="226">
        <f t="shared" si="3"/>
        <v>0</v>
      </c>
      <c r="AR241" s="224"/>
      <c r="AS241" s="224"/>
      <c r="AT241" s="236"/>
      <c r="AU241" s="224"/>
      <c r="AV241" s="224"/>
      <c r="AW241" s="238"/>
      <c r="AX241" s="238"/>
    </row>
    <row r="242" spans="1:50" ht="93.75" customHeight="1" x14ac:dyDescent="0.55000000000000004">
      <c r="A242" s="218">
        <f t="shared" si="4"/>
        <v>237</v>
      </c>
      <c r="B242" s="368" t="s">
        <v>970</v>
      </c>
      <c r="C242" s="392"/>
      <c r="D242" s="224"/>
      <c r="E242" s="224"/>
      <c r="F242" s="224"/>
      <c r="G242" s="236"/>
      <c r="H242" s="224"/>
      <c r="I242" s="224" t="s">
        <v>971</v>
      </c>
      <c r="J242" s="224" t="s">
        <v>72</v>
      </c>
      <c r="K242" s="278">
        <v>44592</v>
      </c>
      <c r="L242" s="226"/>
      <c r="M242" s="226"/>
      <c r="N242" s="227"/>
      <c r="O242" s="226">
        <f>'EQUIPO JULIO 2025  1'!AQ242</f>
        <v>4</v>
      </c>
      <c r="P242" s="228">
        <f t="shared" si="0"/>
        <v>4</v>
      </c>
      <c r="Q242" s="229">
        <f t="shared" ref="Q242:T242" si="475">AK242</f>
        <v>4</v>
      </c>
      <c r="R242" s="229">
        <f t="shared" si="475"/>
        <v>4</v>
      </c>
      <c r="S242" s="229">
        <f t="shared" si="475"/>
        <v>4</v>
      </c>
      <c r="T242" s="230">
        <f t="shared" si="475"/>
        <v>4</v>
      </c>
      <c r="U242" s="231"/>
      <c r="V242" s="220"/>
      <c r="W242" s="220"/>
      <c r="X242" s="220"/>
      <c r="Y242" s="232"/>
      <c r="Z242" s="340"/>
      <c r="AA242" s="341"/>
      <c r="AB242" s="220"/>
      <c r="AC242" s="220"/>
      <c r="AD242" s="232"/>
      <c r="AE242" s="233"/>
      <c r="AF242" s="220"/>
      <c r="AG242" s="220"/>
      <c r="AH242" s="220"/>
      <c r="AI242" s="232"/>
      <c r="AJ242" s="234">
        <f>'EQUIPO ENERO 2025'!AP242</f>
        <v>4</v>
      </c>
      <c r="AK242" s="235">
        <f t="shared" ref="AK242:AO242" si="476">P242-Z242+AE242+U242</f>
        <v>4</v>
      </c>
      <c r="AL242" s="229">
        <f t="shared" si="476"/>
        <v>4</v>
      </c>
      <c r="AM242" s="229">
        <f t="shared" si="476"/>
        <v>4</v>
      </c>
      <c r="AN242" s="229">
        <f t="shared" si="476"/>
        <v>4</v>
      </c>
      <c r="AO242" s="229">
        <f t="shared" si="476"/>
        <v>4</v>
      </c>
      <c r="AP242" s="220"/>
      <c r="AQ242" s="226">
        <f t="shared" si="3"/>
        <v>4</v>
      </c>
      <c r="AR242" s="224"/>
      <c r="AS242" s="224"/>
      <c r="AT242" s="236"/>
      <c r="AU242" s="224"/>
      <c r="AV242" s="224"/>
      <c r="AW242" s="238"/>
      <c r="AX242" s="238"/>
    </row>
    <row r="243" spans="1:50" ht="93.75" customHeight="1" x14ac:dyDescent="0.55000000000000004">
      <c r="A243" s="218">
        <f t="shared" si="4"/>
        <v>238</v>
      </c>
      <c r="B243" s="370" t="s">
        <v>973</v>
      </c>
      <c r="C243" s="224"/>
      <c r="D243" s="224"/>
      <c r="E243" s="224"/>
      <c r="F243" s="224"/>
      <c r="G243" s="236"/>
      <c r="H243" s="224"/>
      <c r="I243" s="224"/>
      <c r="J243" s="224"/>
      <c r="K243" s="278"/>
      <c r="L243" s="226"/>
      <c r="M243" s="226"/>
      <c r="N243" s="227"/>
      <c r="O243" s="226">
        <f>'EQUIPO JULIO 2025  1'!AQ243</f>
        <v>-30</v>
      </c>
      <c r="P243" s="228">
        <f t="shared" si="0"/>
        <v>-30</v>
      </c>
      <c r="Q243" s="229">
        <f t="shared" ref="Q243:T243" si="477">AK243</f>
        <v>-30</v>
      </c>
      <c r="R243" s="229">
        <f t="shared" si="477"/>
        <v>-30</v>
      </c>
      <c r="S243" s="229">
        <f t="shared" si="477"/>
        <v>-30</v>
      </c>
      <c r="T243" s="230">
        <f t="shared" si="477"/>
        <v>-30</v>
      </c>
      <c r="U243" s="231"/>
      <c r="V243" s="220"/>
      <c r="W243" s="220"/>
      <c r="X243" s="220"/>
      <c r="Y243" s="232"/>
      <c r="Z243" s="340"/>
      <c r="AA243" s="341"/>
      <c r="AB243" s="220"/>
      <c r="AC243" s="220"/>
      <c r="AD243" s="232"/>
      <c r="AE243" s="233"/>
      <c r="AF243" s="220"/>
      <c r="AG243" s="220"/>
      <c r="AH243" s="220"/>
      <c r="AI243" s="232"/>
      <c r="AJ243" s="234"/>
      <c r="AK243" s="235">
        <f t="shared" ref="AK243:AO243" si="478">P243-Z243+AE243+U243</f>
        <v>-30</v>
      </c>
      <c r="AL243" s="229">
        <f t="shared" si="478"/>
        <v>-30</v>
      </c>
      <c r="AM243" s="229">
        <f t="shared" si="478"/>
        <v>-30</v>
      </c>
      <c r="AN243" s="229">
        <f t="shared" si="478"/>
        <v>-30</v>
      </c>
      <c r="AO243" s="229">
        <f t="shared" si="478"/>
        <v>-30</v>
      </c>
      <c r="AP243" s="220"/>
      <c r="AQ243" s="226">
        <f t="shared" si="3"/>
        <v>-30</v>
      </c>
      <c r="AR243" s="224"/>
      <c r="AS243" s="224"/>
      <c r="AT243" s="236"/>
      <c r="AU243" s="224"/>
      <c r="AV243" s="224"/>
      <c r="AW243" s="371"/>
      <c r="AX243" s="238"/>
    </row>
    <row r="244" spans="1:50" ht="93.75" customHeight="1" x14ac:dyDescent="0.55000000000000004">
      <c r="A244" s="218">
        <f t="shared" si="4"/>
        <v>239</v>
      </c>
      <c r="B244" s="273" t="s">
        <v>974</v>
      </c>
      <c r="C244" s="224" t="s">
        <v>52</v>
      </c>
      <c r="D244" s="224" t="s">
        <v>58</v>
      </c>
      <c r="E244" s="224" t="s">
        <v>975</v>
      </c>
      <c r="F244" s="224"/>
      <c r="G244" s="236" t="s">
        <v>42</v>
      </c>
      <c r="H244" s="224"/>
      <c r="I244" s="224" t="s">
        <v>976</v>
      </c>
      <c r="J244" s="224" t="s">
        <v>72</v>
      </c>
      <c r="K244" s="278">
        <v>44592</v>
      </c>
      <c r="L244" s="226"/>
      <c r="M244" s="226"/>
      <c r="N244" s="227"/>
      <c r="O244" s="226">
        <f>'EQUIPO JULIO 2025  1'!AQ244</f>
        <v>10</v>
      </c>
      <c r="P244" s="228">
        <f t="shared" si="0"/>
        <v>10</v>
      </c>
      <c r="Q244" s="229">
        <f t="shared" ref="Q244:T244" si="479">AK244</f>
        <v>10</v>
      </c>
      <c r="R244" s="229">
        <f t="shared" si="479"/>
        <v>10</v>
      </c>
      <c r="S244" s="229">
        <f t="shared" si="479"/>
        <v>10</v>
      </c>
      <c r="T244" s="230">
        <f t="shared" si="479"/>
        <v>10</v>
      </c>
      <c r="U244" s="231"/>
      <c r="V244" s="220"/>
      <c r="W244" s="220"/>
      <c r="X244" s="220"/>
      <c r="Y244" s="232"/>
      <c r="Z244" s="340"/>
      <c r="AA244" s="341"/>
      <c r="AB244" s="220"/>
      <c r="AC244" s="220"/>
      <c r="AD244" s="232"/>
      <c r="AE244" s="233"/>
      <c r="AF244" s="220"/>
      <c r="AG244" s="220"/>
      <c r="AH244" s="220"/>
      <c r="AI244" s="232"/>
      <c r="AJ244" s="234">
        <f>'EQUIPO ENERO 2025'!AP244</f>
        <v>10</v>
      </c>
      <c r="AK244" s="235">
        <f t="shared" ref="AK244:AO244" si="480">P244-Z244+AE244+U244</f>
        <v>10</v>
      </c>
      <c r="AL244" s="229">
        <f t="shared" si="480"/>
        <v>10</v>
      </c>
      <c r="AM244" s="229">
        <f t="shared" si="480"/>
        <v>10</v>
      </c>
      <c r="AN244" s="229">
        <f t="shared" si="480"/>
        <v>10</v>
      </c>
      <c r="AO244" s="229">
        <f t="shared" si="480"/>
        <v>10</v>
      </c>
      <c r="AP244" s="220"/>
      <c r="AQ244" s="226">
        <f t="shared" si="3"/>
        <v>10</v>
      </c>
      <c r="AR244" s="224"/>
      <c r="AS244" s="224"/>
      <c r="AT244" s="236"/>
      <c r="AU244" s="224"/>
      <c r="AV244" s="224"/>
      <c r="AW244" s="238"/>
      <c r="AX244" s="238"/>
    </row>
    <row r="245" spans="1:50" ht="93.75" customHeight="1" x14ac:dyDescent="0.55000000000000004">
      <c r="A245" s="218">
        <f t="shared" si="4"/>
        <v>240</v>
      </c>
      <c r="B245" s="370" t="s">
        <v>977</v>
      </c>
      <c r="C245" s="224" t="s">
        <v>52</v>
      </c>
      <c r="D245" s="224"/>
      <c r="E245" s="224" t="s">
        <v>978</v>
      </c>
      <c r="F245" s="224" t="s">
        <v>979</v>
      </c>
      <c r="G245" s="236" t="s">
        <v>42</v>
      </c>
      <c r="H245" s="224"/>
      <c r="I245" s="224" t="s">
        <v>980</v>
      </c>
      <c r="J245" s="224" t="s">
        <v>72</v>
      </c>
      <c r="K245" s="278">
        <v>44592</v>
      </c>
      <c r="L245" s="226"/>
      <c r="M245" s="226"/>
      <c r="N245" s="227"/>
      <c r="O245" s="226">
        <f>'EQUIPO JULIO 2025  1'!AQ245</f>
        <v>339</v>
      </c>
      <c r="P245" s="228">
        <f t="shared" si="0"/>
        <v>339</v>
      </c>
      <c r="Q245" s="229">
        <f t="shared" ref="Q245:T245" si="481">AK245</f>
        <v>339</v>
      </c>
      <c r="R245" s="229">
        <f t="shared" si="481"/>
        <v>339</v>
      </c>
      <c r="S245" s="229">
        <f t="shared" si="481"/>
        <v>339</v>
      </c>
      <c r="T245" s="230">
        <f t="shared" si="481"/>
        <v>339</v>
      </c>
      <c r="U245" s="231"/>
      <c r="V245" s="220"/>
      <c r="W245" s="220"/>
      <c r="X245" s="220"/>
      <c r="Y245" s="232"/>
      <c r="Z245" s="340"/>
      <c r="AA245" s="341"/>
      <c r="AB245" s="220"/>
      <c r="AC245" s="220"/>
      <c r="AD245" s="232"/>
      <c r="AE245" s="233"/>
      <c r="AF245" s="220"/>
      <c r="AG245" s="220"/>
      <c r="AH245" s="220"/>
      <c r="AI245" s="232"/>
      <c r="AJ245" s="234">
        <f>'EQUIPO ENERO 2025'!AP245</f>
        <v>142</v>
      </c>
      <c r="AK245" s="235">
        <f t="shared" ref="AK245:AO245" si="482">P245-Z245+AE245+U245</f>
        <v>339</v>
      </c>
      <c r="AL245" s="229">
        <f t="shared" si="482"/>
        <v>339</v>
      </c>
      <c r="AM245" s="229">
        <f t="shared" si="482"/>
        <v>339</v>
      </c>
      <c r="AN245" s="229">
        <f t="shared" si="482"/>
        <v>339</v>
      </c>
      <c r="AO245" s="229">
        <f t="shared" si="482"/>
        <v>339</v>
      </c>
      <c r="AP245" s="220"/>
      <c r="AQ245" s="226">
        <f t="shared" si="3"/>
        <v>339</v>
      </c>
      <c r="AR245" s="224"/>
      <c r="AS245" s="224"/>
      <c r="AT245" s="236"/>
      <c r="AU245" s="224"/>
      <c r="AV245" s="224"/>
      <c r="AW245" s="371"/>
      <c r="AX245" s="238"/>
    </row>
    <row r="246" spans="1:50" ht="93.75" customHeight="1" x14ac:dyDescent="0.55000000000000004">
      <c r="A246" s="218">
        <f t="shared" si="4"/>
        <v>241</v>
      </c>
      <c r="B246" s="370" t="s">
        <v>985</v>
      </c>
      <c r="C246" s="224" t="s">
        <v>52</v>
      </c>
      <c r="D246" s="224" t="s">
        <v>59</v>
      </c>
      <c r="E246" s="224" t="s">
        <v>986</v>
      </c>
      <c r="F246" s="224" t="s">
        <v>979</v>
      </c>
      <c r="G246" s="236" t="s">
        <v>42</v>
      </c>
      <c r="H246" s="280">
        <v>95</v>
      </c>
      <c r="I246" s="224" t="s">
        <v>986</v>
      </c>
      <c r="J246" s="224" t="s">
        <v>72</v>
      </c>
      <c r="K246" s="278">
        <v>45574</v>
      </c>
      <c r="L246" s="226" t="s">
        <v>142</v>
      </c>
      <c r="M246" s="226"/>
      <c r="N246" s="236"/>
      <c r="O246" s="226">
        <f>'EQUIPO JULIO 2025  1'!AQ246</f>
        <v>410</v>
      </c>
      <c r="P246" s="228">
        <f t="shared" si="0"/>
        <v>410</v>
      </c>
      <c r="Q246" s="229">
        <f t="shared" ref="Q246:T246" si="483">AK246</f>
        <v>410</v>
      </c>
      <c r="R246" s="229">
        <f t="shared" si="483"/>
        <v>410</v>
      </c>
      <c r="S246" s="229">
        <f t="shared" si="483"/>
        <v>410</v>
      </c>
      <c r="T246" s="230">
        <f t="shared" si="483"/>
        <v>410</v>
      </c>
      <c r="U246" s="231"/>
      <c r="V246" s="220"/>
      <c r="W246" s="220"/>
      <c r="X246" s="220"/>
      <c r="Y246" s="232"/>
      <c r="Z246" s="340"/>
      <c r="AA246" s="341"/>
      <c r="AB246" s="220"/>
      <c r="AC246" s="220"/>
      <c r="AD246" s="232"/>
      <c r="AE246" s="233"/>
      <c r="AF246" s="220"/>
      <c r="AG246" s="220"/>
      <c r="AH246" s="220"/>
      <c r="AI246" s="232"/>
      <c r="AJ246" s="234">
        <f>'EQUIPO ENERO 2025'!AP246</f>
        <v>410</v>
      </c>
      <c r="AK246" s="235">
        <f t="shared" ref="AK246:AO246" si="484">P246-Z246+AE246+U246</f>
        <v>410</v>
      </c>
      <c r="AL246" s="229">
        <f t="shared" si="484"/>
        <v>410</v>
      </c>
      <c r="AM246" s="229">
        <f t="shared" si="484"/>
        <v>410</v>
      </c>
      <c r="AN246" s="229">
        <f t="shared" si="484"/>
        <v>410</v>
      </c>
      <c r="AO246" s="229">
        <f t="shared" si="484"/>
        <v>410</v>
      </c>
      <c r="AP246" s="220"/>
      <c r="AQ246" s="226">
        <f t="shared" si="3"/>
        <v>410</v>
      </c>
      <c r="AR246" s="224"/>
      <c r="AS246" s="224"/>
      <c r="AT246" s="236"/>
      <c r="AU246" s="224"/>
      <c r="AV246" s="224"/>
      <c r="AW246" s="371"/>
      <c r="AX246" s="238"/>
    </row>
    <row r="247" spans="1:50" ht="93.75" customHeight="1" x14ac:dyDescent="0.55000000000000004">
      <c r="A247" s="218">
        <f t="shared" si="4"/>
        <v>242</v>
      </c>
      <c r="B247" s="370" t="s">
        <v>988</v>
      </c>
      <c r="C247" s="224" t="s">
        <v>52</v>
      </c>
      <c r="D247" s="224" t="s">
        <v>59</v>
      </c>
      <c r="E247" s="224" t="s">
        <v>989</v>
      </c>
      <c r="F247" s="224" t="s">
        <v>979</v>
      </c>
      <c r="G247" s="236" t="s">
        <v>42</v>
      </c>
      <c r="H247" s="280">
        <v>85</v>
      </c>
      <c r="I247" s="224" t="s">
        <v>989</v>
      </c>
      <c r="J247" s="224" t="s">
        <v>72</v>
      </c>
      <c r="K247" s="250">
        <v>44592</v>
      </c>
      <c r="L247" s="226"/>
      <c r="M247" s="226"/>
      <c r="N247" s="236"/>
      <c r="O247" s="226">
        <f>'EQUIPO JULIO 2025  1'!AQ247</f>
        <v>755</v>
      </c>
      <c r="P247" s="228">
        <f t="shared" si="0"/>
        <v>755</v>
      </c>
      <c r="Q247" s="229">
        <f t="shared" ref="Q247:T247" si="485">AK247</f>
        <v>755</v>
      </c>
      <c r="R247" s="229">
        <f t="shared" si="485"/>
        <v>755</v>
      </c>
      <c r="S247" s="229">
        <f t="shared" si="485"/>
        <v>755</v>
      </c>
      <c r="T247" s="230">
        <f t="shared" si="485"/>
        <v>755</v>
      </c>
      <c r="U247" s="231"/>
      <c r="V247" s="220"/>
      <c r="W247" s="220"/>
      <c r="X247" s="220"/>
      <c r="Y247" s="232"/>
      <c r="Z247" s="340"/>
      <c r="AA247" s="341"/>
      <c r="AB247" s="220"/>
      <c r="AC247" s="220"/>
      <c r="AD247" s="232"/>
      <c r="AE247" s="233"/>
      <c r="AF247" s="220"/>
      <c r="AG247" s="220"/>
      <c r="AH247" s="220"/>
      <c r="AI247" s="232"/>
      <c r="AJ247" s="234">
        <f>'EQUIPO ENERO 2025'!AP247</f>
        <v>355</v>
      </c>
      <c r="AK247" s="235">
        <f t="shared" ref="AK247:AO247" si="486">P247-Z247+AE247+U247</f>
        <v>755</v>
      </c>
      <c r="AL247" s="229">
        <f t="shared" si="486"/>
        <v>755</v>
      </c>
      <c r="AM247" s="229">
        <f t="shared" si="486"/>
        <v>755</v>
      </c>
      <c r="AN247" s="229">
        <f t="shared" si="486"/>
        <v>755</v>
      </c>
      <c r="AO247" s="229">
        <f t="shared" si="486"/>
        <v>755</v>
      </c>
      <c r="AP247" s="220"/>
      <c r="AQ247" s="226">
        <f t="shared" si="3"/>
        <v>755</v>
      </c>
      <c r="AR247" s="224"/>
      <c r="AS247" s="224"/>
      <c r="AT247" s="236"/>
      <c r="AU247" s="224"/>
      <c r="AV247" s="224"/>
      <c r="AW247" s="371"/>
      <c r="AX247" s="238"/>
    </row>
    <row r="248" spans="1:50" ht="93.75" customHeight="1" x14ac:dyDescent="0.55000000000000004">
      <c r="A248" s="218">
        <f t="shared" si="4"/>
        <v>243</v>
      </c>
      <c r="B248" s="370" t="s">
        <v>990</v>
      </c>
      <c r="C248" s="224" t="s">
        <v>52</v>
      </c>
      <c r="D248" s="224" t="s">
        <v>59</v>
      </c>
      <c r="E248" s="224"/>
      <c r="F248" s="224"/>
      <c r="G248" s="236"/>
      <c r="H248" s="280"/>
      <c r="I248" s="224"/>
      <c r="J248" s="224"/>
      <c r="K248" s="278"/>
      <c r="L248" s="226"/>
      <c r="M248" s="226"/>
      <c r="N248" s="334"/>
      <c r="O248" s="226">
        <f>'EQUIPO JULIO 2025  1'!AQ248</f>
        <v>200</v>
      </c>
      <c r="P248" s="228">
        <f t="shared" si="0"/>
        <v>200</v>
      </c>
      <c r="Q248" s="229">
        <f t="shared" ref="Q248:T248" si="487">AK248</f>
        <v>200</v>
      </c>
      <c r="R248" s="229">
        <f t="shared" si="487"/>
        <v>200</v>
      </c>
      <c r="S248" s="229">
        <f t="shared" si="487"/>
        <v>200</v>
      </c>
      <c r="T248" s="230">
        <f t="shared" si="487"/>
        <v>200</v>
      </c>
      <c r="U248" s="231"/>
      <c r="V248" s="220"/>
      <c r="W248" s="220"/>
      <c r="X248" s="220"/>
      <c r="Y248" s="232"/>
      <c r="Z248" s="340"/>
      <c r="AA248" s="341"/>
      <c r="AB248" s="220"/>
      <c r="AC248" s="220"/>
      <c r="AD248" s="232"/>
      <c r="AE248" s="233"/>
      <c r="AF248" s="220"/>
      <c r="AG248" s="220"/>
      <c r="AH248" s="220"/>
      <c r="AI248" s="232"/>
      <c r="AJ248" s="234"/>
      <c r="AK248" s="235">
        <f t="shared" ref="AK248:AO248" si="488">P248-Z248+AE248+U248</f>
        <v>200</v>
      </c>
      <c r="AL248" s="229">
        <f t="shared" si="488"/>
        <v>200</v>
      </c>
      <c r="AM248" s="229">
        <f t="shared" si="488"/>
        <v>200</v>
      </c>
      <c r="AN248" s="229">
        <f t="shared" si="488"/>
        <v>200</v>
      </c>
      <c r="AO248" s="229">
        <f t="shared" si="488"/>
        <v>200</v>
      </c>
      <c r="AP248" s="220"/>
      <c r="AQ248" s="226">
        <f t="shared" si="3"/>
        <v>200</v>
      </c>
      <c r="AR248" s="236"/>
      <c r="AS248" s="236"/>
      <c r="AT248" s="236"/>
      <c r="AU248" s="224"/>
      <c r="AV248" s="224"/>
      <c r="AW248" s="371"/>
      <c r="AX248" s="238"/>
    </row>
    <row r="249" spans="1:50" ht="93.75" customHeight="1" x14ac:dyDescent="0.55000000000000004">
      <c r="A249" s="218">
        <f t="shared" si="4"/>
        <v>244</v>
      </c>
      <c r="B249" s="370" t="s">
        <v>991</v>
      </c>
      <c r="C249" s="224" t="s">
        <v>52</v>
      </c>
      <c r="D249" s="224" t="s">
        <v>59</v>
      </c>
      <c r="E249" s="224" t="s">
        <v>992</v>
      </c>
      <c r="F249" s="224" t="s">
        <v>993</v>
      </c>
      <c r="G249" s="236" t="s">
        <v>42</v>
      </c>
      <c r="H249" s="280">
        <v>22</v>
      </c>
      <c r="I249" s="224" t="s">
        <v>994</v>
      </c>
      <c r="J249" s="224" t="s">
        <v>72</v>
      </c>
      <c r="K249" s="278">
        <v>45107</v>
      </c>
      <c r="L249" s="226" t="s">
        <v>109</v>
      </c>
      <c r="M249" s="226"/>
      <c r="N249" s="334"/>
      <c r="O249" s="226">
        <f>'EQUIPO JULIO 2025  1'!AQ249</f>
        <v>358</v>
      </c>
      <c r="P249" s="228">
        <f t="shared" si="0"/>
        <v>358</v>
      </c>
      <c r="Q249" s="229">
        <f t="shared" ref="Q249:T249" si="489">AK249</f>
        <v>358</v>
      </c>
      <c r="R249" s="229">
        <f t="shared" si="489"/>
        <v>358</v>
      </c>
      <c r="S249" s="229">
        <f t="shared" si="489"/>
        <v>358</v>
      </c>
      <c r="T249" s="230">
        <f t="shared" si="489"/>
        <v>358</v>
      </c>
      <c r="U249" s="231"/>
      <c r="V249" s="220"/>
      <c r="W249" s="220"/>
      <c r="X249" s="220"/>
      <c r="Y249" s="232"/>
      <c r="Z249" s="340"/>
      <c r="AA249" s="341"/>
      <c r="AB249" s="220"/>
      <c r="AC249" s="220"/>
      <c r="AD249" s="232"/>
      <c r="AE249" s="233"/>
      <c r="AF249" s="220"/>
      <c r="AG249" s="220"/>
      <c r="AH249" s="220"/>
      <c r="AI249" s="232"/>
      <c r="AJ249" s="234">
        <f>'EQUIPO ENERO 2025'!AP249</f>
        <v>418</v>
      </c>
      <c r="AK249" s="235">
        <f t="shared" ref="AK249:AO249" si="490">P249-Z249+AE249+U249</f>
        <v>358</v>
      </c>
      <c r="AL249" s="229">
        <f t="shared" si="490"/>
        <v>358</v>
      </c>
      <c r="AM249" s="229">
        <f t="shared" si="490"/>
        <v>358</v>
      </c>
      <c r="AN249" s="229">
        <f t="shared" si="490"/>
        <v>358</v>
      </c>
      <c r="AO249" s="229">
        <f t="shared" si="490"/>
        <v>358</v>
      </c>
      <c r="AP249" s="220"/>
      <c r="AQ249" s="226">
        <f t="shared" si="3"/>
        <v>358</v>
      </c>
      <c r="AR249" s="236"/>
      <c r="AS249" s="236"/>
      <c r="AT249" s="236"/>
      <c r="AU249" s="224"/>
      <c r="AV249" s="224"/>
      <c r="AW249" s="371"/>
      <c r="AX249" s="238"/>
    </row>
    <row r="250" spans="1:50" ht="93.75" customHeight="1" x14ac:dyDescent="0.55000000000000004">
      <c r="A250" s="218">
        <f t="shared" si="4"/>
        <v>245</v>
      </c>
      <c r="B250" s="273" t="s">
        <v>991</v>
      </c>
      <c r="C250" s="224" t="s">
        <v>52</v>
      </c>
      <c r="D250" s="224" t="s">
        <v>59</v>
      </c>
      <c r="E250" s="224" t="s">
        <v>997</v>
      </c>
      <c r="F250" s="224" t="s">
        <v>998</v>
      </c>
      <c r="G250" s="236" t="s">
        <v>42</v>
      </c>
      <c r="H250" s="280">
        <v>22</v>
      </c>
      <c r="I250" s="224" t="s">
        <v>999</v>
      </c>
      <c r="J250" s="224" t="s">
        <v>72</v>
      </c>
      <c r="K250" s="278">
        <v>44592</v>
      </c>
      <c r="L250" s="226"/>
      <c r="M250" s="226"/>
      <c r="N250" s="227"/>
      <c r="O250" s="226">
        <f>'EQUIPO JULIO 2025  1'!AQ250</f>
        <v>330</v>
      </c>
      <c r="P250" s="228">
        <f t="shared" si="0"/>
        <v>330</v>
      </c>
      <c r="Q250" s="229">
        <f t="shared" ref="Q250:T250" si="491">AK250</f>
        <v>330</v>
      </c>
      <c r="R250" s="229">
        <f t="shared" si="491"/>
        <v>330</v>
      </c>
      <c r="S250" s="229">
        <f t="shared" si="491"/>
        <v>330</v>
      </c>
      <c r="T250" s="230">
        <f t="shared" si="491"/>
        <v>330</v>
      </c>
      <c r="U250" s="231"/>
      <c r="V250" s="220"/>
      <c r="W250" s="220"/>
      <c r="X250" s="220"/>
      <c r="Y250" s="232"/>
      <c r="Z250" s="340"/>
      <c r="AA250" s="341"/>
      <c r="AB250" s="220"/>
      <c r="AC250" s="220"/>
      <c r="AD250" s="232"/>
      <c r="AE250" s="233"/>
      <c r="AF250" s="220"/>
      <c r="AG250" s="220"/>
      <c r="AH250" s="220"/>
      <c r="AI250" s="232"/>
      <c r="AJ250" s="234">
        <f>'EQUIPO ENERO 2025'!AP250</f>
        <v>468</v>
      </c>
      <c r="AK250" s="235">
        <f t="shared" ref="AK250:AO250" si="492">P250-Z250+AE250+U250</f>
        <v>330</v>
      </c>
      <c r="AL250" s="229">
        <f t="shared" si="492"/>
        <v>330</v>
      </c>
      <c r="AM250" s="229">
        <f t="shared" si="492"/>
        <v>330</v>
      </c>
      <c r="AN250" s="229">
        <f t="shared" si="492"/>
        <v>330</v>
      </c>
      <c r="AO250" s="229">
        <f t="shared" si="492"/>
        <v>330</v>
      </c>
      <c r="AP250" s="220"/>
      <c r="AQ250" s="226">
        <f t="shared" si="3"/>
        <v>330</v>
      </c>
      <c r="AR250" s="236"/>
      <c r="AS250" s="236"/>
      <c r="AT250" s="236"/>
      <c r="AU250" s="224"/>
      <c r="AV250" s="224"/>
      <c r="AW250" s="238"/>
      <c r="AX250" s="238"/>
    </row>
    <row r="251" spans="1:50" ht="93.75" customHeight="1" x14ac:dyDescent="0.55000000000000004">
      <c r="A251" s="218">
        <f t="shared" si="4"/>
        <v>246</v>
      </c>
      <c r="B251" s="370" t="s">
        <v>1001</v>
      </c>
      <c r="C251" s="224" t="s">
        <v>155</v>
      </c>
      <c r="D251" s="224" t="s">
        <v>59</v>
      </c>
      <c r="E251" s="224" t="s">
        <v>1002</v>
      </c>
      <c r="F251" s="224" t="s">
        <v>979</v>
      </c>
      <c r="G251" s="236"/>
      <c r="H251" s="280"/>
      <c r="I251" s="224"/>
      <c r="J251" s="224" t="s">
        <v>386</v>
      </c>
      <c r="K251" s="278">
        <v>45539</v>
      </c>
      <c r="L251" s="226" t="s">
        <v>625</v>
      </c>
      <c r="M251" s="226"/>
      <c r="N251" s="227"/>
      <c r="O251" s="226">
        <f>'EQUIPO JULIO 2025  1'!AQ251</f>
        <v>100</v>
      </c>
      <c r="P251" s="228">
        <f t="shared" si="0"/>
        <v>100</v>
      </c>
      <c r="Q251" s="229">
        <f t="shared" ref="Q251:T251" si="493">AK251</f>
        <v>100</v>
      </c>
      <c r="R251" s="229">
        <f t="shared" si="493"/>
        <v>100</v>
      </c>
      <c r="S251" s="229">
        <f t="shared" si="493"/>
        <v>100</v>
      </c>
      <c r="T251" s="230">
        <f t="shared" si="493"/>
        <v>100</v>
      </c>
      <c r="U251" s="231"/>
      <c r="V251" s="220"/>
      <c r="W251" s="220"/>
      <c r="X251" s="220"/>
      <c r="Y251" s="232"/>
      <c r="Z251" s="340"/>
      <c r="AA251" s="341"/>
      <c r="AB251" s="220"/>
      <c r="AC251" s="220"/>
      <c r="AD251" s="232"/>
      <c r="AE251" s="233"/>
      <c r="AF251" s="220"/>
      <c r="AG251" s="220"/>
      <c r="AH251" s="220"/>
      <c r="AI251" s="232"/>
      <c r="AJ251" s="234">
        <f>'EQUIPO ENERO 2025'!AP251</f>
        <v>100</v>
      </c>
      <c r="AK251" s="235">
        <f t="shared" ref="AK251:AO251" si="494">P251-Z251+AE251+U251</f>
        <v>100</v>
      </c>
      <c r="AL251" s="229">
        <f t="shared" si="494"/>
        <v>100</v>
      </c>
      <c r="AM251" s="229">
        <f t="shared" si="494"/>
        <v>100</v>
      </c>
      <c r="AN251" s="229">
        <f t="shared" si="494"/>
        <v>100</v>
      </c>
      <c r="AO251" s="229">
        <f t="shared" si="494"/>
        <v>100</v>
      </c>
      <c r="AP251" s="220"/>
      <c r="AQ251" s="226">
        <f t="shared" si="3"/>
        <v>100</v>
      </c>
      <c r="AR251" s="224"/>
      <c r="AS251" s="224"/>
      <c r="AT251" s="236"/>
      <c r="AU251" s="224"/>
      <c r="AV251" s="224"/>
      <c r="AW251" s="371"/>
      <c r="AX251" s="238"/>
    </row>
    <row r="252" spans="1:50" ht="93.75" customHeight="1" x14ac:dyDescent="0.55000000000000004">
      <c r="A252" s="218">
        <f t="shared" si="4"/>
        <v>247</v>
      </c>
      <c r="B252" s="370" t="s">
        <v>1003</v>
      </c>
      <c r="C252" s="224" t="s">
        <v>132</v>
      </c>
      <c r="D252" s="224" t="s">
        <v>72</v>
      </c>
      <c r="E252" s="224" t="s">
        <v>792</v>
      </c>
      <c r="F252" s="224" t="s">
        <v>1004</v>
      </c>
      <c r="G252" s="236" t="s">
        <v>42</v>
      </c>
      <c r="H252" s="280"/>
      <c r="I252" s="224" t="s">
        <v>1005</v>
      </c>
      <c r="J252" s="224" t="s">
        <v>72</v>
      </c>
      <c r="K252" s="278"/>
      <c r="L252" s="226" t="s">
        <v>142</v>
      </c>
      <c r="M252" s="226"/>
      <c r="N252" s="227"/>
      <c r="O252" s="226">
        <f>'EQUIPO JULIO 2025  1'!AQ252</f>
        <v>3</v>
      </c>
      <c r="P252" s="228">
        <f t="shared" si="0"/>
        <v>3</v>
      </c>
      <c r="Q252" s="229">
        <f t="shared" ref="Q252:T252" si="495">AK252</f>
        <v>3</v>
      </c>
      <c r="R252" s="229">
        <f t="shared" si="495"/>
        <v>3</v>
      </c>
      <c r="S252" s="229">
        <f t="shared" si="495"/>
        <v>3</v>
      </c>
      <c r="T252" s="230">
        <f t="shared" si="495"/>
        <v>3</v>
      </c>
      <c r="U252" s="231"/>
      <c r="V252" s="220"/>
      <c r="W252" s="220"/>
      <c r="X252" s="220"/>
      <c r="Y252" s="232"/>
      <c r="Z252" s="340"/>
      <c r="AA252" s="341"/>
      <c r="AB252" s="220"/>
      <c r="AC252" s="220"/>
      <c r="AD252" s="232"/>
      <c r="AE252" s="233"/>
      <c r="AF252" s="220"/>
      <c r="AG252" s="220"/>
      <c r="AH252" s="220"/>
      <c r="AI252" s="232"/>
      <c r="AJ252" s="234">
        <f>'EQUIPO ENERO 2025'!AP252</f>
        <v>2</v>
      </c>
      <c r="AK252" s="235">
        <f t="shared" ref="AK252:AO252" si="496">P252-Z252+AE252+U252</f>
        <v>3</v>
      </c>
      <c r="AL252" s="229">
        <f t="shared" si="496"/>
        <v>3</v>
      </c>
      <c r="AM252" s="229">
        <f t="shared" si="496"/>
        <v>3</v>
      </c>
      <c r="AN252" s="229">
        <f t="shared" si="496"/>
        <v>3</v>
      </c>
      <c r="AO252" s="229">
        <f t="shared" si="496"/>
        <v>3</v>
      </c>
      <c r="AP252" s="220"/>
      <c r="AQ252" s="226">
        <f t="shared" si="3"/>
        <v>3</v>
      </c>
      <c r="AR252" s="224"/>
      <c r="AS252" s="224"/>
      <c r="AT252" s="236"/>
      <c r="AU252" s="224"/>
      <c r="AV252" s="224"/>
      <c r="AW252" s="371"/>
      <c r="AX252" s="238"/>
    </row>
    <row r="253" spans="1:50" ht="93.75" customHeight="1" x14ac:dyDescent="0.55000000000000004">
      <c r="A253" s="218">
        <f t="shared" si="4"/>
        <v>248</v>
      </c>
      <c r="B253" s="273" t="s">
        <v>1006</v>
      </c>
      <c r="C253" s="224" t="s">
        <v>132</v>
      </c>
      <c r="D253" s="224" t="s">
        <v>72</v>
      </c>
      <c r="E253" s="224" t="s">
        <v>792</v>
      </c>
      <c r="F253" s="224" t="s">
        <v>1004</v>
      </c>
      <c r="G253" s="236" t="s">
        <v>42</v>
      </c>
      <c r="H253" s="236" t="s">
        <v>1007</v>
      </c>
      <c r="I253" s="224" t="s">
        <v>1005</v>
      </c>
      <c r="J253" s="224" t="s">
        <v>72</v>
      </c>
      <c r="K253" s="278">
        <v>45574</v>
      </c>
      <c r="L253" s="226" t="s">
        <v>142</v>
      </c>
      <c r="M253" s="226"/>
      <c r="N253" s="227"/>
      <c r="O253" s="226">
        <f>'EQUIPO JULIO 2025  1'!AQ253</f>
        <v>0</v>
      </c>
      <c r="P253" s="228">
        <f t="shared" si="0"/>
        <v>0</v>
      </c>
      <c r="Q253" s="229">
        <f t="shared" ref="Q253:T253" si="497">AK253</f>
        <v>0</v>
      </c>
      <c r="R253" s="229">
        <f t="shared" si="497"/>
        <v>0</v>
      </c>
      <c r="S253" s="229">
        <f t="shared" si="497"/>
        <v>0</v>
      </c>
      <c r="T253" s="230">
        <f t="shared" si="497"/>
        <v>0</v>
      </c>
      <c r="U253" s="231"/>
      <c r="V253" s="220"/>
      <c r="W253" s="220"/>
      <c r="X253" s="220"/>
      <c r="Y253" s="232"/>
      <c r="Z253" s="340"/>
      <c r="AA253" s="341"/>
      <c r="AB253" s="220"/>
      <c r="AC253" s="220"/>
      <c r="AD253" s="232"/>
      <c r="AE253" s="233"/>
      <c r="AF253" s="220"/>
      <c r="AG253" s="220"/>
      <c r="AH253" s="220"/>
      <c r="AI253" s="232"/>
      <c r="AJ253" s="234">
        <f>'EQUIPO ENERO 2025'!AP253</f>
        <v>1</v>
      </c>
      <c r="AK253" s="235">
        <f t="shared" ref="AK253:AO253" si="498">P253-Z253+AE253+U253</f>
        <v>0</v>
      </c>
      <c r="AL253" s="229">
        <f t="shared" si="498"/>
        <v>0</v>
      </c>
      <c r="AM253" s="229">
        <f t="shared" si="498"/>
        <v>0</v>
      </c>
      <c r="AN253" s="229">
        <f t="shared" si="498"/>
        <v>0</v>
      </c>
      <c r="AO253" s="229">
        <f t="shared" si="498"/>
        <v>0</v>
      </c>
      <c r="AP253" s="220"/>
      <c r="AQ253" s="226">
        <f t="shared" si="3"/>
        <v>0</v>
      </c>
      <c r="AR253" s="224"/>
      <c r="AS253" s="224"/>
      <c r="AT253" s="236"/>
      <c r="AU253" s="224"/>
      <c r="AV253" s="224"/>
      <c r="AW253" s="238"/>
      <c r="AX253" s="238"/>
    </row>
    <row r="254" spans="1:50" ht="93.75" customHeight="1" x14ac:dyDescent="0.55000000000000004">
      <c r="A254" s="218">
        <f t="shared" si="4"/>
        <v>249</v>
      </c>
      <c r="B254" s="273" t="s">
        <v>1008</v>
      </c>
      <c r="C254" s="224" t="s">
        <v>132</v>
      </c>
      <c r="D254" s="224" t="s">
        <v>72</v>
      </c>
      <c r="E254" s="224" t="s">
        <v>792</v>
      </c>
      <c r="F254" s="224" t="s">
        <v>1009</v>
      </c>
      <c r="G254" s="236" t="s">
        <v>42</v>
      </c>
      <c r="H254" s="236"/>
      <c r="I254" s="224" t="s">
        <v>1010</v>
      </c>
      <c r="J254" s="224" t="s">
        <v>72</v>
      </c>
      <c r="K254" s="278">
        <v>45574</v>
      </c>
      <c r="L254" s="226" t="s">
        <v>142</v>
      </c>
      <c r="M254" s="226"/>
      <c r="N254" s="227"/>
      <c r="O254" s="226">
        <f>'EQUIPO JULIO 2025  1'!AQ254</f>
        <v>1</v>
      </c>
      <c r="P254" s="228">
        <f t="shared" si="0"/>
        <v>1</v>
      </c>
      <c r="Q254" s="229">
        <f t="shared" ref="Q254:T254" si="499">AK254</f>
        <v>1</v>
      </c>
      <c r="R254" s="229">
        <f t="shared" si="499"/>
        <v>1</v>
      </c>
      <c r="S254" s="229">
        <f t="shared" si="499"/>
        <v>1</v>
      </c>
      <c r="T254" s="230">
        <f t="shared" si="499"/>
        <v>1</v>
      </c>
      <c r="U254" s="231"/>
      <c r="V254" s="220"/>
      <c r="W254" s="220"/>
      <c r="X254" s="220"/>
      <c r="Y254" s="232"/>
      <c r="Z254" s="340"/>
      <c r="AA254" s="341"/>
      <c r="AB254" s="220"/>
      <c r="AC254" s="220"/>
      <c r="AD254" s="232"/>
      <c r="AE254" s="233"/>
      <c r="AF254" s="220"/>
      <c r="AG254" s="220"/>
      <c r="AH254" s="220"/>
      <c r="AI254" s="232"/>
      <c r="AJ254" s="234">
        <f>'EQUIPO ENERO 2025'!AP254</f>
        <v>1</v>
      </c>
      <c r="AK254" s="235">
        <f t="shared" ref="AK254:AO254" si="500">P254-Z254+AE254+U254</f>
        <v>1</v>
      </c>
      <c r="AL254" s="229">
        <f t="shared" si="500"/>
        <v>1</v>
      </c>
      <c r="AM254" s="229">
        <f t="shared" si="500"/>
        <v>1</v>
      </c>
      <c r="AN254" s="229">
        <f t="shared" si="500"/>
        <v>1</v>
      </c>
      <c r="AO254" s="229">
        <f t="shared" si="500"/>
        <v>1</v>
      </c>
      <c r="AP254" s="220"/>
      <c r="AQ254" s="226">
        <f t="shared" si="3"/>
        <v>1</v>
      </c>
      <c r="AR254" s="224"/>
      <c r="AS254" s="224"/>
      <c r="AT254" s="236"/>
      <c r="AU254" s="224"/>
      <c r="AV254" s="224"/>
      <c r="AW254" s="238"/>
      <c r="AX254" s="238"/>
    </row>
    <row r="255" spans="1:50" ht="93.75" customHeight="1" x14ac:dyDescent="0.55000000000000004">
      <c r="A255" s="218">
        <f t="shared" si="4"/>
        <v>250</v>
      </c>
      <c r="B255" s="273" t="s">
        <v>1011</v>
      </c>
      <c r="C255" s="224" t="s">
        <v>132</v>
      </c>
      <c r="D255" s="224" t="s">
        <v>72</v>
      </c>
      <c r="E255" s="224" t="s">
        <v>792</v>
      </c>
      <c r="F255" s="224" t="s">
        <v>1004</v>
      </c>
      <c r="G255" s="236" t="s">
        <v>42</v>
      </c>
      <c r="H255" s="236" t="s">
        <v>1012</v>
      </c>
      <c r="I255" s="224" t="s">
        <v>1013</v>
      </c>
      <c r="J255" s="224" t="s">
        <v>72</v>
      </c>
      <c r="K255" s="278">
        <v>45107</v>
      </c>
      <c r="L255" s="226" t="s">
        <v>109</v>
      </c>
      <c r="M255" s="226"/>
      <c r="N255" s="227"/>
      <c r="O255" s="226">
        <f>'EQUIPO JULIO 2025  1'!AQ255</f>
        <v>0</v>
      </c>
      <c r="P255" s="228">
        <f t="shared" si="0"/>
        <v>0</v>
      </c>
      <c r="Q255" s="229">
        <f t="shared" ref="Q255:T255" si="501">AK255</f>
        <v>0</v>
      </c>
      <c r="R255" s="229">
        <f t="shared" si="501"/>
        <v>0</v>
      </c>
      <c r="S255" s="229">
        <f t="shared" si="501"/>
        <v>0</v>
      </c>
      <c r="T255" s="230">
        <f t="shared" si="501"/>
        <v>0</v>
      </c>
      <c r="U255" s="231"/>
      <c r="V255" s="220"/>
      <c r="W255" s="220"/>
      <c r="X255" s="220"/>
      <c r="Y255" s="232"/>
      <c r="Z255" s="340"/>
      <c r="AA255" s="341"/>
      <c r="AB255" s="220"/>
      <c r="AC255" s="220"/>
      <c r="AD255" s="232"/>
      <c r="AE255" s="233"/>
      <c r="AF255" s="220"/>
      <c r="AG255" s="220"/>
      <c r="AH255" s="220"/>
      <c r="AI255" s="232"/>
      <c r="AJ255" s="234">
        <f>'EQUIPO ENERO 2025'!AP255</f>
        <v>0</v>
      </c>
      <c r="AK255" s="235">
        <f t="shared" ref="AK255:AO255" si="502">P255-Z255+AE255+U255</f>
        <v>0</v>
      </c>
      <c r="AL255" s="229">
        <f t="shared" si="502"/>
        <v>0</v>
      </c>
      <c r="AM255" s="229">
        <f t="shared" si="502"/>
        <v>0</v>
      </c>
      <c r="AN255" s="229">
        <f t="shared" si="502"/>
        <v>0</v>
      </c>
      <c r="AO255" s="229">
        <f t="shared" si="502"/>
        <v>0</v>
      </c>
      <c r="AP255" s="220"/>
      <c r="AQ255" s="226">
        <f t="shared" si="3"/>
        <v>0</v>
      </c>
      <c r="AR255" s="224"/>
      <c r="AS255" s="224"/>
      <c r="AT255" s="236"/>
      <c r="AU255" s="224"/>
      <c r="AV255" s="224"/>
      <c r="AW255" s="238"/>
      <c r="AX255" s="238"/>
    </row>
    <row r="256" spans="1:50" ht="93.75" customHeight="1" x14ac:dyDescent="0.55000000000000004">
      <c r="A256" s="218">
        <f t="shared" si="4"/>
        <v>251</v>
      </c>
      <c r="B256" s="273" t="s">
        <v>1014</v>
      </c>
      <c r="C256" s="224" t="s">
        <v>190</v>
      </c>
      <c r="D256" s="224" t="s">
        <v>72</v>
      </c>
      <c r="E256" s="224" t="s">
        <v>792</v>
      </c>
      <c r="F256" s="224" t="s">
        <v>1015</v>
      </c>
      <c r="G256" s="236" t="s">
        <v>42</v>
      </c>
      <c r="H256" s="236"/>
      <c r="I256" s="224" t="s">
        <v>1016</v>
      </c>
      <c r="J256" s="224" t="s">
        <v>72</v>
      </c>
      <c r="K256" s="278">
        <v>45566</v>
      </c>
      <c r="L256" s="226" t="s">
        <v>277</v>
      </c>
      <c r="M256" s="226"/>
      <c r="N256" s="227"/>
      <c r="O256" s="226">
        <f>'EQUIPO JULIO 2025  1'!AQ256</f>
        <v>1</v>
      </c>
      <c r="P256" s="228">
        <f t="shared" si="0"/>
        <v>1</v>
      </c>
      <c r="Q256" s="229">
        <f t="shared" ref="Q256:T256" si="503">AK256</f>
        <v>1</v>
      </c>
      <c r="R256" s="229">
        <f t="shared" si="503"/>
        <v>1</v>
      </c>
      <c r="S256" s="229">
        <f t="shared" si="503"/>
        <v>1</v>
      </c>
      <c r="T256" s="230">
        <f t="shared" si="503"/>
        <v>1</v>
      </c>
      <c r="U256" s="231"/>
      <c r="V256" s="220"/>
      <c r="W256" s="220"/>
      <c r="X256" s="220"/>
      <c r="Y256" s="232"/>
      <c r="Z256" s="340"/>
      <c r="AA256" s="341"/>
      <c r="AB256" s="220"/>
      <c r="AC256" s="220"/>
      <c r="AD256" s="232"/>
      <c r="AE256" s="233"/>
      <c r="AF256" s="220"/>
      <c r="AG256" s="220"/>
      <c r="AH256" s="220"/>
      <c r="AI256" s="232"/>
      <c r="AJ256" s="234">
        <f>'EQUIPO ENERO 2025'!AP256</f>
        <v>1</v>
      </c>
      <c r="AK256" s="235">
        <f t="shared" ref="AK256:AO256" si="504">P256-Z256+AE256+U256</f>
        <v>1</v>
      </c>
      <c r="AL256" s="229">
        <f t="shared" si="504"/>
        <v>1</v>
      </c>
      <c r="AM256" s="229">
        <f t="shared" si="504"/>
        <v>1</v>
      </c>
      <c r="AN256" s="229">
        <f t="shared" si="504"/>
        <v>1</v>
      </c>
      <c r="AO256" s="229">
        <f t="shared" si="504"/>
        <v>1</v>
      </c>
      <c r="AP256" s="220"/>
      <c r="AQ256" s="226">
        <f t="shared" si="3"/>
        <v>1</v>
      </c>
      <c r="AR256" s="224"/>
      <c r="AS256" s="224"/>
      <c r="AT256" s="236"/>
      <c r="AU256" s="224"/>
      <c r="AV256" s="224"/>
      <c r="AW256" s="238"/>
      <c r="AX256" s="238"/>
    </row>
    <row r="257" spans="1:50" ht="93.75" customHeight="1" x14ac:dyDescent="0.55000000000000004">
      <c r="A257" s="218">
        <f t="shared" si="4"/>
        <v>252</v>
      </c>
      <c r="B257" s="273" t="s">
        <v>1017</v>
      </c>
      <c r="C257" s="224" t="s">
        <v>155</v>
      </c>
      <c r="D257" s="224" t="s">
        <v>72</v>
      </c>
      <c r="E257" s="224" t="s">
        <v>1018</v>
      </c>
      <c r="F257" s="224" t="s">
        <v>97</v>
      </c>
      <c r="G257" s="236" t="s">
        <v>42</v>
      </c>
      <c r="H257" s="236"/>
      <c r="I257" s="224" t="s">
        <v>1018</v>
      </c>
      <c r="J257" s="224" t="s">
        <v>72</v>
      </c>
      <c r="K257" s="278">
        <v>45566</v>
      </c>
      <c r="L257" s="226" t="s">
        <v>277</v>
      </c>
      <c r="M257" s="226"/>
      <c r="N257" s="227"/>
      <c r="O257" s="226">
        <f>'EQUIPO JULIO 2025  1'!AQ257</f>
        <v>2</v>
      </c>
      <c r="P257" s="228">
        <f t="shared" si="0"/>
        <v>2</v>
      </c>
      <c r="Q257" s="229">
        <f t="shared" ref="Q257:T257" si="505">AK257</f>
        <v>2</v>
      </c>
      <c r="R257" s="229">
        <f t="shared" si="505"/>
        <v>2</v>
      </c>
      <c r="S257" s="229">
        <f t="shared" si="505"/>
        <v>2</v>
      </c>
      <c r="T257" s="230">
        <f t="shared" si="505"/>
        <v>2</v>
      </c>
      <c r="U257" s="231"/>
      <c r="V257" s="220"/>
      <c r="W257" s="220"/>
      <c r="X257" s="220"/>
      <c r="Y257" s="232"/>
      <c r="Z257" s="340"/>
      <c r="AA257" s="341"/>
      <c r="AB257" s="220"/>
      <c r="AC257" s="220"/>
      <c r="AD257" s="232"/>
      <c r="AE257" s="233"/>
      <c r="AF257" s="220"/>
      <c r="AG257" s="220"/>
      <c r="AH257" s="220"/>
      <c r="AI257" s="232"/>
      <c r="AJ257" s="234">
        <f>'EQUIPO ENERO 2025'!AP257</f>
        <v>2</v>
      </c>
      <c r="AK257" s="235">
        <f t="shared" ref="AK257:AO257" si="506">P257-Z257+AE257+U257</f>
        <v>2</v>
      </c>
      <c r="AL257" s="229">
        <f t="shared" si="506"/>
        <v>2</v>
      </c>
      <c r="AM257" s="229">
        <f t="shared" si="506"/>
        <v>2</v>
      </c>
      <c r="AN257" s="229">
        <f t="shared" si="506"/>
        <v>2</v>
      </c>
      <c r="AO257" s="229">
        <f t="shared" si="506"/>
        <v>2</v>
      </c>
      <c r="AP257" s="220"/>
      <c r="AQ257" s="226">
        <f t="shared" si="3"/>
        <v>2</v>
      </c>
      <c r="AR257" s="224"/>
      <c r="AS257" s="224"/>
      <c r="AT257" s="236"/>
      <c r="AU257" s="224"/>
      <c r="AV257" s="224"/>
      <c r="AW257" s="238"/>
      <c r="AX257" s="238"/>
    </row>
    <row r="258" spans="1:50" ht="93.75" customHeight="1" x14ac:dyDescent="0.55000000000000004">
      <c r="A258" s="218">
        <f t="shared" si="4"/>
        <v>253</v>
      </c>
      <c r="B258" s="239" t="s">
        <v>1019</v>
      </c>
      <c r="C258" s="224" t="s">
        <v>52</v>
      </c>
      <c r="D258" s="247" t="s">
        <v>788</v>
      </c>
      <c r="E258" s="241" t="s">
        <v>788</v>
      </c>
      <c r="F258" s="248"/>
      <c r="G258" s="239" t="s">
        <v>42</v>
      </c>
      <c r="H258" s="248"/>
      <c r="I258" s="245" t="s">
        <v>1020</v>
      </c>
      <c r="J258" s="280" t="s">
        <v>788</v>
      </c>
      <c r="K258" s="250">
        <v>44592</v>
      </c>
      <c r="L258" s="226"/>
      <c r="M258" s="226"/>
      <c r="N258" s="224"/>
      <c r="O258" s="226">
        <f>'EQUIPO JULIO 2025  1'!AQ258</f>
        <v>0</v>
      </c>
      <c r="P258" s="228">
        <f t="shared" si="0"/>
        <v>0</v>
      </c>
      <c r="Q258" s="229">
        <f t="shared" ref="Q258:T258" si="507">AK258</f>
        <v>0</v>
      </c>
      <c r="R258" s="229">
        <f t="shared" si="507"/>
        <v>0</v>
      </c>
      <c r="S258" s="229">
        <f t="shared" si="507"/>
        <v>0</v>
      </c>
      <c r="T258" s="230">
        <f t="shared" si="507"/>
        <v>0</v>
      </c>
      <c r="U258" s="231"/>
      <c r="V258" s="220"/>
      <c r="W258" s="220"/>
      <c r="X258" s="220"/>
      <c r="Y258" s="232"/>
      <c r="Z258" s="340"/>
      <c r="AA258" s="341"/>
      <c r="AB258" s="220"/>
      <c r="AC258" s="220"/>
      <c r="AD258" s="232"/>
      <c r="AE258" s="233"/>
      <c r="AF258" s="220"/>
      <c r="AG258" s="220"/>
      <c r="AH258" s="220"/>
      <c r="AI258" s="232"/>
      <c r="AJ258" s="234">
        <f>'EQUIPO ENERO 2025'!AP258</f>
        <v>1</v>
      </c>
      <c r="AK258" s="235">
        <f t="shared" ref="AK258:AO258" si="508">P258-Z258+AE258+U258</f>
        <v>0</v>
      </c>
      <c r="AL258" s="229">
        <f t="shared" si="508"/>
        <v>0</v>
      </c>
      <c r="AM258" s="229">
        <f t="shared" si="508"/>
        <v>0</v>
      </c>
      <c r="AN258" s="229">
        <f t="shared" si="508"/>
        <v>0</v>
      </c>
      <c r="AO258" s="229">
        <f t="shared" si="508"/>
        <v>0</v>
      </c>
      <c r="AP258" s="220"/>
      <c r="AQ258" s="226">
        <f t="shared" si="3"/>
        <v>0</v>
      </c>
      <c r="AR258" s="224"/>
      <c r="AS258" s="224"/>
      <c r="AT258" s="236"/>
      <c r="AU258" s="224"/>
      <c r="AV258" s="224"/>
      <c r="AW258" s="238"/>
      <c r="AX258" s="238"/>
    </row>
    <row r="259" spans="1:50" ht="93.75" customHeight="1" x14ac:dyDescent="0.55000000000000004">
      <c r="A259" s="218">
        <f t="shared" si="4"/>
        <v>254</v>
      </c>
      <c r="B259" s="279" t="s">
        <v>1021</v>
      </c>
      <c r="C259" s="224" t="s">
        <v>52</v>
      </c>
      <c r="D259" s="224" t="s">
        <v>176</v>
      </c>
      <c r="E259" s="224" t="s">
        <v>59</v>
      </c>
      <c r="F259" s="224"/>
      <c r="G259" s="227" t="s">
        <v>42</v>
      </c>
      <c r="H259" s="224"/>
      <c r="I259" s="224" t="s">
        <v>1022</v>
      </c>
      <c r="J259" s="224" t="s">
        <v>72</v>
      </c>
      <c r="K259" s="278">
        <v>45107</v>
      </c>
      <c r="L259" s="226" t="s">
        <v>109</v>
      </c>
      <c r="M259" s="226"/>
      <c r="N259" s="227"/>
      <c r="O259" s="226">
        <f>'EQUIPO JULIO 2025  1'!AQ259</f>
        <v>1</v>
      </c>
      <c r="P259" s="228">
        <f t="shared" si="0"/>
        <v>1</v>
      </c>
      <c r="Q259" s="229">
        <f t="shared" ref="Q259:T259" si="509">AK259</f>
        <v>1</v>
      </c>
      <c r="R259" s="229">
        <f t="shared" si="509"/>
        <v>1</v>
      </c>
      <c r="S259" s="229">
        <f t="shared" si="509"/>
        <v>1</v>
      </c>
      <c r="T259" s="230">
        <f t="shared" si="509"/>
        <v>1</v>
      </c>
      <c r="U259" s="231"/>
      <c r="V259" s="220"/>
      <c r="W259" s="220"/>
      <c r="X259" s="220"/>
      <c r="Y259" s="232"/>
      <c r="Z259" s="340"/>
      <c r="AA259" s="341"/>
      <c r="AB259" s="220"/>
      <c r="AC259" s="220"/>
      <c r="AD259" s="232"/>
      <c r="AE259" s="233"/>
      <c r="AF259" s="220"/>
      <c r="AG259" s="220"/>
      <c r="AH259" s="220"/>
      <c r="AI259" s="232"/>
      <c r="AJ259" s="234">
        <f>'EQUIPO ENERO 2025'!AP259</f>
        <v>1</v>
      </c>
      <c r="AK259" s="235">
        <f t="shared" ref="AK259:AO259" si="510">P259-Z259+AE259+U259</f>
        <v>1</v>
      </c>
      <c r="AL259" s="229">
        <f t="shared" si="510"/>
        <v>1</v>
      </c>
      <c r="AM259" s="229">
        <f t="shared" si="510"/>
        <v>1</v>
      </c>
      <c r="AN259" s="229">
        <f t="shared" si="510"/>
        <v>1</v>
      </c>
      <c r="AO259" s="229">
        <f t="shared" si="510"/>
        <v>1</v>
      </c>
      <c r="AP259" s="220"/>
      <c r="AQ259" s="226">
        <f t="shared" si="3"/>
        <v>1</v>
      </c>
      <c r="AR259" s="224"/>
      <c r="AS259" s="224"/>
      <c r="AT259" s="236"/>
      <c r="AU259" s="224"/>
      <c r="AV259" s="224"/>
      <c r="AW259" s="238"/>
      <c r="AX259" s="238"/>
    </row>
    <row r="260" spans="1:50" ht="93.75" customHeight="1" x14ac:dyDescent="0.55000000000000004">
      <c r="A260" s="218">
        <f t="shared" si="4"/>
        <v>255</v>
      </c>
      <c r="B260" s="279" t="s">
        <v>1023</v>
      </c>
      <c r="C260" s="224" t="s">
        <v>52</v>
      </c>
      <c r="D260" s="224" t="s">
        <v>176</v>
      </c>
      <c r="E260" s="224" t="s">
        <v>59</v>
      </c>
      <c r="F260" s="224"/>
      <c r="G260" s="227" t="s">
        <v>42</v>
      </c>
      <c r="H260" s="224"/>
      <c r="I260" s="224" t="s">
        <v>1024</v>
      </c>
      <c r="J260" s="224" t="s">
        <v>72</v>
      </c>
      <c r="K260" s="224"/>
      <c r="L260" s="226"/>
      <c r="M260" s="226"/>
      <c r="N260" s="227"/>
      <c r="O260" s="226">
        <f>'EQUIPO JULIO 2025  1'!AQ260</f>
        <v>0</v>
      </c>
      <c r="P260" s="228">
        <f t="shared" si="0"/>
        <v>0</v>
      </c>
      <c r="Q260" s="229">
        <f t="shared" ref="Q260:T260" si="511">AK260</f>
        <v>0</v>
      </c>
      <c r="R260" s="229">
        <f t="shared" si="511"/>
        <v>0</v>
      </c>
      <c r="S260" s="229">
        <f t="shared" si="511"/>
        <v>0</v>
      </c>
      <c r="T260" s="230">
        <f t="shared" si="511"/>
        <v>0</v>
      </c>
      <c r="U260" s="231"/>
      <c r="V260" s="220"/>
      <c r="W260" s="220"/>
      <c r="X260" s="220"/>
      <c r="Y260" s="232"/>
      <c r="Z260" s="340"/>
      <c r="AA260" s="341"/>
      <c r="AB260" s="220"/>
      <c r="AC260" s="220"/>
      <c r="AD260" s="232"/>
      <c r="AE260" s="233"/>
      <c r="AF260" s="220"/>
      <c r="AG260" s="220"/>
      <c r="AH260" s="220"/>
      <c r="AI260" s="232"/>
      <c r="AJ260" s="234">
        <f>'EQUIPO ENERO 2025'!AP260</f>
        <v>0</v>
      </c>
      <c r="AK260" s="235">
        <f t="shared" ref="AK260:AO260" si="512">P260-Z260+AE260+U260</f>
        <v>0</v>
      </c>
      <c r="AL260" s="229">
        <f t="shared" si="512"/>
        <v>0</v>
      </c>
      <c r="AM260" s="229">
        <f t="shared" si="512"/>
        <v>0</v>
      </c>
      <c r="AN260" s="229">
        <f t="shared" si="512"/>
        <v>0</v>
      </c>
      <c r="AO260" s="229">
        <f t="shared" si="512"/>
        <v>0</v>
      </c>
      <c r="AP260" s="220"/>
      <c r="AQ260" s="226">
        <f t="shared" si="3"/>
        <v>0</v>
      </c>
      <c r="AR260" s="224"/>
      <c r="AS260" s="224"/>
      <c r="AT260" s="236"/>
      <c r="AU260" s="224"/>
      <c r="AV260" s="224"/>
      <c r="AW260" s="238"/>
      <c r="AX260" s="238"/>
    </row>
    <row r="261" spans="1:50" ht="93.75" customHeight="1" x14ac:dyDescent="0.55000000000000004">
      <c r="A261" s="218">
        <f t="shared" si="4"/>
        <v>256</v>
      </c>
      <c r="B261" s="273" t="s">
        <v>1025</v>
      </c>
      <c r="C261" s="224" t="s">
        <v>52</v>
      </c>
      <c r="D261" s="303" t="s">
        <v>334</v>
      </c>
      <c r="E261" s="224" t="s">
        <v>1026</v>
      </c>
      <c r="F261" s="224"/>
      <c r="G261" s="236" t="s">
        <v>42</v>
      </c>
      <c r="H261" s="224"/>
      <c r="I261" s="224" t="s">
        <v>1027</v>
      </c>
      <c r="J261" s="227"/>
      <c r="K261" s="278">
        <v>44592</v>
      </c>
      <c r="L261" s="226"/>
      <c r="M261" s="226"/>
      <c r="N261" s="227"/>
      <c r="O261" s="226">
        <f>'EQUIPO JULIO 2025  1'!AQ261</f>
        <v>2</v>
      </c>
      <c r="P261" s="228">
        <f t="shared" ref="P261:P294" si="513">O261</f>
        <v>2</v>
      </c>
      <c r="Q261" s="229">
        <f t="shared" ref="Q261:T261" si="514">AK261</f>
        <v>2</v>
      </c>
      <c r="R261" s="229">
        <f t="shared" si="514"/>
        <v>2</v>
      </c>
      <c r="S261" s="229">
        <f t="shared" si="514"/>
        <v>2</v>
      </c>
      <c r="T261" s="230">
        <f t="shared" si="514"/>
        <v>2</v>
      </c>
      <c r="U261" s="231"/>
      <c r="V261" s="220"/>
      <c r="W261" s="220"/>
      <c r="X261" s="220"/>
      <c r="Y261" s="232"/>
      <c r="Z261" s="340"/>
      <c r="AA261" s="341"/>
      <c r="AB261" s="220"/>
      <c r="AC261" s="220"/>
      <c r="AD261" s="232"/>
      <c r="AE261" s="233"/>
      <c r="AF261" s="220"/>
      <c r="AG261" s="220"/>
      <c r="AH261" s="220"/>
      <c r="AI261" s="232"/>
      <c r="AJ261" s="234">
        <f>'EQUIPO ENERO 2025'!AP261</f>
        <v>2</v>
      </c>
      <c r="AK261" s="235">
        <f t="shared" ref="AK261:AO261" si="515">P261-Z261+AE261+U261</f>
        <v>2</v>
      </c>
      <c r="AL261" s="229">
        <f t="shared" si="515"/>
        <v>2</v>
      </c>
      <c r="AM261" s="229">
        <f t="shared" si="515"/>
        <v>2</v>
      </c>
      <c r="AN261" s="229">
        <f t="shared" si="515"/>
        <v>2</v>
      </c>
      <c r="AO261" s="229">
        <f t="shared" si="515"/>
        <v>2</v>
      </c>
      <c r="AP261" s="221"/>
      <c r="AQ261" s="226">
        <f t="shared" ref="AQ261:AQ294" si="516">AO261</f>
        <v>2</v>
      </c>
      <c r="AR261" s="224"/>
      <c r="AS261" s="224"/>
      <c r="AT261" s="236"/>
      <c r="AU261" s="224"/>
      <c r="AV261" s="224"/>
      <c r="AW261" s="238"/>
      <c r="AX261" s="238"/>
    </row>
    <row r="262" spans="1:50" ht="93.75" customHeight="1" x14ac:dyDescent="0.55000000000000004">
      <c r="A262" s="218">
        <f t="shared" ref="A262:A294" si="517">A261+1</f>
        <v>257</v>
      </c>
      <c r="B262" s="368" t="s">
        <v>1028</v>
      </c>
      <c r="C262" s="392"/>
      <c r="D262" s="303" t="s">
        <v>334</v>
      </c>
      <c r="E262" s="224"/>
      <c r="F262" s="224"/>
      <c r="G262" s="236"/>
      <c r="H262" s="224"/>
      <c r="I262" s="303" t="s">
        <v>1029</v>
      </c>
      <c r="J262" s="227"/>
      <c r="K262" s="278">
        <v>44592</v>
      </c>
      <c r="L262" s="226"/>
      <c r="M262" s="226"/>
      <c r="N262" s="227"/>
      <c r="O262" s="226">
        <f>'EQUIPO JULIO 2025  1'!AQ262</f>
        <v>0</v>
      </c>
      <c r="P262" s="228">
        <f t="shared" si="513"/>
        <v>0</v>
      </c>
      <c r="Q262" s="229">
        <f t="shared" ref="Q262:T262" si="518">AK262</f>
        <v>0</v>
      </c>
      <c r="R262" s="229">
        <f t="shared" si="518"/>
        <v>0</v>
      </c>
      <c r="S262" s="229">
        <f t="shared" si="518"/>
        <v>0</v>
      </c>
      <c r="T262" s="230">
        <f t="shared" si="518"/>
        <v>0</v>
      </c>
      <c r="U262" s="231"/>
      <c r="V262" s="220"/>
      <c r="W262" s="220"/>
      <c r="X262" s="220"/>
      <c r="Y262" s="232"/>
      <c r="Z262" s="340"/>
      <c r="AA262" s="341"/>
      <c r="AB262" s="220"/>
      <c r="AC262" s="220"/>
      <c r="AD262" s="232"/>
      <c r="AE262" s="233"/>
      <c r="AF262" s="220"/>
      <c r="AG262" s="220"/>
      <c r="AH262" s="220"/>
      <c r="AI262" s="232"/>
      <c r="AJ262" s="234">
        <f>'EQUIPO ENERO 2025'!AP262</f>
        <v>0</v>
      </c>
      <c r="AK262" s="235">
        <f t="shared" ref="AK262:AO262" si="519">P262-Z262+AE262+U262</f>
        <v>0</v>
      </c>
      <c r="AL262" s="229">
        <f t="shared" si="519"/>
        <v>0</v>
      </c>
      <c r="AM262" s="229">
        <f t="shared" si="519"/>
        <v>0</v>
      </c>
      <c r="AN262" s="229">
        <f t="shared" si="519"/>
        <v>0</v>
      </c>
      <c r="AO262" s="229">
        <f t="shared" si="519"/>
        <v>0</v>
      </c>
      <c r="AP262" s="220"/>
      <c r="AQ262" s="226">
        <f t="shared" si="516"/>
        <v>0</v>
      </c>
      <c r="AR262" s="224"/>
      <c r="AS262" s="224"/>
      <c r="AT262" s="236"/>
      <c r="AU262" s="224"/>
      <c r="AV262" s="224"/>
      <c r="AW262" s="238"/>
      <c r="AX262" s="238"/>
    </row>
    <row r="263" spans="1:50" ht="93.75" customHeight="1" x14ac:dyDescent="0.55000000000000004">
      <c r="A263" s="218">
        <f t="shared" si="517"/>
        <v>258</v>
      </c>
      <c r="B263" s="368" t="s">
        <v>1226</v>
      </c>
      <c r="C263" s="392"/>
      <c r="D263" s="303" t="s">
        <v>334</v>
      </c>
      <c r="E263" s="224"/>
      <c r="F263" s="224"/>
      <c r="G263" s="236"/>
      <c r="H263" s="224"/>
      <c r="I263" s="303" t="s">
        <v>1029</v>
      </c>
      <c r="J263" s="227"/>
      <c r="K263" s="278">
        <v>44592</v>
      </c>
      <c r="L263" s="226"/>
      <c r="M263" s="226"/>
      <c r="N263" s="227"/>
      <c r="O263" s="226">
        <f>'EQUIPO JULIO 2025  1'!AQ263</f>
        <v>0</v>
      </c>
      <c r="P263" s="228">
        <f t="shared" si="513"/>
        <v>0</v>
      </c>
      <c r="Q263" s="229">
        <f t="shared" ref="Q263:T263" si="520">AK263</f>
        <v>0</v>
      </c>
      <c r="R263" s="229">
        <f t="shared" si="520"/>
        <v>0</v>
      </c>
      <c r="S263" s="229">
        <f t="shared" si="520"/>
        <v>0</v>
      </c>
      <c r="T263" s="230">
        <f t="shared" si="520"/>
        <v>0</v>
      </c>
      <c r="U263" s="231"/>
      <c r="V263" s="220"/>
      <c r="W263" s="220"/>
      <c r="X263" s="220"/>
      <c r="Y263" s="232"/>
      <c r="Z263" s="340"/>
      <c r="AA263" s="341"/>
      <c r="AB263" s="220"/>
      <c r="AC263" s="220"/>
      <c r="AD263" s="232"/>
      <c r="AE263" s="233"/>
      <c r="AF263" s="220"/>
      <c r="AG263" s="220"/>
      <c r="AH263" s="220"/>
      <c r="AI263" s="232"/>
      <c r="AJ263" s="234">
        <f>'EQUIPO ENERO 2025'!AP263</f>
        <v>0</v>
      </c>
      <c r="AK263" s="235">
        <f t="shared" ref="AK263:AO263" si="521">P263-Z263+AE263+U263</f>
        <v>0</v>
      </c>
      <c r="AL263" s="229">
        <f t="shared" si="521"/>
        <v>0</v>
      </c>
      <c r="AM263" s="229">
        <f t="shared" si="521"/>
        <v>0</v>
      </c>
      <c r="AN263" s="229">
        <f t="shared" si="521"/>
        <v>0</v>
      </c>
      <c r="AO263" s="229">
        <f t="shared" si="521"/>
        <v>0</v>
      </c>
      <c r="AP263" s="220"/>
      <c r="AQ263" s="226">
        <f t="shared" si="516"/>
        <v>0</v>
      </c>
      <c r="AR263" s="224"/>
      <c r="AS263" s="224"/>
      <c r="AT263" s="236"/>
      <c r="AU263" s="224"/>
      <c r="AV263" s="224"/>
      <c r="AW263" s="238"/>
      <c r="AX263" s="238"/>
    </row>
    <row r="264" spans="1:50" ht="93.75" customHeight="1" x14ac:dyDescent="0.55000000000000004">
      <c r="A264" s="218">
        <f t="shared" si="517"/>
        <v>259</v>
      </c>
      <c r="B264" s="273" t="s">
        <v>1031</v>
      </c>
      <c r="C264" s="224" t="s">
        <v>52</v>
      </c>
      <c r="D264" s="303" t="s">
        <v>334</v>
      </c>
      <c r="E264" s="224" t="s">
        <v>1032</v>
      </c>
      <c r="F264" s="224"/>
      <c r="G264" s="236" t="s">
        <v>42</v>
      </c>
      <c r="H264" s="224"/>
      <c r="I264" s="224" t="s">
        <v>1033</v>
      </c>
      <c r="J264" s="227"/>
      <c r="K264" s="278">
        <v>44592</v>
      </c>
      <c r="L264" s="226"/>
      <c r="M264" s="226"/>
      <c r="N264" s="227"/>
      <c r="O264" s="226">
        <f>'EQUIPO JULIO 2025  1'!AQ264</f>
        <v>1</v>
      </c>
      <c r="P264" s="228">
        <f t="shared" si="513"/>
        <v>1</v>
      </c>
      <c r="Q264" s="229">
        <f t="shared" ref="Q264:T264" si="522">AK264</f>
        <v>1</v>
      </c>
      <c r="R264" s="229">
        <f t="shared" si="522"/>
        <v>1</v>
      </c>
      <c r="S264" s="229">
        <f t="shared" si="522"/>
        <v>1</v>
      </c>
      <c r="T264" s="230">
        <f t="shared" si="522"/>
        <v>1</v>
      </c>
      <c r="U264" s="231"/>
      <c r="V264" s="220"/>
      <c r="W264" s="220"/>
      <c r="X264" s="220"/>
      <c r="Y264" s="232"/>
      <c r="Z264" s="340"/>
      <c r="AA264" s="341"/>
      <c r="AB264" s="220"/>
      <c r="AC264" s="220"/>
      <c r="AD264" s="232"/>
      <c r="AE264" s="233"/>
      <c r="AF264" s="220"/>
      <c r="AG264" s="220"/>
      <c r="AH264" s="220"/>
      <c r="AI264" s="232"/>
      <c r="AJ264" s="234">
        <f>'EQUIPO ENERO 2025'!AP264</f>
        <v>1</v>
      </c>
      <c r="AK264" s="235">
        <f t="shared" ref="AK264:AO264" si="523">P264-Z264+AE264+U264</f>
        <v>1</v>
      </c>
      <c r="AL264" s="229">
        <f t="shared" si="523"/>
        <v>1</v>
      </c>
      <c r="AM264" s="229">
        <f t="shared" si="523"/>
        <v>1</v>
      </c>
      <c r="AN264" s="229">
        <f t="shared" si="523"/>
        <v>1</v>
      </c>
      <c r="AO264" s="229">
        <f t="shared" si="523"/>
        <v>1</v>
      </c>
      <c r="AP264" s="220"/>
      <c r="AQ264" s="226">
        <f t="shared" si="516"/>
        <v>1</v>
      </c>
      <c r="AR264" s="224"/>
      <c r="AS264" s="224"/>
      <c r="AT264" s="236"/>
      <c r="AU264" s="224"/>
      <c r="AV264" s="224"/>
      <c r="AW264" s="238"/>
      <c r="AX264" s="238"/>
    </row>
    <row r="265" spans="1:50" ht="93.75" customHeight="1" x14ac:dyDescent="0.55000000000000004">
      <c r="A265" s="218">
        <f t="shared" si="517"/>
        <v>260</v>
      </c>
      <c r="B265" s="393" t="s">
        <v>1034</v>
      </c>
      <c r="C265" s="224" t="s">
        <v>52</v>
      </c>
      <c r="D265" s="247" t="s">
        <v>362</v>
      </c>
      <c r="E265" s="241" t="s">
        <v>1035</v>
      </c>
      <c r="F265" s="248"/>
      <c r="G265" s="239" t="s">
        <v>42</v>
      </c>
      <c r="H265" s="248"/>
      <c r="I265" s="245"/>
      <c r="J265" s="224" t="s">
        <v>362</v>
      </c>
      <c r="K265" s="250">
        <v>45391</v>
      </c>
      <c r="L265" s="226" t="s">
        <v>1036</v>
      </c>
      <c r="M265" s="226"/>
      <c r="N265" s="236"/>
      <c r="O265" s="226">
        <f>'EQUIPO JULIO 2025  1'!AQ265</f>
        <v>4</v>
      </c>
      <c r="P265" s="228">
        <f t="shared" si="513"/>
        <v>4</v>
      </c>
      <c r="Q265" s="229">
        <f t="shared" ref="Q265:T265" si="524">AK265</f>
        <v>4</v>
      </c>
      <c r="R265" s="229">
        <f t="shared" si="524"/>
        <v>4</v>
      </c>
      <c r="S265" s="229">
        <f t="shared" si="524"/>
        <v>4</v>
      </c>
      <c r="T265" s="230">
        <f t="shared" si="524"/>
        <v>4</v>
      </c>
      <c r="U265" s="231"/>
      <c r="V265" s="220"/>
      <c r="W265" s="220"/>
      <c r="X265" s="220"/>
      <c r="Y265" s="232"/>
      <c r="Z265" s="340"/>
      <c r="AA265" s="341"/>
      <c r="AB265" s="220"/>
      <c r="AC265" s="220"/>
      <c r="AD265" s="232"/>
      <c r="AE265" s="233"/>
      <c r="AF265" s="220"/>
      <c r="AG265" s="220"/>
      <c r="AH265" s="220"/>
      <c r="AI265" s="232"/>
      <c r="AJ265" s="234">
        <f>'EQUIPO ENERO 2025'!AP265</f>
        <v>4</v>
      </c>
      <c r="AK265" s="235">
        <f t="shared" ref="AK265:AO265" si="525">P265-Z265+AE265+U265</f>
        <v>4</v>
      </c>
      <c r="AL265" s="229">
        <f t="shared" si="525"/>
        <v>4</v>
      </c>
      <c r="AM265" s="229">
        <f t="shared" si="525"/>
        <v>4</v>
      </c>
      <c r="AN265" s="229">
        <f t="shared" si="525"/>
        <v>4</v>
      </c>
      <c r="AO265" s="229">
        <f t="shared" si="525"/>
        <v>4</v>
      </c>
      <c r="AP265" s="220"/>
      <c r="AQ265" s="226">
        <f t="shared" si="516"/>
        <v>4</v>
      </c>
      <c r="AR265" s="224"/>
      <c r="AS265" s="224"/>
      <c r="AT265" s="236"/>
      <c r="AU265" s="224"/>
      <c r="AV265" s="224"/>
      <c r="AW265" s="371"/>
      <c r="AX265" s="238"/>
    </row>
    <row r="266" spans="1:50" ht="93.75" customHeight="1" x14ac:dyDescent="0.55000000000000004">
      <c r="A266" s="218">
        <f t="shared" si="517"/>
        <v>261</v>
      </c>
      <c r="B266" s="370" t="s">
        <v>1038</v>
      </c>
      <c r="C266" s="224" t="s">
        <v>52</v>
      </c>
      <c r="D266" s="224" t="s">
        <v>362</v>
      </c>
      <c r="E266" s="224">
        <v>1250</v>
      </c>
      <c r="F266" s="224"/>
      <c r="G266" s="236" t="s">
        <v>42</v>
      </c>
      <c r="H266" s="224"/>
      <c r="I266" s="224" t="s">
        <v>1039</v>
      </c>
      <c r="J266" s="224" t="s">
        <v>362</v>
      </c>
      <c r="K266" s="278">
        <v>44985</v>
      </c>
      <c r="L266" s="226">
        <v>375834</v>
      </c>
      <c r="M266" s="226"/>
      <c r="N266" s="227"/>
      <c r="O266" s="226">
        <f>'EQUIPO JULIO 2025  1'!AQ266</f>
        <v>1</v>
      </c>
      <c r="P266" s="228">
        <f t="shared" si="513"/>
        <v>1</v>
      </c>
      <c r="Q266" s="229">
        <f t="shared" ref="Q266:T266" si="526">AK266</f>
        <v>1</v>
      </c>
      <c r="R266" s="229">
        <f t="shared" si="526"/>
        <v>1</v>
      </c>
      <c r="S266" s="229">
        <f t="shared" si="526"/>
        <v>1</v>
      </c>
      <c r="T266" s="230">
        <f t="shared" si="526"/>
        <v>1</v>
      </c>
      <c r="U266" s="231"/>
      <c r="V266" s="220"/>
      <c r="W266" s="220"/>
      <c r="X266" s="220"/>
      <c r="Y266" s="232"/>
      <c r="Z266" s="340"/>
      <c r="AA266" s="341"/>
      <c r="AB266" s="220"/>
      <c r="AC266" s="220"/>
      <c r="AD266" s="232"/>
      <c r="AE266" s="233"/>
      <c r="AF266" s="220"/>
      <c r="AG266" s="220"/>
      <c r="AH266" s="220"/>
      <c r="AI266" s="232"/>
      <c r="AJ266" s="234">
        <f>'EQUIPO ENERO 2025'!AP266</f>
        <v>1</v>
      </c>
      <c r="AK266" s="235">
        <f t="shared" ref="AK266:AO266" si="527">P266-Z266+AE266+U266</f>
        <v>1</v>
      </c>
      <c r="AL266" s="229">
        <f t="shared" si="527"/>
        <v>1</v>
      </c>
      <c r="AM266" s="229">
        <f t="shared" si="527"/>
        <v>1</v>
      </c>
      <c r="AN266" s="229">
        <f t="shared" si="527"/>
        <v>1</v>
      </c>
      <c r="AO266" s="229">
        <f t="shared" si="527"/>
        <v>1</v>
      </c>
      <c r="AP266" s="220"/>
      <c r="AQ266" s="226">
        <f t="shared" si="516"/>
        <v>1</v>
      </c>
      <c r="AR266" s="224"/>
      <c r="AS266" s="224"/>
      <c r="AT266" s="236"/>
      <c r="AU266" s="224"/>
      <c r="AV266" s="224"/>
      <c r="AW266" s="371"/>
      <c r="AX266" s="238"/>
    </row>
    <row r="267" spans="1:50" ht="93.75" customHeight="1" x14ac:dyDescent="0.55000000000000004">
      <c r="A267" s="218">
        <f t="shared" si="517"/>
        <v>262</v>
      </c>
      <c r="B267" s="239" t="s">
        <v>1040</v>
      </c>
      <c r="C267" s="224" t="s">
        <v>52</v>
      </c>
      <c r="D267" s="247" t="s">
        <v>63</v>
      </c>
      <c r="E267" s="241" t="s">
        <v>577</v>
      </c>
      <c r="F267" s="248"/>
      <c r="G267" s="239" t="s">
        <v>42</v>
      </c>
      <c r="H267" s="248"/>
      <c r="I267" s="245" t="s">
        <v>1041</v>
      </c>
      <c r="J267" s="247" t="s">
        <v>63</v>
      </c>
      <c r="K267" s="250">
        <v>44592</v>
      </c>
      <c r="L267" s="226"/>
      <c r="M267" s="226"/>
      <c r="N267" s="224"/>
      <c r="O267" s="226">
        <f>'EQUIPO JULIO 2025  1'!AQ267</f>
        <v>2</v>
      </c>
      <c r="P267" s="228">
        <f t="shared" si="513"/>
        <v>2</v>
      </c>
      <c r="Q267" s="229">
        <f t="shared" ref="Q267:T267" si="528">AK267</f>
        <v>2</v>
      </c>
      <c r="R267" s="229">
        <f t="shared" si="528"/>
        <v>2</v>
      </c>
      <c r="S267" s="229">
        <f t="shared" si="528"/>
        <v>2</v>
      </c>
      <c r="T267" s="230">
        <f t="shared" si="528"/>
        <v>2</v>
      </c>
      <c r="U267" s="231"/>
      <c r="V267" s="220"/>
      <c r="W267" s="220"/>
      <c r="X267" s="220"/>
      <c r="Y267" s="232"/>
      <c r="Z267" s="340"/>
      <c r="AA267" s="341"/>
      <c r="AB267" s="220"/>
      <c r="AC267" s="220"/>
      <c r="AD267" s="232"/>
      <c r="AE267" s="233"/>
      <c r="AF267" s="220"/>
      <c r="AG267" s="220"/>
      <c r="AH267" s="220"/>
      <c r="AI267" s="232"/>
      <c r="AJ267" s="234">
        <f>'EQUIPO ENERO 2025'!AP267</f>
        <v>2</v>
      </c>
      <c r="AK267" s="235">
        <f t="shared" ref="AK267:AO267" si="529">P267-Z267+AE267+U267</f>
        <v>2</v>
      </c>
      <c r="AL267" s="229">
        <f t="shared" si="529"/>
        <v>2</v>
      </c>
      <c r="AM267" s="229">
        <f t="shared" si="529"/>
        <v>2</v>
      </c>
      <c r="AN267" s="229">
        <f t="shared" si="529"/>
        <v>2</v>
      </c>
      <c r="AO267" s="229">
        <f t="shared" si="529"/>
        <v>2</v>
      </c>
      <c r="AP267" s="220"/>
      <c r="AQ267" s="226">
        <f t="shared" si="516"/>
        <v>2</v>
      </c>
      <c r="AR267" s="224"/>
      <c r="AS267" s="224"/>
      <c r="AT267" s="236"/>
      <c r="AU267" s="224"/>
      <c r="AV267" s="224"/>
      <c r="AW267" s="238"/>
      <c r="AX267" s="238"/>
    </row>
    <row r="268" spans="1:50" ht="93.75" customHeight="1" x14ac:dyDescent="0.55000000000000004">
      <c r="A268" s="218">
        <f t="shared" si="517"/>
        <v>263</v>
      </c>
      <c r="B268" s="239" t="s">
        <v>1042</v>
      </c>
      <c r="C268" s="224" t="s">
        <v>52</v>
      </c>
      <c r="D268" s="247" t="s">
        <v>63</v>
      </c>
      <c r="E268" s="241" t="s">
        <v>1043</v>
      </c>
      <c r="F268" s="248"/>
      <c r="G268" s="239" t="s">
        <v>42</v>
      </c>
      <c r="H268" s="248"/>
      <c r="I268" s="245" t="s">
        <v>1044</v>
      </c>
      <c r="J268" s="247" t="s">
        <v>63</v>
      </c>
      <c r="K268" s="250">
        <v>44592</v>
      </c>
      <c r="L268" s="226"/>
      <c r="M268" s="226"/>
      <c r="N268" s="224"/>
      <c r="O268" s="226">
        <f>'EQUIPO JULIO 2025  1'!AQ268</f>
        <v>8</v>
      </c>
      <c r="P268" s="228">
        <f t="shared" si="513"/>
        <v>8</v>
      </c>
      <c r="Q268" s="229">
        <f t="shared" ref="Q268:T268" si="530">AK268</f>
        <v>8</v>
      </c>
      <c r="R268" s="229">
        <f t="shared" si="530"/>
        <v>8</v>
      </c>
      <c r="S268" s="229">
        <f t="shared" si="530"/>
        <v>8</v>
      </c>
      <c r="T268" s="230">
        <f t="shared" si="530"/>
        <v>8</v>
      </c>
      <c r="U268" s="231"/>
      <c r="V268" s="220"/>
      <c r="W268" s="220"/>
      <c r="X268" s="220"/>
      <c r="Y268" s="232"/>
      <c r="Z268" s="340"/>
      <c r="AA268" s="341"/>
      <c r="AB268" s="220"/>
      <c r="AC268" s="220"/>
      <c r="AD268" s="232"/>
      <c r="AE268" s="233"/>
      <c r="AF268" s="220"/>
      <c r="AG268" s="220"/>
      <c r="AH268" s="220"/>
      <c r="AI268" s="232"/>
      <c r="AJ268" s="234">
        <f>'EQUIPO ENERO 2025'!AP268</f>
        <v>8</v>
      </c>
      <c r="AK268" s="235">
        <f t="shared" ref="AK268:AO268" si="531">P268-Z268+AE268+U268</f>
        <v>8</v>
      </c>
      <c r="AL268" s="229">
        <f t="shared" si="531"/>
        <v>8</v>
      </c>
      <c r="AM268" s="229">
        <f t="shared" si="531"/>
        <v>8</v>
      </c>
      <c r="AN268" s="229">
        <f t="shared" si="531"/>
        <v>8</v>
      </c>
      <c r="AO268" s="229">
        <f t="shared" si="531"/>
        <v>8</v>
      </c>
      <c r="AP268" s="220"/>
      <c r="AQ268" s="226">
        <f t="shared" si="516"/>
        <v>8</v>
      </c>
      <c r="AR268" s="224"/>
      <c r="AS268" s="224"/>
      <c r="AT268" s="236"/>
      <c r="AU268" s="224"/>
      <c r="AV268" s="224"/>
      <c r="AW268" s="238"/>
      <c r="AX268" s="238"/>
    </row>
    <row r="269" spans="1:50" ht="93.75" customHeight="1" x14ac:dyDescent="0.55000000000000004">
      <c r="A269" s="218">
        <f t="shared" si="517"/>
        <v>264</v>
      </c>
      <c r="B269" s="239" t="s">
        <v>1045</v>
      </c>
      <c r="C269" s="224" t="s">
        <v>52</v>
      </c>
      <c r="D269" s="323" t="s">
        <v>58</v>
      </c>
      <c r="E269" s="241" t="s">
        <v>1046</v>
      </c>
      <c r="F269" s="248" t="s">
        <v>1047</v>
      </c>
      <c r="G269" s="239" t="s">
        <v>42</v>
      </c>
      <c r="H269" s="248"/>
      <c r="I269" s="245" t="s">
        <v>1048</v>
      </c>
      <c r="J269" s="280" t="s">
        <v>58</v>
      </c>
      <c r="K269" s="250">
        <v>44592</v>
      </c>
      <c r="L269" s="226"/>
      <c r="M269" s="226"/>
      <c r="N269" s="224"/>
      <c r="O269" s="226">
        <f>'EQUIPO JULIO 2025  1'!AQ269</f>
        <v>1</v>
      </c>
      <c r="P269" s="228">
        <f t="shared" si="513"/>
        <v>1</v>
      </c>
      <c r="Q269" s="229">
        <f t="shared" ref="Q269:T269" si="532">AK269</f>
        <v>1</v>
      </c>
      <c r="R269" s="229">
        <f t="shared" si="532"/>
        <v>1</v>
      </c>
      <c r="S269" s="229">
        <f t="shared" si="532"/>
        <v>1</v>
      </c>
      <c r="T269" s="230">
        <f t="shared" si="532"/>
        <v>1</v>
      </c>
      <c r="U269" s="231"/>
      <c r="V269" s="220"/>
      <c r="W269" s="220"/>
      <c r="X269" s="220"/>
      <c r="Y269" s="232"/>
      <c r="Z269" s="340"/>
      <c r="AA269" s="341"/>
      <c r="AB269" s="220"/>
      <c r="AC269" s="220"/>
      <c r="AD269" s="232"/>
      <c r="AE269" s="233"/>
      <c r="AF269" s="220"/>
      <c r="AG269" s="220"/>
      <c r="AH269" s="220"/>
      <c r="AI269" s="232"/>
      <c r="AJ269" s="234">
        <f>'EQUIPO ENERO 2025'!AP269</f>
        <v>1</v>
      </c>
      <c r="AK269" s="235">
        <f t="shared" ref="AK269:AO269" si="533">P269-Z269+AE269+U269</f>
        <v>1</v>
      </c>
      <c r="AL269" s="229">
        <f t="shared" si="533"/>
        <v>1</v>
      </c>
      <c r="AM269" s="229">
        <f t="shared" si="533"/>
        <v>1</v>
      </c>
      <c r="AN269" s="229">
        <f t="shared" si="533"/>
        <v>1</v>
      </c>
      <c r="AO269" s="229">
        <f t="shared" si="533"/>
        <v>1</v>
      </c>
      <c r="AP269" s="220"/>
      <c r="AQ269" s="226">
        <f t="shared" si="516"/>
        <v>1</v>
      </c>
      <c r="AR269" s="224"/>
      <c r="AS269" s="224"/>
      <c r="AT269" s="236"/>
      <c r="AU269" s="224"/>
      <c r="AV269" s="224"/>
      <c r="AW269" s="238"/>
      <c r="AX269" s="238"/>
    </row>
    <row r="270" spans="1:50" ht="93.75" customHeight="1" x14ac:dyDescent="0.55000000000000004">
      <c r="A270" s="218">
        <f t="shared" si="517"/>
        <v>265</v>
      </c>
      <c r="B270" s="239" t="s">
        <v>1049</v>
      </c>
      <c r="C270" s="224" t="s">
        <v>52</v>
      </c>
      <c r="D270" s="394" t="s">
        <v>58</v>
      </c>
      <c r="E270" s="241" t="s">
        <v>1050</v>
      </c>
      <c r="F270" s="248" t="s">
        <v>1051</v>
      </c>
      <c r="G270" s="239" t="s">
        <v>42</v>
      </c>
      <c r="H270" s="248"/>
      <c r="I270" s="245" t="s">
        <v>1052</v>
      </c>
      <c r="J270" s="280" t="s">
        <v>58</v>
      </c>
      <c r="K270" s="278">
        <v>45138</v>
      </c>
      <c r="L270" s="226">
        <v>2130012</v>
      </c>
      <c r="M270" s="226"/>
      <c r="N270" s="224"/>
      <c r="O270" s="226">
        <f>'EQUIPO JULIO 2025  1'!AQ270</f>
        <v>4</v>
      </c>
      <c r="P270" s="228">
        <f t="shared" si="513"/>
        <v>4</v>
      </c>
      <c r="Q270" s="229">
        <f t="shared" ref="Q270:T270" si="534">AK270</f>
        <v>4</v>
      </c>
      <c r="R270" s="229">
        <f t="shared" si="534"/>
        <v>4</v>
      </c>
      <c r="S270" s="229">
        <f t="shared" si="534"/>
        <v>4</v>
      </c>
      <c r="T270" s="230">
        <f t="shared" si="534"/>
        <v>4</v>
      </c>
      <c r="U270" s="231"/>
      <c r="V270" s="220"/>
      <c r="W270" s="220"/>
      <c r="X270" s="220"/>
      <c r="Y270" s="232"/>
      <c r="Z270" s="340"/>
      <c r="AA270" s="341"/>
      <c r="AB270" s="220"/>
      <c r="AC270" s="220"/>
      <c r="AD270" s="232"/>
      <c r="AE270" s="233"/>
      <c r="AF270" s="220"/>
      <c r="AG270" s="220"/>
      <c r="AH270" s="220"/>
      <c r="AI270" s="232"/>
      <c r="AJ270" s="234">
        <f>'EQUIPO ENERO 2025'!AP270</f>
        <v>4</v>
      </c>
      <c r="AK270" s="235">
        <f t="shared" ref="AK270:AO270" si="535">P270-Z270+AE270+U270</f>
        <v>4</v>
      </c>
      <c r="AL270" s="229">
        <f t="shared" si="535"/>
        <v>4</v>
      </c>
      <c r="AM270" s="229">
        <f t="shared" si="535"/>
        <v>4</v>
      </c>
      <c r="AN270" s="229">
        <f t="shared" si="535"/>
        <v>4</v>
      </c>
      <c r="AO270" s="229">
        <f t="shared" si="535"/>
        <v>4</v>
      </c>
      <c r="AP270" s="221" t="s">
        <v>1053</v>
      </c>
      <c r="AQ270" s="226">
        <f t="shared" si="516"/>
        <v>4</v>
      </c>
      <c r="AR270" s="224"/>
      <c r="AS270" s="224"/>
      <c r="AT270" s="236"/>
      <c r="AU270" s="224"/>
      <c r="AV270" s="224"/>
      <c r="AW270" s="371"/>
      <c r="AX270" s="238"/>
    </row>
    <row r="271" spans="1:50" ht="93.75" customHeight="1" x14ac:dyDescent="0.55000000000000004">
      <c r="A271" s="218">
        <f t="shared" si="517"/>
        <v>266</v>
      </c>
      <c r="B271" s="275" t="s">
        <v>1054</v>
      </c>
      <c r="C271" s="224" t="s">
        <v>52</v>
      </c>
      <c r="D271" s="220" t="s">
        <v>59</v>
      </c>
      <c r="E271" s="220" t="s">
        <v>708</v>
      </c>
      <c r="F271" s="220"/>
      <c r="G271" s="221"/>
      <c r="H271" s="220"/>
      <c r="I271" s="220" t="s">
        <v>1055</v>
      </c>
      <c r="J271" s="220" t="s">
        <v>72</v>
      </c>
      <c r="K271" s="246">
        <v>44592</v>
      </c>
      <c r="L271" s="229"/>
      <c r="M271" s="229"/>
      <c r="N271" s="220"/>
      <c r="O271" s="226">
        <f>'EQUIPO JULIO 2025  1'!AQ271</f>
        <v>0</v>
      </c>
      <c r="P271" s="228">
        <f t="shared" si="513"/>
        <v>0</v>
      </c>
      <c r="Q271" s="229">
        <f t="shared" ref="Q271:T271" si="536">AK271</f>
        <v>0</v>
      </c>
      <c r="R271" s="229">
        <f t="shared" si="536"/>
        <v>0</v>
      </c>
      <c r="S271" s="229">
        <f t="shared" si="536"/>
        <v>0</v>
      </c>
      <c r="T271" s="230">
        <f t="shared" si="536"/>
        <v>0</v>
      </c>
      <c r="U271" s="231"/>
      <c r="V271" s="220"/>
      <c r="W271" s="220"/>
      <c r="X271" s="220"/>
      <c r="Y271" s="232"/>
      <c r="Z271" s="233"/>
      <c r="AA271" s="220"/>
      <c r="AB271" s="220"/>
      <c r="AC271" s="220"/>
      <c r="AD271" s="232"/>
      <c r="AE271" s="233"/>
      <c r="AF271" s="220"/>
      <c r="AG271" s="220"/>
      <c r="AH271" s="220"/>
      <c r="AI271" s="232"/>
      <c r="AJ271" s="234">
        <f>'EQUIPO ENERO 2025'!AP271</f>
        <v>0</v>
      </c>
      <c r="AK271" s="235">
        <f t="shared" ref="AK271:AO271" si="537">P271-Z271+AE271+U271</f>
        <v>0</v>
      </c>
      <c r="AL271" s="229">
        <f t="shared" si="537"/>
        <v>0</v>
      </c>
      <c r="AM271" s="229">
        <f t="shared" si="537"/>
        <v>0</v>
      </c>
      <c r="AN271" s="229">
        <f t="shared" si="537"/>
        <v>0</v>
      </c>
      <c r="AO271" s="229">
        <f t="shared" si="537"/>
        <v>0</v>
      </c>
      <c r="AP271" s="220"/>
      <c r="AQ271" s="226">
        <f t="shared" si="516"/>
        <v>0</v>
      </c>
      <c r="AR271" s="220"/>
      <c r="AS271" s="220"/>
      <c r="AT271" s="221"/>
      <c r="AU271" s="220"/>
      <c r="AV271" s="220"/>
      <c r="AW271" s="238"/>
      <c r="AX271" s="238"/>
    </row>
    <row r="272" spans="1:50" ht="93.75" customHeight="1" x14ac:dyDescent="0.55000000000000004">
      <c r="A272" s="218">
        <f t="shared" si="517"/>
        <v>267</v>
      </c>
      <c r="B272" s="273" t="s">
        <v>1056</v>
      </c>
      <c r="C272" s="224" t="s">
        <v>52</v>
      </c>
      <c r="D272" s="303" t="s">
        <v>334</v>
      </c>
      <c r="E272" s="395" t="s">
        <v>1057</v>
      </c>
      <c r="F272" s="224"/>
      <c r="G272" s="236" t="s">
        <v>42</v>
      </c>
      <c r="H272" s="224"/>
      <c r="I272" s="224" t="s">
        <v>1058</v>
      </c>
      <c r="J272" s="269"/>
      <c r="K272" s="396">
        <v>44592</v>
      </c>
      <c r="L272" s="397"/>
      <c r="M272" s="397"/>
      <c r="N272" s="269"/>
      <c r="O272" s="226">
        <f>'EQUIPO JULIO 2025  1'!AQ272</f>
        <v>2</v>
      </c>
      <c r="P272" s="228">
        <f t="shared" si="513"/>
        <v>2</v>
      </c>
      <c r="Q272" s="229">
        <f t="shared" ref="Q272:T272" si="538">AK272</f>
        <v>2</v>
      </c>
      <c r="R272" s="229">
        <f t="shared" si="538"/>
        <v>2</v>
      </c>
      <c r="S272" s="229">
        <f t="shared" si="538"/>
        <v>2</v>
      </c>
      <c r="T272" s="230">
        <f t="shared" si="538"/>
        <v>2</v>
      </c>
      <c r="U272" s="231"/>
      <c r="V272" s="220"/>
      <c r="W272" s="220"/>
      <c r="X272" s="220"/>
      <c r="Y272" s="232"/>
      <c r="Z272" s="340"/>
      <c r="AA272" s="341"/>
      <c r="AB272" s="220"/>
      <c r="AC272" s="220"/>
      <c r="AD272" s="232"/>
      <c r="AE272" s="233"/>
      <c r="AF272" s="220"/>
      <c r="AG272" s="220"/>
      <c r="AH272" s="220"/>
      <c r="AI272" s="232"/>
      <c r="AJ272" s="234">
        <f>'EQUIPO ENERO 2025'!AP272</f>
        <v>2</v>
      </c>
      <c r="AK272" s="235">
        <f t="shared" ref="AK272:AO272" si="539">P272-Z272+AE272+U272</f>
        <v>2</v>
      </c>
      <c r="AL272" s="229">
        <f t="shared" si="539"/>
        <v>2</v>
      </c>
      <c r="AM272" s="229">
        <f t="shared" si="539"/>
        <v>2</v>
      </c>
      <c r="AN272" s="229">
        <f t="shared" si="539"/>
        <v>2</v>
      </c>
      <c r="AO272" s="229">
        <f t="shared" si="539"/>
        <v>2</v>
      </c>
      <c r="AP272" s="221" t="s">
        <v>1059</v>
      </c>
      <c r="AQ272" s="226">
        <f t="shared" si="516"/>
        <v>2</v>
      </c>
      <c r="AR272" s="224"/>
      <c r="AS272" s="224"/>
      <c r="AT272" s="236"/>
      <c r="AU272" s="224"/>
      <c r="AV272" s="224"/>
      <c r="AW272" s="238"/>
      <c r="AX272" s="238"/>
    </row>
    <row r="273" spans="1:50" ht="93.75" customHeight="1" x14ac:dyDescent="0.55000000000000004">
      <c r="A273" s="218">
        <f t="shared" si="517"/>
        <v>268</v>
      </c>
      <c r="B273" s="279" t="s">
        <v>1060</v>
      </c>
      <c r="C273" s="224" t="s">
        <v>52</v>
      </c>
      <c r="D273" s="303" t="s">
        <v>334</v>
      </c>
      <c r="E273" s="224"/>
      <c r="F273" s="224"/>
      <c r="G273" s="227"/>
      <c r="H273" s="224"/>
      <c r="I273" s="227"/>
      <c r="J273" s="227"/>
      <c r="K273" s="224"/>
      <c r="L273" s="226"/>
      <c r="M273" s="226"/>
      <c r="N273" s="227"/>
      <c r="O273" s="226">
        <f>'EQUIPO JULIO 2025  1'!AQ273</f>
        <v>1</v>
      </c>
      <c r="P273" s="228">
        <f t="shared" si="513"/>
        <v>1</v>
      </c>
      <c r="Q273" s="229">
        <f t="shared" ref="Q273:T273" si="540">AK273</f>
        <v>1</v>
      </c>
      <c r="R273" s="229">
        <f t="shared" si="540"/>
        <v>1</v>
      </c>
      <c r="S273" s="229">
        <f t="shared" si="540"/>
        <v>1</v>
      </c>
      <c r="T273" s="230">
        <f t="shared" si="540"/>
        <v>1</v>
      </c>
      <c r="U273" s="231"/>
      <c r="V273" s="220"/>
      <c r="W273" s="220"/>
      <c r="X273" s="220"/>
      <c r="Y273" s="232"/>
      <c r="Z273" s="233"/>
      <c r="AA273" s="220"/>
      <c r="AB273" s="220"/>
      <c r="AC273" s="220"/>
      <c r="AD273" s="232"/>
      <c r="AE273" s="233"/>
      <c r="AF273" s="220"/>
      <c r="AG273" s="220"/>
      <c r="AH273" s="220"/>
      <c r="AI273" s="232"/>
      <c r="AJ273" s="234">
        <f>'EQUIPO ENERO 2025'!AP273</f>
        <v>1</v>
      </c>
      <c r="AK273" s="235">
        <f t="shared" ref="AK273:AO273" si="541">P273-Z273+AE273+U273</f>
        <v>1</v>
      </c>
      <c r="AL273" s="229">
        <f t="shared" si="541"/>
        <v>1</v>
      </c>
      <c r="AM273" s="229">
        <f t="shared" si="541"/>
        <v>1</v>
      </c>
      <c r="AN273" s="229">
        <f t="shared" si="541"/>
        <v>1</v>
      </c>
      <c r="AO273" s="229">
        <f t="shared" si="541"/>
        <v>1</v>
      </c>
      <c r="AP273" s="220"/>
      <c r="AQ273" s="226">
        <f t="shared" si="516"/>
        <v>1</v>
      </c>
      <c r="AR273" s="224"/>
      <c r="AS273" s="224"/>
      <c r="AT273" s="236"/>
      <c r="AU273" s="224"/>
      <c r="AV273" s="224"/>
      <c r="AW273" s="238"/>
      <c r="AX273" s="238"/>
    </row>
    <row r="274" spans="1:50" ht="93.75" customHeight="1" x14ac:dyDescent="0.55000000000000004">
      <c r="A274" s="218">
        <f t="shared" si="517"/>
        <v>269</v>
      </c>
      <c r="B274" s="279" t="s">
        <v>1061</v>
      </c>
      <c r="C274" s="227" t="s">
        <v>74</v>
      </c>
      <c r="D274" s="224"/>
      <c r="E274" s="224" t="s">
        <v>1062</v>
      </c>
      <c r="F274" s="224"/>
      <c r="G274" s="227"/>
      <c r="H274" s="224"/>
      <c r="I274" s="227"/>
      <c r="J274" s="227"/>
      <c r="K274" s="224"/>
      <c r="L274" s="226"/>
      <c r="M274" s="226"/>
      <c r="N274" s="227"/>
      <c r="O274" s="226">
        <f>'EQUIPO JULIO 2025  1'!AQ274</f>
        <v>1</v>
      </c>
      <c r="P274" s="228">
        <f t="shared" si="513"/>
        <v>1</v>
      </c>
      <c r="Q274" s="229">
        <f t="shared" ref="Q274:T274" si="542">AK274</f>
        <v>1</v>
      </c>
      <c r="R274" s="229">
        <f t="shared" si="542"/>
        <v>1</v>
      </c>
      <c r="S274" s="229">
        <f t="shared" si="542"/>
        <v>1</v>
      </c>
      <c r="T274" s="230">
        <f t="shared" si="542"/>
        <v>1</v>
      </c>
      <c r="U274" s="231"/>
      <c r="V274" s="220"/>
      <c r="W274" s="220"/>
      <c r="X274" s="220"/>
      <c r="Y274" s="232"/>
      <c r="Z274" s="233"/>
      <c r="AA274" s="220"/>
      <c r="AB274" s="220"/>
      <c r="AC274" s="220"/>
      <c r="AD274" s="232"/>
      <c r="AE274" s="233"/>
      <c r="AF274" s="220"/>
      <c r="AG274" s="220"/>
      <c r="AH274" s="220"/>
      <c r="AI274" s="232"/>
      <c r="AJ274" s="234">
        <f>'EQUIPO ENERO 2025'!AP274</f>
        <v>1</v>
      </c>
      <c r="AK274" s="235">
        <f t="shared" ref="AK274:AO274" si="543">P274-Z274+AE274+U274</f>
        <v>1</v>
      </c>
      <c r="AL274" s="229">
        <f t="shared" si="543"/>
        <v>1</v>
      </c>
      <c r="AM274" s="229">
        <f t="shared" si="543"/>
        <v>1</v>
      </c>
      <c r="AN274" s="229">
        <f t="shared" si="543"/>
        <v>1</v>
      </c>
      <c r="AO274" s="229">
        <f t="shared" si="543"/>
        <v>1</v>
      </c>
      <c r="AP274" s="293" t="s">
        <v>1063</v>
      </c>
      <c r="AQ274" s="226">
        <f t="shared" si="516"/>
        <v>1</v>
      </c>
      <c r="AR274" s="224"/>
      <c r="AS274" s="224"/>
      <c r="AT274" s="236"/>
      <c r="AU274" s="224"/>
      <c r="AV274" s="224"/>
      <c r="AW274" s="238"/>
      <c r="AX274" s="238"/>
    </row>
    <row r="275" spans="1:50" ht="93.75" customHeight="1" x14ac:dyDescent="0.55000000000000004">
      <c r="A275" s="218">
        <f t="shared" si="517"/>
        <v>270</v>
      </c>
      <c r="B275" s="273" t="s">
        <v>1064</v>
      </c>
      <c r="C275" s="224" t="s">
        <v>52</v>
      </c>
      <c r="D275" s="398" t="s">
        <v>334</v>
      </c>
      <c r="E275" s="395" t="s">
        <v>1065</v>
      </c>
      <c r="F275" s="224"/>
      <c r="G275" s="236" t="s">
        <v>42</v>
      </c>
      <c r="H275" s="224"/>
      <c r="I275" s="224" t="s">
        <v>1066</v>
      </c>
      <c r="J275" s="269"/>
      <c r="K275" s="396">
        <v>44592</v>
      </c>
      <c r="L275" s="397"/>
      <c r="M275" s="397"/>
      <c r="N275" s="269"/>
      <c r="O275" s="226">
        <f>'EQUIPO JULIO 2025  1'!AQ275</f>
        <v>1</v>
      </c>
      <c r="P275" s="228">
        <f t="shared" si="513"/>
        <v>1</v>
      </c>
      <c r="Q275" s="229">
        <f t="shared" ref="Q275:T275" si="544">AK275</f>
        <v>1</v>
      </c>
      <c r="R275" s="229">
        <f t="shared" si="544"/>
        <v>1</v>
      </c>
      <c r="S275" s="229">
        <f t="shared" si="544"/>
        <v>1</v>
      </c>
      <c r="T275" s="230">
        <f t="shared" si="544"/>
        <v>1</v>
      </c>
      <c r="U275" s="231"/>
      <c r="V275" s="220"/>
      <c r="W275" s="220"/>
      <c r="X275" s="220"/>
      <c r="Y275" s="232"/>
      <c r="Z275" s="340"/>
      <c r="AA275" s="341"/>
      <c r="AB275" s="220"/>
      <c r="AC275" s="220"/>
      <c r="AD275" s="232"/>
      <c r="AE275" s="233"/>
      <c r="AF275" s="220"/>
      <c r="AG275" s="220"/>
      <c r="AH275" s="220"/>
      <c r="AI275" s="232"/>
      <c r="AJ275" s="234">
        <f>'EQUIPO ENERO 2025'!AP275</f>
        <v>1</v>
      </c>
      <c r="AK275" s="235">
        <f t="shared" ref="AK275:AO275" si="545">P275-Z275+AE275+U275</f>
        <v>1</v>
      </c>
      <c r="AL275" s="229">
        <f t="shared" si="545"/>
        <v>1</v>
      </c>
      <c r="AM275" s="229">
        <f t="shared" si="545"/>
        <v>1</v>
      </c>
      <c r="AN275" s="229">
        <f t="shared" si="545"/>
        <v>1</v>
      </c>
      <c r="AO275" s="229">
        <f t="shared" si="545"/>
        <v>1</v>
      </c>
      <c r="AP275" s="293" t="s">
        <v>1063</v>
      </c>
      <c r="AQ275" s="226">
        <f t="shared" si="516"/>
        <v>1</v>
      </c>
      <c r="AR275" s="226"/>
      <c r="AS275" s="226"/>
      <c r="AT275" s="336"/>
      <c r="AU275" s="224"/>
      <c r="AV275" s="224"/>
      <c r="AW275" s="224"/>
      <c r="AX275" s="224"/>
    </row>
    <row r="276" spans="1:50" ht="93.75" customHeight="1" x14ac:dyDescent="0.55000000000000004">
      <c r="A276" s="218">
        <f t="shared" si="517"/>
        <v>271</v>
      </c>
      <c r="B276" s="273" t="s">
        <v>1067</v>
      </c>
      <c r="C276" s="224" t="s">
        <v>38</v>
      </c>
      <c r="D276" s="398" t="s">
        <v>334</v>
      </c>
      <c r="E276" s="395" t="s">
        <v>1065</v>
      </c>
      <c r="F276" s="224"/>
      <c r="G276" s="236" t="s">
        <v>42</v>
      </c>
      <c r="H276" s="224"/>
      <c r="I276" s="224" t="s">
        <v>1068</v>
      </c>
      <c r="J276" s="269"/>
      <c r="K276" s="396">
        <v>44592</v>
      </c>
      <c r="L276" s="397"/>
      <c r="M276" s="397"/>
      <c r="N276" s="269"/>
      <c r="O276" s="226">
        <f>'EQUIPO JULIO 2025  1'!AQ276</f>
        <v>1</v>
      </c>
      <c r="P276" s="228">
        <f t="shared" si="513"/>
        <v>1</v>
      </c>
      <c r="Q276" s="229">
        <f t="shared" ref="Q276:T276" si="546">AK276</f>
        <v>1</v>
      </c>
      <c r="R276" s="229">
        <f t="shared" si="546"/>
        <v>1</v>
      </c>
      <c r="S276" s="229">
        <f t="shared" si="546"/>
        <v>1</v>
      </c>
      <c r="T276" s="230">
        <f t="shared" si="546"/>
        <v>1</v>
      </c>
      <c r="U276" s="231"/>
      <c r="V276" s="220"/>
      <c r="W276" s="220"/>
      <c r="X276" s="220"/>
      <c r="Y276" s="232"/>
      <c r="Z276" s="340"/>
      <c r="AA276" s="341"/>
      <c r="AB276" s="220"/>
      <c r="AC276" s="220"/>
      <c r="AD276" s="232"/>
      <c r="AE276" s="233"/>
      <c r="AF276" s="220"/>
      <c r="AG276" s="220"/>
      <c r="AH276" s="220"/>
      <c r="AI276" s="232"/>
      <c r="AJ276" s="234">
        <f>'EQUIPO ENERO 2025'!AP276</f>
        <v>1</v>
      </c>
      <c r="AK276" s="235">
        <f t="shared" ref="AK276:AO276" si="547">P276-Z276+AE276+U276</f>
        <v>1</v>
      </c>
      <c r="AL276" s="229">
        <f t="shared" si="547"/>
        <v>1</v>
      </c>
      <c r="AM276" s="229">
        <f t="shared" si="547"/>
        <v>1</v>
      </c>
      <c r="AN276" s="229">
        <f t="shared" si="547"/>
        <v>1</v>
      </c>
      <c r="AO276" s="229">
        <f t="shared" si="547"/>
        <v>1</v>
      </c>
      <c r="AP276" s="293" t="s">
        <v>1063</v>
      </c>
      <c r="AQ276" s="226">
        <f t="shared" si="516"/>
        <v>1</v>
      </c>
      <c r="AR276" s="226"/>
      <c r="AS276" s="226"/>
      <c r="AT276" s="336"/>
      <c r="AU276" s="224"/>
      <c r="AV276" s="224"/>
      <c r="AW276" s="224"/>
      <c r="AX276" s="224"/>
    </row>
    <row r="277" spans="1:50" ht="93.75" customHeight="1" x14ac:dyDescent="0.55000000000000004">
      <c r="A277" s="218">
        <f t="shared" si="517"/>
        <v>272</v>
      </c>
      <c r="B277" s="273" t="s">
        <v>1188</v>
      </c>
      <c r="C277" s="224" t="s">
        <v>155</v>
      </c>
      <c r="D277" s="303" t="s">
        <v>1189</v>
      </c>
      <c r="E277" s="224" t="s">
        <v>1190</v>
      </c>
      <c r="F277" s="224" t="s">
        <v>1190</v>
      </c>
      <c r="G277" s="236"/>
      <c r="H277" s="224"/>
      <c r="I277" s="224"/>
      <c r="J277" s="222"/>
      <c r="K277" s="225"/>
      <c r="L277" s="226"/>
      <c r="M277" s="226"/>
      <c r="N277" s="227"/>
      <c r="O277" s="226">
        <f>'EQUIPO JULIO 2025  1'!AQ277</f>
        <v>0</v>
      </c>
      <c r="P277" s="228">
        <f t="shared" si="513"/>
        <v>0</v>
      </c>
      <c r="Q277" s="229">
        <f t="shared" ref="Q277:T277" si="548">AK277</f>
        <v>0</v>
      </c>
      <c r="R277" s="229">
        <f t="shared" si="548"/>
        <v>0</v>
      </c>
      <c r="S277" s="229">
        <f t="shared" si="548"/>
        <v>0</v>
      </c>
      <c r="T277" s="230">
        <f t="shared" si="548"/>
        <v>0</v>
      </c>
      <c r="U277" s="341"/>
      <c r="V277" s="220"/>
      <c r="W277" s="220"/>
      <c r="X277" s="220"/>
      <c r="Y277" s="232"/>
      <c r="Z277" s="233"/>
      <c r="AA277" s="220"/>
      <c r="AB277" s="220"/>
      <c r="AC277" s="220"/>
      <c r="AD277" s="232"/>
      <c r="AE277" s="233"/>
      <c r="AF277" s="220"/>
      <c r="AG277" s="220"/>
      <c r="AH277" s="220"/>
      <c r="AI277" s="232"/>
      <c r="AJ277" s="234"/>
      <c r="AK277" s="235">
        <f t="shared" ref="AK277:AO277" si="549">P277-Z277+AE277+U277</f>
        <v>0</v>
      </c>
      <c r="AL277" s="229">
        <f t="shared" si="549"/>
        <v>0</v>
      </c>
      <c r="AM277" s="229">
        <f t="shared" si="549"/>
        <v>0</v>
      </c>
      <c r="AN277" s="229">
        <f t="shared" si="549"/>
        <v>0</v>
      </c>
      <c r="AO277" s="229">
        <f t="shared" si="549"/>
        <v>0</v>
      </c>
      <c r="AP277" s="220"/>
      <c r="AQ277" s="226">
        <f t="shared" si="516"/>
        <v>0</v>
      </c>
      <c r="AR277" s="224"/>
      <c r="AS277" s="224"/>
      <c r="AT277" s="236"/>
      <c r="AU277" s="224"/>
      <c r="AV277" s="224"/>
      <c r="AW277" s="238"/>
      <c r="AX277" s="238"/>
    </row>
    <row r="278" spans="1:50" ht="93.75" customHeight="1" x14ac:dyDescent="0.55000000000000004">
      <c r="A278" s="218">
        <f t="shared" si="517"/>
        <v>273</v>
      </c>
      <c r="B278" s="282" t="s">
        <v>1069</v>
      </c>
      <c r="C278" s="274"/>
      <c r="D278" s="224" t="s">
        <v>98</v>
      </c>
      <c r="E278" s="224" t="s">
        <v>1070</v>
      </c>
      <c r="F278" s="224" t="s">
        <v>1071</v>
      </c>
      <c r="G278" s="236"/>
      <c r="H278" s="280"/>
      <c r="I278" s="224"/>
      <c r="J278" s="220"/>
      <c r="K278" s="225"/>
      <c r="L278" s="226"/>
      <c r="M278" s="226"/>
      <c r="N278" s="236"/>
      <c r="O278" s="226">
        <f>'EQUIPO JULIO 2025  1'!AQ278</f>
        <v>0</v>
      </c>
      <c r="P278" s="228">
        <f t="shared" si="513"/>
        <v>0</v>
      </c>
      <c r="Q278" s="229">
        <f t="shared" ref="Q278:T278" si="550">AK278</f>
        <v>0</v>
      </c>
      <c r="R278" s="229">
        <f t="shared" si="550"/>
        <v>0</v>
      </c>
      <c r="S278" s="229">
        <f t="shared" si="550"/>
        <v>0</v>
      </c>
      <c r="T278" s="230">
        <f t="shared" si="550"/>
        <v>0</v>
      </c>
      <c r="U278" s="231"/>
      <c r="V278" s="220"/>
      <c r="W278" s="220"/>
      <c r="X278" s="220"/>
      <c r="Y278" s="232"/>
      <c r="Z278" s="233"/>
      <c r="AA278" s="220"/>
      <c r="AB278" s="220"/>
      <c r="AC278" s="220"/>
      <c r="AD278" s="232"/>
      <c r="AE278" s="233"/>
      <c r="AF278" s="220"/>
      <c r="AG278" s="220"/>
      <c r="AH278" s="220"/>
      <c r="AI278" s="232"/>
      <c r="AJ278" s="234"/>
      <c r="AK278" s="235">
        <f t="shared" ref="AK278:AO278" si="551">P278-Z278+AE278+U278</f>
        <v>0</v>
      </c>
      <c r="AL278" s="229">
        <f t="shared" si="551"/>
        <v>0</v>
      </c>
      <c r="AM278" s="229">
        <f t="shared" si="551"/>
        <v>0</v>
      </c>
      <c r="AN278" s="229">
        <f t="shared" si="551"/>
        <v>0</v>
      </c>
      <c r="AO278" s="229">
        <f t="shared" si="551"/>
        <v>0</v>
      </c>
      <c r="AP278" s="220"/>
      <c r="AQ278" s="226">
        <f t="shared" si="516"/>
        <v>0</v>
      </c>
      <c r="AR278" s="224"/>
      <c r="AS278" s="224"/>
      <c r="AT278" s="236"/>
      <c r="AU278" s="224"/>
      <c r="AV278" s="224"/>
      <c r="AW278" s="238"/>
      <c r="AX278" s="238"/>
    </row>
    <row r="279" spans="1:50" ht="93.75" customHeight="1" x14ac:dyDescent="0.55000000000000004">
      <c r="A279" s="218">
        <f t="shared" si="517"/>
        <v>274</v>
      </c>
      <c r="B279" s="273" t="s">
        <v>1193</v>
      </c>
      <c r="C279" s="224" t="s">
        <v>74</v>
      </c>
      <c r="D279" s="224" t="s">
        <v>72</v>
      </c>
      <c r="E279" s="236" t="s">
        <v>170</v>
      </c>
      <c r="F279" s="224" t="s">
        <v>87</v>
      </c>
      <c r="G279" s="236" t="s">
        <v>42</v>
      </c>
      <c r="H279" s="236"/>
      <c r="I279" s="224" t="s">
        <v>866</v>
      </c>
      <c r="J279" s="224" t="s">
        <v>44</v>
      </c>
      <c r="K279" s="278">
        <v>45667</v>
      </c>
      <c r="L279" s="226" t="s">
        <v>1194</v>
      </c>
      <c r="M279" s="226"/>
      <c r="N279" s="227"/>
      <c r="O279" s="226">
        <f>'EQUIPO JULIO 2025  1'!AQ279</f>
        <v>1</v>
      </c>
      <c r="P279" s="228">
        <f t="shared" si="513"/>
        <v>1</v>
      </c>
      <c r="Q279" s="229">
        <f t="shared" ref="Q279:T279" si="552">AK279</f>
        <v>1</v>
      </c>
      <c r="R279" s="229">
        <f t="shared" si="552"/>
        <v>1</v>
      </c>
      <c r="S279" s="229">
        <f t="shared" si="552"/>
        <v>1</v>
      </c>
      <c r="T279" s="230">
        <f t="shared" si="552"/>
        <v>1</v>
      </c>
      <c r="U279" s="231"/>
      <c r="V279" s="220"/>
      <c r="W279" s="220"/>
      <c r="X279" s="220"/>
      <c r="Y279" s="232"/>
      <c r="Z279" s="340"/>
      <c r="AA279" s="341"/>
      <c r="AB279" s="220"/>
      <c r="AC279" s="220"/>
      <c r="AD279" s="232"/>
      <c r="AE279" s="233"/>
      <c r="AF279" s="220"/>
      <c r="AG279" s="220"/>
      <c r="AH279" s="220"/>
      <c r="AI279" s="232"/>
      <c r="AJ279" s="234">
        <f>'EQUIPO ENERO 2025'!AP213</f>
        <v>0</v>
      </c>
      <c r="AK279" s="235">
        <f t="shared" ref="AK279:AO279" si="553">P279-Z279+AE279+U279</f>
        <v>1</v>
      </c>
      <c r="AL279" s="229">
        <f t="shared" si="553"/>
        <v>1</v>
      </c>
      <c r="AM279" s="229">
        <f t="shared" si="553"/>
        <v>1</v>
      </c>
      <c r="AN279" s="229">
        <f t="shared" si="553"/>
        <v>1</v>
      </c>
      <c r="AO279" s="229">
        <f t="shared" si="553"/>
        <v>1</v>
      </c>
      <c r="AP279" s="220"/>
      <c r="AQ279" s="226">
        <f t="shared" si="516"/>
        <v>1</v>
      </c>
      <c r="AR279" s="224"/>
      <c r="AS279" s="224"/>
      <c r="AT279" s="236"/>
      <c r="AU279" s="224"/>
      <c r="AV279" s="224"/>
      <c r="AW279" s="238"/>
      <c r="AX279" s="238"/>
    </row>
    <row r="280" spans="1:50" ht="93.75" customHeight="1" x14ac:dyDescent="0.55000000000000004">
      <c r="A280" s="218">
        <f t="shared" si="517"/>
        <v>275</v>
      </c>
      <c r="B280" s="279" t="s">
        <v>1196</v>
      </c>
      <c r="C280" s="248" t="s">
        <v>52</v>
      </c>
      <c r="D280" s="247" t="s">
        <v>72</v>
      </c>
      <c r="E280" s="303" t="s">
        <v>1231</v>
      </c>
      <c r="F280" s="224" t="s">
        <v>1198</v>
      </c>
      <c r="G280" s="227"/>
      <c r="H280" s="224"/>
      <c r="I280" s="224"/>
      <c r="J280" s="280"/>
      <c r="K280" s="250"/>
      <c r="L280" s="226"/>
      <c r="M280" s="226"/>
      <c r="N280" s="236"/>
      <c r="O280" s="226">
        <f>'EQUIPO JULIO 2025  1'!AQ280</f>
        <v>4</v>
      </c>
      <c r="P280" s="228">
        <f t="shared" si="513"/>
        <v>4</v>
      </c>
      <c r="Q280" s="229">
        <f t="shared" ref="Q280:T280" si="554">AK280</f>
        <v>4</v>
      </c>
      <c r="R280" s="229">
        <f t="shared" si="554"/>
        <v>4</v>
      </c>
      <c r="S280" s="229">
        <f t="shared" si="554"/>
        <v>4</v>
      </c>
      <c r="T280" s="230">
        <f t="shared" si="554"/>
        <v>4</v>
      </c>
      <c r="U280" s="231"/>
      <c r="V280" s="220"/>
      <c r="W280" s="220"/>
      <c r="X280" s="220"/>
      <c r="Y280" s="232"/>
      <c r="Z280" s="340"/>
      <c r="AA280" s="341"/>
      <c r="AB280" s="220"/>
      <c r="AC280" s="220"/>
      <c r="AD280" s="232"/>
      <c r="AE280" s="233"/>
      <c r="AF280" s="220"/>
      <c r="AG280" s="220"/>
      <c r="AH280" s="220"/>
      <c r="AI280" s="232"/>
      <c r="AJ280" s="234">
        <f>'EQUIPO ENERO 2025'!AP222</f>
        <v>0</v>
      </c>
      <c r="AK280" s="235">
        <f t="shared" ref="AK280:AO280" si="555">P280-Z280+AE280+U280</f>
        <v>4</v>
      </c>
      <c r="AL280" s="229">
        <f t="shared" si="555"/>
        <v>4</v>
      </c>
      <c r="AM280" s="229">
        <f t="shared" si="555"/>
        <v>4</v>
      </c>
      <c r="AN280" s="229">
        <f t="shared" si="555"/>
        <v>4</v>
      </c>
      <c r="AO280" s="229">
        <f t="shared" si="555"/>
        <v>4</v>
      </c>
      <c r="AP280" s="221"/>
      <c r="AQ280" s="226">
        <f t="shared" si="516"/>
        <v>4</v>
      </c>
      <c r="AR280" s="224"/>
      <c r="AS280" s="224"/>
      <c r="AT280" s="236"/>
      <c r="AU280" s="224"/>
      <c r="AV280" s="224"/>
      <c r="AW280" s="238"/>
      <c r="AX280" s="238"/>
    </row>
    <row r="281" spans="1:50" ht="93.75" customHeight="1" x14ac:dyDescent="0.55000000000000004">
      <c r="A281" s="218">
        <f t="shared" si="517"/>
        <v>276</v>
      </c>
      <c r="B281" s="273" t="s">
        <v>1201</v>
      </c>
      <c r="C281" s="248" t="s">
        <v>52</v>
      </c>
      <c r="D281" s="224" t="s">
        <v>1202</v>
      </c>
      <c r="E281" s="224" t="s">
        <v>1203</v>
      </c>
      <c r="F281" s="224"/>
      <c r="G281" s="236"/>
      <c r="H281" s="224"/>
      <c r="I281" s="224"/>
      <c r="J281" s="224"/>
      <c r="K281" s="278"/>
      <c r="L281" s="226"/>
      <c r="M281" s="226"/>
      <c r="N281" s="227"/>
      <c r="O281" s="226">
        <f>'EQUIPO JULIO 2025  1'!AQ281</f>
        <v>0</v>
      </c>
      <c r="P281" s="228">
        <f t="shared" si="513"/>
        <v>0</v>
      </c>
      <c r="Q281" s="229">
        <f t="shared" ref="Q281:T281" si="556">AK281</f>
        <v>0</v>
      </c>
      <c r="R281" s="229">
        <f t="shared" si="556"/>
        <v>0</v>
      </c>
      <c r="S281" s="229">
        <f t="shared" si="556"/>
        <v>0</v>
      </c>
      <c r="T281" s="230">
        <f t="shared" si="556"/>
        <v>0</v>
      </c>
      <c r="U281" s="231"/>
      <c r="V281" s="220"/>
      <c r="W281" s="220"/>
      <c r="X281" s="220"/>
      <c r="Y281" s="232"/>
      <c r="Z281" s="340"/>
      <c r="AA281" s="341"/>
      <c r="AB281" s="220"/>
      <c r="AC281" s="220"/>
      <c r="AD281" s="232"/>
      <c r="AE281" s="233"/>
      <c r="AF281" s="220"/>
      <c r="AG281" s="220"/>
      <c r="AH281" s="220"/>
      <c r="AI281" s="232"/>
      <c r="AJ281" s="234">
        <f>'EQUIPO ENERO 2025'!AP229</f>
        <v>47</v>
      </c>
      <c r="AK281" s="235">
        <f t="shared" ref="AK281:AO281" si="557">P281-Z281+AE281+U281</f>
        <v>0</v>
      </c>
      <c r="AL281" s="229">
        <f t="shared" si="557"/>
        <v>0</v>
      </c>
      <c r="AM281" s="229">
        <f t="shared" si="557"/>
        <v>0</v>
      </c>
      <c r="AN281" s="229">
        <f t="shared" si="557"/>
        <v>0</v>
      </c>
      <c r="AO281" s="229">
        <f t="shared" si="557"/>
        <v>0</v>
      </c>
      <c r="AP281" s="220"/>
      <c r="AQ281" s="226">
        <f t="shared" si="516"/>
        <v>0</v>
      </c>
      <c r="AR281" s="224"/>
      <c r="AS281" s="224"/>
      <c r="AT281" s="236"/>
      <c r="AU281" s="224"/>
      <c r="AV281" s="224"/>
      <c r="AW281" s="238"/>
      <c r="AX281" s="238"/>
    </row>
    <row r="282" spans="1:50" ht="93.75" customHeight="1" x14ac:dyDescent="0.55000000000000004">
      <c r="A282" s="218">
        <f t="shared" si="517"/>
        <v>277</v>
      </c>
      <c r="B282" s="273" t="s">
        <v>1233</v>
      </c>
      <c r="C282" s="224" t="s">
        <v>52</v>
      </c>
      <c r="D282" s="398" t="s">
        <v>1205</v>
      </c>
      <c r="E282" s="395" t="s">
        <v>1206</v>
      </c>
      <c r="F282" s="224" t="s">
        <v>1207</v>
      </c>
      <c r="G282" s="236"/>
      <c r="H282" s="224"/>
      <c r="I282" s="224"/>
      <c r="J282" s="269"/>
      <c r="K282" s="396"/>
      <c r="L282" s="397"/>
      <c r="M282" s="397"/>
      <c r="N282" s="269"/>
      <c r="O282" s="226">
        <f>'EQUIPO JULIO 2025  1'!AQ282</f>
        <v>0</v>
      </c>
      <c r="P282" s="228">
        <f t="shared" si="513"/>
        <v>0</v>
      </c>
      <c r="Q282" s="229">
        <f t="shared" ref="Q282:T282" si="558">AK282</f>
        <v>0</v>
      </c>
      <c r="R282" s="229">
        <f t="shared" si="558"/>
        <v>0</v>
      </c>
      <c r="S282" s="229">
        <f t="shared" si="558"/>
        <v>0</v>
      </c>
      <c r="T282" s="230">
        <f t="shared" si="558"/>
        <v>0</v>
      </c>
      <c r="U282" s="231"/>
      <c r="V282" s="220"/>
      <c r="W282" s="220"/>
      <c r="X282" s="220"/>
      <c r="Y282" s="232"/>
      <c r="Z282" s="340"/>
      <c r="AA282" s="341"/>
      <c r="AB282" s="220"/>
      <c r="AC282" s="220"/>
      <c r="AD282" s="232"/>
      <c r="AE282" s="233"/>
      <c r="AF282" s="220"/>
      <c r="AG282" s="220"/>
      <c r="AH282" s="220"/>
      <c r="AI282" s="232"/>
      <c r="AJ282" s="234">
        <f>'EQUIPO ENERO 2025'!AP276</f>
        <v>1</v>
      </c>
      <c r="AK282" s="235">
        <f t="shared" ref="AK282:AO282" si="559">P282-Z282+AE282+U282</f>
        <v>0</v>
      </c>
      <c r="AL282" s="229">
        <f t="shared" si="559"/>
        <v>0</v>
      </c>
      <c r="AM282" s="229">
        <f t="shared" si="559"/>
        <v>0</v>
      </c>
      <c r="AN282" s="229">
        <f t="shared" si="559"/>
        <v>0</v>
      </c>
      <c r="AO282" s="229">
        <f t="shared" si="559"/>
        <v>0</v>
      </c>
      <c r="AP282" s="293"/>
      <c r="AQ282" s="226">
        <f t="shared" si="516"/>
        <v>0</v>
      </c>
      <c r="AR282" s="226"/>
      <c r="AS282" s="226"/>
      <c r="AT282" s="336"/>
      <c r="AU282" s="224"/>
      <c r="AV282" s="224"/>
      <c r="AW282" s="224"/>
      <c r="AX282" s="224"/>
    </row>
    <row r="283" spans="1:50" ht="93.75" customHeight="1" x14ac:dyDescent="0.55000000000000004">
      <c r="A283" s="218">
        <f t="shared" si="517"/>
        <v>278</v>
      </c>
      <c r="B283" s="370" t="s">
        <v>942</v>
      </c>
      <c r="C283" s="224" t="s">
        <v>410</v>
      </c>
      <c r="D283" s="247" t="s">
        <v>58</v>
      </c>
      <c r="E283" s="224" t="s">
        <v>890</v>
      </c>
      <c r="F283" s="224" t="s">
        <v>943</v>
      </c>
      <c r="G283" s="236" t="s">
        <v>42</v>
      </c>
      <c r="H283" s="280">
        <v>9000</v>
      </c>
      <c r="I283" s="224" t="s">
        <v>944</v>
      </c>
      <c r="J283" s="224" t="s">
        <v>72</v>
      </c>
      <c r="K283" s="278"/>
      <c r="L283" s="226"/>
      <c r="M283" s="226"/>
      <c r="N283" s="227"/>
      <c r="O283" s="226">
        <f>'EQUIPO JULIO 2025  1'!AQ283</f>
        <v>2</v>
      </c>
      <c r="P283" s="228">
        <f t="shared" si="513"/>
        <v>2</v>
      </c>
      <c r="Q283" s="229">
        <f t="shared" ref="Q283:T283" si="560">AK283</f>
        <v>2</v>
      </c>
      <c r="R283" s="229">
        <f t="shared" si="560"/>
        <v>2</v>
      </c>
      <c r="S283" s="229">
        <f t="shared" si="560"/>
        <v>2</v>
      </c>
      <c r="T283" s="230">
        <f t="shared" si="560"/>
        <v>2</v>
      </c>
      <c r="U283" s="231"/>
      <c r="V283" s="220"/>
      <c r="W283" s="220"/>
      <c r="X283" s="220"/>
      <c r="Y283" s="232"/>
      <c r="Z283" s="340"/>
      <c r="AA283" s="341"/>
      <c r="AB283" s="220"/>
      <c r="AC283" s="220"/>
      <c r="AD283" s="232"/>
      <c r="AE283" s="233"/>
      <c r="AF283" s="220"/>
      <c r="AG283" s="220"/>
      <c r="AH283" s="220"/>
      <c r="AI283" s="232"/>
      <c r="AJ283" s="234">
        <f>'EQUIPO ENERO 2025'!AP233</f>
        <v>2</v>
      </c>
      <c r="AK283" s="235">
        <f t="shared" ref="AK283:AO283" si="561">P283-Z283+AE283+U283</f>
        <v>2</v>
      </c>
      <c r="AL283" s="229">
        <f t="shared" si="561"/>
        <v>2</v>
      </c>
      <c r="AM283" s="229">
        <f t="shared" si="561"/>
        <v>2</v>
      </c>
      <c r="AN283" s="229">
        <f t="shared" si="561"/>
        <v>2</v>
      </c>
      <c r="AO283" s="229">
        <f t="shared" si="561"/>
        <v>2</v>
      </c>
      <c r="AP283" s="220"/>
      <c r="AQ283" s="226">
        <f t="shared" si="516"/>
        <v>2</v>
      </c>
      <c r="AR283" s="224"/>
      <c r="AS283" s="224"/>
      <c r="AT283" s="236"/>
      <c r="AU283" s="224"/>
      <c r="AV283" s="224"/>
      <c r="AW283" s="371"/>
      <c r="AX283" s="238"/>
    </row>
    <row r="284" spans="1:50" ht="93.75" customHeight="1" x14ac:dyDescent="0.55000000000000004">
      <c r="A284" s="218">
        <f t="shared" si="517"/>
        <v>279</v>
      </c>
      <c r="B284" s="283" t="s">
        <v>1234</v>
      </c>
      <c r="C284" s="224"/>
      <c r="D284" s="247" t="s">
        <v>58</v>
      </c>
      <c r="E284" s="224" t="s">
        <v>890</v>
      </c>
      <c r="F284" s="224" t="s">
        <v>1235</v>
      </c>
      <c r="G284" s="236"/>
      <c r="H284" s="280"/>
      <c r="I284" s="224"/>
      <c r="J284" s="224"/>
      <c r="K284" s="278"/>
      <c r="L284" s="226"/>
      <c r="M284" s="226"/>
      <c r="N284" s="279"/>
      <c r="O284" s="226">
        <f>'EQUIPO JULIO 2025  1'!AQ284</f>
        <v>5</v>
      </c>
      <c r="P284" s="228">
        <f t="shared" si="513"/>
        <v>5</v>
      </c>
      <c r="Q284" s="229">
        <f t="shared" ref="Q284:T284" si="562">AK284</f>
        <v>5</v>
      </c>
      <c r="R284" s="229">
        <f t="shared" si="562"/>
        <v>5</v>
      </c>
      <c r="S284" s="229">
        <f t="shared" si="562"/>
        <v>5</v>
      </c>
      <c r="T284" s="230">
        <f t="shared" si="562"/>
        <v>5</v>
      </c>
      <c r="U284" s="231"/>
      <c r="V284" s="220"/>
      <c r="W284" s="220"/>
      <c r="X284" s="220"/>
      <c r="Y284" s="232"/>
      <c r="Z284" s="340"/>
      <c r="AA284" s="341"/>
      <c r="AB284" s="220"/>
      <c r="AC284" s="220"/>
      <c r="AD284" s="232"/>
      <c r="AE284" s="233"/>
      <c r="AF284" s="220"/>
      <c r="AG284" s="220"/>
      <c r="AH284" s="220"/>
      <c r="AI284" s="232"/>
      <c r="AJ284" s="234"/>
      <c r="AK284" s="235">
        <f t="shared" ref="AK284:AO284" si="563">P284-Z284+AE284+U284</f>
        <v>5</v>
      </c>
      <c r="AL284" s="229">
        <f t="shared" si="563"/>
        <v>5</v>
      </c>
      <c r="AM284" s="229">
        <f t="shared" si="563"/>
        <v>5</v>
      </c>
      <c r="AN284" s="229">
        <f t="shared" si="563"/>
        <v>5</v>
      </c>
      <c r="AO284" s="229">
        <f t="shared" si="563"/>
        <v>5</v>
      </c>
      <c r="AP284" s="220"/>
      <c r="AQ284" s="226">
        <f t="shared" si="516"/>
        <v>5</v>
      </c>
      <c r="AR284" s="224"/>
      <c r="AS284" s="224"/>
      <c r="AT284" s="236"/>
      <c r="AU284" s="224"/>
      <c r="AV284" s="224"/>
      <c r="AW284" s="238"/>
      <c r="AX284" s="238"/>
    </row>
    <row r="285" spans="1:50" ht="93.75" customHeight="1" x14ac:dyDescent="0.55000000000000004">
      <c r="A285" s="218">
        <f t="shared" si="517"/>
        <v>280</v>
      </c>
      <c r="B285" s="370" t="s">
        <v>1214</v>
      </c>
      <c r="C285" s="248" t="s">
        <v>190</v>
      </c>
      <c r="D285" s="247" t="s">
        <v>58</v>
      </c>
      <c r="E285" s="224" t="s">
        <v>959</v>
      </c>
      <c r="F285" s="224" t="s">
        <v>158</v>
      </c>
      <c r="G285" s="236" t="s">
        <v>42</v>
      </c>
      <c r="H285" s="224"/>
      <c r="I285" s="224" t="s">
        <v>961</v>
      </c>
      <c r="J285" s="224" t="s">
        <v>72</v>
      </c>
      <c r="K285" s="278">
        <v>45575</v>
      </c>
      <c r="L285" s="226" t="s">
        <v>1237</v>
      </c>
      <c r="M285" s="226"/>
      <c r="N285" s="227"/>
      <c r="O285" s="226">
        <f>'EQUIPO JULIO 2025  1'!AQ285</f>
        <v>5</v>
      </c>
      <c r="P285" s="228">
        <f t="shared" si="513"/>
        <v>5</v>
      </c>
      <c r="Q285" s="229">
        <f t="shared" ref="Q285:T285" si="564">AK285</f>
        <v>5</v>
      </c>
      <c r="R285" s="229">
        <f t="shared" si="564"/>
        <v>5</v>
      </c>
      <c r="S285" s="229">
        <f t="shared" si="564"/>
        <v>5</v>
      </c>
      <c r="T285" s="230">
        <f t="shared" si="564"/>
        <v>5</v>
      </c>
      <c r="U285" s="231"/>
      <c r="V285" s="220"/>
      <c r="W285" s="220"/>
      <c r="X285" s="220"/>
      <c r="Y285" s="232"/>
      <c r="Z285" s="340"/>
      <c r="AA285" s="341"/>
      <c r="AB285" s="220"/>
      <c r="AC285" s="220"/>
      <c r="AD285" s="232"/>
      <c r="AE285" s="233"/>
      <c r="AF285" s="220"/>
      <c r="AG285" s="220"/>
      <c r="AH285" s="220"/>
      <c r="AI285" s="232"/>
      <c r="AJ285" s="234">
        <f>'EQUIPO ENERO 2025'!AP239</f>
        <v>2</v>
      </c>
      <c r="AK285" s="235">
        <f t="shared" ref="AK285:AO285" si="565">P285-Z285+AE285+U285</f>
        <v>5</v>
      </c>
      <c r="AL285" s="229">
        <f t="shared" si="565"/>
        <v>5</v>
      </c>
      <c r="AM285" s="229">
        <f t="shared" si="565"/>
        <v>5</v>
      </c>
      <c r="AN285" s="229">
        <f t="shared" si="565"/>
        <v>5</v>
      </c>
      <c r="AO285" s="229">
        <f t="shared" si="565"/>
        <v>5</v>
      </c>
      <c r="AP285" s="220"/>
      <c r="AQ285" s="226">
        <f t="shared" si="516"/>
        <v>5</v>
      </c>
      <c r="AR285" s="224"/>
      <c r="AS285" s="224"/>
      <c r="AT285" s="236"/>
      <c r="AU285" s="224"/>
      <c r="AV285" s="224"/>
      <c r="AW285" s="371"/>
      <c r="AX285" s="238"/>
    </row>
    <row r="286" spans="1:50" ht="93.75" customHeight="1" x14ac:dyDescent="0.55000000000000004">
      <c r="A286" s="218">
        <f t="shared" si="517"/>
        <v>281</v>
      </c>
      <c r="B286" s="239" t="s">
        <v>1238</v>
      </c>
      <c r="C286" s="220"/>
      <c r="D286" s="240" t="s">
        <v>98</v>
      </c>
      <c r="E286" s="241"/>
      <c r="F286" s="242" t="s">
        <v>1239</v>
      </c>
      <c r="G286" s="243"/>
      <c r="H286" s="242"/>
      <c r="I286" s="245"/>
      <c r="J286" s="223"/>
      <c r="K286" s="246"/>
      <c r="L286" s="226"/>
      <c r="M286" s="226"/>
      <c r="N286" s="303"/>
      <c r="O286" s="226">
        <f>'EQUIPO JULIO 2025  1'!AQ286</f>
        <v>0</v>
      </c>
      <c r="P286" s="228">
        <f t="shared" si="513"/>
        <v>0</v>
      </c>
      <c r="Q286" s="229">
        <f t="shared" ref="Q286:T286" si="566">AK286</f>
        <v>0</v>
      </c>
      <c r="R286" s="229">
        <f t="shared" si="566"/>
        <v>0</v>
      </c>
      <c r="S286" s="229">
        <f t="shared" si="566"/>
        <v>0</v>
      </c>
      <c r="T286" s="230">
        <f t="shared" si="566"/>
        <v>0</v>
      </c>
      <c r="U286" s="231"/>
      <c r="V286" s="220"/>
      <c r="W286" s="220"/>
      <c r="X286" s="220"/>
      <c r="Y286" s="232"/>
      <c r="Z286" s="233"/>
      <c r="AA286" s="220"/>
      <c r="AB286" s="220"/>
      <c r="AC286" s="220"/>
      <c r="AD286" s="232"/>
      <c r="AE286" s="233"/>
      <c r="AF286" s="220"/>
      <c r="AG286" s="220"/>
      <c r="AH286" s="220"/>
      <c r="AI286" s="232"/>
      <c r="AJ286" s="234"/>
      <c r="AK286" s="235">
        <f t="shared" ref="AK286:AO286" si="567">P286-Z286+AE286+U286</f>
        <v>0</v>
      </c>
      <c r="AL286" s="229">
        <f t="shared" si="567"/>
        <v>0</v>
      </c>
      <c r="AM286" s="229">
        <f t="shared" si="567"/>
        <v>0</v>
      </c>
      <c r="AN286" s="229">
        <f t="shared" si="567"/>
        <v>0</v>
      </c>
      <c r="AO286" s="229">
        <f t="shared" si="567"/>
        <v>0</v>
      </c>
      <c r="AP286" s="220"/>
      <c r="AQ286" s="226">
        <f t="shared" si="516"/>
        <v>0</v>
      </c>
      <c r="AR286" s="224"/>
      <c r="AS286" s="224"/>
      <c r="AT286" s="236"/>
      <c r="AU286" s="224"/>
      <c r="AV286" s="224"/>
      <c r="AW286" s="238"/>
      <c r="AX286" s="238"/>
    </row>
    <row r="287" spans="1:50" ht="93.75" customHeight="1" x14ac:dyDescent="0.55000000000000004">
      <c r="A287" s="218">
        <f t="shared" si="517"/>
        <v>282</v>
      </c>
      <c r="B287" s="279" t="s">
        <v>1240</v>
      </c>
      <c r="C287" s="220"/>
      <c r="D287" s="224" t="s">
        <v>98</v>
      </c>
      <c r="E287" s="224"/>
      <c r="F287" s="224"/>
      <c r="G287" s="227"/>
      <c r="H287" s="280"/>
      <c r="I287" s="224"/>
      <c r="J287" s="220"/>
      <c r="K287" s="225"/>
      <c r="L287" s="281"/>
      <c r="M287" s="226"/>
      <c r="N287" s="227"/>
      <c r="O287" s="226">
        <f>'EQUIPO JULIO 2025  1'!AQ287</f>
        <v>0</v>
      </c>
      <c r="P287" s="228">
        <f t="shared" si="513"/>
        <v>0</v>
      </c>
      <c r="Q287" s="229">
        <f t="shared" ref="Q287:T287" si="568">AK287</f>
        <v>0</v>
      </c>
      <c r="R287" s="229">
        <f t="shared" si="568"/>
        <v>0</v>
      </c>
      <c r="S287" s="229">
        <f t="shared" si="568"/>
        <v>0</v>
      </c>
      <c r="T287" s="230">
        <f t="shared" si="568"/>
        <v>0</v>
      </c>
      <c r="U287" s="231"/>
      <c r="V287" s="220"/>
      <c r="W287" s="220"/>
      <c r="X287" s="220"/>
      <c r="Y287" s="232"/>
      <c r="Z287" s="233"/>
      <c r="AA287" s="220"/>
      <c r="AB287" s="220"/>
      <c r="AC287" s="220"/>
      <c r="AD287" s="232"/>
      <c r="AE287" s="233"/>
      <c r="AF287" s="220"/>
      <c r="AG287" s="220"/>
      <c r="AH287" s="220"/>
      <c r="AI287" s="232"/>
      <c r="AJ287" s="234"/>
      <c r="AK287" s="235">
        <f t="shared" ref="AK287:AO287" si="569">P287-Z287+AE287+U287</f>
        <v>0</v>
      </c>
      <c r="AL287" s="229">
        <f t="shared" si="569"/>
        <v>0</v>
      </c>
      <c r="AM287" s="229">
        <f t="shared" si="569"/>
        <v>0</v>
      </c>
      <c r="AN287" s="229">
        <f t="shared" si="569"/>
        <v>0</v>
      </c>
      <c r="AO287" s="229">
        <f t="shared" si="569"/>
        <v>0</v>
      </c>
      <c r="AP287" s="220"/>
      <c r="AQ287" s="226">
        <f t="shared" si="516"/>
        <v>0</v>
      </c>
      <c r="AR287" s="236"/>
      <c r="AS287" s="236"/>
      <c r="AT287" s="236"/>
      <c r="AU287" s="224"/>
      <c r="AV287" s="224"/>
      <c r="AW287" s="238"/>
      <c r="AX287" s="238"/>
    </row>
    <row r="288" spans="1:50" ht="93.75" customHeight="1" x14ac:dyDescent="0.55000000000000004">
      <c r="A288" s="218">
        <f t="shared" si="517"/>
        <v>283</v>
      </c>
      <c r="B288" s="279" t="s">
        <v>1241</v>
      </c>
      <c r="C288" s="224"/>
      <c r="D288" s="224" t="s">
        <v>72</v>
      </c>
      <c r="E288" s="224" t="s">
        <v>1242</v>
      </c>
      <c r="F288" s="224" t="s">
        <v>1243</v>
      </c>
      <c r="G288" s="227"/>
      <c r="H288" s="280"/>
      <c r="I288" s="224"/>
      <c r="J288" s="220"/>
      <c r="K288" s="225"/>
      <c r="L288" s="226"/>
      <c r="M288" s="226"/>
      <c r="N288" s="227"/>
      <c r="O288" s="226">
        <f>'EQUIPO JULIO 2025  1'!AQ288</f>
        <v>0</v>
      </c>
      <c r="P288" s="228">
        <f t="shared" si="513"/>
        <v>0</v>
      </c>
      <c r="Q288" s="229">
        <f t="shared" ref="Q288:T288" si="570">AK288</f>
        <v>0</v>
      </c>
      <c r="R288" s="229">
        <f t="shared" si="570"/>
        <v>0</v>
      </c>
      <c r="S288" s="229">
        <f t="shared" si="570"/>
        <v>0</v>
      </c>
      <c r="T288" s="230">
        <f t="shared" si="570"/>
        <v>0</v>
      </c>
      <c r="U288" s="231"/>
      <c r="V288" s="220"/>
      <c r="W288" s="220"/>
      <c r="X288" s="220"/>
      <c r="Y288" s="232"/>
      <c r="Z288" s="233"/>
      <c r="AA288" s="220"/>
      <c r="AB288" s="220"/>
      <c r="AC288" s="220"/>
      <c r="AD288" s="232"/>
      <c r="AE288" s="233"/>
      <c r="AF288" s="220"/>
      <c r="AG288" s="220"/>
      <c r="AH288" s="220"/>
      <c r="AI288" s="232"/>
      <c r="AJ288" s="234"/>
      <c r="AK288" s="235">
        <f t="shared" ref="AK288:AO288" si="571">P288-Z288+AE288+U288</f>
        <v>0</v>
      </c>
      <c r="AL288" s="229">
        <f t="shared" si="571"/>
        <v>0</v>
      </c>
      <c r="AM288" s="229">
        <f t="shared" si="571"/>
        <v>0</v>
      </c>
      <c r="AN288" s="229">
        <f t="shared" si="571"/>
        <v>0</v>
      </c>
      <c r="AO288" s="229">
        <f t="shared" si="571"/>
        <v>0</v>
      </c>
      <c r="AP288" s="220"/>
      <c r="AQ288" s="226">
        <f t="shared" si="516"/>
        <v>0</v>
      </c>
      <c r="AR288" s="224"/>
      <c r="AS288" s="224"/>
      <c r="AT288" s="236"/>
      <c r="AU288" s="224"/>
      <c r="AV288" s="224"/>
      <c r="AW288" s="238"/>
      <c r="AX288" s="238"/>
    </row>
    <row r="289" spans="1:50" ht="93.75" customHeight="1" x14ac:dyDescent="0.55000000000000004">
      <c r="A289" s="218">
        <f t="shared" si="517"/>
        <v>284</v>
      </c>
      <c r="B289" s="279" t="s">
        <v>1244</v>
      </c>
      <c r="C289" s="224"/>
      <c r="D289" s="224" t="s">
        <v>72</v>
      </c>
      <c r="E289" s="224" t="s">
        <v>1242</v>
      </c>
      <c r="F289" s="224" t="s">
        <v>1245</v>
      </c>
      <c r="G289" s="227"/>
      <c r="H289" s="280"/>
      <c r="I289" s="224"/>
      <c r="J289" s="220"/>
      <c r="K289" s="225"/>
      <c r="L289" s="226"/>
      <c r="M289" s="226"/>
      <c r="N289" s="227"/>
      <c r="O289" s="226">
        <f>'EQUIPO JULIO 2025  1'!AQ289</f>
        <v>0</v>
      </c>
      <c r="P289" s="228">
        <f t="shared" si="513"/>
        <v>0</v>
      </c>
      <c r="Q289" s="229">
        <f t="shared" ref="Q289:T289" si="572">AK289</f>
        <v>0</v>
      </c>
      <c r="R289" s="229">
        <f t="shared" si="572"/>
        <v>0</v>
      </c>
      <c r="S289" s="229">
        <f t="shared" si="572"/>
        <v>0</v>
      </c>
      <c r="T289" s="230">
        <f t="shared" si="572"/>
        <v>0</v>
      </c>
      <c r="U289" s="231"/>
      <c r="V289" s="220"/>
      <c r="W289" s="220"/>
      <c r="X289" s="220"/>
      <c r="Y289" s="232"/>
      <c r="Z289" s="233"/>
      <c r="AA289" s="220"/>
      <c r="AB289" s="220"/>
      <c r="AC289" s="220"/>
      <c r="AD289" s="232"/>
      <c r="AE289" s="233"/>
      <c r="AF289" s="220"/>
      <c r="AG289" s="220"/>
      <c r="AH289" s="220"/>
      <c r="AI289" s="232"/>
      <c r="AJ289" s="234"/>
      <c r="AK289" s="235">
        <f t="shared" ref="AK289:AO289" si="573">P289-Z289+AE289+U289</f>
        <v>0</v>
      </c>
      <c r="AL289" s="229">
        <f t="shared" si="573"/>
        <v>0</v>
      </c>
      <c r="AM289" s="229">
        <f t="shared" si="573"/>
        <v>0</v>
      </c>
      <c r="AN289" s="229">
        <f t="shared" si="573"/>
        <v>0</v>
      </c>
      <c r="AO289" s="229">
        <f t="shared" si="573"/>
        <v>0</v>
      </c>
      <c r="AP289" s="220"/>
      <c r="AQ289" s="226">
        <f t="shared" si="516"/>
        <v>0</v>
      </c>
      <c r="AR289" s="224"/>
      <c r="AS289" s="224"/>
      <c r="AT289" s="236"/>
      <c r="AU289" s="224"/>
      <c r="AV289" s="224"/>
      <c r="AW289" s="238"/>
      <c r="AX289" s="238"/>
    </row>
    <row r="290" spans="1:50" ht="93.75" customHeight="1" x14ac:dyDescent="0.55000000000000004">
      <c r="A290" s="218">
        <f t="shared" si="517"/>
        <v>285</v>
      </c>
      <c r="B290" s="273" t="s">
        <v>1247</v>
      </c>
      <c r="C290" s="224" t="s">
        <v>132</v>
      </c>
      <c r="D290" s="224" t="s">
        <v>72</v>
      </c>
      <c r="E290" s="224" t="s">
        <v>1248</v>
      </c>
      <c r="F290" s="224" t="s">
        <v>880</v>
      </c>
      <c r="G290" s="236"/>
      <c r="H290" s="224"/>
      <c r="I290" s="224"/>
      <c r="J290" s="220"/>
      <c r="K290" s="225"/>
      <c r="L290" s="226"/>
      <c r="M290" s="226"/>
      <c r="N290" s="227"/>
      <c r="O290" s="226">
        <f>'EQUIPO JULIO 2025  1'!AQ290</f>
        <v>1</v>
      </c>
      <c r="P290" s="228">
        <f t="shared" si="513"/>
        <v>1</v>
      </c>
      <c r="Q290" s="229">
        <f t="shared" ref="Q290:T290" si="574">AK290</f>
        <v>1</v>
      </c>
      <c r="R290" s="229">
        <f t="shared" si="574"/>
        <v>1</v>
      </c>
      <c r="S290" s="229">
        <f t="shared" si="574"/>
        <v>1</v>
      </c>
      <c r="T290" s="230">
        <f t="shared" si="574"/>
        <v>1</v>
      </c>
      <c r="U290" s="231"/>
      <c r="V290" s="220"/>
      <c r="W290" s="220"/>
      <c r="X290" s="220"/>
      <c r="Y290" s="232"/>
      <c r="Z290" s="340"/>
      <c r="AA290" s="341"/>
      <c r="AB290" s="220"/>
      <c r="AC290" s="220"/>
      <c r="AD290" s="232"/>
      <c r="AE290" s="233"/>
      <c r="AF290" s="220"/>
      <c r="AG290" s="220"/>
      <c r="AH290" s="220"/>
      <c r="AI290" s="232"/>
      <c r="AJ290" s="234">
        <f>'EQUIPO ENERO 2025'!AP216</f>
        <v>1</v>
      </c>
      <c r="AK290" s="235">
        <f t="shared" ref="AK290:AO290" si="575">P290-Z290+AE290+U290</f>
        <v>1</v>
      </c>
      <c r="AL290" s="229">
        <f t="shared" si="575"/>
        <v>1</v>
      </c>
      <c r="AM290" s="229">
        <f t="shared" si="575"/>
        <v>1</v>
      </c>
      <c r="AN290" s="229">
        <f t="shared" si="575"/>
        <v>1</v>
      </c>
      <c r="AO290" s="229">
        <f t="shared" si="575"/>
        <v>1</v>
      </c>
      <c r="AP290" s="220"/>
      <c r="AQ290" s="226">
        <f t="shared" si="516"/>
        <v>1</v>
      </c>
      <c r="AR290" s="224"/>
      <c r="AS290" s="224"/>
      <c r="AT290" s="236"/>
      <c r="AU290" s="224"/>
      <c r="AV290" s="224"/>
      <c r="AW290" s="238"/>
      <c r="AX290" s="238"/>
    </row>
    <row r="291" spans="1:50" ht="93.75" customHeight="1" x14ac:dyDescent="0.55000000000000004">
      <c r="A291" s="218">
        <f t="shared" si="517"/>
        <v>286</v>
      </c>
      <c r="B291" s="282" t="s">
        <v>1250</v>
      </c>
      <c r="C291" s="274"/>
      <c r="D291" s="224" t="s">
        <v>1251</v>
      </c>
      <c r="E291" s="224" t="s">
        <v>1252</v>
      </c>
      <c r="F291" s="224" t="s">
        <v>1253</v>
      </c>
      <c r="G291" s="236"/>
      <c r="H291" s="280"/>
      <c r="I291" s="224"/>
      <c r="J291" s="220"/>
      <c r="K291" s="225"/>
      <c r="L291" s="226"/>
      <c r="M291" s="226"/>
      <c r="N291" s="236"/>
      <c r="O291" s="226">
        <f>'EQUIPO JULIO 2025  1'!AQ291</f>
        <v>0</v>
      </c>
      <c r="P291" s="228">
        <f t="shared" si="513"/>
        <v>0</v>
      </c>
      <c r="Q291" s="229">
        <f t="shared" ref="Q291:T291" si="576">AK291</f>
        <v>0</v>
      </c>
      <c r="R291" s="229">
        <f t="shared" si="576"/>
        <v>0</v>
      </c>
      <c r="S291" s="229">
        <f t="shared" si="576"/>
        <v>0</v>
      </c>
      <c r="T291" s="230">
        <f t="shared" si="576"/>
        <v>0</v>
      </c>
      <c r="U291" s="231"/>
      <c r="V291" s="220"/>
      <c r="W291" s="220"/>
      <c r="X291" s="220"/>
      <c r="Y291" s="232"/>
      <c r="Z291" s="233"/>
      <c r="AA291" s="220"/>
      <c r="AB291" s="220"/>
      <c r="AC291" s="220"/>
      <c r="AD291" s="232"/>
      <c r="AE291" s="233"/>
      <c r="AF291" s="220"/>
      <c r="AG291" s="220"/>
      <c r="AH291" s="220"/>
      <c r="AI291" s="232"/>
      <c r="AJ291" s="234"/>
      <c r="AK291" s="235">
        <f t="shared" ref="AK291:AO291" si="577">P291-Z291+AE291+U291</f>
        <v>0</v>
      </c>
      <c r="AL291" s="229">
        <f t="shared" si="577"/>
        <v>0</v>
      </c>
      <c r="AM291" s="229">
        <f t="shared" si="577"/>
        <v>0</v>
      </c>
      <c r="AN291" s="229">
        <f t="shared" si="577"/>
        <v>0</v>
      </c>
      <c r="AO291" s="229">
        <f t="shared" si="577"/>
        <v>0</v>
      </c>
      <c r="AP291" s="220"/>
      <c r="AQ291" s="226">
        <f t="shared" si="516"/>
        <v>0</v>
      </c>
      <c r="AR291" s="224"/>
      <c r="AS291" s="224"/>
      <c r="AT291" s="236"/>
      <c r="AU291" s="224"/>
      <c r="AV291" s="224"/>
      <c r="AW291" s="238"/>
      <c r="AX291" s="238"/>
    </row>
    <row r="292" spans="1:50" ht="93.75" customHeight="1" x14ac:dyDescent="0.55000000000000004">
      <c r="A292" s="218">
        <f t="shared" si="517"/>
        <v>287</v>
      </c>
      <c r="B292" s="273" t="s">
        <v>1255</v>
      </c>
      <c r="C292" s="224"/>
      <c r="D292" s="224"/>
      <c r="E292" s="224"/>
      <c r="F292" s="224"/>
      <c r="G292" s="236"/>
      <c r="H292" s="280"/>
      <c r="I292" s="224"/>
      <c r="J292" s="224"/>
      <c r="K292" s="278"/>
      <c r="L292" s="226"/>
      <c r="M292" s="226"/>
      <c r="N292" s="236"/>
      <c r="O292" s="226">
        <f>'EQUIPO JULIO 2025  1'!AQ292</f>
        <v>1</v>
      </c>
      <c r="P292" s="228">
        <f t="shared" si="513"/>
        <v>1</v>
      </c>
      <c r="Q292" s="229">
        <f t="shared" ref="Q292:T292" si="578">AK292</f>
        <v>1</v>
      </c>
      <c r="R292" s="229">
        <f t="shared" si="578"/>
        <v>1</v>
      </c>
      <c r="S292" s="229">
        <f t="shared" si="578"/>
        <v>1</v>
      </c>
      <c r="T292" s="230">
        <f t="shared" si="578"/>
        <v>1</v>
      </c>
      <c r="U292" s="231"/>
      <c r="V292" s="220"/>
      <c r="W292" s="220"/>
      <c r="X292" s="220"/>
      <c r="Y292" s="232"/>
      <c r="Z292" s="233"/>
      <c r="AA292" s="341"/>
      <c r="AB292" s="220"/>
      <c r="AC292" s="220"/>
      <c r="AD292" s="232"/>
      <c r="AE292" s="233"/>
      <c r="AF292" s="220"/>
      <c r="AG292" s="220"/>
      <c r="AH292" s="220"/>
      <c r="AI292" s="232"/>
      <c r="AJ292" s="234"/>
      <c r="AK292" s="235">
        <f t="shared" ref="AK292:AO292" si="579">P292-Z292+AE292+U292</f>
        <v>1</v>
      </c>
      <c r="AL292" s="229">
        <f t="shared" si="579"/>
        <v>1</v>
      </c>
      <c r="AM292" s="229">
        <f t="shared" si="579"/>
        <v>1</v>
      </c>
      <c r="AN292" s="229">
        <f t="shared" si="579"/>
        <v>1</v>
      </c>
      <c r="AO292" s="229">
        <f t="shared" si="579"/>
        <v>1</v>
      </c>
      <c r="AP292" s="220"/>
      <c r="AQ292" s="226">
        <f t="shared" si="516"/>
        <v>1</v>
      </c>
      <c r="AR292" s="224"/>
      <c r="AS292" s="224"/>
      <c r="AT292" s="236"/>
      <c r="AU292" s="224"/>
      <c r="AV292" s="224"/>
      <c r="AW292" s="238"/>
      <c r="AX292" s="238"/>
    </row>
    <row r="293" spans="1:50" ht="93.75" customHeight="1" x14ac:dyDescent="0.55000000000000004">
      <c r="A293" s="218">
        <f t="shared" si="517"/>
        <v>288</v>
      </c>
      <c r="B293" s="283" t="s">
        <v>1256</v>
      </c>
      <c r="C293" s="224"/>
      <c r="D293" s="224" t="s">
        <v>1251</v>
      </c>
      <c r="E293" s="224" t="s">
        <v>1257</v>
      </c>
      <c r="F293" s="224" t="s">
        <v>1258</v>
      </c>
      <c r="G293" s="236"/>
      <c r="H293" s="280"/>
      <c r="I293" s="224"/>
      <c r="J293" s="224"/>
      <c r="K293" s="278"/>
      <c r="L293" s="226"/>
      <c r="M293" s="226"/>
      <c r="N293" s="227"/>
      <c r="O293" s="226">
        <f>'EQUIPO JULIO 2025  1'!AQ293</f>
        <v>1</v>
      </c>
      <c r="P293" s="228">
        <f t="shared" si="513"/>
        <v>1</v>
      </c>
      <c r="Q293" s="229">
        <f t="shared" ref="Q293:T293" si="580">AK293</f>
        <v>1</v>
      </c>
      <c r="R293" s="229">
        <f t="shared" si="580"/>
        <v>1</v>
      </c>
      <c r="S293" s="229">
        <f t="shared" si="580"/>
        <v>1</v>
      </c>
      <c r="T293" s="230">
        <f t="shared" si="580"/>
        <v>1</v>
      </c>
      <c r="U293" s="231"/>
      <c r="V293" s="220"/>
      <c r="W293" s="220"/>
      <c r="X293" s="220"/>
      <c r="Y293" s="232"/>
      <c r="Z293" s="340"/>
      <c r="AA293" s="341"/>
      <c r="AB293" s="220"/>
      <c r="AC293" s="220"/>
      <c r="AD293" s="232"/>
      <c r="AE293" s="233"/>
      <c r="AF293" s="220"/>
      <c r="AG293" s="220"/>
      <c r="AH293" s="220"/>
      <c r="AI293" s="232"/>
      <c r="AJ293" s="234"/>
      <c r="AK293" s="235">
        <f t="shared" ref="AK293:AO293" si="581">P293-Z293+AE293+U293</f>
        <v>1</v>
      </c>
      <c r="AL293" s="229">
        <f t="shared" si="581"/>
        <v>1</v>
      </c>
      <c r="AM293" s="229">
        <f t="shared" si="581"/>
        <v>1</v>
      </c>
      <c r="AN293" s="229">
        <f t="shared" si="581"/>
        <v>1</v>
      </c>
      <c r="AO293" s="229">
        <f t="shared" si="581"/>
        <v>1</v>
      </c>
      <c r="AP293" s="220"/>
      <c r="AQ293" s="226">
        <f t="shared" si="516"/>
        <v>1</v>
      </c>
      <c r="AR293" s="236"/>
      <c r="AS293" s="236"/>
      <c r="AT293" s="236"/>
      <c r="AU293" s="224"/>
      <c r="AV293" s="224"/>
      <c r="AW293" s="399"/>
      <c r="AX293" s="238"/>
    </row>
    <row r="294" spans="1:50" ht="93.75" customHeight="1" x14ac:dyDescent="0.55000000000000004">
      <c r="A294" s="315">
        <f t="shared" si="517"/>
        <v>289</v>
      </c>
      <c r="B294" s="394" t="s">
        <v>1260</v>
      </c>
      <c r="C294" s="317"/>
      <c r="D294" s="317" t="s">
        <v>334</v>
      </c>
      <c r="E294" s="317" t="s">
        <v>335</v>
      </c>
      <c r="F294" s="320" t="s">
        <v>541</v>
      </c>
      <c r="G294" s="400"/>
      <c r="H294" s="320"/>
      <c r="I294" s="317"/>
      <c r="J294" s="317"/>
      <c r="K294" s="321"/>
      <c r="L294" s="322"/>
      <c r="M294" s="322"/>
      <c r="N294" s="401"/>
      <c r="O294" s="226">
        <f>'EQUIPO JULIO 2025  1'!AQ294</f>
        <v>11</v>
      </c>
      <c r="P294" s="324">
        <f t="shared" si="513"/>
        <v>11</v>
      </c>
      <c r="Q294" s="325">
        <f t="shared" ref="Q294:T294" si="582">AK294</f>
        <v>11</v>
      </c>
      <c r="R294" s="325">
        <f t="shared" si="582"/>
        <v>11</v>
      </c>
      <c r="S294" s="325">
        <f t="shared" si="582"/>
        <v>11</v>
      </c>
      <c r="T294" s="326">
        <f t="shared" si="582"/>
        <v>11</v>
      </c>
      <c r="U294" s="327"/>
      <c r="V294" s="320"/>
      <c r="W294" s="320"/>
      <c r="X294" s="320"/>
      <c r="Y294" s="328"/>
      <c r="Z294" s="329"/>
      <c r="AA294" s="320"/>
      <c r="AB294" s="320"/>
      <c r="AC294" s="320"/>
      <c r="AD294" s="328"/>
      <c r="AE294" s="329"/>
      <c r="AF294" s="320"/>
      <c r="AG294" s="320"/>
      <c r="AH294" s="320"/>
      <c r="AI294" s="328"/>
      <c r="AJ294" s="330"/>
      <c r="AK294" s="331">
        <f t="shared" ref="AK294:AO294" si="583">P294-Z294+AE294+U294</f>
        <v>11</v>
      </c>
      <c r="AL294" s="325">
        <f t="shared" si="583"/>
        <v>11</v>
      </c>
      <c r="AM294" s="325">
        <f t="shared" si="583"/>
        <v>11</v>
      </c>
      <c r="AN294" s="325">
        <f t="shared" si="583"/>
        <v>11</v>
      </c>
      <c r="AO294" s="325">
        <f t="shared" si="583"/>
        <v>11</v>
      </c>
      <c r="AP294" s="320"/>
      <c r="AQ294" s="322">
        <f t="shared" si="516"/>
        <v>11</v>
      </c>
      <c r="AR294" s="317"/>
      <c r="AS294" s="317"/>
      <c r="AT294" s="318"/>
      <c r="AU294" s="317"/>
      <c r="AV294" s="317"/>
      <c r="AW294" s="332"/>
      <c r="AX294" s="332"/>
    </row>
    <row r="295" spans="1:50" ht="15.75" customHeight="1" x14ac:dyDescent="0.4">
      <c r="A295" s="90"/>
      <c r="B295" s="192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19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90"/>
      <c r="B296" s="192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19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90"/>
      <c r="B297" s="192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19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90"/>
      <c r="B298" s="192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90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90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19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90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90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90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35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35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35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35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35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35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35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35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35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35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4"/>
      <c r="I324" s="4"/>
      <c r="J324" s="4"/>
      <c r="K324" s="158"/>
      <c r="L324" s="196"/>
      <c r="M324" s="196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4"/>
      <c r="I325" s="4"/>
      <c r="J325" s="4"/>
      <c r="K325" s="158"/>
      <c r="L325" s="196"/>
      <c r="M325" s="196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4"/>
      <c r="I326" s="4"/>
      <c r="J326" s="4"/>
      <c r="K326" s="158"/>
      <c r="L326" s="196"/>
      <c r="M326" s="196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4"/>
      <c r="I327" s="4"/>
      <c r="J327" s="4"/>
      <c r="K327" s="158"/>
      <c r="L327" s="196"/>
      <c r="M327" s="196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4"/>
      <c r="I328" s="4"/>
      <c r="J328" s="4"/>
      <c r="K328" s="158"/>
      <c r="L328" s="196"/>
      <c r="M328" s="196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4"/>
      <c r="I329" s="4"/>
      <c r="J329" s="4"/>
      <c r="K329" s="158"/>
      <c r="L329" s="196"/>
      <c r="M329" s="196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4"/>
      <c r="I330" s="4"/>
      <c r="J330" s="4"/>
      <c r="K330" s="158"/>
      <c r="L330" s="196"/>
      <c r="M330" s="196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4"/>
      <c r="I331" s="4"/>
      <c r="J331" s="4"/>
      <c r="K331" s="158"/>
      <c r="L331" s="196"/>
      <c r="M331" s="196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4"/>
      <c r="I332" s="4"/>
      <c r="J332" s="4"/>
      <c r="K332" s="158"/>
      <c r="L332" s="196"/>
      <c r="M332" s="196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4"/>
      <c r="I333" s="4"/>
      <c r="J333" s="4"/>
      <c r="K333" s="158"/>
      <c r="L333" s="196"/>
      <c r="M333" s="196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4"/>
      <c r="I334" s="4"/>
      <c r="J334" s="4"/>
      <c r="K334" s="158"/>
      <c r="L334" s="196"/>
      <c r="M334" s="196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4"/>
      <c r="I335" s="4"/>
      <c r="J335" s="4"/>
      <c r="K335" s="158"/>
      <c r="L335" s="196"/>
      <c r="M335" s="196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4"/>
      <c r="I336" s="4"/>
      <c r="J336" s="4"/>
      <c r="K336" s="158"/>
      <c r="L336" s="196"/>
      <c r="M336" s="196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4"/>
      <c r="I337" s="4"/>
      <c r="J337" s="4"/>
      <c r="K337" s="158"/>
      <c r="L337" s="196"/>
      <c r="M337" s="196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4"/>
      <c r="I338" s="4"/>
      <c r="J338" s="4"/>
      <c r="K338" s="158"/>
      <c r="L338" s="196"/>
      <c r="M338" s="196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4"/>
      <c r="I339" s="4"/>
      <c r="J339" s="4"/>
      <c r="K339" s="158"/>
      <c r="L339" s="196"/>
      <c r="M339" s="196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4"/>
      <c r="I340" s="4"/>
      <c r="J340" s="4"/>
      <c r="K340" s="158"/>
      <c r="L340" s="196"/>
      <c r="M340" s="196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4"/>
      <c r="I341" s="4"/>
      <c r="J341" s="4"/>
      <c r="K341" s="158"/>
      <c r="L341" s="196"/>
      <c r="M341" s="196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4"/>
      <c r="I342" s="4"/>
      <c r="J342" s="4"/>
      <c r="K342" s="158"/>
      <c r="L342" s="196"/>
      <c r="M342" s="196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4"/>
      <c r="I343" s="4"/>
      <c r="J343" s="4"/>
      <c r="K343" s="158"/>
      <c r="L343" s="196"/>
      <c r="M343" s="196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4"/>
      <c r="I344" s="4"/>
      <c r="J344" s="4"/>
      <c r="K344" s="158"/>
      <c r="L344" s="196"/>
      <c r="M344" s="196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4"/>
      <c r="I345" s="4"/>
      <c r="J345" s="4"/>
      <c r="K345" s="158"/>
      <c r="L345" s="196"/>
      <c r="M345" s="196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4"/>
      <c r="I346" s="4"/>
      <c r="J346" s="4"/>
      <c r="K346" s="158"/>
      <c r="L346" s="196"/>
      <c r="M346" s="196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4"/>
      <c r="I347" s="4"/>
      <c r="J347" s="4"/>
      <c r="K347" s="158"/>
      <c r="L347" s="196"/>
      <c r="M347" s="196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4"/>
      <c r="I348" s="4"/>
      <c r="J348" s="4"/>
      <c r="K348" s="158"/>
      <c r="L348" s="196"/>
      <c r="M348" s="196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4"/>
      <c r="I349" s="4"/>
      <c r="J349" s="4"/>
      <c r="K349" s="158"/>
      <c r="L349" s="196"/>
      <c r="M349" s="196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4"/>
      <c r="I350" s="4"/>
      <c r="J350" s="4"/>
      <c r="K350" s="158"/>
      <c r="L350" s="196"/>
      <c r="M350" s="196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4"/>
      <c r="I351" s="4"/>
      <c r="J351" s="4"/>
      <c r="K351" s="158"/>
      <c r="L351" s="196"/>
      <c r="M351" s="196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4"/>
      <c r="I352" s="4"/>
      <c r="J352" s="4"/>
      <c r="K352" s="158"/>
      <c r="L352" s="196"/>
      <c r="M352" s="196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4"/>
      <c r="I353" s="4"/>
      <c r="J353" s="4"/>
      <c r="K353" s="158"/>
      <c r="L353" s="196"/>
      <c r="M353" s="196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4"/>
      <c r="I354" s="4"/>
      <c r="J354" s="4"/>
      <c r="K354" s="158"/>
      <c r="L354" s="196"/>
      <c r="M354" s="196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4"/>
      <c r="I355" s="4"/>
      <c r="J355" s="4"/>
      <c r="K355" s="158"/>
      <c r="L355" s="196"/>
      <c r="M355" s="196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4"/>
      <c r="I356" s="4"/>
      <c r="J356" s="4"/>
      <c r="K356" s="158"/>
      <c r="L356" s="196"/>
      <c r="M356" s="196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4"/>
      <c r="I357" s="4"/>
      <c r="J357" s="4"/>
      <c r="K357" s="158"/>
      <c r="L357" s="196"/>
      <c r="M357" s="196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4"/>
      <c r="I358" s="4"/>
      <c r="J358" s="4"/>
      <c r="K358" s="158"/>
      <c r="L358" s="196"/>
      <c r="M358" s="196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4"/>
      <c r="I359" s="4"/>
      <c r="J359" s="4"/>
      <c r="K359" s="158"/>
      <c r="L359" s="196"/>
      <c r="M359" s="196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4"/>
      <c r="I360" s="4"/>
      <c r="J360" s="4"/>
      <c r="K360" s="158"/>
      <c r="L360" s="196"/>
      <c r="M360" s="196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4"/>
      <c r="I361" s="4"/>
      <c r="J361" s="4"/>
      <c r="K361" s="158"/>
      <c r="L361" s="196"/>
      <c r="M361" s="196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4"/>
      <c r="I362" s="4"/>
      <c r="J362" s="4"/>
      <c r="K362" s="158"/>
      <c r="L362" s="196"/>
      <c r="M362" s="196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4"/>
      <c r="I363" s="4"/>
      <c r="J363" s="4"/>
      <c r="K363" s="158"/>
      <c r="L363" s="196"/>
      <c r="M363" s="196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4"/>
      <c r="I364" s="4"/>
      <c r="J364" s="4"/>
      <c r="K364" s="158"/>
      <c r="L364" s="196"/>
      <c r="M364" s="196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4"/>
      <c r="I365" s="4"/>
      <c r="J365" s="4"/>
      <c r="K365" s="158"/>
      <c r="L365" s="196"/>
      <c r="M365" s="196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4"/>
      <c r="E469" s="4"/>
      <c r="F469" s="19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4"/>
      <c r="E470" s="4"/>
      <c r="F470" s="19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4"/>
      <c r="E471" s="4"/>
      <c r="F471" s="19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4"/>
      <c r="E472" s="4"/>
      <c r="F472" s="19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4"/>
      <c r="E473" s="4"/>
      <c r="F473" s="19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4"/>
      <c r="E474" s="4"/>
      <c r="F474" s="19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4"/>
      <c r="E475" s="4"/>
      <c r="F475" s="19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autoFilter ref="AQ1:AQ991" xr:uid="{00000000-0009-0000-0000-000007000000}"/>
  <mergeCells count="30">
    <mergeCell ref="P4:T4"/>
    <mergeCell ref="U4:Y4"/>
    <mergeCell ref="Z4:AD4"/>
    <mergeCell ref="AE4:AI4"/>
    <mergeCell ref="AR3:AT3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4:A5"/>
    <mergeCell ref="AK4:AO4"/>
    <mergeCell ref="B4:B5"/>
    <mergeCell ref="C4:C5"/>
    <mergeCell ref="D4:D5"/>
    <mergeCell ref="E4:E5"/>
    <mergeCell ref="F4:F5"/>
    <mergeCell ref="G4:G5"/>
    <mergeCell ref="H4:H5"/>
    <mergeCell ref="N4:N5"/>
    <mergeCell ref="O4:O5"/>
    <mergeCell ref="I4:I5"/>
    <mergeCell ref="J4:J5"/>
    <mergeCell ref="K4:K5"/>
    <mergeCell ref="L4:L5"/>
    <mergeCell ref="M4:M5"/>
  </mergeCells>
  <conditionalFormatting sqref="AK3 AK4:AP4">
    <cfRule type="cellIs" dxfId="84" priority="1" operator="equal">
      <formula>3</formula>
    </cfRule>
  </conditionalFormatting>
  <conditionalFormatting sqref="AK3">
    <cfRule type="cellIs" dxfId="83" priority="2" operator="greaterThan">
      <formula>3</formula>
    </cfRule>
    <cfRule type="cellIs" dxfId="82" priority="3" operator="equal">
      <formula>0</formula>
    </cfRule>
    <cfRule type="cellIs" dxfId="81" priority="4" operator="between">
      <formula>1</formula>
      <formula>2</formula>
    </cfRule>
  </conditionalFormatting>
  <conditionalFormatting sqref="AK6:AP958">
    <cfRule type="cellIs" dxfId="80" priority="5" operator="equal">
      <formula>3</formula>
    </cfRule>
    <cfRule type="cellIs" dxfId="79" priority="6" operator="greaterThan">
      <formula>3</formula>
    </cfRule>
    <cfRule type="cellIs" dxfId="78" priority="7" operator="equal">
      <formula>0</formula>
    </cfRule>
    <cfRule type="cellIs" dxfId="77" priority="8" operator="between">
      <formula>1</formula>
      <formula>2</formula>
    </cfRule>
  </conditionalFormatting>
  <conditionalFormatting sqref="AQ14:AQ85 AQ216 AQ277:AQ281 AQ286:AQ293">
    <cfRule type="cellIs" dxfId="76" priority="9" operator="lessThan">
      <formula>2</formula>
    </cfRule>
  </conditionalFormatting>
  <conditionalFormatting sqref="AQ87:AQ90">
    <cfRule type="cellIs" dxfId="75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4.44140625" defaultRowHeight="15" customHeight="1" x14ac:dyDescent="0.3"/>
  <sheetData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70"/>
  <sheetViews>
    <sheetView topLeftCell="A2" workbookViewId="0">
      <selection activeCell="D8" sqref="D8"/>
    </sheetView>
  </sheetViews>
  <sheetFormatPr baseColWidth="10" defaultColWidth="14.44140625" defaultRowHeight="15" customHeight="1" x14ac:dyDescent="0.3"/>
  <cols>
    <col min="1" max="1" width="14.5546875" customWidth="1"/>
    <col min="2" max="2" width="49.109375" customWidth="1"/>
    <col min="3" max="3" width="18.5546875" customWidth="1"/>
    <col min="4" max="4" width="15.109375" customWidth="1"/>
    <col min="5" max="5" width="25.109375" customWidth="1"/>
    <col min="6" max="6" width="22.33203125" customWidth="1"/>
    <col min="7" max="7" width="14" customWidth="1"/>
    <col min="8" max="26" width="10.6640625" customWidth="1"/>
  </cols>
  <sheetData>
    <row r="1" spans="1:7" ht="14.4" x14ac:dyDescent="0.3">
      <c r="A1" s="402" t="s">
        <v>58</v>
      </c>
    </row>
    <row r="2" spans="1:7" ht="55.5" customHeight="1" x14ac:dyDescent="0.3">
      <c r="A2" s="403"/>
      <c r="B2" s="404" t="s">
        <v>483</v>
      </c>
      <c r="C2" s="405">
        <v>81261958</v>
      </c>
      <c r="D2" s="405" t="s">
        <v>313</v>
      </c>
      <c r="E2" s="405">
        <v>1</v>
      </c>
      <c r="F2" s="405" t="s">
        <v>1273</v>
      </c>
    </row>
    <row r="3" spans="1:7" ht="14.4" x14ac:dyDescent="0.3">
      <c r="A3" s="403"/>
      <c r="C3" s="405">
        <v>81261963</v>
      </c>
      <c r="D3" s="405" t="s">
        <v>313</v>
      </c>
      <c r="E3" s="405">
        <v>62150092</v>
      </c>
    </row>
    <row r="4" spans="1:7" ht="14.4" x14ac:dyDescent="0.3">
      <c r="A4" s="403"/>
      <c r="C4" s="405">
        <v>81261964</v>
      </c>
      <c r="D4" s="405" t="s">
        <v>313</v>
      </c>
    </row>
    <row r="5" spans="1:7" ht="14.4" x14ac:dyDescent="0.3">
      <c r="A5" s="403"/>
      <c r="C5" s="405">
        <v>80973440</v>
      </c>
      <c r="D5" s="405" t="s">
        <v>313</v>
      </c>
    </row>
    <row r="6" spans="1:7" ht="14.4" x14ac:dyDescent="0.3">
      <c r="A6" s="403"/>
      <c r="C6" s="405">
        <v>91183518</v>
      </c>
      <c r="D6" s="405"/>
    </row>
    <row r="7" spans="1:7" ht="14.4" x14ac:dyDescent="0.3">
      <c r="A7" s="403"/>
      <c r="C7" s="405"/>
      <c r="D7" s="405"/>
    </row>
    <row r="8" spans="1:7" ht="44.25" customHeight="1" x14ac:dyDescent="0.3">
      <c r="A8" s="406" t="s">
        <v>485</v>
      </c>
      <c r="B8" s="407" t="s">
        <v>483</v>
      </c>
      <c r="C8" s="405" t="s">
        <v>1274</v>
      </c>
      <c r="D8" s="405">
        <v>79227092</v>
      </c>
      <c r="E8" s="405" t="s">
        <v>1275</v>
      </c>
    </row>
    <row r="9" spans="1:7" ht="14.4" x14ac:dyDescent="0.3">
      <c r="A9" s="403"/>
      <c r="B9" s="405" t="s">
        <v>1276</v>
      </c>
      <c r="C9" s="405" t="s">
        <v>1277</v>
      </c>
      <c r="D9" s="405">
        <v>79227075</v>
      </c>
      <c r="E9" s="405" t="s">
        <v>1275</v>
      </c>
    </row>
    <row r="10" spans="1:7" ht="14.4" x14ac:dyDescent="0.3">
      <c r="A10" s="403"/>
      <c r="D10" s="405">
        <v>81261957</v>
      </c>
      <c r="E10" s="405" t="s">
        <v>1275</v>
      </c>
    </row>
    <row r="11" spans="1:7" ht="14.4" x14ac:dyDescent="0.3">
      <c r="A11" s="403"/>
      <c r="D11" s="405">
        <v>90694765</v>
      </c>
      <c r="E11" s="405" t="s">
        <v>1275</v>
      </c>
    </row>
    <row r="12" spans="1:7" ht="14.4" x14ac:dyDescent="0.3">
      <c r="A12" s="403"/>
      <c r="D12" s="405">
        <v>79227066</v>
      </c>
      <c r="E12" s="405" t="s">
        <v>1275</v>
      </c>
    </row>
    <row r="13" spans="1:7" ht="14.4" x14ac:dyDescent="0.3">
      <c r="A13" s="403"/>
      <c r="D13" s="408">
        <v>90694789</v>
      </c>
      <c r="E13" s="405" t="s">
        <v>1275</v>
      </c>
      <c r="G13" s="405" t="s">
        <v>1278</v>
      </c>
    </row>
    <row r="14" spans="1:7" ht="14.4" x14ac:dyDescent="0.3">
      <c r="A14" s="403"/>
    </row>
    <row r="15" spans="1:7" ht="14.4" x14ac:dyDescent="0.3">
      <c r="A15" s="409" t="s">
        <v>1279</v>
      </c>
      <c r="B15" s="410" t="s">
        <v>1280</v>
      </c>
      <c r="D15" s="405">
        <v>160912007</v>
      </c>
      <c r="E15" s="405" t="s">
        <v>1281</v>
      </c>
    </row>
    <row r="16" spans="1:7" ht="14.4" x14ac:dyDescent="0.3">
      <c r="A16" s="403"/>
    </row>
    <row r="17" spans="1:8" ht="14.4" x14ac:dyDescent="0.3">
      <c r="A17" s="409" t="s">
        <v>233</v>
      </c>
      <c r="B17" s="410" t="s">
        <v>1282</v>
      </c>
      <c r="D17" s="405" t="s">
        <v>1283</v>
      </c>
    </row>
    <row r="18" spans="1:8" ht="14.4" x14ac:dyDescent="0.3">
      <c r="A18" s="403"/>
    </row>
    <row r="19" spans="1:8" ht="14.4" x14ac:dyDescent="0.3">
      <c r="A19" s="411" t="s">
        <v>1284</v>
      </c>
      <c r="B19" s="405" t="s">
        <v>1285</v>
      </c>
      <c r="D19" s="405">
        <v>210900018</v>
      </c>
      <c r="E19" s="412" t="s">
        <v>1286</v>
      </c>
    </row>
    <row r="20" spans="1:8" ht="14.4" x14ac:dyDescent="0.3">
      <c r="A20" s="403"/>
      <c r="D20" s="405">
        <v>210900026</v>
      </c>
      <c r="E20" s="405" t="s">
        <v>1286</v>
      </c>
    </row>
    <row r="21" spans="1:8" ht="14.4" x14ac:dyDescent="0.3">
      <c r="A21" s="403"/>
      <c r="D21" s="405">
        <v>210900022</v>
      </c>
      <c r="E21" s="405" t="s">
        <v>1286</v>
      </c>
    </row>
    <row r="22" spans="1:8" ht="14.4" x14ac:dyDescent="0.3">
      <c r="A22" s="406" t="s">
        <v>231</v>
      </c>
      <c r="B22" s="413" t="s">
        <v>229</v>
      </c>
      <c r="D22" s="414">
        <v>210900005</v>
      </c>
      <c r="E22" s="405" t="s">
        <v>1287</v>
      </c>
      <c r="F22" s="415">
        <v>45014</v>
      </c>
    </row>
    <row r="23" spans="1:8" ht="15.75" customHeight="1" x14ac:dyDescent="0.3">
      <c r="A23" s="403"/>
      <c r="D23" s="414">
        <v>210900006</v>
      </c>
      <c r="E23" s="405" t="s">
        <v>1287</v>
      </c>
    </row>
    <row r="24" spans="1:8" ht="15.75" customHeight="1" x14ac:dyDescent="0.3">
      <c r="A24" s="403"/>
      <c r="D24" s="414">
        <v>210900007</v>
      </c>
      <c r="E24" s="405" t="s">
        <v>1288</v>
      </c>
    </row>
    <row r="25" spans="1:8" ht="15.75" customHeight="1" x14ac:dyDescent="0.3">
      <c r="A25" s="403"/>
      <c r="D25" s="405">
        <v>210900008</v>
      </c>
    </row>
    <row r="26" spans="1:8" ht="15.75" customHeight="1" x14ac:dyDescent="0.3">
      <c r="A26" s="403"/>
    </row>
    <row r="27" spans="1:8" ht="15.75" customHeight="1" x14ac:dyDescent="0.3">
      <c r="A27" s="409" t="s">
        <v>227</v>
      </c>
      <c r="B27" s="410" t="s">
        <v>225</v>
      </c>
      <c r="D27" s="405">
        <v>816965001330</v>
      </c>
    </row>
    <row r="28" spans="1:8" ht="15.75" customHeight="1" x14ac:dyDescent="0.3">
      <c r="A28" s="403"/>
    </row>
    <row r="29" spans="1:8" ht="15.75" customHeight="1" x14ac:dyDescent="0.3">
      <c r="A29" s="411" t="s">
        <v>65</v>
      </c>
      <c r="B29" s="405" t="s">
        <v>1289</v>
      </c>
      <c r="D29" s="405" t="s">
        <v>1290</v>
      </c>
      <c r="E29" s="405" t="s">
        <v>1291</v>
      </c>
    </row>
    <row r="30" spans="1:8" ht="15.75" customHeight="1" x14ac:dyDescent="0.3">
      <c r="A30" s="403"/>
    </row>
    <row r="31" spans="1:8" ht="15.75" customHeight="1" x14ac:dyDescent="0.3">
      <c r="A31" s="403"/>
    </row>
    <row r="32" spans="1:8" ht="15.75" customHeight="1" x14ac:dyDescent="0.3">
      <c r="A32" s="406" t="s">
        <v>613</v>
      </c>
      <c r="B32" s="405" t="s">
        <v>1292</v>
      </c>
      <c r="E32" s="405">
        <v>21112025</v>
      </c>
      <c r="G32" s="414">
        <v>21112028</v>
      </c>
      <c r="H32" s="405" t="s">
        <v>1293</v>
      </c>
    </row>
    <row r="33" spans="1:8" ht="15.75" customHeight="1" x14ac:dyDescent="0.3">
      <c r="A33" s="403"/>
      <c r="E33" s="405">
        <v>21112011</v>
      </c>
      <c r="G33" s="414">
        <v>21112022</v>
      </c>
      <c r="H33" s="405" t="s">
        <v>1293</v>
      </c>
    </row>
    <row r="34" spans="1:8" ht="15.75" customHeight="1" x14ac:dyDescent="0.3">
      <c r="A34" s="403"/>
      <c r="E34" s="405">
        <v>21112026</v>
      </c>
      <c r="G34" s="414">
        <v>21112016</v>
      </c>
      <c r="H34" s="405" t="s">
        <v>1293</v>
      </c>
    </row>
    <row r="35" spans="1:8" ht="15.75" customHeight="1" x14ac:dyDescent="0.3">
      <c r="A35" s="403"/>
      <c r="E35" s="405">
        <v>21112012</v>
      </c>
      <c r="G35" s="414">
        <v>21112027</v>
      </c>
      <c r="H35" s="405" t="s">
        <v>1293</v>
      </c>
    </row>
    <row r="36" spans="1:8" ht="15.75" customHeight="1" x14ac:dyDescent="0.3"/>
    <row r="37" spans="1:8" ht="15.75" customHeight="1" x14ac:dyDescent="0.3">
      <c r="A37" s="409" t="s">
        <v>1294</v>
      </c>
      <c r="B37" s="410" t="s">
        <v>1295</v>
      </c>
      <c r="E37" s="414">
        <v>221900137</v>
      </c>
      <c r="F37" s="405" t="s">
        <v>1000</v>
      </c>
    </row>
    <row r="38" spans="1:8" ht="15.75" customHeight="1" x14ac:dyDescent="0.3">
      <c r="A38" s="403"/>
      <c r="E38" s="414">
        <v>221900138</v>
      </c>
      <c r="F38" s="405" t="s">
        <v>1000</v>
      </c>
    </row>
    <row r="39" spans="1:8" ht="15.75" customHeight="1" x14ac:dyDescent="0.3">
      <c r="A39" s="403"/>
    </row>
    <row r="40" spans="1:8" ht="24.75" customHeight="1" x14ac:dyDescent="0.3">
      <c r="A40" s="416" t="s">
        <v>428</v>
      </c>
      <c r="B40" s="417" t="s">
        <v>424</v>
      </c>
      <c r="E40" s="405">
        <v>80592720</v>
      </c>
    </row>
    <row r="41" spans="1:8" ht="15.75" customHeight="1" x14ac:dyDescent="0.3">
      <c r="A41" s="405"/>
      <c r="B41" s="405"/>
      <c r="E41" s="405">
        <v>80592724</v>
      </c>
    </row>
    <row r="42" spans="1:8" ht="15.75" customHeight="1" x14ac:dyDescent="0.3">
      <c r="A42" s="403"/>
    </row>
    <row r="43" spans="1:8" ht="15.75" customHeight="1" x14ac:dyDescent="0.3">
      <c r="A43" s="411" t="s">
        <v>367</v>
      </c>
      <c r="B43" s="418" t="s">
        <v>1296</v>
      </c>
      <c r="C43" s="405" t="s">
        <v>1274</v>
      </c>
      <c r="D43" s="414">
        <v>223150272</v>
      </c>
      <c r="E43" s="405" t="s">
        <v>1297</v>
      </c>
      <c r="F43" s="414">
        <v>225150139</v>
      </c>
      <c r="G43" s="405" t="s">
        <v>1298</v>
      </c>
    </row>
    <row r="44" spans="1:8" ht="15.75" customHeight="1" x14ac:dyDescent="0.3">
      <c r="A44" s="403"/>
      <c r="B44" s="414" t="s">
        <v>1276</v>
      </c>
      <c r="D44" s="414">
        <v>223150271</v>
      </c>
      <c r="E44" s="405" t="s">
        <v>1297</v>
      </c>
      <c r="F44" s="414">
        <v>225150207</v>
      </c>
      <c r="G44" s="405" t="s">
        <v>1299</v>
      </c>
    </row>
    <row r="45" spans="1:8" ht="15.75" customHeight="1" x14ac:dyDescent="0.3">
      <c r="A45" s="403"/>
      <c r="D45" s="414">
        <v>223150270</v>
      </c>
      <c r="E45" s="405" t="s">
        <v>1297</v>
      </c>
      <c r="F45" s="414">
        <v>225150158</v>
      </c>
      <c r="G45" s="405" t="s">
        <v>1299</v>
      </c>
    </row>
    <row r="46" spans="1:8" ht="15.75" customHeight="1" x14ac:dyDescent="0.3">
      <c r="A46" s="403"/>
      <c r="D46" s="414">
        <v>223150269</v>
      </c>
      <c r="E46" s="405" t="s">
        <v>1297</v>
      </c>
      <c r="F46" s="405">
        <v>225150185</v>
      </c>
    </row>
    <row r="47" spans="1:8" ht="15.75" customHeight="1" x14ac:dyDescent="0.3">
      <c r="A47" s="403"/>
      <c r="D47" s="405">
        <v>223750172</v>
      </c>
      <c r="F47" s="405">
        <v>225150205</v>
      </c>
    </row>
    <row r="48" spans="1:8" ht="15.75" customHeight="1" x14ac:dyDescent="0.3">
      <c r="A48" s="403"/>
      <c r="D48" s="405">
        <v>223750164</v>
      </c>
      <c r="F48" s="414">
        <v>225150193</v>
      </c>
      <c r="G48" s="405" t="s">
        <v>1300</v>
      </c>
    </row>
    <row r="49" spans="1:14" ht="15.75" customHeight="1" x14ac:dyDescent="0.3">
      <c r="A49" s="403"/>
      <c r="D49" s="414">
        <v>223750021</v>
      </c>
      <c r="E49" s="405" t="s">
        <v>1301</v>
      </c>
      <c r="F49" s="405">
        <v>225150203</v>
      </c>
    </row>
    <row r="50" spans="1:14" ht="15.75" customHeight="1" x14ac:dyDescent="0.3">
      <c r="A50" s="403"/>
      <c r="D50" s="405">
        <v>223750023</v>
      </c>
      <c r="F50" s="405">
        <v>225150192</v>
      </c>
    </row>
    <row r="51" spans="1:14" ht="15.75" customHeight="1" x14ac:dyDescent="0.3">
      <c r="A51" s="403"/>
      <c r="D51" s="414">
        <v>223750020</v>
      </c>
      <c r="E51" s="405" t="s">
        <v>1301</v>
      </c>
      <c r="F51" s="405">
        <v>225150204</v>
      </c>
    </row>
    <row r="52" spans="1:14" ht="15.75" customHeight="1" x14ac:dyDescent="0.3">
      <c r="A52" s="403"/>
      <c r="D52" s="414">
        <v>223750022</v>
      </c>
      <c r="E52" s="405" t="s">
        <v>1301</v>
      </c>
    </row>
    <row r="53" spans="1:14" ht="15.75" customHeight="1" x14ac:dyDescent="0.3">
      <c r="A53" s="403"/>
      <c r="B53" s="414" t="s">
        <v>1302</v>
      </c>
      <c r="D53" s="414">
        <v>211150426</v>
      </c>
      <c r="E53" s="405" t="s">
        <v>1297</v>
      </c>
    </row>
    <row r="54" spans="1:14" ht="15.75" customHeight="1" x14ac:dyDescent="0.3">
      <c r="A54" s="403"/>
      <c r="D54" s="414">
        <v>211150425</v>
      </c>
      <c r="E54" s="405" t="s">
        <v>1297</v>
      </c>
    </row>
    <row r="55" spans="1:14" ht="15.75" customHeight="1" x14ac:dyDescent="0.3">
      <c r="A55" s="403"/>
      <c r="D55" s="414">
        <v>211150424</v>
      </c>
      <c r="E55" s="405" t="s">
        <v>1297</v>
      </c>
    </row>
    <row r="56" spans="1:14" ht="15.75" customHeight="1" x14ac:dyDescent="0.3">
      <c r="A56" s="403"/>
      <c r="D56" s="414">
        <v>211150427</v>
      </c>
      <c r="E56" s="405" t="s">
        <v>1297</v>
      </c>
      <c r="F56" s="415">
        <v>45013</v>
      </c>
    </row>
    <row r="57" spans="1:14" ht="15.75" customHeight="1" x14ac:dyDescent="0.3">
      <c r="A57" s="403"/>
      <c r="D57" s="405"/>
      <c r="E57" s="405"/>
      <c r="F57" s="415"/>
    </row>
    <row r="58" spans="1:14" ht="45" customHeight="1" x14ac:dyDescent="0.3">
      <c r="A58" s="419" t="s">
        <v>372</v>
      </c>
      <c r="B58" s="410" t="s">
        <v>369</v>
      </c>
      <c r="D58" s="405">
        <v>223750172</v>
      </c>
      <c r="E58" s="405"/>
      <c r="F58" s="415"/>
    </row>
    <row r="59" spans="1:14" ht="15.75" customHeight="1" x14ac:dyDescent="0.3">
      <c r="A59" s="403"/>
      <c r="D59" s="405">
        <v>223750164</v>
      </c>
      <c r="E59" s="405"/>
      <c r="F59" s="415"/>
    </row>
    <row r="60" spans="1:14" ht="15.75" customHeight="1" x14ac:dyDescent="0.3">
      <c r="A60" s="403"/>
    </row>
    <row r="61" spans="1:14" ht="15.75" customHeight="1" x14ac:dyDescent="0.3">
      <c r="A61" s="411" t="s">
        <v>1303</v>
      </c>
      <c r="B61" s="418" t="s">
        <v>751</v>
      </c>
      <c r="D61" s="414">
        <v>221950855</v>
      </c>
      <c r="E61" s="405" t="s">
        <v>1297</v>
      </c>
      <c r="F61" s="415">
        <v>45015</v>
      </c>
      <c r="G61" s="405">
        <v>221950877</v>
      </c>
      <c r="I61" s="414">
        <v>212850105</v>
      </c>
      <c r="J61" s="405" t="s">
        <v>1304</v>
      </c>
      <c r="M61" s="414">
        <v>231150026</v>
      </c>
      <c r="N61" s="405" t="s">
        <v>1305</v>
      </c>
    </row>
    <row r="62" spans="1:14" ht="15.75" customHeight="1" x14ac:dyDescent="0.3">
      <c r="A62" s="403"/>
      <c r="D62" s="414">
        <v>221950875</v>
      </c>
      <c r="E62" s="405" t="s">
        <v>1297</v>
      </c>
      <c r="G62" s="414">
        <v>221950874</v>
      </c>
      <c r="H62" s="405" t="s">
        <v>1306</v>
      </c>
      <c r="I62" s="414">
        <v>212850151</v>
      </c>
      <c r="J62" s="405" t="s">
        <v>1301</v>
      </c>
      <c r="M62" s="414">
        <v>231150025</v>
      </c>
      <c r="N62" s="405" t="s">
        <v>1307</v>
      </c>
    </row>
    <row r="63" spans="1:14" ht="15.75" customHeight="1" x14ac:dyDescent="0.3">
      <c r="A63" s="403"/>
      <c r="D63" s="414">
        <v>221950879</v>
      </c>
      <c r="E63" s="405" t="s">
        <v>1297</v>
      </c>
      <c r="G63" s="405">
        <v>221950853</v>
      </c>
      <c r="I63" s="414">
        <v>231150044</v>
      </c>
      <c r="J63" s="405" t="s">
        <v>313</v>
      </c>
      <c r="M63" s="414">
        <v>231150041</v>
      </c>
      <c r="N63" s="405" t="s">
        <v>373</v>
      </c>
    </row>
    <row r="64" spans="1:14" ht="15.75" customHeight="1" x14ac:dyDescent="0.3">
      <c r="A64" s="403"/>
      <c r="D64" s="414">
        <v>221950854</v>
      </c>
      <c r="E64" s="405" t="s">
        <v>1297</v>
      </c>
      <c r="G64" s="405">
        <v>221950852</v>
      </c>
      <c r="I64" s="414">
        <v>231150051</v>
      </c>
      <c r="J64" s="405" t="s">
        <v>313</v>
      </c>
    </row>
    <row r="65" spans="1:7" ht="15.75" customHeight="1" x14ac:dyDescent="0.3">
      <c r="A65" s="403"/>
      <c r="B65" s="405" t="s">
        <v>1308</v>
      </c>
      <c r="C65" s="405">
        <v>243250670</v>
      </c>
      <c r="D65" s="405"/>
      <c r="E65" s="405"/>
      <c r="G65" s="405"/>
    </row>
    <row r="66" spans="1:7" ht="15.75" customHeight="1" x14ac:dyDescent="0.3">
      <c r="A66" s="403"/>
      <c r="C66" s="405">
        <v>243250671</v>
      </c>
      <c r="D66" s="405"/>
      <c r="E66" s="405"/>
      <c r="G66" s="405"/>
    </row>
    <row r="67" spans="1:7" ht="15.75" customHeight="1" x14ac:dyDescent="0.3">
      <c r="A67" s="403"/>
      <c r="C67" s="405">
        <v>243250676</v>
      </c>
      <c r="D67" s="405"/>
      <c r="E67" s="405"/>
      <c r="G67" s="405"/>
    </row>
    <row r="68" spans="1:7" ht="15.75" customHeight="1" x14ac:dyDescent="0.3">
      <c r="A68" s="403"/>
      <c r="C68" s="405">
        <v>243250677</v>
      </c>
      <c r="D68" s="405"/>
      <c r="E68" s="405"/>
      <c r="G68" s="405"/>
    </row>
    <row r="69" spans="1:7" ht="15.75" customHeight="1" x14ac:dyDescent="0.3">
      <c r="A69" s="403"/>
      <c r="C69" s="405">
        <v>243250678</v>
      </c>
      <c r="D69" s="405"/>
      <c r="E69" s="405"/>
      <c r="G69" s="405"/>
    </row>
    <row r="70" spans="1:7" ht="14.25" customHeight="1" x14ac:dyDescent="0.3">
      <c r="A70" s="403"/>
    </row>
    <row r="71" spans="1:7" ht="46.5" customHeight="1" x14ac:dyDescent="0.3">
      <c r="A71" s="406" t="s">
        <v>237</v>
      </c>
      <c r="B71" s="420" t="s">
        <v>234</v>
      </c>
      <c r="D71" s="405" t="s">
        <v>1283</v>
      </c>
      <c r="E71" s="405" t="s">
        <v>1309</v>
      </c>
    </row>
    <row r="72" spans="1:7" ht="15.75" customHeight="1" x14ac:dyDescent="0.3">
      <c r="A72" s="406"/>
      <c r="B72" s="420"/>
      <c r="D72" s="414">
        <v>23031234</v>
      </c>
      <c r="E72" s="405" t="s">
        <v>1310</v>
      </c>
    </row>
    <row r="73" spans="1:7" ht="15.75" customHeight="1" x14ac:dyDescent="0.3">
      <c r="A73" s="406"/>
      <c r="B73" s="420"/>
      <c r="D73" s="405"/>
      <c r="E73" s="405"/>
    </row>
    <row r="74" spans="1:7" ht="15.75" customHeight="1" x14ac:dyDescent="0.3">
      <c r="A74" s="403"/>
    </row>
    <row r="75" spans="1:7" ht="66.75" customHeight="1" x14ac:dyDescent="0.3">
      <c r="A75" s="421" t="s">
        <v>477</v>
      </c>
      <c r="B75" s="410" t="s">
        <v>1311</v>
      </c>
      <c r="D75" s="405" t="s">
        <v>1312</v>
      </c>
    </row>
    <row r="76" spans="1:7" ht="15.75" customHeight="1" x14ac:dyDescent="0.3">
      <c r="A76" s="403"/>
      <c r="D76" s="405" t="s">
        <v>1313</v>
      </c>
    </row>
    <row r="77" spans="1:7" ht="15.75" customHeight="1" x14ac:dyDescent="0.3">
      <c r="A77" s="403"/>
      <c r="D77" s="405" t="s">
        <v>1314</v>
      </c>
    </row>
    <row r="78" spans="1:7" ht="15.75" customHeight="1" x14ac:dyDescent="0.3">
      <c r="A78" s="403"/>
      <c r="D78" s="414" t="s">
        <v>1315</v>
      </c>
      <c r="E78" s="405" t="s">
        <v>447</v>
      </c>
    </row>
    <row r="79" spans="1:7" ht="15.75" customHeight="1" x14ac:dyDescent="0.3">
      <c r="A79" s="403"/>
      <c r="D79" s="405" t="s">
        <v>1316</v>
      </c>
    </row>
    <row r="80" spans="1:7" ht="15.75" customHeight="1" x14ac:dyDescent="0.3">
      <c r="A80" s="403"/>
    </row>
    <row r="81" spans="1:7" ht="15.75" customHeight="1" x14ac:dyDescent="0.3">
      <c r="A81" s="403"/>
    </row>
    <row r="82" spans="1:7" ht="15.75" customHeight="1" x14ac:dyDescent="0.3">
      <c r="A82" s="422" t="s">
        <v>1317</v>
      </c>
      <c r="B82" s="405" t="s">
        <v>1318</v>
      </c>
      <c r="D82" s="405" t="s">
        <v>1283</v>
      </c>
    </row>
    <row r="83" spans="1:7" ht="15.75" customHeight="1" x14ac:dyDescent="0.3">
      <c r="A83" s="403"/>
      <c r="D83" s="405">
        <v>22100006</v>
      </c>
    </row>
    <row r="84" spans="1:7" ht="15.75" customHeight="1" x14ac:dyDescent="0.3">
      <c r="A84" s="403"/>
      <c r="D84" s="405">
        <v>22100010</v>
      </c>
    </row>
    <row r="85" spans="1:7" ht="15.75" customHeight="1" x14ac:dyDescent="0.3">
      <c r="A85" s="403"/>
      <c r="D85" s="405">
        <v>22100007</v>
      </c>
    </row>
    <row r="86" spans="1:7" ht="15.75" customHeight="1" x14ac:dyDescent="0.3">
      <c r="A86" s="403"/>
      <c r="D86" s="405">
        <v>22100008</v>
      </c>
    </row>
    <row r="87" spans="1:7" ht="15.75" customHeight="1" x14ac:dyDescent="0.3">
      <c r="A87" s="403"/>
      <c r="D87" s="405">
        <v>22100005</v>
      </c>
    </row>
    <row r="88" spans="1:7" ht="15.75" customHeight="1" x14ac:dyDescent="0.3">
      <c r="A88" s="403"/>
    </row>
    <row r="89" spans="1:7" ht="30" customHeight="1" x14ac:dyDescent="0.3">
      <c r="A89" s="423" t="s">
        <v>708</v>
      </c>
      <c r="B89" s="413" t="s">
        <v>1319</v>
      </c>
      <c r="C89" s="405" t="s">
        <v>1283</v>
      </c>
      <c r="D89" s="405" t="s">
        <v>1320</v>
      </c>
      <c r="F89" s="424" t="s">
        <v>1321</v>
      </c>
      <c r="G89" s="405" t="s">
        <v>1322</v>
      </c>
    </row>
    <row r="90" spans="1:7" ht="15.75" customHeight="1" x14ac:dyDescent="0.3">
      <c r="A90" s="403"/>
      <c r="D90" s="405" t="s">
        <v>1323</v>
      </c>
    </row>
    <row r="91" spans="1:7" ht="15.75" customHeight="1" x14ac:dyDescent="0.3">
      <c r="A91" s="403"/>
      <c r="D91" s="414" t="s">
        <v>1324</v>
      </c>
      <c r="E91" s="405" t="s">
        <v>1325</v>
      </c>
    </row>
    <row r="92" spans="1:7" ht="15" customHeight="1" x14ac:dyDescent="0.3">
      <c r="A92" s="403"/>
      <c r="D92" s="414" t="s">
        <v>1326</v>
      </c>
      <c r="E92" s="405" t="s">
        <v>1305</v>
      </c>
    </row>
    <row r="93" spans="1:7" ht="15.75" customHeight="1" x14ac:dyDescent="0.3">
      <c r="A93" s="403"/>
      <c r="D93" s="405" t="s">
        <v>1327</v>
      </c>
    </row>
    <row r="94" spans="1:7" ht="15.75" customHeight="1" x14ac:dyDescent="0.3">
      <c r="A94" s="403"/>
      <c r="D94" s="414" t="s">
        <v>1328</v>
      </c>
      <c r="E94" s="405" t="s">
        <v>1329</v>
      </c>
    </row>
    <row r="95" spans="1:7" ht="15.75" customHeight="1" x14ac:dyDescent="0.3">
      <c r="A95" s="403"/>
      <c r="D95" s="414" t="s">
        <v>1330</v>
      </c>
      <c r="E95" s="405" t="s">
        <v>1305</v>
      </c>
    </row>
    <row r="96" spans="1:7" ht="16.5" customHeight="1" x14ac:dyDescent="0.3">
      <c r="A96" s="403"/>
      <c r="D96" s="405" t="s">
        <v>1331</v>
      </c>
    </row>
    <row r="97" spans="1:5" ht="16.5" customHeight="1" x14ac:dyDescent="0.3">
      <c r="A97" s="403"/>
      <c r="D97" s="405" t="s">
        <v>1332</v>
      </c>
    </row>
    <row r="98" spans="1:5" ht="15.75" customHeight="1" x14ac:dyDescent="0.3">
      <c r="A98" s="403"/>
    </row>
    <row r="99" spans="1:5" ht="15.75" customHeight="1" x14ac:dyDescent="0.3">
      <c r="A99" s="403"/>
      <c r="B99" s="405" t="s">
        <v>1333</v>
      </c>
      <c r="C99" s="405" t="s">
        <v>1283</v>
      </c>
      <c r="D99" s="405" t="s">
        <v>1334</v>
      </c>
    </row>
    <row r="100" spans="1:5" ht="15.75" customHeight="1" x14ac:dyDescent="0.3">
      <c r="A100" s="403"/>
    </row>
    <row r="101" spans="1:5" ht="15.75" customHeight="1" x14ac:dyDescent="0.3">
      <c r="A101" s="403"/>
    </row>
    <row r="102" spans="1:5" ht="56.25" customHeight="1" x14ac:dyDescent="0.3">
      <c r="A102" s="406" t="s">
        <v>498</v>
      </c>
      <c r="B102" s="413" t="s">
        <v>495</v>
      </c>
      <c r="C102" s="405"/>
      <c r="D102" s="405">
        <v>70186096</v>
      </c>
    </row>
    <row r="103" spans="1:5" ht="15.75" customHeight="1" x14ac:dyDescent="0.3">
      <c r="A103" s="403"/>
      <c r="D103" s="405" t="s">
        <v>1283</v>
      </c>
    </row>
    <row r="104" spans="1:5" ht="15.75" customHeight="1" x14ac:dyDescent="0.3">
      <c r="A104" s="403"/>
    </row>
    <row r="105" spans="1:5" ht="42" customHeight="1" x14ac:dyDescent="0.3">
      <c r="A105" s="419" t="s">
        <v>568</v>
      </c>
      <c r="B105" s="407" t="s">
        <v>565</v>
      </c>
      <c r="D105" s="405">
        <v>63513236</v>
      </c>
    </row>
    <row r="106" spans="1:5" ht="15.75" customHeight="1" x14ac:dyDescent="0.3">
      <c r="A106" s="419"/>
      <c r="D106" s="405">
        <v>63513276</v>
      </c>
    </row>
    <row r="107" spans="1:5" ht="15.75" customHeight="1" x14ac:dyDescent="0.3">
      <c r="A107" s="419"/>
      <c r="D107" s="405">
        <v>80581611</v>
      </c>
    </row>
    <row r="108" spans="1:5" ht="15.75" customHeight="1" x14ac:dyDescent="0.3">
      <c r="A108" s="403"/>
    </row>
    <row r="109" spans="1:5" ht="18.75" customHeight="1" x14ac:dyDescent="0.3">
      <c r="A109" s="419" t="s">
        <v>1335</v>
      </c>
      <c r="B109" s="407" t="s">
        <v>1336</v>
      </c>
    </row>
    <row r="110" spans="1:5" ht="15.75" customHeight="1" x14ac:dyDescent="0.3">
      <c r="A110" s="403"/>
    </row>
    <row r="111" spans="1:5" ht="30.75" customHeight="1" x14ac:dyDescent="0.3">
      <c r="A111" s="411" t="s">
        <v>461</v>
      </c>
      <c r="B111" s="407" t="s">
        <v>458</v>
      </c>
      <c r="C111" s="405" t="s">
        <v>1337</v>
      </c>
      <c r="D111" s="414" t="s">
        <v>1338</v>
      </c>
      <c r="E111" s="405" t="s">
        <v>1298</v>
      </c>
    </row>
    <row r="112" spans="1:5" ht="15.75" customHeight="1" x14ac:dyDescent="0.3">
      <c r="A112" s="403"/>
      <c r="D112" s="414" t="s">
        <v>1339</v>
      </c>
      <c r="E112" s="405" t="s">
        <v>1298</v>
      </c>
    </row>
    <row r="113" spans="1:5" ht="15.75" customHeight="1" x14ac:dyDescent="0.3">
      <c r="A113" s="403"/>
    </row>
    <row r="114" spans="1:5" ht="15.75" customHeight="1" x14ac:dyDescent="0.3">
      <c r="A114" s="421" t="s">
        <v>84</v>
      </c>
      <c r="B114" s="410" t="s">
        <v>82</v>
      </c>
      <c r="D114" s="405">
        <v>385</v>
      </c>
    </row>
    <row r="115" spans="1:5" ht="15.75" customHeight="1" x14ac:dyDescent="0.3">
      <c r="A115" s="403"/>
      <c r="D115" s="405">
        <v>428</v>
      </c>
    </row>
    <row r="116" spans="1:5" ht="15.75" customHeight="1" x14ac:dyDescent="0.3">
      <c r="A116" s="403"/>
      <c r="D116" s="405">
        <v>117</v>
      </c>
    </row>
    <row r="117" spans="1:5" ht="49.5" customHeight="1" x14ac:dyDescent="0.3">
      <c r="A117" s="411" t="s">
        <v>1340</v>
      </c>
      <c r="B117" s="418" t="s">
        <v>1341</v>
      </c>
      <c r="C117" s="405" t="s">
        <v>1342</v>
      </c>
    </row>
    <row r="118" spans="1:5" ht="15.75" customHeight="1" x14ac:dyDescent="0.3">
      <c r="A118" s="403"/>
      <c r="C118" s="405" t="s">
        <v>1343</v>
      </c>
    </row>
    <row r="119" spans="1:5" ht="15.75" customHeight="1" x14ac:dyDescent="0.3">
      <c r="A119" s="403"/>
    </row>
    <row r="120" spans="1:5" ht="39" customHeight="1" x14ac:dyDescent="0.3">
      <c r="A120" s="403"/>
      <c r="B120" s="413" t="s">
        <v>1344</v>
      </c>
      <c r="C120" s="405" t="s">
        <v>1345</v>
      </c>
      <c r="D120" s="405" t="s">
        <v>1305</v>
      </c>
      <c r="E120" s="415">
        <v>45066</v>
      </c>
    </row>
    <row r="121" spans="1:5" ht="15.75" customHeight="1" x14ac:dyDescent="0.3">
      <c r="A121" s="403"/>
    </row>
    <row r="122" spans="1:5" ht="15.75" customHeight="1" x14ac:dyDescent="0.3">
      <c r="A122" s="421" t="s">
        <v>1346</v>
      </c>
      <c r="B122" s="410" t="s">
        <v>1347</v>
      </c>
      <c r="C122" s="410">
        <v>4884910</v>
      </c>
    </row>
    <row r="123" spans="1:5" ht="15.75" customHeight="1" x14ac:dyDescent="0.3">
      <c r="A123" s="403"/>
    </row>
    <row r="124" spans="1:5" ht="61.5" customHeight="1" x14ac:dyDescent="0.3">
      <c r="A124" s="421" t="s">
        <v>613</v>
      </c>
      <c r="B124" s="410" t="s">
        <v>611</v>
      </c>
      <c r="C124" s="410">
        <v>21112012</v>
      </c>
    </row>
    <row r="125" spans="1:5" ht="15.75" customHeight="1" x14ac:dyDescent="0.3">
      <c r="A125" s="421"/>
      <c r="B125" s="410"/>
      <c r="C125" s="410">
        <v>21112011</v>
      </c>
    </row>
    <row r="126" spans="1:5" ht="15.75" customHeight="1" x14ac:dyDescent="0.3">
      <c r="A126" s="421"/>
      <c r="B126" s="410"/>
      <c r="C126" s="410">
        <v>21112025</v>
      </c>
    </row>
    <row r="127" spans="1:5" ht="15.75" customHeight="1" x14ac:dyDescent="0.3">
      <c r="A127" s="421"/>
      <c r="B127" s="410"/>
      <c r="C127" s="410">
        <v>21112026</v>
      </c>
    </row>
    <row r="128" spans="1:5" ht="15.75" customHeight="1" x14ac:dyDescent="0.3">
      <c r="A128" s="421"/>
      <c r="B128" s="410"/>
      <c r="C128" s="410">
        <v>21112027</v>
      </c>
    </row>
    <row r="129" spans="1:6" ht="15.75" customHeight="1" x14ac:dyDescent="0.3">
      <c r="A129" s="421"/>
      <c r="B129" s="410"/>
      <c r="C129" s="410">
        <v>21112028</v>
      </c>
    </row>
    <row r="130" spans="1:6" ht="15.75" customHeight="1" x14ac:dyDescent="0.3">
      <c r="A130" s="421"/>
      <c r="B130" s="410"/>
      <c r="C130" s="410">
        <v>21112022</v>
      </c>
    </row>
    <row r="131" spans="1:6" ht="15.75" customHeight="1" x14ac:dyDescent="0.3">
      <c r="A131" s="421"/>
      <c r="B131" s="410"/>
      <c r="C131" s="410">
        <v>21112021</v>
      </c>
    </row>
    <row r="132" spans="1:6" ht="15.75" customHeight="1" x14ac:dyDescent="0.3">
      <c r="A132" s="421"/>
      <c r="B132" s="410"/>
      <c r="C132" s="410">
        <v>21112016</v>
      </c>
    </row>
    <row r="133" spans="1:6" ht="15.75" customHeight="1" x14ac:dyDescent="0.3">
      <c r="A133" s="421"/>
      <c r="B133" s="410"/>
      <c r="C133" s="410">
        <v>21112014</v>
      </c>
    </row>
    <row r="134" spans="1:6" ht="15.75" customHeight="1" x14ac:dyDescent="0.3">
      <c r="A134" s="421"/>
      <c r="B134" s="410"/>
      <c r="C134" s="410">
        <v>21112010</v>
      </c>
    </row>
    <row r="135" spans="1:6" ht="15.75" customHeight="1" x14ac:dyDescent="0.3">
      <c r="A135" s="421"/>
      <c r="B135" s="410"/>
      <c r="C135" s="410">
        <v>21112009</v>
      </c>
    </row>
    <row r="136" spans="1:6" ht="15.75" customHeight="1" x14ac:dyDescent="0.3">
      <c r="A136" s="403"/>
    </row>
    <row r="137" spans="1:6" ht="15.75" customHeight="1" x14ac:dyDescent="0.3">
      <c r="A137" s="425" t="s">
        <v>502</v>
      </c>
      <c r="B137" s="425" t="s">
        <v>499</v>
      </c>
      <c r="C137" s="405">
        <v>91343379</v>
      </c>
    </row>
    <row r="138" spans="1:6" ht="15.75" customHeight="1" x14ac:dyDescent="0.3">
      <c r="A138" s="403"/>
    </row>
    <row r="139" spans="1:6" ht="44.25" customHeight="1" x14ac:dyDescent="0.3">
      <c r="A139" s="411" t="s">
        <v>367</v>
      </c>
      <c r="B139" s="418" t="s">
        <v>365</v>
      </c>
      <c r="C139" s="414">
        <v>211122020</v>
      </c>
      <c r="D139" s="405" t="s">
        <v>1273</v>
      </c>
      <c r="E139" s="414">
        <v>22510139</v>
      </c>
      <c r="F139" s="405" t="s">
        <v>373</v>
      </c>
    </row>
    <row r="140" spans="1:6" ht="15.75" customHeight="1" x14ac:dyDescent="0.3">
      <c r="A140" s="403"/>
      <c r="C140" s="414">
        <v>220423009</v>
      </c>
      <c r="D140" s="405" t="s">
        <v>1273</v>
      </c>
      <c r="E140" s="414">
        <v>225150203</v>
      </c>
      <c r="F140" s="405" t="s">
        <v>373</v>
      </c>
    </row>
    <row r="141" spans="1:6" ht="15.75" customHeight="1" x14ac:dyDescent="0.3">
      <c r="A141" s="403"/>
    </row>
    <row r="142" spans="1:6" ht="15.75" customHeight="1" x14ac:dyDescent="0.3">
      <c r="A142" s="403"/>
    </row>
    <row r="143" spans="1:6" ht="15.75" customHeight="1" x14ac:dyDescent="0.3">
      <c r="A143" s="426" t="s">
        <v>473</v>
      </c>
      <c r="B143" s="426" t="s">
        <v>470</v>
      </c>
      <c r="C143" s="414">
        <v>69398207</v>
      </c>
      <c r="D143" s="405" t="s">
        <v>1348</v>
      </c>
    </row>
    <row r="144" spans="1:6" ht="15.75" customHeight="1" x14ac:dyDescent="0.3">
      <c r="A144" s="403"/>
      <c r="C144" s="414">
        <v>89992662</v>
      </c>
      <c r="D144" s="405" t="s">
        <v>1349</v>
      </c>
    </row>
    <row r="145" spans="1:7" ht="15.75" customHeight="1" x14ac:dyDescent="0.3"/>
    <row r="146" spans="1:7" ht="15.75" customHeight="1" x14ac:dyDescent="0.3">
      <c r="A146" s="425" t="s">
        <v>494</v>
      </c>
      <c r="B146" s="425" t="s">
        <v>491</v>
      </c>
      <c r="D146" s="414">
        <v>52261624</v>
      </c>
      <c r="E146" s="405" t="s">
        <v>1350</v>
      </c>
    </row>
    <row r="147" spans="1:7" ht="15.75" customHeight="1" x14ac:dyDescent="0.3">
      <c r="A147" s="403"/>
      <c r="D147" s="414">
        <v>52261612</v>
      </c>
      <c r="E147" s="405" t="s">
        <v>1350</v>
      </c>
    </row>
    <row r="148" spans="1:7" ht="15.75" customHeight="1" x14ac:dyDescent="0.3">
      <c r="A148" s="403"/>
      <c r="D148" s="414">
        <v>52261599</v>
      </c>
      <c r="E148" s="405" t="s">
        <v>1350</v>
      </c>
    </row>
    <row r="149" spans="1:7" ht="15.75" customHeight="1" x14ac:dyDescent="0.3">
      <c r="A149" s="403"/>
    </row>
    <row r="150" spans="1:7" ht="15.75" customHeight="1" x14ac:dyDescent="0.3">
      <c r="A150" s="403"/>
    </row>
    <row r="151" spans="1:7" ht="15.75" customHeight="1" x14ac:dyDescent="0.3"/>
    <row r="152" spans="1:7" ht="15.75" customHeight="1" x14ac:dyDescent="0.3">
      <c r="A152" s="427" t="s">
        <v>1351</v>
      </c>
      <c r="B152" s="414"/>
      <c r="C152" s="405" t="s">
        <v>411</v>
      </c>
    </row>
    <row r="153" spans="1:7" ht="15.75" customHeight="1" x14ac:dyDescent="0.3">
      <c r="B153" s="405" t="s">
        <v>1327</v>
      </c>
    </row>
    <row r="154" spans="1:7" ht="15.75" customHeight="1" x14ac:dyDescent="0.3">
      <c r="B154" s="405" t="s">
        <v>1352</v>
      </c>
    </row>
    <row r="155" spans="1:7" ht="15.75" customHeight="1" x14ac:dyDescent="0.3"/>
    <row r="156" spans="1:7" ht="15.75" customHeight="1" x14ac:dyDescent="0.3">
      <c r="A156" s="402" t="s">
        <v>1353</v>
      </c>
    </row>
    <row r="157" spans="1:7" ht="15.75" customHeight="1" x14ac:dyDescent="0.3">
      <c r="A157" s="421"/>
      <c r="B157" s="412"/>
      <c r="C157" s="424"/>
      <c r="D157" s="424"/>
      <c r="E157" s="424"/>
    </row>
    <row r="158" spans="1:7" ht="15.75" customHeight="1" x14ac:dyDescent="0.3">
      <c r="A158" s="424" t="s">
        <v>1354</v>
      </c>
      <c r="B158" s="424" t="s">
        <v>8</v>
      </c>
      <c r="C158" s="424" t="s">
        <v>1355</v>
      </c>
      <c r="D158" s="424" t="s">
        <v>1356</v>
      </c>
      <c r="E158" s="424" t="s">
        <v>1357</v>
      </c>
      <c r="F158" s="405" t="s">
        <v>1358</v>
      </c>
      <c r="G158" s="405" t="s">
        <v>1359</v>
      </c>
    </row>
    <row r="159" spans="1:7" ht="15.75" customHeight="1" x14ac:dyDescent="0.3">
      <c r="A159" s="412" t="s">
        <v>713</v>
      </c>
      <c r="B159" s="412" t="s">
        <v>715</v>
      </c>
      <c r="C159" s="428">
        <v>211124014</v>
      </c>
      <c r="D159" s="428" t="s">
        <v>1360</v>
      </c>
      <c r="E159" s="429" t="s">
        <v>1361</v>
      </c>
      <c r="F159" s="405"/>
      <c r="G159" s="405"/>
    </row>
    <row r="160" spans="1:7" ht="15.75" customHeight="1" x14ac:dyDescent="0.3">
      <c r="A160" s="430"/>
      <c r="B160" s="431"/>
      <c r="C160" s="428">
        <v>211124012</v>
      </c>
      <c r="D160" s="428" t="s">
        <v>1362</v>
      </c>
      <c r="E160" s="424" t="s">
        <v>1363</v>
      </c>
      <c r="F160" s="405" t="s">
        <v>1364</v>
      </c>
      <c r="G160" s="405"/>
    </row>
    <row r="161" spans="1:7" ht="15.75" customHeight="1" x14ac:dyDescent="0.3">
      <c r="A161" s="430"/>
      <c r="B161" s="432"/>
      <c r="C161" s="428">
        <v>211124011</v>
      </c>
      <c r="D161" s="428" t="s">
        <v>1365</v>
      </c>
      <c r="E161" s="433" t="s">
        <v>1366</v>
      </c>
      <c r="F161" s="434"/>
      <c r="G161" s="405"/>
    </row>
    <row r="162" spans="1:7" ht="15.75" customHeight="1" x14ac:dyDescent="0.3">
      <c r="A162" s="430"/>
      <c r="B162" s="432"/>
      <c r="C162" s="428">
        <v>211124010</v>
      </c>
      <c r="D162" s="428" t="s">
        <v>1367</v>
      </c>
      <c r="E162" s="424" t="s">
        <v>1368</v>
      </c>
      <c r="F162" s="405"/>
      <c r="G162" s="405"/>
    </row>
    <row r="163" spans="1:7" ht="15.75" customHeight="1" x14ac:dyDescent="0.3">
      <c r="A163" s="430"/>
      <c r="B163" s="432"/>
      <c r="C163" s="428">
        <v>211124005</v>
      </c>
      <c r="D163" s="428" t="s">
        <v>1369</v>
      </c>
      <c r="E163" s="433" t="s">
        <v>1366</v>
      </c>
      <c r="F163" s="405"/>
      <c r="G163" s="405"/>
    </row>
    <row r="164" spans="1:7" ht="15.75" customHeight="1" x14ac:dyDescent="0.3">
      <c r="A164" s="430"/>
      <c r="B164" s="432" t="s">
        <v>1370</v>
      </c>
      <c r="C164" s="429">
        <v>241014004</v>
      </c>
      <c r="D164" s="429"/>
      <c r="E164" s="433"/>
      <c r="F164" s="405"/>
      <c r="G164" s="405"/>
    </row>
    <row r="165" spans="1:7" ht="15.75" customHeight="1" x14ac:dyDescent="0.3">
      <c r="A165" s="430"/>
      <c r="B165" s="432"/>
      <c r="C165" s="429">
        <v>241014005</v>
      </c>
      <c r="D165" s="429"/>
      <c r="E165" s="424"/>
      <c r="F165" s="405"/>
      <c r="G165" s="405"/>
    </row>
    <row r="166" spans="1:7" ht="15.75" customHeight="1" x14ac:dyDescent="0.3">
      <c r="A166" s="430"/>
      <c r="B166" s="432"/>
      <c r="C166" s="429">
        <v>241014006</v>
      </c>
      <c r="D166" s="429"/>
      <c r="E166" s="424"/>
      <c r="F166" s="405"/>
      <c r="G166" s="405"/>
    </row>
    <row r="167" spans="1:7" ht="15.75" customHeight="1" x14ac:dyDescent="0.3">
      <c r="A167" s="421"/>
      <c r="B167" s="412"/>
      <c r="C167" s="429"/>
      <c r="D167" s="429"/>
      <c r="E167" s="424"/>
      <c r="F167" s="405"/>
      <c r="G167" s="405"/>
    </row>
    <row r="168" spans="1:7" ht="15.75" customHeight="1" x14ac:dyDescent="0.3">
      <c r="A168" s="421"/>
      <c r="B168" s="412"/>
      <c r="C168" s="429"/>
      <c r="D168" s="429"/>
      <c r="E168" s="424"/>
      <c r="F168" s="405"/>
      <c r="G168" s="405"/>
    </row>
    <row r="169" spans="1:7" ht="15.75" customHeight="1" x14ac:dyDescent="0.3">
      <c r="A169" s="409" t="s">
        <v>141</v>
      </c>
      <c r="B169" s="412" t="s">
        <v>1371</v>
      </c>
      <c r="C169" s="429">
        <v>23030601007</v>
      </c>
      <c r="D169" s="429"/>
      <c r="E169" s="424"/>
      <c r="F169" s="405"/>
      <c r="G169" s="405"/>
    </row>
    <row r="170" spans="1:7" ht="15.75" customHeight="1" x14ac:dyDescent="0.3">
      <c r="A170" s="412" t="s">
        <v>144</v>
      </c>
      <c r="B170" s="412" t="s">
        <v>1371</v>
      </c>
      <c r="C170" s="429">
        <v>21112902001</v>
      </c>
      <c r="D170" s="429"/>
      <c r="E170" s="424"/>
      <c r="F170" s="405"/>
      <c r="G170" s="405"/>
    </row>
    <row r="171" spans="1:7" ht="15.75" customHeight="1" x14ac:dyDescent="0.3">
      <c r="A171" s="430"/>
      <c r="B171" s="432"/>
      <c r="C171" s="428"/>
      <c r="D171" s="435"/>
      <c r="E171" s="433"/>
      <c r="F171" s="405"/>
      <c r="G171" s="405"/>
    </row>
    <row r="172" spans="1:7" ht="15.75" customHeight="1" x14ac:dyDescent="0.3">
      <c r="A172" s="409" t="s">
        <v>146</v>
      </c>
      <c r="B172" s="412" t="s">
        <v>1371</v>
      </c>
      <c r="C172" s="429">
        <v>21112903001</v>
      </c>
      <c r="D172" s="429"/>
      <c r="E172" s="424"/>
      <c r="F172" s="405"/>
      <c r="G172" s="405"/>
    </row>
    <row r="173" spans="1:7" ht="15.75" customHeight="1" x14ac:dyDescent="0.3">
      <c r="A173" s="430"/>
      <c r="B173" s="432"/>
      <c r="C173" s="429"/>
      <c r="D173" s="429"/>
      <c r="E173" s="424"/>
      <c r="F173" s="405"/>
      <c r="G173" s="405"/>
    </row>
    <row r="174" spans="1:7" ht="15.75" customHeight="1" x14ac:dyDescent="0.3">
      <c r="A174" s="430"/>
      <c r="B174" s="432"/>
      <c r="C174" s="429"/>
      <c r="D174" s="429"/>
      <c r="E174" s="424"/>
      <c r="F174" s="405"/>
      <c r="G174" s="405"/>
    </row>
    <row r="175" spans="1:7" ht="15.75" customHeight="1" x14ac:dyDescent="0.3">
      <c r="A175" s="430"/>
      <c r="B175" s="432"/>
      <c r="C175" s="429"/>
      <c r="D175" s="429"/>
      <c r="E175" s="424"/>
      <c r="F175" s="405"/>
      <c r="G175" s="405"/>
    </row>
    <row r="176" spans="1:7" ht="15.75" customHeight="1" x14ac:dyDescent="0.3">
      <c r="A176" s="409" t="s">
        <v>171</v>
      </c>
      <c r="B176" s="412" t="s">
        <v>169</v>
      </c>
      <c r="C176" s="436">
        <v>4208122800006</v>
      </c>
      <c r="D176" s="429"/>
      <c r="E176" s="424"/>
      <c r="F176" s="405"/>
      <c r="G176" s="405"/>
    </row>
    <row r="177" spans="1:7" ht="15.75" customHeight="1" x14ac:dyDescent="0.3">
      <c r="A177" s="430"/>
      <c r="B177" s="432"/>
      <c r="C177" s="436">
        <v>4208122800009</v>
      </c>
      <c r="D177" s="429"/>
      <c r="E177" s="424"/>
      <c r="F177" s="405"/>
      <c r="G177" s="405"/>
    </row>
    <row r="178" spans="1:7" ht="15.75" customHeight="1" x14ac:dyDescent="0.3">
      <c r="A178" s="430"/>
      <c r="B178" s="432"/>
      <c r="C178" s="436">
        <v>4208122800010</v>
      </c>
      <c r="D178" s="429"/>
      <c r="E178" s="424"/>
      <c r="F178" s="405"/>
      <c r="G178" s="405"/>
    </row>
    <row r="179" spans="1:7" ht="15.75" customHeight="1" x14ac:dyDescent="0.3">
      <c r="A179" s="430"/>
      <c r="B179" s="432"/>
      <c r="C179" s="436">
        <v>4208122800011</v>
      </c>
      <c r="D179" s="424"/>
      <c r="E179" s="424"/>
      <c r="F179" s="405"/>
      <c r="G179" s="405"/>
    </row>
    <row r="180" spans="1:7" ht="15.75" customHeight="1" x14ac:dyDescent="0.3">
      <c r="A180" s="430"/>
      <c r="B180" s="432"/>
      <c r="C180" s="436">
        <v>4208122800012</v>
      </c>
      <c r="D180" s="424"/>
      <c r="E180" s="424"/>
      <c r="F180" s="405"/>
      <c r="G180" s="405"/>
    </row>
    <row r="181" spans="1:7" ht="15.75" customHeight="1" x14ac:dyDescent="0.3">
      <c r="A181" s="430"/>
      <c r="B181" s="432"/>
      <c r="C181" s="436">
        <v>4208122800013</v>
      </c>
      <c r="D181" s="424"/>
      <c r="E181" s="424"/>
      <c r="F181" s="405"/>
      <c r="G181" s="405"/>
    </row>
    <row r="182" spans="1:7" ht="15.75" customHeight="1" x14ac:dyDescent="0.3">
      <c r="A182" s="430"/>
      <c r="B182" s="432"/>
      <c r="C182" s="437">
        <v>4208122800014</v>
      </c>
      <c r="D182" s="424" t="s">
        <v>1372</v>
      </c>
      <c r="E182" s="424"/>
      <c r="F182" s="405"/>
      <c r="G182" s="405"/>
    </row>
    <row r="183" spans="1:7" ht="15.75" customHeight="1" x14ac:dyDescent="0.3">
      <c r="A183" s="430"/>
      <c r="B183" s="432"/>
      <c r="C183" s="437">
        <v>4208122800016</v>
      </c>
      <c r="D183" s="424" t="s">
        <v>1372</v>
      </c>
      <c r="E183" s="424"/>
      <c r="F183" s="405"/>
      <c r="G183" s="405"/>
    </row>
    <row r="184" spans="1:7" ht="15.75" customHeight="1" x14ac:dyDescent="0.3">
      <c r="A184" s="430"/>
      <c r="B184" s="432"/>
      <c r="C184" s="436">
        <v>4208122800017</v>
      </c>
      <c r="D184" s="433"/>
      <c r="E184" s="424"/>
      <c r="F184" s="405"/>
      <c r="G184" s="405"/>
    </row>
    <row r="185" spans="1:7" ht="15.75" customHeight="1" x14ac:dyDescent="0.3">
      <c r="A185" s="430"/>
      <c r="B185" s="432"/>
      <c r="C185" s="437">
        <v>4208122800018</v>
      </c>
      <c r="D185" s="424" t="s">
        <v>1372</v>
      </c>
      <c r="E185" s="424"/>
      <c r="F185" s="405"/>
      <c r="G185" s="405"/>
    </row>
    <row r="186" spans="1:7" ht="15.75" customHeight="1" x14ac:dyDescent="0.3">
      <c r="A186" s="430"/>
      <c r="B186" s="432"/>
      <c r="C186" s="436">
        <v>4208122800019</v>
      </c>
      <c r="D186" s="424"/>
      <c r="E186" s="424"/>
      <c r="F186" s="405"/>
      <c r="G186" s="405"/>
    </row>
    <row r="187" spans="1:7" ht="15.75" customHeight="1" x14ac:dyDescent="0.3">
      <c r="A187" s="430"/>
      <c r="B187" s="432"/>
      <c r="C187" s="429"/>
      <c r="D187" s="424"/>
      <c r="E187" s="424"/>
      <c r="F187" s="405"/>
      <c r="G187" s="405"/>
    </row>
    <row r="188" spans="1:7" ht="15.75" customHeight="1" x14ac:dyDescent="0.3">
      <c r="A188" s="409" t="s">
        <v>777</v>
      </c>
      <c r="B188" s="412" t="s">
        <v>775</v>
      </c>
      <c r="C188" s="438">
        <v>211122007</v>
      </c>
      <c r="D188" s="424" t="s">
        <v>1373</v>
      </c>
      <c r="E188" s="424" t="s">
        <v>1374</v>
      </c>
      <c r="F188" s="405"/>
      <c r="G188" s="415">
        <v>45574</v>
      </c>
    </row>
    <row r="189" spans="1:7" ht="24.75" customHeight="1" x14ac:dyDescent="0.3">
      <c r="A189" s="430"/>
      <c r="B189" s="432"/>
      <c r="C189" s="439">
        <v>211122021</v>
      </c>
      <c r="D189" s="424" t="s">
        <v>1375</v>
      </c>
      <c r="E189" s="424">
        <v>211122014</v>
      </c>
      <c r="F189" s="440" t="s">
        <v>1376</v>
      </c>
      <c r="G189" s="405">
        <v>240512001</v>
      </c>
    </row>
    <row r="190" spans="1:7" ht="27.75" customHeight="1" x14ac:dyDescent="0.3">
      <c r="A190" s="430"/>
      <c r="B190" s="432"/>
      <c r="C190" s="441">
        <v>211122031</v>
      </c>
      <c r="D190" s="424"/>
      <c r="E190" s="424">
        <v>211122030</v>
      </c>
      <c r="F190" s="440" t="s">
        <v>1377</v>
      </c>
      <c r="G190" s="405">
        <v>240512002</v>
      </c>
    </row>
    <row r="191" spans="1:7" ht="18" customHeight="1" x14ac:dyDescent="0.3">
      <c r="A191" s="430"/>
      <c r="B191" s="432"/>
      <c r="C191" s="428">
        <v>211122020</v>
      </c>
      <c r="D191" s="424" t="s">
        <v>1375</v>
      </c>
      <c r="E191" s="424"/>
      <c r="F191" s="440"/>
      <c r="G191" s="405">
        <v>240512003</v>
      </c>
    </row>
    <row r="192" spans="1:7" ht="15.75" customHeight="1" x14ac:dyDescent="0.3">
      <c r="A192" s="430"/>
      <c r="B192" s="432"/>
      <c r="C192" s="442">
        <v>230423001</v>
      </c>
      <c r="D192" s="424"/>
      <c r="E192" s="424">
        <v>230329001</v>
      </c>
      <c r="F192" s="440"/>
      <c r="G192" s="405">
        <v>240512004</v>
      </c>
    </row>
    <row r="193" spans="1:7" ht="15.75" customHeight="1" x14ac:dyDescent="0.3">
      <c r="A193" s="430"/>
      <c r="B193" s="432"/>
      <c r="C193" s="442">
        <v>230423002</v>
      </c>
      <c r="D193" s="424"/>
      <c r="E193" s="424">
        <v>230329002</v>
      </c>
      <c r="F193" s="440"/>
      <c r="G193" s="405"/>
    </row>
    <row r="194" spans="1:7" ht="15.75" customHeight="1" x14ac:dyDescent="0.3">
      <c r="A194" s="430"/>
      <c r="B194" s="432"/>
      <c r="C194" s="443">
        <v>230423003</v>
      </c>
      <c r="D194" s="421" t="s">
        <v>1378</v>
      </c>
      <c r="E194" s="424">
        <v>230329003</v>
      </c>
      <c r="F194" s="440"/>
      <c r="G194" s="405"/>
    </row>
    <row r="195" spans="1:7" ht="15.75" customHeight="1" x14ac:dyDescent="0.3">
      <c r="A195" s="430"/>
      <c r="B195" s="432"/>
      <c r="C195" s="442">
        <v>230423004</v>
      </c>
      <c r="D195" s="424"/>
      <c r="E195" s="424">
        <v>230329004</v>
      </c>
      <c r="F195" s="440"/>
      <c r="G195" s="405"/>
    </row>
    <row r="196" spans="1:7" ht="15.75" customHeight="1" x14ac:dyDescent="0.3">
      <c r="A196" s="430"/>
      <c r="B196" s="432"/>
      <c r="C196" s="443">
        <v>230423005</v>
      </c>
      <c r="D196" s="421" t="s">
        <v>463</v>
      </c>
      <c r="E196" s="424">
        <v>230329005</v>
      </c>
      <c r="F196" s="440"/>
      <c r="G196" s="405"/>
    </row>
    <row r="197" spans="1:7" ht="15.75" customHeight="1" x14ac:dyDescent="0.3">
      <c r="A197" s="430"/>
      <c r="B197" s="432"/>
      <c r="C197" s="444">
        <v>230423006</v>
      </c>
      <c r="D197" s="421" t="s">
        <v>463</v>
      </c>
      <c r="E197" s="424">
        <v>230329006</v>
      </c>
      <c r="F197" s="405"/>
      <c r="G197" s="405"/>
    </row>
    <row r="198" spans="1:7" ht="15.75" customHeight="1" x14ac:dyDescent="0.3">
      <c r="A198" s="430"/>
      <c r="B198" s="432"/>
      <c r="C198" s="428">
        <v>230423007</v>
      </c>
      <c r="D198" s="421" t="s">
        <v>463</v>
      </c>
      <c r="E198" s="424">
        <v>230329007</v>
      </c>
      <c r="F198" s="405"/>
      <c r="G198" s="405"/>
    </row>
    <row r="199" spans="1:7" ht="15.75" customHeight="1" x14ac:dyDescent="0.3">
      <c r="A199" s="430"/>
      <c r="B199" s="432"/>
      <c r="C199" s="428">
        <v>230423008</v>
      </c>
      <c r="D199" s="424" t="s">
        <v>1305</v>
      </c>
      <c r="E199" s="424">
        <v>230329008</v>
      </c>
      <c r="F199" s="405"/>
      <c r="G199" s="405"/>
    </row>
    <row r="200" spans="1:7" ht="15.75" customHeight="1" x14ac:dyDescent="0.3">
      <c r="A200" s="430"/>
      <c r="B200" s="432"/>
      <c r="C200" s="428">
        <v>230423009</v>
      </c>
      <c r="D200" s="424" t="s">
        <v>1305</v>
      </c>
      <c r="E200" s="444">
        <v>230329009</v>
      </c>
      <c r="F200" s="421" t="s">
        <v>463</v>
      </c>
      <c r="G200" s="405"/>
    </row>
    <row r="201" spans="1:7" ht="15.75" customHeight="1" x14ac:dyDescent="0.3">
      <c r="A201" s="430"/>
      <c r="B201" s="432"/>
      <c r="C201" s="428">
        <v>230423010</v>
      </c>
      <c r="D201" s="424" t="s">
        <v>1305</v>
      </c>
      <c r="E201" s="444">
        <v>230329010</v>
      </c>
      <c r="F201" s="405" t="s">
        <v>1379</v>
      </c>
      <c r="G201" s="405"/>
    </row>
    <row r="202" spans="1:7" ht="15.75" customHeight="1" x14ac:dyDescent="0.3">
      <c r="A202" s="430"/>
      <c r="B202" s="432"/>
      <c r="C202" s="429"/>
      <c r="D202" s="424"/>
      <c r="E202" s="424"/>
      <c r="F202" s="405"/>
      <c r="G202" s="405"/>
    </row>
    <row r="203" spans="1:7" ht="15.75" customHeight="1" x14ac:dyDescent="0.3">
      <c r="A203" s="430"/>
      <c r="B203" s="432"/>
      <c r="C203" s="429"/>
      <c r="D203" s="424"/>
      <c r="E203" s="424"/>
      <c r="F203" s="405"/>
      <c r="G203" s="405"/>
    </row>
    <row r="204" spans="1:7" ht="15.75" customHeight="1" x14ac:dyDescent="0.3">
      <c r="A204" s="409" t="s">
        <v>757</v>
      </c>
      <c r="B204" s="412" t="s">
        <v>1380</v>
      </c>
      <c r="C204" s="428">
        <v>211126002</v>
      </c>
      <c r="D204" s="424" t="s">
        <v>1381</v>
      </c>
      <c r="E204" s="424"/>
      <c r="F204" s="405"/>
      <c r="G204" s="405"/>
    </row>
    <row r="205" spans="1:7" ht="15.75" customHeight="1" x14ac:dyDescent="0.3">
      <c r="A205" s="430"/>
      <c r="B205" s="432"/>
      <c r="C205" s="428">
        <v>211126003</v>
      </c>
      <c r="D205" s="424" t="s">
        <v>1382</v>
      </c>
      <c r="E205" s="424"/>
      <c r="F205" s="405"/>
      <c r="G205" s="405"/>
    </row>
    <row r="206" spans="1:7" ht="15.75" customHeight="1" x14ac:dyDescent="0.3">
      <c r="A206" s="430"/>
      <c r="B206" s="432"/>
      <c r="C206" s="429">
        <v>211126005</v>
      </c>
      <c r="D206" s="424"/>
      <c r="E206" s="424"/>
      <c r="F206" s="405"/>
      <c r="G206" s="405"/>
    </row>
    <row r="207" spans="1:7" ht="15.75" customHeight="1" x14ac:dyDescent="0.3">
      <c r="A207" s="430"/>
      <c r="B207" s="432"/>
      <c r="C207" s="429"/>
      <c r="D207" s="424"/>
      <c r="E207" s="424"/>
      <c r="F207" s="405"/>
      <c r="G207" s="405"/>
    </row>
    <row r="208" spans="1:7" ht="15.75" customHeight="1" x14ac:dyDescent="0.3">
      <c r="A208" s="430"/>
      <c r="B208" s="432"/>
      <c r="C208" s="424"/>
      <c r="D208" s="424"/>
      <c r="E208" s="424"/>
      <c r="F208" s="405"/>
      <c r="G208" s="405"/>
    </row>
    <row r="209" spans="1:7" ht="15.75" customHeight="1" x14ac:dyDescent="0.3">
      <c r="A209" s="430"/>
      <c r="B209" s="432"/>
      <c r="C209" s="424"/>
      <c r="D209" s="424"/>
      <c r="E209" s="424"/>
      <c r="F209" s="405"/>
      <c r="G209" s="405"/>
    </row>
    <row r="210" spans="1:7" ht="15.75" customHeight="1" x14ac:dyDescent="0.3">
      <c r="A210" s="430"/>
      <c r="B210" s="432"/>
      <c r="C210" s="424"/>
      <c r="D210" s="424"/>
      <c r="E210" s="424"/>
      <c r="F210" s="405"/>
      <c r="G210" s="405"/>
    </row>
    <row r="211" spans="1:7" ht="15.75" customHeight="1" x14ac:dyDescent="0.3">
      <c r="A211" s="430"/>
      <c r="B211" s="445"/>
      <c r="C211" s="429"/>
      <c r="D211" s="429"/>
      <c r="E211" s="429"/>
      <c r="F211" s="405"/>
      <c r="G211" s="405"/>
    </row>
    <row r="212" spans="1:7" ht="15.75" customHeight="1" x14ac:dyDescent="0.3">
      <c r="A212" s="430"/>
      <c r="B212" s="445"/>
      <c r="C212" s="429">
        <v>211125002</v>
      </c>
      <c r="D212" s="429"/>
      <c r="E212" s="429"/>
      <c r="F212" s="405"/>
      <c r="G212" s="405"/>
    </row>
    <row r="213" spans="1:7" ht="17.25" customHeight="1" x14ac:dyDescent="0.3">
      <c r="A213" s="430"/>
      <c r="B213" s="445"/>
      <c r="C213" s="429">
        <v>211125001</v>
      </c>
      <c r="D213" s="435" t="s">
        <v>1383</v>
      </c>
      <c r="E213" s="429"/>
      <c r="F213" s="405"/>
      <c r="G213" s="405"/>
    </row>
    <row r="214" spans="1:7" ht="15.75" customHeight="1" x14ac:dyDescent="0.3">
      <c r="A214" s="430"/>
      <c r="B214" s="445"/>
      <c r="C214" s="429"/>
      <c r="D214" s="429"/>
      <c r="E214" s="429"/>
      <c r="F214" s="405"/>
      <c r="G214" s="405"/>
    </row>
    <row r="215" spans="1:7" ht="15.75" customHeight="1" x14ac:dyDescent="0.3">
      <c r="A215" s="430" t="s">
        <v>1384</v>
      </c>
      <c r="B215" s="445" t="s">
        <v>715</v>
      </c>
      <c r="C215" s="429"/>
      <c r="D215" s="429"/>
      <c r="E215" s="429" t="s">
        <v>1385</v>
      </c>
      <c r="F215" s="405"/>
      <c r="G215" s="405"/>
    </row>
    <row r="216" spans="1:7" ht="15.75" customHeight="1" x14ac:dyDescent="0.3">
      <c r="A216" s="430"/>
      <c r="B216" s="445"/>
      <c r="C216" s="429">
        <v>211116009</v>
      </c>
      <c r="D216" s="429" t="s">
        <v>1305</v>
      </c>
      <c r="E216" s="429"/>
      <c r="F216" s="405"/>
      <c r="G216" s="405"/>
    </row>
    <row r="217" spans="1:7" ht="15.75" customHeight="1" x14ac:dyDescent="0.3">
      <c r="A217" s="430"/>
      <c r="B217" s="445"/>
      <c r="C217" s="429">
        <v>211116007</v>
      </c>
      <c r="D217" s="429" t="s">
        <v>1305</v>
      </c>
      <c r="E217" s="429"/>
      <c r="F217" s="405"/>
      <c r="G217" s="405"/>
    </row>
    <row r="218" spans="1:7" ht="15.75" customHeight="1" x14ac:dyDescent="0.3">
      <c r="A218" s="430"/>
      <c r="B218" s="445"/>
      <c r="C218" s="429">
        <v>211116010</v>
      </c>
      <c r="D218" s="429" t="s">
        <v>1305</v>
      </c>
      <c r="E218" s="429"/>
      <c r="F218" s="405"/>
      <c r="G218" s="405"/>
    </row>
    <row r="219" spans="1:7" ht="22.5" customHeight="1" x14ac:dyDescent="0.3">
      <c r="A219" s="430"/>
      <c r="B219" s="445"/>
      <c r="C219" s="429">
        <v>211116008</v>
      </c>
      <c r="D219" s="435" t="s">
        <v>1386</v>
      </c>
      <c r="E219" s="429"/>
      <c r="F219" s="405"/>
      <c r="G219" s="405"/>
    </row>
    <row r="220" spans="1:7" ht="15.75" customHeight="1" x14ac:dyDescent="0.3">
      <c r="A220" s="430"/>
      <c r="B220" s="445"/>
      <c r="C220" s="429">
        <v>211116004</v>
      </c>
      <c r="D220" s="429"/>
      <c r="E220" s="429"/>
      <c r="F220" s="405"/>
      <c r="G220" s="405"/>
    </row>
    <row r="221" spans="1:7" ht="23.25" customHeight="1" x14ac:dyDescent="0.3">
      <c r="A221" s="430"/>
      <c r="B221" s="445"/>
      <c r="C221" s="429">
        <v>211116006</v>
      </c>
      <c r="D221" s="435" t="s">
        <v>1386</v>
      </c>
      <c r="E221" s="429"/>
      <c r="F221" s="405"/>
      <c r="G221" s="405"/>
    </row>
    <row r="222" spans="1:7" ht="15.75" customHeight="1" x14ac:dyDescent="0.3">
      <c r="A222" s="430"/>
      <c r="B222" s="445"/>
      <c r="C222" s="429">
        <v>211116005</v>
      </c>
      <c r="D222" s="429" t="s">
        <v>1287</v>
      </c>
      <c r="E222" s="429"/>
      <c r="F222" s="405"/>
      <c r="G222" s="405"/>
    </row>
    <row r="223" spans="1:7" ht="15.75" customHeight="1" x14ac:dyDescent="0.3">
      <c r="A223" s="430"/>
      <c r="B223" s="445"/>
      <c r="C223" s="429">
        <v>211116002</v>
      </c>
      <c r="D223" s="429" t="s">
        <v>303</v>
      </c>
      <c r="E223" s="429"/>
      <c r="F223" s="405"/>
      <c r="G223" s="405"/>
    </row>
    <row r="224" spans="1:7" ht="15.75" customHeight="1" x14ac:dyDescent="0.3">
      <c r="A224" s="430"/>
      <c r="B224" s="445"/>
      <c r="C224" s="429">
        <v>211116001</v>
      </c>
      <c r="D224" s="429" t="s">
        <v>303</v>
      </c>
      <c r="E224" s="429"/>
      <c r="F224" s="405"/>
      <c r="G224" s="405"/>
    </row>
    <row r="225" spans="1:7" ht="15.75" customHeight="1" x14ac:dyDescent="0.3">
      <c r="A225" s="430"/>
      <c r="B225" s="445"/>
      <c r="C225" s="429">
        <v>211116003</v>
      </c>
      <c r="D225" s="429"/>
      <c r="E225" s="429"/>
      <c r="F225" s="405"/>
      <c r="G225" s="405"/>
    </row>
    <row r="226" spans="1:7" ht="15.75" customHeight="1" x14ac:dyDescent="0.3">
      <c r="A226" s="430"/>
      <c r="B226" s="445"/>
      <c r="C226" s="429"/>
      <c r="D226" s="429"/>
      <c r="E226" s="429"/>
      <c r="F226" s="405"/>
      <c r="G226" s="405"/>
    </row>
    <row r="227" spans="1:7" ht="15.75" customHeight="1" x14ac:dyDescent="0.3">
      <c r="A227" s="430" t="s">
        <v>716</v>
      </c>
      <c r="B227" s="445" t="s">
        <v>715</v>
      </c>
      <c r="C227" s="429"/>
      <c r="D227" s="446"/>
      <c r="E227" s="424"/>
      <c r="F227" s="405"/>
      <c r="G227" s="405"/>
    </row>
    <row r="228" spans="1:7" ht="15.75" customHeight="1" x14ac:dyDescent="0.3">
      <c r="A228" s="447"/>
      <c r="B228" s="431"/>
      <c r="C228" s="448">
        <v>2111204002</v>
      </c>
      <c r="D228" s="446"/>
      <c r="E228" s="424"/>
      <c r="F228" s="405"/>
      <c r="G228" s="405"/>
    </row>
    <row r="229" spans="1:7" ht="15.75" customHeight="1" x14ac:dyDescent="0.3">
      <c r="A229" s="447"/>
      <c r="B229" s="431" t="s">
        <v>1387</v>
      </c>
      <c r="C229" s="446">
        <v>2111204001</v>
      </c>
      <c r="D229" s="446"/>
      <c r="E229" s="424"/>
      <c r="F229" s="405"/>
      <c r="G229" s="405"/>
    </row>
    <row r="230" spans="1:7" ht="15.75" customHeight="1" x14ac:dyDescent="0.3">
      <c r="A230" s="447"/>
      <c r="B230" s="431"/>
      <c r="C230" s="448">
        <v>230328061</v>
      </c>
      <c r="D230" s="446" t="s">
        <v>1379</v>
      </c>
      <c r="E230" s="424"/>
      <c r="F230" s="405"/>
      <c r="G230" s="405"/>
    </row>
    <row r="231" spans="1:7" ht="15.75" customHeight="1" x14ac:dyDescent="0.3">
      <c r="A231" s="447"/>
      <c r="B231" s="431"/>
      <c r="C231" s="448">
        <v>230328062</v>
      </c>
      <c r="D231" s="446" t="s">
        <v>447</v>
      </c>
      <c r="E231" s="424"/>
      <c r="F231" s="405"/>
      <c r="G231" s="405"/>
    </row>
    <row r="232" spans="1:7" ht="15.75" customHeight="1" x14ac:dyDescent="0.3">
      <c r="A232" s="447"/>
      <c r="B232" s="431"/>
      <c r="C232" s="446">
        <v>230328063</v>
      </c>
      <c r="D232" s="446"/>
      <c r="E232" s="424"/>
      <c r="F232" s="405"/>
      <c r="G232" s="405"/>
    </row>
    <row r="233" spans="1:7" ht="15.75" customHeight="1" x14ac:dyDescent="0.3">
      <c r="A233" s="447"/>
      <c r="B233" s="431"/>
      <c r="C233" s="446">
        <v>230328064</v>
      </c>
      <c r="D233" s="446"/>
      <c r="E233" s="424"/>
      <c r="F233" s="405"/>
      <c r="G233" s="405"/>
    </row>
    <row r="234" spans="1:7" ht="15.75" customHeight="1" x14ac:dyDescent="0.3">
      <c r="A234" s="447"/>
      <c r="B234" s="431"/>
      <c r="C234" s="446">
        <v>230328065</v>
      </c>
      <c r="D234" s="446"/>
      <c r="E234" s="424"/>
      <c r="F234" s="405"/>
      <c r="G234" s="405"/>
    </row>
    <row r="235" spans="1:7" ht="15.75" customHeight="1" x14ac:dyDescent="0.3">
      <c r="A235" s="447"/>
      <c r="B235" s="431"/>
      <c r="C235" s="448">
        <v>230328066</v>
      </c>
      <c r="D235" s="446" t="s">
        <v>1293</v>
      </c>
      <c r="E235" s="424"/>
      <c r="F235" s="405"/>
      <c r="G235" s="405"/>
    </row>
    <row r="236" spans="1:7" ht="15.75" customHeight="1" x14ac:dyDescent="0.3">
      <c r="A236" s="447"/>
      <c r="B236" s="431"/>
      <c r="C236" s="446">
        <v>230328067</v>
      </c>
      <c r="D236" s="446"/>
      <c r="E236" s="424"/>
      <c r="F236" s="405"/>
      <c r="G236" s="405"/>
    </row>
    <row r="237" spans="1:7" ht="15.75" customHeight="1" x14ac:dyDescent="0.3">
      <c r="A237" s="447"/>
      <c r="B237" s="431"/>
      <c r="C237" s="446">
        <v>230328068</v>
      </c>
      <c r="D237" s="446"/>
      <c r="E237" s="424"/>
      <c r="F237" s="405"/>
      <c r="G237" s="405"/>
    </row>
    <row r="238" spans="1:7" ht="15.75" customHeight="1" x14ac:dyDescent="0.3">
      <c r="A238" s="447"/>
      <c r="B238" s="431"/>
      <c r="C238" s="446">
        <v>230328069</v>
      </c>
      <c r="D238" s="446"/>
      <c r="E238" s="424"/>
      <c r="F238" s="405"/>
      <c r="G238" s="405"/>
    </row>
    <row r="239" spans="1:7" ht="15.75" customHeight="1" x14ac:dyDescent="0.3">
      <c r="A239" s="447"/>
      <c r="B239" s="431"/>
      <c r="C239" s="446">
        <v>230328070</v>
      </c>
      <c r="D239" s="446"/>
      <c r="E239" s="424"/>
      <c r="F239" s="405"/>
      <c r="G239" s="405"/>
    </row>
    <row r="240" spans="1:7" ht="15.75" customHeight="1" x14ac:dyDescent="0.3">
      <c r="A240" s="447"/>
      <c r="B240" s="431"/>
      <c r="C240" s="446"/>
      <c r="D240" s="446"/>
      <c r="E240" s="424"/>
      <c r="F240" s="405"/>
      <c r="G240" s="405"/>
    </row>
    <row r="241" spans="1:7" ht="33.75" customHeight="1" x14ac:dyDescent="0.3">
      <c r="A241" s="447" t="s">
        <v>717</v>
      </c>
      <c r="B241" s="431" t="s">
        <v>715</v>
      </c>
      <c r="C241" s="448">
        <v>211204003</v>
      </c>
      <c r="D241" s="449" t="s">
        <v>1388</v>
      </c>
      <c r="E241" s="433" t="s">
        <v>1389</v>
      </c>
      <c r="F241" s="405"/>
      <c r="G241" s="405"/>
    </row>
    <row r="242" spans="1:7" ht="15.75" customHeight="1" x14ac:dyDescent="0.3">
      <c r="A242" s="449"/>
      <c r="B242" s="431"/>
      <c r="C242" s="448">
        <v>211204004</v>
      </c>
      <c r="D242" s="421" t="s">
        <v>1388</v>
      </c>
      <c r="E242" s="424"/>
      <c r="F242" s="405"/>
      <c r="G242" s="405"/>
    </row>
    <row r="243" spans="1:7" ht="15.75" customHeight="1" x14ac:dyDescent="0.3">
      <c r="A243" s="421"/>
      <c r="B243" s="431"/>
      <c r="C243" s="444">
        <v>230328071</v>
      </c>
      <c r="D243" s="424" t="s">
        <v>447</v>
      </c>
      <c r="E243" s="424"/>
      <c r="F243" s="405"/>
      <c r="G243" s="405"/>
    </row>
    <row r="244" spans="1:7" ht="15.75" customHeight="1" x14ac:dyDescent="0.3">
      <c r="A244" s="421"/>
      <c r="B244" s="431"/>
      <c r="C244" s="444">
        <v>230328072</v>
      </c>
      <c r="D244" s="424" t="s">
        <v>447</v>
      </c>
      <c r="E244" s="424"/>
      <c r="F244" s="405"/>
      <c r="G244" s="405"/>
    </row>
    <row r="245" spans="1:7" ht="15.75" customHeight="1" x14ac:dyDescent="0.3">
      <c r="A245" s="421"/>
      <c r="B245" s="431"/>
      <c r="C245" s="444">
        <v>230328073</v>
      </c>
      <c r="D245" s="421" t="s">
        <v>463</v>
      </c>
      <c r="E245" s="424"/>
      <c r="F245" s="405"/>
      <c r="G245" s="405"/>
    </row>
    <row r="246" spans="1:7" ht="15.75" customHeight="1" x14ac:dyDescent="0.3">
      <c r="A246" s="421"/>
      <c r="B246" s="431"/>
      <c r="C246" s="444">
        <v>230328074</v>
      </c>
      <c r="D246" s="421" t="s">
        <v>463</v>
      </c>
      <c r="E246" s="424"/>
      <c r="F246" s="405"/>
      <c r="G246" s="405"/>
    </row>
    <row r="247" spans="1:7" ht="15.75" customHeight="1" x14ac:dyDescent="0.3">
      <c r="A247" s="421"/>
      <c r="B247" s="431"/>
      <c r="C247" s="450">
        <v>230328075</v>
      </c>
      <c r="D247" s="424"/>
      <c r="E247" s="424"/>
      <c r="F247" s="405"/>
      <c r="G247" s="405"/>
    </row>
    <row r="248" spans="1:7" ht="15.75" customHeight="1" x14ac:dyDescent="0.3">
      <c r="A248" s="421"/>
      <c r="B248" s="431"/>
      <c r="C248" s="450">
        <v>230328076</v>
      </c>
      <c r="D248" s="424"/>
      <c r="E248" s="424"/>
      <c r="F248" s="405"/>
      <c r="G248" s="405"/>
    </row>
    <row r="249" spans="1:7" ht="15.75" customHeight="1" x14ac:dyDescent="0.3">
      <c r="A249" s="421"/>
      <c r="B249" s="431"/>
      <c r="C249" s="450">
        <v>230328077</v>
      </c>
      <c r="D249" s="424"/>
      <c r="E249" s="424"/>
      <c r="F249" s="405"/>
      <c r="G249" s="405"/>
    </row>
    <row r="250" spans="1:7" ht="15.75" customHeight="1" x14ac:dyDescent="0.3">
      <c r="A250" s="421"/>
      <c r="B250" s="431"/>
      <c r="C250" s="450">
        <v>230328078</v>
      </c>
      <c r="D250" s="424"/>
      <c r="E250" s="424"/>
      <c r="F250" s="405"/>
      <c r="G250" s="405"/>
    </row>
    <row r="251" spans="1:7" ht="15.75" customHeight="1" x14ac:dyDescent="0.3">
      <c r="A251" s="421"/>
      <c r="B251" s="431"/>
      <c r="C251" s="450">
        <v>230328079</v>
      </c>
      <c r="D251" s="424"/>
      <c r="E251" s="424"/>
      <c r="F251" s="405"/>
      <c r="G251" s="405"/>
    </row>
    <row r="252" spans="1:7" ht="15.75" customHeight="1" x14ac:dyDescent="0.3">
      <c r="A252" s="421"/>
      <c r="B252" s="431"/>
      <c r="C252" s="444">
        <v>230328080</v>
      </c>
      <c r="D252" s="424" t="s">
        <v>447</v>
      </c>
      <c r="E252" s="424"/>
      <c r="F252" s="405"/>
      <c r="G252" s="405"/>
    </row>
    <row r="253" spans="1:7" ht="15.75" customHeight="1" x14ac:dyDescent="0.3">
      <c r="A253" s="421"/>
      <c r="B253" s="431"/>
      <c r="C253" s="424"/>
      <c r="D253" s="424"/>
      <c r="E253" s="424"/>
      <c r="F253" s="405"/>
      <c r="G253" s="405"/>
    </row>
    <row r="254" spans="1:7" ht="15.75" customHeight="1" x14ac:dyDescent="0.3">
      <c r="A254" s="410" t="s">
        <v>708</v>
      </c>
      <c r="B254" s="431" t="s">
        <v>715</v>
      </c>
      <c r="C254" s="444" t="s">
        <v>1320</v>
      </c>
      <c r="D254" s="424" t="s">
        <v>1390</v>
      </c>
      <c r="E254" s="424"/>
      <c r="F254" s="405"/>
      <c r="G254" s="405"/>
    </row>
    <row r="255" spans="1:7" ht="15.75" customHeight="1" x14ac:dyDescent="0.3">
      <c r="A255" s="421"/>
      <c r="B255" s="431"/>
      <c r="C255" s="424">
        <v>211126001</v>
      </c>
      <c r="D255" s="424"/>
      <c r="E255" s="424" t="s">
        <v>1391</v>
      </c>
      <c r="F255" s="405"/>
      <c r="G255" s="405"/>
    </row>
    <row r="256" spans="1:7" ht="15.75" customHeight="1" x14ac:dyDescent="0.3">
      <c r="A256" s="421"/>
      <c r="B256" s="431"/>
      <c r="C256" s="424">
        <v>211126002</v>
      </c>
      <c r="D256" s="424"/>
      <c r="E256" s="424"/>
      <c r="F256" s="405"/>
      <c r="G256" s="405"/>
    </row>
    <row r="257" spans="1:7" ht="15.75" customHeight="1" x14ac:dyDescent="0.3">
      <c r="A257" s="421"/>
      <c r="B257" s="431"/>
      <c r="C257" s="424">
        <v>211126003</v>
      </c>
      <c r="D257" s="424"/>
      <c r="E257" s="424"/>
      <c r="F257" s="405"/>
      <c r="G257" s="405"/>
    </row>
    <row r="258" spans="1:7" ht="15.75" customHeight="1" x14ac:dyDescent="0.3">
      <c r="A258" s="421"/>
      <c r="B258" s="431"/>
      <c r="C258" s="424">
        <v>211126004</v>
      </c>
      <c r="D258" s="424"/>
      <c r="E258" s="424"/>
      <c r="F258" s="405"/>
      <c r="G258" s="405"/>
    </row>
    <row r="259" spans="1:7" ht="15.75" customHeight="1" x14ac:dyDescent="0.3">
      <c r="A259" s="421"/>
      <c r="B259" s="431"/>
      <c r="C259" s="424">
        <v>211126010</v>
      </c>
      <c r="D259" s="424"/>
      <c r="E259" s="424"/>
      <c r="F259" s="405"/>
      <c r="G259" s="405"/>
    </row>
    <row r="260" spans="1:7" ht="15.75" customHeight="1" x14ac:dyDescent="0.3">
      <c r="A260" s="421"/>
      <c r="B260" s="431"/>
      <c r="C260" s="424">
        <v>211126005</v>
      </c>
      <c r="D260" s="424" t="s">
        <v>1392</v>
      </c>
      <c r="E260" s="424"/>
      <c r="F260" s="405"/>
      <c r="G260" s="405"/>
    </row>
    <row r="261" spans="1:7" ht="15.75" customHeight="1" x14ac:dyDescent="0.3">
      <c r="A261" s="421"/>
      <c r="B261" s="431"/>
      <c r="C261" s="424">
        <v>211126006</v>
      </c>
      <c r="D261" s="424"/>
      <c r="E261" s="424"/>
      <c r="F261" s="405"/>
      <c r="G261" s="405"/>
    </row>
    <row r="262" spans="1:7" ht="15.75" customHeight="1" x14ac:dyDescent="0.3">
      <c r="A262" s="421"/>
      <c r="B262" s="431"/>
      <c r="C262" s="424">
        <v>211126007</v>
      </c>
      <c r="D262" s="424"/>
      <c r="E262" s="424"/>
      <c r="F262" s="405"/>
      <c r="G262" s="405"/>
    </row>
    <row r="263" spans="1:7" ht="15.75" customHeight="1" x14ac:dyDescent="0.3">
      <c r="A263" s="421"/>
      <c r="B263" s="431"/>
      <c r="C263" s="424">
        <v>211126008</v>
      </c>
      <c r="D263" s="424"/>
      <c r="E263" s="424"/>
      <c r="F263" s="405"/>
      <c r="G263" s="405"/>
    </row>
    <row r="264" spans="1:7" ht="15.75" customHeight="1" x14ac:dyDescent="0.3">
      <c r="A264" s="421"/>
      <c r="B264" s="431"/>
      <c r="C264" s="424"/>
      <c r="D264" s="424"/>
      <c r="E264" s="424"/>
      <c r="F264" s="405"/>
      <c r="G264" s="405"/>
    </row>
    <row r="265" spans="1:7" ht="15.75" customHeight="1" x14ac:dyDescent="0.3">
      <c r="A265" s="421" t="s">
        <v>1393</v>
      </c>
      <c r="B265" s="431" t="s">
        <v>715</v>
      </c>
      <c r="C265" s="424"/>
      <c r="D265" s="424"/>
      <c r="E265" s="424" t="s">
        <v>1393</v>
      </c>
      <c r="F265" s="405" t="s">
        <v>1394</v>
      </c>
      <c r="G265" s="405"/>
    </row>
    <row r="266" spans="1:7" ht="15.75" customHeight="1" x14ac:dyDescent="0.3">
      <c r="A266" s="421"/>
      <c r="B266" s="431"/>
      <c r="C266" s="444">
        <v>211124014</v>
      </c>
      <c r="D266" s="421" t="s">
        <v>1395</v>
      </c>
      <c r="E266" s="424"/>
      <c r="F266" s="405" t="s">
        <v>1396</v>
      </c>
      <c r="G266" s="405"/>
    </row>
    <row r="267" spans="1:7" ht="15.75" customHeight="1" x14ac:dyDescent="0.3">
      <c r="A267" s="421"/>
      <c r="B267" s="431"/>
      <c r="C267" s="424">
        <v>211124015</v>
      </c>
      <c r="D267" s="424"/>
      <c r="E267" s="424"/>
      <c r="F267" s="405" t="s">
        <v>1397</v>
      </c>
      <c r="G267" s="405"/>
    </row>
    <row r="268" spans="1:7" ht="15.75" customHeight="1" x14ac:dyDescent="0.3">
      <c r="A268" s="421"/>
      <c r="B268" s="431"/>
      <c r="C268" s="424">
        <v>211124013</v>
      </c>
      <c r="D268" s="424"/>
      <c r="E268" s="424"/>
      <c r="F268" s="405" t="s">
        <v>1398</v>
      </c>
      <c r="G268" s="405"/>
    </row>
    <row r="269" spans="1:7" ht="15.75" customHeight="1" x14ac:dyDescent="0.3">
      <c r="A269" s="421"/>
      <c r="B269" s="431"/>
      <c r="C269" s="424">
        <v>211124008</v>
      </c>
      <c r="D269" s="424" t="s">
        <v>1349</v>
      </c>
      <c r="E269" s="451">
        <v>45005</v>
      </c>
      <c r="F269" s="405" t="s">
        <v>1399</v>
      </c>
      <c r="G269" s="405"/>
    </row>
    <row r="270" spans="1:7" ht="15.75" customHeight="1" x14ac:dyDescent="0.3">
      <c r="A270" s="421"/>
      <c r="B270" s="431"/>
      <c r="C270" s="424">
        <v>211124007</v>
      </c>
      <c r="D270" s="424" t="s">
        <v>1400</v>
      </c>
      <c r="E270" s="451">
        <v>45038</v>
      </c>
      <c r="F270" s="405" t="s">
        <v>1401</v>
      </c>
      <c r="G270" s="405"/>
    </row>
    <row r="271" spans="1:7" ht="15.75" customHeight="1" x14ac:dyDescent="0.3">
      <c r="A271" s="421"/>
      <c r="B271" s="431"/>
      <c r="C271" s="444">
        <v>211124009</v>
      </c>
      <c r="D271" s="424" t="s">
        <v>1402</v>
      </c>
      <c r="E271" s="451"/>
      <c r="F271" s="405"/>
      <c r="G271" s="405"/>
    </row>
    <row r="272" spans="1:7" ht="15.75" customHeight="1" x14ac:dyDescent="0.3">
      <c r="A272" s="421"/>
      <c r="B272" s="431"/>
      <c r="C272" s="424">
        <v>211124003</v>
      </c>
      <c r="D272" s="424" t="s">
        <v>1403</v>
      </c>
      <c r="E272" s="424"/>
      <c r="F272" s="405"/>
      <c r="G272" s="405"/>
    </row>
    <row r="273" spans="1:7" ht="15.75" customHeight="1" x14ac:dyDescent="0.3">
      <c r="A273" s="421"/>
      <c r="B273" s="431"/>
      <c r="C273" s="424">
        <v>211124002</v>
      </c>
      <c r="D273" s="424" t="s">
        <v>463</v>
      </c>
      <c r="E273" s="424"/>
      <c r="F273" s="405"/>
      <c r="G273" s="405"/>
    </row>
    <row r="274" spans="1:7" ht="15.75" customHeight="1" x14ac:dyDescent="0.3">
      <c r="A274" s="421"/>
      <c r="B274" s="431"/>
      <c r="C274" s="424">
        <v>211124004</v>
      </c>
      <c r="D274" s="424"/>
      <c r="E274" s="424"/>
      <c r="F274" s="405"/>
      <c r="G274" s="405"/>
    </row>
    <row r="275" spans="1:7" ht="15.75" customHeight="1" x14ac:dyDescent="0.3">
      <c r="A275" s="421"/>
      <c r="B275" s="431"/>
      <c r="C275" s="444">
        <v>211124005</v>
      </c>
      <c r="D275" s="424" t="s">
        <v>1404</v>
      </c>
      <c r="E275" s="429"/>
      <c r="F275" s="405"/>
      <c r="G275" s="405"/>
    </row>
    <row r="276" spans="1:7" ht="15.75" customHeight="1" x14ac:dyDescent="0.3">
      <c r="A276" s="421"/>
      <c r="B276" s="431"/>
      <c r="C276" s="424">
        <v>211124006</v>
      </c>
      <c r="D276" s="424"/>
      <c r="E276" s="424"/>
      <c r="F276" s="405"/>
      <c r="G276" s="405"/>
    </row>
    <row r="277" spans="1:7" ht="15.75" customHeight="1" x14ac:dyDescent="0.3">
      <c r="A277" s="421"/>
      <c r="B277" s="432"/>
      <c r="C277" s="444">
        <v>211124011</v>
      </c>
      <c r="D277" s="421" t="s">
        <v>1395</v>
      </c>
      <c r="E277" s="424"/>
      <c r="F277" s="405"/>
      <c r="G277" s="405"/>
    </row>
    <row r="278" spans="1:7" ht="15.75" customHeight="1" x14ac:dyDescent="0.3">
      <c r="A278" s="421"/>
      <c r="B278" s="432"/>
      <c r="C278" s="444">
        <v>211124010</v>
      </c>
      <c r="D278" s="424" t="s">
        <v>1381</v>
      </c>
      <c r="E278" s="424"/>
      <c r="F278" s="405"/>
      <c r="G278" s="405"/>
    </row>
    <row r="279" spans="1:7" ht="15.75" customHeight="1" x14ac:dyDescent="0.3">
      <c r="A279" s="421"/>
      <c r="B279" s="432"/>
      <c r="C279" s="444">
        <v>211124012</v>
      </c>
      <c r="D279" s="421" t="s">
        <v>1395</v>
      </c>
      <c r="E279" s="424"/>
      <c r="F279" s="405"/>
      <c r="G279" s="405"/>
    </row>
    <row r="280" spans="1:7" ht="15.75" customHeight="1" x14ac:dyDescent="0.3">
      <c r="A280" s="421"/>
      <c r="B280" s="432"/>
      <c r="C280" s="424">
        <v>211124001</v>
      </c>
      <c r="D280" s="424" t="s">
        <v>1388</v>
      </c>
      <c r="E280" s="424"/>
      <c r="F280" s="405"/>
      <c r="G280" s="405"/>
    </row>
    <row r="281" spans="1:7" ht="15.75" customHeight="1" x14ac:dyDescent="0.3">
      <c r="A281" s="421"/>
      <c r="B281" s="412"/>
      <c r="C281" s="424"/>
      <c r="D281" s="424"/>
      <c r="E281" s="424"/>
      <c r="F281" s="405"/>
      <c r="G281" s="405"/>
    </row>
    <row r="282" spans="1:7" ht="16.5" customHeight="1" x14ac:dyDescent="0.3">
      <c r="A282" s="452" t="s">
        <v>749</v>
      </c>
      <c r="B282" s="453" t="s">
        <v>747</v>
      </c>
      <c r="C282" s="424">
        <v>241014001</v>
      </c>
      <c r="D282" s="424"/>
      <c r="E282" s="424"/>
      <c r="F282" s="405"/>
      <c r="G282" s="405"/>
    </row>
    <row r="283" spans="1:7" ht="16.5" customHeight="1" x14ac:dyDescent="0.3">
      <c r="A283" s="454"/>
      <c r="B283" s="431"/>
      <c r="C283" s="424">
        <v>241014002</v>
      </c>
      <c r="D283" s="424"/>
      <c r="E283" s="424"/>
      <c r="F283" s="405"/>
      <c r="G283" s="405"/>
    </row>
    <row r="284" spans="1:7" ht="16.5" customHeight="1" x14ac:dyDescent="0.3">
      <c r="A284" s="454"/>
      <c r="B284" s="431"/>
      <c r="C284" s="424">
        <v>241014003</v>
      </c>
      <c r="D284" s="424"/>
      <c r="E284" s="424"/>
      <c r="F284" s="405"/>
      <c r="G284" s="405"/>
    </row>
    <row r="285" spans="1:7" ht="16.5" customHeight="1" x14ac:dyDescent="0.3">
      <c r="A285" s="454"/>
      <c r="B285" s="431"/>
      <c r="C285" s="424"/>
      <c r="D285" s="424"/>
      <c r="E285" s="424"/>
      <c r="F285" s="405"/>
      <c r="G285" s="405"/>
    </row>
    <row r="286" spans="1:7" ht="16.5" customHeight="1" x14ac:dyDescent="0.3">
      <c r="A286" s="454"/>
      <c r="B286" s="431"/>
      <c r="C286" s="424"/>
      <c r="D286" s="424"/>
      <c r="E286" s="424"/>
      <c r="F286" s="405"/>
      <c r="G286" s="405"/>
    </row>
    <row r="287" spans="1:7" ht="15.75" customHeight="1" x14ac:dyDescent="0.3">
      <c r="A287" s="430" t="s">
        <v>1405</v>
      </c>
      <c r="B287" s="455" t="s">
        <v>169</v>
      </c>
      <c r="C287" s="429"/>
      <c r="D287" s="429"/>
      <c r="E287" s="429" t="s">
        <v>1406</v>
      </c>
      <c r="F287" s="405"/>
      <c r="G287" s="405"/>
    </row>
    <row r="288" spans="1:7" ht="15.75" customHeight="1" x14ac:dyDescent="0.3">
      <c r="A288" s="430"/>
      <c r="B288" s="455"/>
      <c r="C288" s="456">
        <v>4208122800008</v>
      </c>
      <c r="D288" s="429" t="s">
        <v>1305</v>
      </c>
      <c r="E288" s="429"/>
      <c r="F288" s="405"/>
      <c r="G288" s="405"/>
    </row>
    <row r="289" spans="1:7" ht="15.75" customHeight="1" x14ac:dyDescent="0.3">
      <c r="A289" s="430"/>
      <c r="B289" s="455"/>
      <c r="C289" s="456">
        <v>4208122800016</v>
      </c>
      <c r="D289" s="429"/>
      <c r="E289" s="429"/>
      <c r="F289" s="405"/>
      <c r="G289" s="405"/>
    </row>
    <row r="290" spans="1:7" ht="15.75" customHeight="1" x14ac:dyDescent="0.3">
      <c r="A290" s="430"/>
      <c r="B290" s="455"/>
      <c r="C290" s="456">
        <v>4208122800017</v>
      </c>
      <c r="D290" s="429"/>
      <c r="E290" s="429"/>
      <c r="F290" s="405"/>
      <c r="G290" s="405"/>
    </row>
    <row r="291" spans="1:7" ht="15.75" customHeight="1" x14ac:dyDescent="0.3">
      <c r="A291" s="430"/>
      <c r="B291" s="455"/>
      <c r="C291" s="456">
        <v>4208122800007</v>
      </c>
      <c r="D291" s="429"/>
      <c r="E291" s="429"/>
      <c r="F291" s="405"/>
      <c r="G291" s="405"/>
    </row>
    <row r="292" spans="1:7" ht="15.75" customHeight="1" x14ac:dyDescent="0.3">
      <c r="A292" s="430"/>
      <c r="B292" s="455"/>
      <c r="C292" s="456">
        <v>4208122800001</v>
      </c>
      <c r="D292" s="429"/>
      <c r="E292" s="429"/>
      <c r="F292" s="405"/>
      <c r="G292" s="405"/>
    </row>
    <row r="293" spans="1:7" ht="15.75" customHeight="1" x14ac:dyDescent="0.3">
      <c r="A293" s="430"/>
      <c r="B293" s="455"/>
      <c r="C293" s="456">
        <v>4208122800012</v>
      </c>
      <c r="D293" s="429"/>
      <c r="E293" s="429"/>
      <c r="F293" s="405"/>
      <c r="G293" s="405"/>
    </row>
    <row r="294" spans="1:7" ht="15.75" customHeight="1" x14ac:dyDescent="0.3">
      <c r="A294" s="430"/>
      <c r="B294" s="455"/>
      <c r="C294" s="456">
        <v>4208122800002</v>
      </c>
      <c r="D294" s="429" t="s">
        <v>1407</v>
      </c>
      <c r="E294" s="429"/>
      <c r="F294" s="405"/>
      <c r="G294" s="405"/>
    </row>
    <row r="295" spans="1:7" ht="15.75" customHeight="1" x14ac:dyDescent="0.3">
      <c r="A295" s="430"/>
      <c r="B295" s="455"/>
      <c r="C295" s="456">
        <v>4202122800009</v>
      </c>
      <c r="D295" s="429"/>
      <c r="E295" s="429"/>
      <c r="F295" s="457"/>
      <c r="G295" s="405"/>
    </row>
    <row r="296" spans="1:7" ht="15.75" customHeight="1" x14ac:dyDescent="0.3">
      <c r="A296" s="430"/>
      <c r="B296" s="455"/>
      <c r="C296" s="456">
        <v>4202122800005</v>
      </c>
      <c r="D296" s="455" t="s">
        <v>1408</v>
      </c>
      <c r="E296" s="429"/>
      <c r="F296" s="458"/>
      <c r="G296" s="405"/>
    </row>
    <row r="297" spans="1:7" ht="15.75" customHeight="1" x14ac:dyDescent="0.3">
      <c r="A297" s="430"/>
      <c r="B297" s="455"/>
      <c r="C297" s="456">
        <v>4202122800013</v>
      </c>
      <c r="D297" s="429"/>
      <c r="E297" s="429"/>
      <c r="F297" s="405"/>
      <c r="G297" s="405"/>
    </row>
    <row r="298" spans="1:7" ht="15.75" customHeight="1" x14ac:dyDescent="0.3">
      <c r="A298" s="430"/>
      <c r="B298" s="455"/>
      <c r="C298" s="456">
        <v>4208122800010</v>
      </c>
      <c r="D298" s="429"/>
      <c r="E298" s="429"/>
      <c r="F298" s="405"/>
      <c r="G298" s="405"/>
    </row>
    <row r="299" spans="1:7" ht="15.75" customHeight="1" x14ac:dyDescent="0.3">
      <c r="A299" s="430"/>
      <c r="B299" s="455"/>
      <c r="C299" s="456">
        <v>4208122800020</v>
      </c>
      <c r="D299" s="429"/>
      <c r="E299" s="429"/>
      <c r="F299" s="405"/>
      <c r="G299" s="405"/>
    </row>
    <row r="300" spans="1:7" ht="20.25" customHeight="1" x14ac:dyDescent="0.3">
      <c r="A300" s="430"/>
      <c r="B300" s="455"/>
      <c r="C300" s="459">
        <v>4208122800004</v>
      </c>
      <c r="D300" s="455" t="s">
        <v>313</v>
      </c>
      <c r="E300" s="435" t="s">
        <v>1409</v>
      </c>
      <c r="F300" s="405"/>
      <c r="G300" s="405"/>
    </row>
    <row r="301" spans="1:7" ht="15.75" customHeight="1" x14ac:dyDescent="0.3">
      <c r="A301" s="430"/>
      <c r="B301" s="455"/>
      <c r="C301" s="456">
        <v>4208122800018</v>
      </c>
      <c r="D301" s="429"/>
      <c r="E301" s="429"/>
      <c r="F301" s="405"/>
      <c r="G301" s="405"/>
    </row>
    <row r="302" spans="1:7" ht="15.75" customHeight="1" x14ac:dyDescent="0.3">
      <c r="A302" s="430"/>
      <c r="B302" s="455"/>
      <c r="C302" s="459">
        <v>4208122800006</v>
      </c>
      <c r="D302" s="455" t="s">
        <v>1410</v>
      </c>
      <c r="E302" s="429"/>
      <c r="F302" s="405"/>
      <c r="G302" s="405"/>
    </row>
    <row r="303" spans="1:7" ht="15.75" customHeight="1" x14ac:dyDescent="0.3">
      <c r="A303" s="430"/>
      <c r="B303" s="455"/>
      <c r="C303" s="456">
        <v>4208122800003</v>
      </c>
      <c r="D303" s="429"/>
      <c r="E303" s="429"/>
      <c r="F303" s="405"/>
      <c r="G303" s="405"/>
    </row>
    <row r="304" spans="1:7" ht="15.75" customHeight="1" x14ac:dyDescent="0.3">
      <c r="A304" s="430"/>
      <c r="B304" s="455"/>
      <c r="C304" s="456">
        <v>4208122800011</v>
      </c>
      <c r="D304" s="429"/>
      <c r="E304" s="429"/>
      <c r="F304" s="405"/>
      <c r="G304" s="405"/>
    </row>
    <row r="305" spans="1:7" ht="15.75" customHeight="1" x14ac:dyDescent="0.3">
      <c r="A305" s="430"/>
      <c r="B305" s="455"/>
      <c r="C305" s="456">
        <v>4208122800014</v>
      </c>
      <c r="D305" s="429"/>
      <c r="E305" s="429"/>
      <c r="F305" s="405"/>
      <c r="G305" s="405"/>
    </row>
    <row r="306" spans="1:7" ht="15.75" customHeight="1" x14ac:dyDescent="0.3">
      <c r="A306" s="430"/>
      <c r="B306" s="455"/>
      <c r="C306" s="456">
        <v>4208122800019</v>
      </c>
      <c r="D306" s="429"/>
      <c r="E306" s="429"/>
      <c r="F306" s="405"/>
      <c r="G306" s="405"/>
    </row>
    <row r="307" spans="1:7" ht="15.75" customHeight="1" x14ac:dyDescent="0.3">
      <c r="A307" s="430"/>
      <c r="B307" s="455"/>
      <c r="C307" s="456">
        <v>4208122800015</v>
      </c>
      <c r="D307" s="429" t="s">
        <v>1411</v>
      </c>
      <c r="E307" s="429"/>
      <c r="F307" s="405"/>
      <c r="G307" s="405"/>
    </row>
    <row r="308" spans="1:7" ht="15.75" customHeight="1" x14ac:dyDescent="0.3">
      <c r="A308" s="430"/>
      <c r="B308" s="455"/>
      <c r="C308" s="429"/>
      <c r="D308" s="429"/>
      <c r="E308" s="429"/>
      <c r="F308" s="405"/>
      <c r="G308" s="405"/>
    </row>
    <row r="309" spans="1:7" ht="15.75" customHeight="1" x14ac:dyDescent="0.3">
      <c r="A309" s="430" t="s">
        <v>757</v>
      </c>
      <c r="B309" s="455" t="s">
        <v>1412</v>
      </c>
      <c r="C309" s="429"/>
      <c r="D309" s="429"/>
      <c r="E309" s="429"/>
      <c r="F309" s="405"/>
      <c r="G309" s="405"/>
    </row>
    <row r="310" spans="1:7" ht="15.75" customHeight="1" x14ac:dyDescent="0.3">
      <c r="A310" s="430"/>
      <c r="B310" s="455"/>
      <c r="C310" s="429">
        <v>211126009</v>
      </c>
      <c r="D310" s="429"/>
      <c r="E310" s="429"/>
      <c r="F310" s="405"/>
      <c r="G310" s="405"/>
    </row>
    <row r="311" spans="1:7" ht="15.75" customHeight="1" x14ac:dyDescent="0.3">
      <c r="A311" s="430"/>
      <c r="B311" s="455"/>
      <c r="C311" s="429">
        <v>211126008</v>
      </c>
      <c r="D311" s="429"/>
      <c r="E311" s="429"/>
      <c r="F311" s="405"/>
      <c r="G311" s="405"/>
    </row>
    <row r="312" spans="1:7" ht="15.75" customHeight="1" x14ac:dyDescent="0.3">
      <c r="A312" s="430"/>
      <c r="B312" s="455"/>
      <c r="C312" s="429">
        <v>211126007</v>
      </c>
      <c r="D312" s="429"/>
      <c r="E312" s="429"/>
      <c r="F312" s="405"/>
      <c r="G312" s="405"/>
    </row>
    <row r="313" spans="1:7" ht="15.75" customHeight="1" x14ac:dyDescent="0.3">
      <c r="A313" s="430"/>
      <c r="B313" s="455"/>
      <c r="C313" s="429">
        <v>211126006</v>
      </c>
      <c r="D313" s="429"/>
      <c r="E313" s="429"/>
      <c r="F313" s="405"/>
      <c r="G313" s="405"/>
    </row>
    <row r="314" spans="1:7" ht="26.25" customHeight="1" x14ac:dyDescent="0.3">
      <c r="A314" s="430"/>
      <c r="B314" s="455" t="s">
        <v>1413</v>
      </c>
      <c r="C314" s="428">
        <v>211126005</v>
      </c>
      <c r="D314" s="433" t="s">
        <v>1414</v>
      </c>
      <c r="E314" s="424" t="s">
        <v>1415</v>
      </c>
      <c r="F314" s="405"/>
      <c r="G314" s="405"/>
    </row>
    <row r="315" spans="1:7" ht="15.75" customHeight="1" x14ac:dyDescent="0.3">
      <c r="A315" s="430"/>
      <c r="B315" s="455"/>
      <c r="C315" s="429">
        <v>211126004</v>
      </c>
      <c r="D315" s="424"/>
      <c r="E315" s="424"/>
      <c r="F315" s="405"/>
      <c r="G315" s="405"/>
    </row>
    <row r="316" spans="1:7" ht="15.75" customHeight="1" x14ac:dyDescent="0.3">
      <c r="A316" s="430"/>
      <c r="B316" s="455"/>
      <c r="C316" s="429">
        <v>211126003</v>
      </c>
      <c r="D316" s="424" t="s">
        <v>1416</v>
      </c>
      <c r="E316" s="424"/>
      <c r="F316" s="405"/>
      <c r="G316" s="405"/>
    </row>
    <row r="317" spans="1:7" ht="15.75" customHeight="1" x14ac:dyDescent="0.3">
      <c r="A317" s="430"/>
      <c r="B317" s="455"/>
      <c r="C317" s="429">
        <v>211126002</v>
      </c>
      <c r="D317" s="424" t="s">
        <v>1416</v>
      </c>
      <c r="E317" s="424"/>
      <c r="F317" s="405"/>
      <c r="G317" s="405"/>
    </row>
    <row r="318" spans="1:7" ht="15.75" customHeight="1" x14ac:dyDescent="0.3">
      <c r="A318" s="430"/>
      <c r="B318" s="455"/>
      <c r="C318" s="460">
        <v>211126001</v>
      </c>
      <c r="D318" s="424" t="s">
        <v>1407</v>
      </c>
      <c r="E318" s="424" t="s">
        <v>1417</v>
      </c>
      <c r="F318" s="405" t="s">
        <v>1418</v>
      </c>
      <c r="G318" s="405"/>
    </row>
    <row r="319" spans="1:7" ht="15.75" customHeight="1" x14ac:dyDescent="0.3">
      <c r="A319" s="430"/>
      <c r="B319" s="455"/>
      <c r="C319" s="424">
        <v>211126010</v>
      </c>
      <c r="D319" s="424" t="s">
        <v>1419</v>
      </c>
      <c r="E319" s="424"/>
      <c r="F319" s="405"/>
      <c r="G319" s="405"/>
    </row>
    <row r="320" spans="1:7" ht="15.75" customHeight="1" x14ac:dyDescent="0.3">
      <c r="A320" s="421"/>
      <c r="B320" s="431"/>
      <c r="C320" s="424"/>
      <c r="D320" s="424"/>
      <c r="E320" s="424"/>
      <c r="F320" s="405"/>
      <c r="G320" s="405"/>
    </row>
    <row r="321" spans="1:7" ht="15.75" customHeight="1" x14ac:dyDescent="0.3">
      <c r="A321" s="430" t="s">
        <v>203</v>
      </c>
      <c r="B321" s="455" t="s">
        <v>1420</v>
      </c>
      <c r="C321" s="424"/>
      <c r="D321" s="424" t="s">
        <v>1305</v>
      </c>
      <c r="E321" s="424"/>
      <c r="F321" s="405"/>
      <c r="G321" s="405"/>
    </row>
    <row r="322" spans="1:7" ht="15.75" customHeight="1" x14ac:dyDescent="0.3">
      <c r="A322" s="430"/>
      <c r="B322" s="455"/>
      <c r="C322" s="444">
        <v>211115001</v>
      </c>
      <c r="D322" s="424" t="s">
        <v>1421</v>
      </c>
      <c r="E322" s="424"/>
      <c r="F322" s="405"/>
      <c r="G322" s="405"/>
    </row>
    <row r="323" spans="1:7" ht="15.75" customHeight="1" x14ac:dyDescent="0.3">
      <c r="A323" s="430"/>
      <c r="B323" s="455"/>
      <c r="C323" s="429">
        <v>211115004</v>
      </c>
      <c r="D323" s="429" t="s">
        <v>1422</v>
      </c>
      <c r="E323" s="424"/>
      <c r="F323" s="405"/>
      <c r="G323" s="405"/>
    </row>
    <row r="324" spans="1:7" ht="15.75" customHeight="1" x14ac:dyDescent="0.3">
      <c r="A324" s="430"/>
      <c r="B324" s="455"/>
      <c r="C324" s="429">
        <v>211115010</v>
      </c>
      <c r="D324" s="429" t="s">
        <v>1422</v>
      </c>
      <c r="E324" s="424"/>
      <c r="F324" s="405"/>
      <c r="G324" s="405"/>
    </row>
    <row r="325" spans="1:7" ht="27" customHeight="1" x14ac:dyDescent="0.3">
      <c r="A325" s="430"/>
      <c r="B325" s="455" t="s">
        <v>1423</v>
      </c>
      <c r="C325" s="429">
        <v>211115006</v>
      </c>
      <c r="D325" s="429" t="s">
        <v>1424</v>
      </c>
      <c r="E325" s="433" t="s">
        <v>1425</v>
      </c>
      <c r="F325" s="461" t="s">
        <v>1426</v>
      </c>
      <c r="G325" s="405"/>
    </row>
    <row r="326" spans="1:7" ht="24" customHeight="1" x14ac:dyDescent="0.3">
      <c r="A326" s="430"/>
      <c r="B326" s="455"/>
      <c r="C326" s="428">
        <v>211115003</v>
      </c>
      <c r="D326" s="429" t="s">
        <v>1427</v>
      </c>
      <c r="E326" s="433" t="s">
        <v>1428</v>
      </c>
      <c r="F326" s="434" t="s">
        <v>1429</v>
      </c>
      <c r="G326" s="405"/>
    </row>
    <row r="327" spans="1:7" ht="25.5" customHeight="1" x14ac:dyDescent="0.3">
      <c r="A327" s="430"/>
      <c r="B327" s="455"/>
      <c r="C327" s="428">
        <v>211115014</v>
      </c>
      <c r="D327" s="429" t="s">
        <v>1427</v>
      </c>
      <c r="E327" s="433" t="s">
        <v>1428</v>
      </c>
      <c r="F327" s="405"/>
      <c r="G327" s="405"/>
    </row>
    <row r="328" spans="1:7" ht="20.25" customHeight="1" x14ac:dyDescent="0.3">
      <c r="A328" s="430"/>
      <c r="B328" s="455"/>
      <c r="C328" s="428">
        <v>211115013</v>
      </c>
      <c r="D328" s="429" t="s">
        <v>1427</v>
      </c>
      <c r="E328" s="433" t="s">
        <v>1428</v>
      </c>
      <c r="F328" s="405"/>
      <c r="G328" s="405"/>
    </row>
    <row r="329" spans="1:7" ht="20.25" customHeight="1" x14ac:dyDescent="0.3">
      <c r="A329" s="430"/>
      <c r="B329" s="455"/>
      <c r="C329" s="428">
        <v>211115005</v>
      </c>
      <c r="D329" s="429" t="s">
        <v>1427</v>
      </c>
      <c r="E329" s="433" t="s">
        <v>1428</v>
      </c>
      <c r="F329" s="405"/>
      <c r="G329" s="405"/>
    </row>
    <row r="330" spans="1:7" ht="15.75" customHeight="1" x14ac:dyDescent="0.3">
      <c r="A330" s="430"/>
      <c r="B330" s="455"/>
      <c r="C330" s="429">
        <v>211115002</v>
      </c>
      <c r="D330" s="429" t="s">
        <v>29</v>
      </c>
      <c r="E330" s="424"/>
      <c r="F330" s="405"/>
      <c r="G330" s="405"/>
    </row>
    <row r="331" spans="1:7" ht="15.75" customHeight="1" x14ac:dyDescent="0.3">
      <c r="A331" s="430"/>
      <c r="B331" s="455"/>
      <c r="C331" s="429">
        <v>211115009</v>
      </c>
      <c r="D331" s="429" t="s">
        <v>1430</v>
      </c>
      <c r="E331" s="424"/>
      <c r="F331" s="405"/>
      <c r="G331" s="405"/>
    </row>
    <row r="332" spans="1:7" ht="15.75" customHeight="1" x14ac:dyDescent="0.3">
      <c r="A332" s="430"/>
      <c r="B332" s="455"/>
      <c r="C332" s="429">
        <v>211115008</v>
      </c>
      <c r="D332" s="429" t="s">
        <v>463</v>
      </c>
      <c r="E332" s="462">
        <v>44804</v>
      </c>
      <c r="F332" s="405"/>
      <c r="G332" s="405"/>
    </row>
    <row r="333" spans="1:7" ht="15.75" customHeight="1" x14ac:dyDescent="0.3">
      <c r="A333" s="430"/>
      <c r="B333" s="455"/>
      <c r="C333" s="444">
        <v>211115024</v>
      </c>
      <c r="D333" s="424" t="s">
        <v>29</v>
      </c>
      <c r="E333" s="462" t="s">
        <v>1431</v>
      </c>
      <c r="F333" s="405"/>
      <c r="G333" s="405"/>
    </row>
    <row r="334" spans="1:7" ht="15.75" customHeight="1" x14ac:dyDescent="0.3">
      <c r="A334" s="421"/>
      <c r="B334" s="449"/>
      <c r="C334" s="444">
        <v>211115025</v>
      </c>
      <c r="D334" s="424" t="s">
        <v>370</v>
      </c>
      <c r="E334" s="462"/>
      <c r="F334" s="405"/>
      <c r="G334" s="405"/>
    </row>
    <row r="335" spans="1:7" ht="15.75" customHeight="1" x14ac:dyDescent="0.3">
      <c r="A335" s="421"/>
      <c r="B335" s="449"/>
      <c r="C335" s="424">
        <v>211115026</v>
      </c>
      <c r="D335" s="424"/>
      <c r="E335" s="462"/>
      <c r="F335" s="405"/>
      <c r="G335" s="405"/>
    </row>
    <row r="336" spans="1:7" ht="15.75" customHeight="1" x14ac:dyDescent="0.3">
      <c r="A336" s="421"/>
      <c r="B336" s="449"/>
      <c r="C336" s="424">
        <v>211115027</v>
      </c>
      <c r="D336" s="424"/>
      <c r="E336" s="424"/>
      <c r="F336" s="405"/>
      <c r="G336" s="405"/>
    </row>
    <row r="337" spans="1:7" ht="15.75" customHeight="1" x14ac:dyDescent="0.3">
      <c r="A337" s="421"/>
      <c r="B337" s="431"/>
      <c r="C337" s="424">
        <v>211115028</v>
      </c>
      <c r="D337" s="424"/>
      <c r="E337" s="424"/>
      <c r="F337" s="405"/>
      <c r="G337" s="405"/>
    </row>
    <row r="338" spans="1:7" ht="15.75" customHeight="1" x14ac:dyDescent="0.3">
      <c r="A338" s="421"/>
      <c r="B338" s="431"/>
      <c r="C338" s="424">
        <v>211115029</v>
      </c>
      <c r="D338" s="424"/>
      <c r="E338" s="424"/>
      <c r="F338" s="405"/>
      <c r="G338" s="405"/>
    </row>
    <row r="339" spans="1:7" ht="15.75" customHeight="1" x14ac:dyDescent="0.3">
      <c r="A339" s="421"/>
      <c r="B339" s="431"/>
      <c r="C339" s="444">
        <v>211115030</v>
      </c>
      <c r="D339" s="424" t="s">
        <v>1305</v>
      </c>
      <c r="E339" s="424"/>
      <c r="F339" s="405"/>
      <c r="G339" s="405"/>
    </row>
    <row r="340" spans="1:7" ht="15.75" customHeight="1" x14ac:dyDescent="0.3">
      <c r="A340" s="421"/>
      <c r="B340" s="431"/>
      <c r="C340" s="444">
        <v>211115031</v>
      </c>
      <c r="D340" s="424" t="s">
        <v>1432</v>
      </c>
      <c r="E340" s="424"/>
      <c r="F340" s="405"/>
      <c r="G340" s="405"/>
    </row>
    <row r="341" spans="1:7" ht="15.75" customHeight="1" x14ac:dyDescent="0.3">
      <c r="A341" s="421"/>
      <c r="B341" s="431"/>
      <c r="C341" s="444">
        <v>211115032</v>
      </c>
      <c r="D341" s="463" t="s">
        <v>1433</v>
      </c>
      <c r="E341" s="444" t="s">
        <v>1434</v>
      </c>
      <c r="F341" s="405"/>
      <c r="G341" s="405"/>
    </row>
    <row r="342" spans="1:7" ht="15.75" customHeight="1" x14ac:dyDescent="0.3">
      <c r="A342" s="421"/>
      <c r="B342" s="431"/>
      <c r="C342" s="403">
        <v>211115033</v>
      </c>
      <c r="D342" s="424"/>
      <c r="E342" s="424"/>
      <c r="F342" s="405"/>
      <c r="G342" s="405"/>
    </row>
    <row r="343" spans="1:7" ht="15.75" customHeight="1" x14ac:dyDescent="0.3">
      <c r="A343" s="421"/>
      <c r="B343" s="431"/>
      <c r="C343" s="443">
        <v>211115034</v>
      </c>
      <c r="D343" s="424" t="s">
        <v>370</v>
      </c>
      <c r="E343" s="424"/>
      <c r="F343" s="405"/>
      <c r="G343" s="405"/>
    </row>
    <row r="344" spans="1:7" ht="15.75" customHeight="1" x14ac:dyDescent="0.3">
      <c r="A344" s="421"/>
      <c r="B344" s="431"/>
      <c r="C344" s="403">
        <v>211115035</v>
      </c>
      <c r="D344" s="424"/>
      <c r="E344" s="424"/>
      <c r="F344" s="405"/>
      <c r="G344" s="405"/>
    </row>
    <row r="345" spans="1:7" ht="15.75" customHeight="1" x14ac:dyDescent="0.3">
      <c r="A345" s="421"/>
      <c r="B345" s="431"/>
      <c r="C345" s="403">
        <v>211115036</v>
      </c>
      <c r="D345" s="424"/>
      <c r="E345" s="424"/>
      <c r="F345" s="405"/>
      <c r="G345" s="405"/>
    </row>
    <row r="346" spans="1:7" ht="15.75" customHeight="1" x14ac:dyDescent="0.3">
      <c r="A346" s="421"/>
      <c r="B346" s="431"/>
      <c r="C346" s="444">
        <v>211115037</v>
      </c>
      <c r="D346" s="424" t="s">
        <v>1305</v>
      </c>
      <c r="E346" s="424"/>
      <c r="F346" s="405"/>
      <c r="G346" s="405"/>
    </row>
    <row r="347" spans="1:7" ht="15.75" customHeight="1" x14ac:dyDescent="0.3">
      <c r="A347" s="421"/>
      <c r="B347" s="431"/>
      <c r="C347" s="424">
        <v>211115039</v>
      </c>
      <c r="D347" s="424"/>
      <c r="E347" s="424"/>
      <c r="F347" s="405"/>
      <c r="G347" s="405"/>
    </row>
    <row r="348" spans="1:7" ht="15.75" customHeight="1" x14ac:dyDescent="0.3">
      <c r="A348" s="421"/>
      <c r="B348" s="431"/>
      <c r="C348" s="424">
        <v>211115040</v>
      </c>
      <c r="D348" s="424"/>
      <c r="E348" s="424"/>
      <c r="F348" s="405"/>
      <c r="G348" s="405"/>
    </row>
    <row r="349" spans="1:7" ht="15.75" customHeight="1" x14ac:dyDescent="0.3">
      <c r="A349" s="421"/>
      <c r="B349" s="431"/>
      <c r="C349" s="424">
        <v>211115041</v>
      </c>
      <c r="D349" s="424"/>
      <c r="E349" s="424"/>
      <c r="F349" s="405"/>
      <c r="G349" s="405"/>
    </row>
    <row r="350" spans="1:7" ht="15.75" customHeight="1" x14ac:dyDescent="0.3">
      <c r="A350" s="421"/>
      <c r="B350" s="431"/>
      <c r="C350" s="424">
        <v>211115042</v>
      </c>
      <c r="D350" s="424"/>
      <c r="E350" s="424"/>
      <c r="F350" s="405"/>
      <c r="G350" s="405"/>
    </row>
    <row r="351" spans="1:7" ht="15.75" customHeight="1" x14ac:dyDescent="0.3">
      <c r="A351" s="421"/>
      <c r="B351" s="431"/>
      <c r="C351" s="424">
        <v>211115044</v>
      </c>
      <c r="D351" s="424"/>
      <c r="E351" s="424"/>
      <c r="F351" s="405"/>
      <c r="G351" s="405"/>
    </row>
    <row r="352" spans="1:7" ht="15.75" customHeight="1" x14ac:dyDescent="0.3">
      <c r="A352" s="421"/>
      <c r="B352" s="431"/>
      <c r="C352" s="444">
        <v>211115022</v>
      </c>
      <c r="D352" s="424" t="s">
        <v>1421</v>
      </c>
      <c r="E352" s="424"/>
      <c r="F352" s="405"/>
      <c r="G352" s="405"/>
    </row>
    <row r="353" spans="1:7" ht="15.75" customHeight="1" x14ac:dyDescent="0.3">
      <c r="A353" s="405"/>
      <c r="B353" s="405"/>
      <c r="C353" s="405"/>
      <c r="D353" s="405"/>
      <c r="E353" s="405"/>
      <c r="F353" s="405"/>
      <c r="G353" s="405"/>
    </row>
    <row r="354" spans="1:7" ht="15.75" customHeight="1" x14ac:dyDescent="0.3">
      <c r="A354" s="421"/>
      <c r="B354" s="431"/>
      <c r="C354" s="444">
        <v>211115012</v>
      </c>
      <c r="D354" s="424" t="s">
        <v>1435</v>
      </c>
      <c r="E354" s="424" t="s">
        <v>1436</v>
      </c>
      <c r="F354" s="405"/>
      <c r="G354" s="405"/>
    </row>
    <row r="355" spans="1:7" ht="15.75" customHeight="1" x14ac:dyDescent="0.3">
      <c r="A355" s="421"/>
      <c r="B355" s="431"/>
      <c r="C355" s="444">
        <v>211115017</v>
      </c>
      <c r="D355" s="424" t="s">
        <v>1435</v>
      </c>
      <c r="E355" s="424" t="s">
        <v>1436</v>
      </c>
      <c r="F355" s="405"/>
      <c r="G355" s="405"/>
    </row>
    <row r="356" spans="1:7" ht="15.75" customHeight="1" x14ac:dyDescent="0.3">
      <c r="A356" s="430" t="s">
        <v>203</v>
      </c>
      <c r="B356" s="455" t="s">
        <v>1437</v>
      </c>
      <c r="C356" s="424">
        <v>241012001</v>
      </c>
      <c r="D356" s="424"/>
      <c r="E356" s="424"/>
      <c r="F356" s="405"/>
      <c r="G356" s="405"/>
    </row>
    <row r="357" spans="1:7" ht="15.75" customHeight="1" x14ac:dyDescent="0.3">
      <c r="A357" s="421"/>
      <c r="B357" s="449"/>
      <c r="C357" s="424">
        <v>241012002</v>
      </c>
      <c r="D357" s="424"/>
      <c r="E357" s="424"/>
      <c r="F357" s="405"/>
      <c r="G357" s="405"/>
    </row>
    <row r="358" spans="1:7" ht="15.75" customHeight="1" x14ac:dyDescent="0.3">
      <c r="A358" s="421"/>
      <c r="B358" s="449"/>
      <c r="C358" s="424">
        <v>241012003</v>
      </c>
      <c r="D358" s="424"/>
      <c r="E358" s="424"/>
      <c r="F358" s="405"/>
      <c r="G358" s="405"/>
    </row>
    <row r="359" spans="1:7" ht="15.75" customHeight="1" x14ac:dyDescent="0.3">
      <c r="A359" s="421"/>
      <c r="B359" s="449"/>
      <c r="C359" s="424">
        <v>241012004</v>
      </c>
      <c r="D359" s="424"/>
      <c r="E359" s="424"/>
      <c r="F359" s="405"/>
      <c r="G359" s="405"/>
    </row>
    <row r="360" spans="1:7" ht="15.75" customHeight="1" x14ac:dyDescent="0.3">
      <c r="A360" s="421"/>
      <c r="B360" s="449"/>
      <c r="C360" s="424">
        <v>241012005</v>
      </c>
      <c r="D360" s="424"/>
      <c r="E360" s="424"/>
      <c r="F360" s="405"/>
      <c r="G360" s="405"/>
    </row>
    <row r="361" spans="1:7" ht="15.75" customHeight="1" x14ac:dyDescent="0.3">
      <c r="A361" s="421"/>
      <c r="B361" s="431"/>
      <c r="C361" s="405"/>
      <c r="D361" s="424"/>
      <c r="E361" s="424"/>
      <c r="F361" s="405"/>
      <c r="G361" s="405"/>
    </row>
    <row r="362" spans="1:7" ht="15.75" customHeight="1" x14ac:dyDescent="0.3">
      <c r="A362" s="430" t="s">
        <v>1438</v>
      </c>
      <c r="B362" s="455" t="s">
        <v>1439</v>
      </c>
      <c r="C362" s="429"/>
      <c r="D362" s="429"/>
      <c r="E362" s="424"/>
      <c r="F362" s="405"/>
      <c r="G362" s="405"/>
    </row>
    <row r="363" spans="1:7" ht="15.75" customHeight="1" x14ac:dyDescent="0.3">
      <c r="A363" s="430"/>
      <c r="B363" s="431"/>
      <c r="C363" s="429">
        <v>211115045</v>
      </c>
      <c r="D363" s="429" t="s">
        <v>463</v>
      </c>
      <c r="E363" s="462">
        <v>44804</v>
      </c>
      <c r="F363" s="405"/>
      <c r="G363" s="405"/>
    </row>
    <row r="364" spans="1:7" ht="15.75" customHeight="1" x14ac:dyDescent="0.3">
      <c r="A364" s="430"/>
      <c r="B364" s="431"/>
      <c r="C364" s="429">
        <v>211115041</v>
      </c>
      <c r="D364" s="429"/>
      <c r="E364" s="424"/>
      <c r="F364" s="405"/>
      <c r="G364" s="405"/>
    </row>
    <row r="365" spans="1:7" ht="15.75" customHeight="1" x14ac:dyDescent="0.3">
      <c r="A365" s="430"/>
      <c r="B365" s="431"/>
      <c r="C365" s="429">
        <v>211115042</v>
      </c>
      <c r="D365" s="429"/>
      <c r="E365" s="424"/>
      <c r="F365" s="405"/>
      <c r="G365" s="405"/>
    </row>
    <row r="366" spans="1:7" ht="15.75" customHeight="1" x14ac:dyDescent="0.3">
      <c r="A366" s="430"/>
      <c r="B366" s="431"/>
      <c r="C366" s="429">
        <v>211115043</v>
      </c>
      <c r="D366" s="429" t="s">
        <v>463</v>
      </c>
      <c r="E366" s="462">
        <v>44804</v>
      </c>
      <c r="F366" s="405"/>
      <c r="G366" s="405"/>
    </row>
    <row r="367" spans="1:7" ht="15.75" customHeight="1" x14ac:dyDescent="0.3">
      <c r="A367" s="430"/>
      <c r="B367" s="431"/>
      <c r="C367" s="429">
        <v>211115038</v>
      </c>
      <c r="D367" s="429" t="s">
        <v>463</v>
      </c>
      <c r="E367" s="462">
        <v>44804</v>
      </c>
      <c r="F367" s="405"/>
      <c r="G367" s="405"/>
    </row>
    <row r="368" spans="1:7" ht="15.75" customHeight="1" x14ac:dyDescent="0.3">
      <c r="A368" s="430"/>
      <c r="B368" s="431"/>
      <c r="C368" s="429">
        <v>211115037</v>
      </c>
      <c r="D368" s="429"/>
      <c r="E368" s="424"/>
      <c r="F368" s="405"/>
      <c r="G368" s="405"/>
    </row>
    <row r="369" spans="1:7" ht="15.75" customHeight="1" x14ac:dyDescent="0.3">
      <c r="A369" s="430"/>
      <c r="B369" s="431"/>
      <c r="C369" s="429">
        <v>211115033</v>
      </c>
      <c r="D369" s="429"/>
      <c r="E369" s="424"/>
      <c r="F369" s="405"/>
      <c r="G369" s="405"/>
    </row>
    <row r="370" spans="1:7" ht="15.75" customHeight="1" x14ac:dyDescent="0.3">
      <c r="A370" s="430"/>
      <c r="B370" s="431"/>
      <c r="C370" s="429">
        <v>211115030</v>
      </c>
      <c r="D370" s="429"/>
      <c r="E370" s="424"/>
      <c r="F370" s="405"/>
      <c r="G370" s="405"/>
    </row>
    <row r="371" spans="1:7" ht="15.75" customHeight="1" x14ac:dyDescent="0.3">
      <c r="A371" s="430"/>
      <c r="B371" s="431"/>
      <c r="C371" s="429">
        <v>211115036</v>
      </c>
      <c r="D371" s="429"/>
      <c r="E371" s="424"/>
      <c r="F371" s="405"/>
      <c r="G371" s="405"/>
    </row>
    <row r="372" spans="1:7" ht="15.75" customHeight="1" x14ac:dyDescent="0.3">
      <c r="A372" s="430"/>
      <c r="B372" s="431"/>
      <c r="C372" s="429">
        <v>211115032</v>
      </c>
      <c r="D372" s="429"/>
      <c r="E372" s="424"/>
      <c r="F372" s="405"/>
      <c r="G372" s="405"/>
    </row>
    <row r="373" spans="1:7" ht="15.75" customHeight="1" x14ac:dyDescent="0.3">
      <c r="A373" s="430"/>
      <c r="B373" s="431"/>
      <c r="C373" s="429">
        <v>211115040</v>
      </c>
      <c r="D373" s="429"/>
      <c r="E373" s="424"/>
      <c r="F373" s="405"/>
      <c r="G373" s="405"/>
    </row>
    <row r="374" spans="1:7" ht="15.75" customHeight="1" x14ac:dyDescent="0.3">
      <c r="A374" s="430"/>
      <c r="B374" s="431"/>
      <c r="C374" s="429">
        <v>211115044</v>
      </c>
      <c r="D374" s="429"/>
      <c r="E374" s="424"/>
      <c r="F374" s="405"/>
      <c r="G374" s="405"/>
    </row>
    <row r="375" spans="1:7" ht="15.75" customHeight="1" x14ac:dyDescent="0.3">
      <c r="A375" s="430"/>
      <c r="B375" s="431"/>
      <c r="C375" s="429">
        <v>211115011</v>
      </c>
      <c r="D375" s="435" t="s">
        <v>1440</v>
      </c>
      <c r="E375" s="424"/>
      <c r="F375" s="405"/>
      <c r="G375" s="405"/>
    </row>
    <row r="376" spans="1:7" ht="15.75" customHeight="1" x14ac:dyDescent="0.3">
      <c r="A376" s="430"/>
      <c r="B376" s="431"/>
      <c r="C376" s="429">
        <v>211115012</v>
      </c>
      <c r="D376" s="429"/>
      <c r="E376" s="424"/>
      <c r="F376" s="405"/>
      <c r="G376" s="405"/>
    </row>
    <row r="377" spans="1:7" ht="15.75" customHeight="1" x14ac:dyDescent="0.3">
      <c r="A377" s="430"/>
      <c r="B377" s="431"/>
      <c r="C377" s="429">
        <v>211115013</v>
      </c>
      <c r="D377" s="429"/>
      <c r="E377" s="424"/>
      <c r="F377" s="405"/>
      <c r="G377" s="405"/>
    </row>
    <row r="378" spans="1:7" ht="15.75" customHeight="1" x14ac:dyDescent="0.3">
      <c r="A378" s="430"/>
      <c r="B378" s="431"/>
      <c r="C378" s="429">
        <v>211115014</v>
      </c>
      <c r="D378" s="429"/>
      <c r="E378" s="424"/>
      <c r="F378" s="405"/>
      <c r="G378" s="405"/>
    </row>
    <row r="379" spans="1:7" ht="15.75" customHeight="1" x14ac:dyDescent="0.3">
      <c r="A379" s="430"/>
      <c r="B379" s="431"/>
      <c r="C379" s="429">
        <v>211115015</v>
      </c>
      <c r="D379" s="424" t="s">
        <v>1441</v>
      </c>
      <c r="E379" s="424"/>
      <c r="F379" s="405"/>
      <c r="G379" s="405"/>
    </row>
    <row r="380" spans="1:7" ht="15.75" customHeight="1" x14ac:dyDescent="0.3">
      <c r="A380" s="430"/>
      <c r="B380" s="431"/>
      <c r="C380" s="424">
        <v>211115022</v>
      </c>
      <c r="D380" s="424" t="s">
        <v>29</v>
      </c>
      <c r="E380" s="424"/>
      <c r="F380" s="405"/>
      <c r="G380" s="405"/>
    </row>
    <row r="381" spans="1:7" ht="15.75" customHeight="1" x14ac:dyDescent="0.3">
      <c r="A381" s="430"/>
      <c r="B381" s="431"/>
      <c r="C381" s="429">
        <v>211115016</v>
      </c>
      <c r="D381" s="424"/>
      <c r="E381" s="424"/>
      <c r="F381" s="405"/>
      <c r="G381" s="405"/>
    </row>
    <row r="382" spans="1:7" ht="15.75" customHeight="1" x14ac:dyDescent="0.3">
      <c r="A382" s="430"/>
      <c r="B382" s="431"/>
      <c r="C382" s="429">
        <v>211115017</v>
      </c>
      <c r="D382" s="424"/>
      <c r="E382" s="424"/>
      <c r="F382" s="405"/>
      <c r="G382" s="405"/>
    </row>
    <row r="383" spans="1:7" ht="15.75" customHeight="1" x14ac:dyDescent="0.3">
      <c r="A383" s="430"/>
      <c r="B383" s="431"/>
      <c r="C383" s="429">
        <v>211115034</v>
      </c>
      <c r="D383" s="424"/>
      <c r="E383" s="424"/>
      <c r="F383" s="405"/>
      <c r="G383" s="405"/>
    </row>
    <row r="384" spans="1:7" ht="15.75" customHeight="1" x14ac:dyDescent="0.3">
      <c r="A384" s="430"/>
      <c r="B384" s="431"/>
      <c r="C384" s="429">
        <v>211115027</v>
      </c>
      <c r="D384" s="424"/>
      <c r="E384" s="424"/>
      <c r="F384" s="405"/>
      <c r="G384" s="405"/>
    </row>
    <row r="385" spans="1:7" ht="15.75" customHeight="1" x14ac:dyDescent="0.3">
      <c r="A385" s="430"/>
      <c r="B385" s="431"/>
      <c r="C385" s="429">
        <v>211115028</v>
      </c>
      <c r="D385" s="424"/>
      <c r="E385" s="424"/>
      <c r="F385" s="405"/>
      <c r="G385" s="405"/>
    </row>
    <row r="386" spans="1:7" ht="15.75" customHeight="1" x14ac:dyDescent="0.3">
      <c r="A386" s="430"/>
      <c r="B386" s="431"/>
      <c r="C386" s="429">
        <v>211115029</v>
      </c>
      <c r="D386" s="424"/>
      <c r="E386" s="424"/>
      <c r="F386" s="405"/>
      <c r="G386" s="405"/>
    </row>
    <row r="387" spans="1:7" ht="15.75" customHeight="1" x14ac:dyDescent="0.3">
      <c r="A387" s="430"/>
      <c r="B387" s="431"/>
      <c r="C387" s="429">
        <v>211115035</v>
      </c>
      <c r="D387" s="424"/>
      <c r="E387" s="424"/>
      <c r="F387" s="405"/>
      <c r="G387" s="405"/>
    </row>
    <row r="388" spans="1:7" ht="15.75" customHeight="1" x14ac:dyDescent="0.3">
      <c r="A388" s="430"/>
      <c r="B388" s="431"/>
      <c r="C388" s="429">
        <v>211115039</v>
      </c>
      <c r="D388" s="424"/>
      <c r="E388" s="424"/>
      <c r="F388" s="405"/>
      <c r="G388" s="405"/>
    </row>
    <row r="389" spans="1:7" ht="15.75" customHeight="1" x14ac:dyDescent="0.3">
      <c r="A389" s="430"/>
      <c r="B389" s="431"/>
      <c r="C389" s="429">
        <v>211115031</v>
      </c>
      <c r="D389" s="424"/>
      <c r="E389" s="424"/>
      <c r="F389" s="405"/>
      <c r="G389" s="405"/>
    </row>
    <row r="390" spans="1:7" ht="15.75" customHeight="1" x14ac:dyDescent="0.3">
      <c r="A390" s="430"/>
      <c r="B390" s="431"/>
      <c r="C390" s="429">
        <v>211115024</v>
      </c>
      <c r="D390" s="424"/>
      <c r="E390" s="424"/>
      <c r="F390" s="405"/>
      <c r="G390" s="405"/>
    </row>
    <row r="391" spans="1:7" ht="15.75" customHeight="1" x14ac:dyDescent="0.3">
      <c r="A391" s="430"/>
      <c r="B391" s="431"/>
      <c r="C391" s="429">
        <v>211115025</v>
      </c>
      <c r="D391" s="424"/>
      <c r="E391" s="424"/>
      <c r="F391" s="405"/>
      <c r="G391" s="405"/>
    </row>
    <row r="392" spans="1:7" ht="15.75" customHeight="1" x14ac:dyDescent="0.3">
      <c r="A392" s="430"/>
      <c r="B392" s="431"/>
      <c r="C392" s="429">
        <v>211115026</v>
      </c>
      <c r="D392" s="424"/>
      <c r="E392" s="424"/>
      <c r="F392" s="405"/>
      <c r="G392" s="405"/>
    </row>
    <row r="393" spans="1:7" ht="15.75" customHeight="1" x14ac:dyDescent="0.3">
      <c r="A393" s="430"/>
      <c r="B393" s="431"/>
      <c r="C393" s="429">
        <v>211115023</v>
      </c>
      <c r="D393" s="424" t="s">
        <v>1442</v>
      </c>
      <c r="E393" s="424"/>
      <c r="F393" s="405"/>
      <c r="G393" s="405"/>
    </row>
    <row r="394" spans="1:7" ht="15.75" customHeight="1" x14ac:dyDescent="0.3">
      <c r="A394" s="430"/>
      <c r="B394" s="431"/>
      <c r="C394" s="429">
        <v>211115020</v>
      </c>
      <c r="D394" s="424" t="s">
        <v>186</v>
      </c>
      <c r="E394" s="424"/>
      <c r="F394" s="405"/>
      <c r="G394" s="405"/>
    </row>
    <row r="395" spans="1:7" ht="15.75" customHeight="1" x14ac:dyDescent="0.3">
      <c r="A395" s="430"/>
      <c r="B395" s="431"/>
      <c r="C395" s="429">
        <v>211115018</v>
      </c>
      <c r="D395" s="424" t="s">
        <v>29</v>
      </c>
      <c r="E395" s="424"/>
      <c r="F395" s="405"/>
      <c r="G395" s="405"/>
    </row>
    <row r="396" spans="1:7" ht="15.75" customHeight="1" x14ac:dyDescent="0.3">
      <c r="A396" s="430"/>
      <c r="B396" s="431"/>
      <c r="C396" s="429">
        <v>211115019</v>
      </c>
      <c r="D396" s="424" t="s">
        <v>1305</v>
      </c>
      <c r="E396" s="424"/>
      <c r="F396" s="405"/>
      <c r="G396" s="405"/>
    </row>
    <row r="397" spans="1:7" ht="15.75" customHeight="1" x14ac:dyDescent="0.3">
      <c r="A397" s="430"/>
      <c r="B397" s="431"/>
      <c r="C397" s="424">
        <v>211115021</v>
      </c>
      <c r="D397" s="424" t="s">
        <v>1443</v>
      </c>
      <c r="E397" s="424"/>
      <c r="F397" s="405"/>
      <c r="G397" s="405"/>
    </row>
    <row r="398" spans="1:7" ht="15.75" customHeight="1" x14ac:dyDescent="0.3">
      <c r="A398" s="421"/>
      <c r="B398" s="431"/>
      <c r="C398" s="424"/>
      <c r="D398" s="424"/>
      <c r="E398" s="424"/>
      <c r="F398" s="405"/>
      <c r="G398" s="405"/>
    </row>
    <row r="399" spans="1:7" ht="15.75" customHeight="1" x14ac:dyDescent="0.3">
      <c r="A399" s="430" t="s">
        <v>1444</v>
      </c>
      <c r="B399" s="445" t="s">
        <v>1445</v>
      </c>
      <c r="C399" s="428">
        <v>211209005</v>
      </c>
      <c r="D399" s="429" t="s">
        <v>1446</v>
      </c>
      <c r="E399" s="429"/>
      <c r="F399" s="464" t="s">
        <v>1447</v>
      </c>
      <c r="G399" s="424" t="s">
        <v>1305</v>
      </c>
    </row>
    <row r="400" spans="1:7" ht="15.75" customHeight="1" x14ac:dyDescent="0.3">
      <c r="A400" s="430"/>
      <c r="B400" s="431"/>
      <c r="C400" s="428">
        <v>211209003</v>
      </c>
      <c r="D400" s="429" t="s">
        <v>1446</v>
      </c>
      <c r="E400" s="429"/>
      <c r="F400" s="464" t="s">
        <v>1448</v>
      </c>
      <c r="G400" s="405" t="s">
        <v>1305</v>
      </c>
    </row>
    <row r="401" spans="1:7" ht="15.75" customHeight="1" x14ac:dyDescent="0.3">
      <c r="A401" s="430"/>
      <c r="B401" s="445" t="s">
        <v>1449</v>
      </c>
      <c r="C401" s="429" t="s">
        <v>1450</v>
      </c>
      <c r="D401" s="429" t="s">
        <v>1305</v>
      </c>
      <c r="E401" s="465">
        <v>45066</v>
      </c>
      <c r="F401" s="466" t="s">
        <v>1451</v>
      </c>
      <c r="G401" s="405"/>
    </row>
    <row r="402" spans="1:7" ht="15.75" customHeight="1" x14ac:dyDescent="0.3">
      <c r="A402" s="430"/>
      <c r="B402" s="412" t="s">
        <v>1452</v>
      </c>
      <c r="C402" s="467" t="s">
        <v>1453</v>
      </c>
      <c r="D402" s="424" t="s">
        <v>1454</v>
      </c>
      <c r="E402" s="451"/>
      <c r="F402" s="466" t="s">
        <v>1455</v>
      </c>
      <c r="G402" s="405"/>
    </row>
    <row r="403" spans="1:7" ht="15.75" customHeight="1" x14ac:dyDescent="0.3">
      <c r="A403" s="430"/>
      <c r="B403" s="412"/>
      <c r="C403" s="468" t="s">
        <v>1456</v>
      </c>
      <c r="D403" s="424"/>
      <c r="E403" s="451"/>
      <c r="F403" s="466" t="s">
        <v>1457</v>
      </c>
      <c r="G403" s="405"/>
    </row>
    <row r="404" spans="1:7" ht="15.75" customHeight="1" x14ac:dyDescent="0.3">
      <c r="A404" s="430"/>
      <c r="B404" s="412"/>
      <c r="C404" s="467" t="s">
        <v>1458</v>
      </c>
      <c r="D404" s="424" t="s">
        <v>1305</v>
      </c>
      <c r="E404" s="451"/>
      <c r="F404" s="466" t="s">
        <v>1459</v>
      </c>
      <c r="G404" s="405"/>
    </row>
    <row r="405" spans="1:7" ht="15.75" customHeight="1" x14ac:dyDescent="0.3">
      <c r="A405" s="430"/>
      <c r="B405" s="405"/>
      <c r="C405" s="464" t="s">
        <v>1460</v>
      </c>
      <c r="D405" s="424" t="s">
        <v>1305</v>
      </c>
      <c r="E405" s="405"/>
      <c r="F405" s="466"/>
      <c r="G405" s="405"/>
    </row>
    <row r="406" spans="1:7" ht="15.75" customHeight="1" x14ac:dyDescent="0.3">
      <c r="A406" s="430"/>
      <c r="B406" s="445"/>
      <c r="C406" s="429"/>
      <c r="D406" s="429"/>
      <c r="E406" s="429"/>
      <c r="F406" s="405"/>
      <c r="G406" s="405"/>
    </row>
    <row r="407" spans="1:7" ht="15.75" customHeight="1" x14ac:dyDescent="0.3">
      <c r="A407" s="421" t="s">
        <v>1461</v>
      </c>
      <c r="B407" s="449" t="s">
        <v>1462</v>
      </c>
      <c r="C407" s="424"/>
      <c r="D407" s="424"/>
      <c r="E407" s="424"/>
      <c r="F407" s="405"/>
      <c r="G407" s="405"/>
    </row>
    <row r="408" spans="1:7" ht="15.75" customHeight="1" x14ac:dyDescent="0.3">
      <c r="A408" s="421"/>
      <c r="B408" s="449"/>
      <c r="C408" s="424">
        <v>211209007</v>
      </c>
      <c r="D408" s="421" t="s">
        <v>1454</v>
      </c>
      <c r="E408" s="424"/>
      <c r="F408" s="405"/>
      <c r="G408" s="405"/>
    </row>
    <row r="409" spans="1:7" ht="15.75" customHeight="1" x14ac:dyDescent="0.3">
      <c r="A409" s="421"/>
      <c r="B409" s="449"/>
      <c r="C409" s="424">
        <v>211208002</v>
      </c>
      <c r="D409" s="421" t="s">
        <v>1463</v>
      </c>
      <c r="E409" s="424"/>
      <c r="F409" s="405"/>
      <c r="G409" s="405"/>
    </row>
    <row r="410" spans="1:7" ht="15.75" customHeight="1" x14ac:dyDescent="0.3">
      <c r="A410" s="421"/>
      <c r="B410" s="449"/>
      <c r="C410" s="424">
        <v>211118008</v>
      </c>
      <c r="D410" s="421" t="s">
        <v>1446</v>
      </c>
      <c r="E410" s="424"/>
      <c r="F410" s="405"/>
      <c r="G410" s="405"/>
    </row>
    <row r="411" spans="1:7" ht="15.75" customHeight="1" x14ac:dyDescent="0.3">
      <c r="A411" s="421"/>
      <c r="B411" s="449"/>
      <c r="C411" s="424">
        <v>211209004</v>
      </c>
      <c r="D411" s="421" t="s">
        <v>463</v>
      </c>
      <c r="E411" s="424"/>
      <c r="F411" s="405"/>
      <c r="G411" s="405"/>
    </row>
    <row r="412" spans="1:7" ht="15.75" customHeight="1" x14ac:dyDescent="0.3">
      <c r="A412" s="421"/>
      <c r="B412" s="449"/>
      <c r="C412" s="424">
        <v>211118001</v>
      </c>
      <c r="D412" s="424"/>
      <c r="E412" s="424"/>
      <c r="F412" s="405"/>
      <c r="G412" s="405"/>
    </row>
    <row r="413" spans="1:7" ht="15.75" customHeight="1" x14ac:dyDescent="0.3">
      <c r="A413" s="421"/>
      <c r="B413" s="449"/>
      <c r="C413" s="446">
        <v>211209006</v>
      </c>
      <c r="D413" s="424" t="s">
        <v>1305</v>
      </c>
      <c r="E413" s="446"/>
      <c r="F413" s="405"/>
      <c r="G413" s="405"/>
    </row>
    <row r="414" spans="1:7" ht="15.75" customHeight="1" x14ac:dyDescent="0.3">
      <c r="A414" s="421"/>
      <c r="B414" s="431"/>
      <c r="C414" s="424"/>
      <c r="D414" s="424"/>
      <c r="E414" s="446"/>
      <c r="F414" s="405"/>
      <c r="G414" s="405"/>
    </row>
    <row r="415" spans="1:7" ht="15.75" customHeight="1" x14ac:dyDescent="0.3">
      <c r="A415" s="430" t="s">
        <v>141</v>
      </c>
      <c r="B415" s="445" t="s">
        <v>1371</v>
      </c>
      <c r="C415" s="429">
        <v>21112901001</v>
      </c>
      <c r="D415" s="424"/>
      <c r="E415" s="446">
        <v>23032001001</v>
      </c>
      <c r="F415" s="405"/>
      <c r="G415" s="469">
        <v>45574</v>
      </c>
    </row>
    <row r="416" spans="1:7" ht="15.75" customHeight="1" x14ac:dyDescent="0.3">
      <c r="A416" s="430"/>
      <c r="B416" s="445"/>
      <c r="C416" s="428">
        <v>23030601005</v>
      </c>
      <c r="D416" s="424" t="s">
        <v>1464</v>
      </c>
      <c r="E416" s="448">
        <v>23032001002</v>
      </c>
      <c r="F416" s="405" t="s">
        <v>1381</v>
      </c>
      <c r="G416" s="405">
        <v>24032801001</v>
      </c>
    </row>
    <row r="417" spans="1:7" ht="15.75" customHeight="1" x14ac:dyDescent="0.3">
      <c r="A417" s="430"/>
      <c r="B417" s="445"/>
      <c r="C417" s="428">
        <v>23030601006</v>
      </c>
      <c r="D417" s="424" t="s">
        <v>1464</v>
      </c>
      <c r="E417" s="448">
        <v>23032001003</v>
      </c>
      <c r="F417" s="405" t="s">
        <v>1465</v>
      </c>
      <c r="G417" s="405">
        <v>24032801002</v>
      </c>
    </row>
    <row r="418" spans="1:7" ht="15.75" customHeight="1" x14ac:dyDescent="0.3">
      <c r="A418" s="430"/>
      <c r="B418" s="445"/>
      <c r="C418" s="429">
        <v>23030601007</v>
      </c>
      <c r="D418" s="424"/>
      <c r="E418" s="446">
        <v>23032001004</v>
      </c>
      <c r="F418" s="405"/>
      <c r="G418" s="405">
        <v>24032801003</v>
      </c>
    </row>
    <row r="419" spans="1:7" ht="15.75" customHeight="1" x14ac:dyDescent="0.3">
      <c r="A419" s="430"/>
      <c r="B419" s="445"/>
      <c r="C419" s="424">
        <v>230306001</v>
      </c>
      <c r="D419" s="424"/>
      <c r="E419" s="446">
        <v>23032001005</v>
      </c>
      <c r="F419" s="405"/>
      <c r="G419" s="405">
        <v>24032801004</v>
      </c>
    </row>
    <row r="420" spans="1:7" ht="15.75" customHeight="1" x14ac:dyDescent="0.3">
      <c r="A420" s="430"/>
      <c r="B420" s="445"/>
      <c r="C420" s="424">
        <v>230306002</v>
      </c>
      <c r="D420" s="424"/>
      <c r="E420" s="446">
        <v>23042301001</v>
      </c>
      <c r="F420" s="405"/>
      <c r="G420" s="405">
        <v>24032801005</v>
      </c>
    </row>
    <row r="421" spans="1:7" ht="15.75" customHeight="1" x14ac:dyDescent="0.3">
      <c r="A421" s="430"/>
      <c r="B421" s="445"/>
      <c r="C421" s="424">
        <v>230306003</v>
      </c>
      <c r="D421" s="424"/>
      <c r="E421" s="448">
        <v>23030601001</v>
      </c>
      <c r="F421" s="405" t="s">
        <v>1381</v>
      </c>
      <c r="G421" s="405"/>
    </row>
    <row r="422" spans="1:7" ht="15.75" customHeight="1" x14ac:dyDescent="0.3">
      <c r="A422" s="430"/>
      <c r="B422" s="445"/>
      <c r="C422" s="403">
        <v>230306004</v>
      </c>
      <c r="D422" s="424"/>
      <c r="E422" s="446"/>
      <c r="F422" s="405"/>
      <c r="G422" s="405"/>
    </row>
    <row r="423" spans="1:7" ht="15.75" customHeight="1" x14ac:dyDescent="0.3">
      <c r="A423" s="430"/>
      <c r="B423" s="445"/>
      <c r="C423" s="403"/>
      <c r="D423" s="424"/>
      <c r="E423" s="446"/>
      <c r="F423" s="405"/>
      <c r="G423" s="405"/>
    </row>
    <row r="424" spans="1:7" ht="15.75" customHeight="1" x14ac:dyDescent="0.3">
      <c r="A424" s="430"/>
      <c r="B424" s="445"/>
      <c r="C424" s="405"/>
      <c r="D424" s="424"/>
      <c r="E424" s="470">
        <v>45574</v>
      </c>
      <c r="F424" s="405"/>
      <c r="G424" s="405"/>
    </row>
    <row r="425" spans="1:7" ht="15.75" customHeight="1" x14ac:dyDescent="0.3">
      <c r="A425" s="430" t="s">
        <v>144</v>
      </c>
      <c r="B425" s="445" t="s">
        <v>1371</v>
      </c>
      <c r="C425" s="429">
        <v>21112902001</v>
      </c>
      <c r="D425" s="424"/>
      <c r="E425" s="446">
        <v>24032802001</v>
      </c>
      <c r="F425" s="405"/>
      <c r="G425" s="405"/>
    </row>
    <row r="426" spans="1:7" ht="15.75" customHeight="1" x14ac:dyDescent="0.3">
      <c r="A426" s="430"/>
      <c r="B426" s="445"/>
      <c r="C426" s="424">
        <v>23030602001</v>
      </c>
      <c r="D426" s="424"/>
      <c r="E426" s="424">
        <v>24032802002</v>
      </c>
      <c r="F426" s="405"/>
      <c r="G426" s="405"/>
    </row>
    <row r="427" spans="1:7" ht="15.75" customHeight="1" x14ac:dyDescent="0.3">
      <c r="A427" s="430"/>
      <c r="B427" s="445"/>
      <c r="C427" s="424">
        <v>23032002001</v>
      </c>
      <c r="D427" s="424"/>
      <c r="E427" s="424">
        <v>24032802003</v>
      </c>
      <c r="F427" s="405"/>
      <c r="G427" s="405"/>
    </row>
    <row r="428" spans="1:7" ht="15.75" customHeight="1" x14ac:dyDescent="0.3">
      <c r="A428" s="430"/>
      <c r="B428" s="445"/>
      <c r="C428" s="424">
        <v>24042302003</v>
      </c>
      <c r="D428" s="424"/>
      <c r="E428" s="424">
        <v>24032802004</v>
      </c>
      <c r="F428" s="405"/>
      <c r="G428" s="405"/>
    </row>
    <row r="429" spans="1:7" ht="15.75" customHeight="1" x14ac:dyDescent="0.3">
      <c r="A429" s="430"/>
      <c r="B429" s="445"/>
      <c r="C429" s="403">
        <v>24042302002</v>
      </c>
      <c r="D429" s="424"/>
      <c r="E429" s="424"/>
      <c r="F429" s="405"/>
      <c r="G429" s="405"/>
    </row>
    <row r="430" spans="1:7" ht="15.75" customHeight="1" x14ac:dyDescent="0.3">
      <c r="A430" s="430"/>
      <c r="B430" s="445"/>
      <c r="C430" s="403">
        <v>24042302001</v>
      </c>
      <c r="D430" s="424"/>
      <c r="E430" s="424"/>
      <c r="F430" s="405"/>
      <c r="G430" s="405"/>
    </row>
    <row r="431" spans="1:7" ht="15.75" customHeight="1" x14ac:dyDescent="0.3">
      <c r="A431" s="430"/>
      <c r="B431" s="445"/>
      <c r="C431" s="405"/>
      <c r="D431" s="424"/>
      <c r="E431" s="424"/>
      <c r="F431" s="405"/>
      <c r="G431" s="405"/>
    </row>
    <row r="432" spans="1:7" ht="15.75" customHeight="1" x14ac:dyDescent="0.3">
      <c r="A432" s="430" t="s">
        <v>146</v>
      </c>
      <c r="B432" s="445" t="s">
        <v>1371</v>
      </c>
      <c r="C432" s="429">
        <v>21112903001</v>
      </c>
      <c r="D432" s="424"/>
      <c r="E432" s="424">
        <v>23042303003</v>
      </c>
      <c r="F432" s="405"/>
      <c r="G432" s="405"/>
    </row>
    <row r="433" spans="1:7" ht="15.75" customHeight="1" x14ac:dyDescent="0.3">
      <c r="A433" s="430"/>
      <c r="B433" s="445"/>
      <c r="C433" s="424">
        <v>23032003001</v>
      </c>
      <c r="D433" s="424"/>
      <c r="E433" s="424">
        <v>23042303004</v>
      </c>
      <c r="F433" s="405"/>
      <c r="G433" s="405"/>
    </row>
    <row r="434" spans="1:7" ht="15.75" customHeight="1" x14ac:dyDescent="0.3">
      <c r="A434" s="430"/>
      <c r="B434" s="445"/>
      <c r="C434" s="444">
        <v>23032003002</v>
      </c>
      <c r="D434" s="421" t="s">
        <v>1466</v>
      </c>
      <c r="E434" s="424">
        <v>23042303005</v>
      </c>
      <c r="F434" s="405"/>
      <c r="G434" s="405"/>
    </row>
    <row r="435" spans="1:7" ht="15.75" customHeight="1" x14ac:dyDescent="0.3">
      <c r="A435" s="430"/>
      <c r="B435" s="445"/>
      <c r="C435" s="444">
        <v>23032003003</v>
      </c>
      <c r="D435" s="421" t="s">
        <v>1466</v>
      </c>
      <c r="E435" s="451">
        <v>45574</v>
      </c>
      <c r="F435" s="405"/>
      <c r="G435" s="405"/>
    </row>
    <row r="436" spans="1:7" ht="15.75" customHeight="1" x14ac:dyDescent="0.3">
      <c r="A436" s="430"/>
      <c r="B436" s="445"/>
      <c r="C436" s="424">
        <v>23032003004</v>
      </c>
      <c r="D436" s="424"/>
      <c r="E436" s="424">
        <v>24032803001</v>
      </c>
      <c r="F436" s="405"/>
      <c r="G436" s="405"/>
    </row>
    <row r="437" spans="1:7" ht="15.75" customHeight="1" x14ac:dyDescent="0.3">
      <c r="A437" s="430"/>
      <c r="B437" s="445"/>
      <c r="C437" s="424">
        <v>23032003005</v>
      </c>
      <c r="D437" s="424"/>
      <c r="E437" s="424"/>
      <c r="F437" s="405"/>
      <c r="G437" s="405"/>
    </row>
    <row r="438" spans="1:7" ht="15.75" customHeight="1" x14ac:dyDescent="0.3">
      <c r="A438" s="430"/>
      <c r="B438" s="445"/>
      <c r="C438" s="444">
        <v>23042303001</v>
      </c>
      <c r="D438" s="421" t="s">
        <v>1466</v>
      </c>
      <c r="E438" s="424"/>
      <c r="F438" s="405"/>
      <c r="G438" s="405"/>
    </row>
    <row r="439" spans="1:7" ht="15.75" customHeight="1" x14ac:dyDescent="0.3">
      <c r="A439" s="430"/>
      <c r="B439" s="445"/>
      <c r="C439" s="424">
        <v>23042303002</v>
      </c>
      <c r="D439" s="424"/>
      <c r="E439" s="424"/>
      <c r="F439" s="405"/>
      <c r="G439" s="405"/>
    </row>
    <row r="440" spans="1:7" ht="15.75" customHeight="1" x14ac:dyDescent="0.3">
      <c r="A440" s="430"/>
      <c r="B440" s="445"/>
      <c r="C440" s="405"/>
      <c r="D440" s="424"/>
      <c r="E440" s="424"/>
      <c r="F440" s="405"/>
      <c r="G440" s="405"/>
    </row>
    <row r="441" spans="1:7" ht="15.75" customHeight="1" x14ac:dyDescent="0.3">
      <c r="A441" s="421"/>
      <c r="B441" s="431"/>
      <c r="C441" s="424"/>
      <c r="D441" s="424"/>
      <c r="E441" s="424"/>
      <c r="F441" s="405"/>
      <c r="G441" s="405"/>
    </row>
    <row r="442" spans="1:7" ht="15.75" customHeight="1" x14ac:dyDescent="0.3">
      <c r="A442" s="430" t="s">
        <v>989</v>
      </c>
      <c r="B442" s="431" t="s">
        <v>1467</v>
      </c>
      <c r="C442" s="424"/>
      <c r="D442" s="424"/>
      <c r="E442" s="424"/>
      <c r="F442" s="405"/>
      <c r="G442" s="405"/>
    </row>
    <row r="443" spans="1:7" ht="15.75" customHeight="1" x14ac:dyDescent="0.3">
      <c r="A443" s="447" t="s">
        <v>1468</v>
      </c>
      <c r="B443" s="431" t="s">
        <v>1467</v>
      </c>
      <c r="C443" s="424"/>
      <c r="D443" s="424"/>
      <c r="E443" s="424"/>
      <c r="F443" s="405"/>
      <c r="G443" s="405"/>
    </row>
    <row r="444" spans="1:7" ht="15.75" customHeight="1" x14ac:dyDescent="0.3">
      <c r="A444" s="421"/>
      <c r="B444" s="431"/>
      <c r="C444" s="424"/>
      <c r="D444" s="424"/>
      <c r="E444" s="424"/>
      <c r="F444" s="405"/>
      <c r="G444" s="405"/>
    </row>
    <row r="445" spans="1:7" ht="15.75" customHeight="1" x14ac:dyDescent="0.3">
      <c r="A445" s="430" t="s">
        <v>694</v>
      </c>
      <c r="B445" s="431" t="s">
        <v>693</v>
      </c>
      <c r="C445" s="428" t="s">
        <v>1469</v>
      </c>
      <c r="D445" s="429" t="s">
        <v>1305</v>
      </c>
      <c r="E445" s="429" t="s">
        <v>1470</v>
      </c>
      <c r="F445" s="405"/>
      <c r="G445" s="405"/>
    </row>
    <row r="446" spans="1:7" ht="15.75" customHeight="1" x14ac:dyDescent="0.3">
      <c r="A446" s="430"/>
      <c r="B446" s="431"/>
      <c r="C446" s="428" t="s">
        <v>1471</v>
      </c>
      <c r="D446" s="455" t="s">
        <v>463</v>
      </c>
      <c r="E446" s="429"/>
      <c r="F446" s="405"/>
      <c r="G446" s="405"/>
    </row>
    <row r="447" spans="1:7" ht="15.75" customHeight="1" x14ac:dyDescent="0.3">
      <c r="A447" s="430"/>
      <c r="B447" s="431"/>
      <c r="C447" s="428" t="s">
        <v>1472</v>
      </c>
      <c r="D447" s="429" t="s">
        <v>1000</v>
      </c>
      <c r="E447" s="429"/>
      <c r="F447" s="405"/>
      <c r="G447" s="405"/>
    </row>
    <row r="448" spans="1:7" ht="15.75" customHeight="1" x14ac:dyDescent="0.3">
      <c r="A448" s="430"/>
      <c r="B448" s="431"/>
      <c r="C448" s="428" t="s">
        <v>1473</v>
      </c>
      <c r="D448" s="429" t="s">
        <v>1474</v>
      </c>
      <c r="E448" s="429" t="s">
        <v>1475</v>
      </c>
      <c r="F448" s="405"/>
      <c r="G448" s="405"/>
    </row>
    <row r="449" spans="1:7" ht="15.75" customHeight="1" x14ac:dyDescent="0.3">
      <c r="A449" s="430"/>
      <c r="B449" s="431"/>
      <c r="C449" s="428" t="s">
        <v>1476</v>
      </c>
      <c r="D449" s="429" t="s">
        <v>1388</v>
      </c>
      <c r="E449" s="429"/>
      <c r="F449" s="405"/>
      <c r="G449" s="405"/>
    </row>
    <row r="450" spans="1:7" ht="15.75" customHeight="1" x14ac:dyDescent="0.3">
      <c r="A450" s="430"/>
      <c r="B450" s="431"/>
      <c r="C450" s="429"/>
      <c r="D450" s="429"/>
      <c r="E450" s="429"/>
      <c r="F450" s="405"/>
      <c r="G450" s="405"/>
    </row>
    <row r="451" spans="1:7" ht="15.75" customHeight="1" x14ac:dyDescent="0.3">
      <c r="A451" s="430" t="s">
        <v>377</v>
      </c>
      <c r="B451" s="431" t="s">
        <v>352</v>
      </c>
      <c r="C451" s="428">
        <v>211202003</v>
      </c>
      <c r="D451" s="429" t="s">
        <v>1350</v>
      </c>
      <c r="E451" s="429"/>
      <c r="F451" s="405" t="s">
        <v>1394</v>
      </c>
      <c r="G451" s="405"/>
    </row>
    <row r="452" spans="1:7" ht="15.75" customHeight="1" x14ac:dyDescent="0.3">
      <c r="A452" s="430"/>
      <c r="B452" s="431"/>
      <c r="C452" s="429">
        <v>211202011</v>
      </c>
      <c r="D452" s="429"/>
      <c r="E452" s="429"/>
      <c r="F452" s="405">
        <v>231113001</v>
      </c>
      <c r="G452" s="405"/>
    </row>
    <row r="453" spans="1:7" ht="15.75" customHeight="1" x14ac:dyDescent="0.3">
      <c r="A453" s="430"/>
      <c r="B453" s="431"/>
      <c r="C453" s="429">
        <v>211202020</v>
      </c>
      <c r="D453" s="429"/>
      <c r="E453" s="429"/>
      <c r="F453" s="405">
        <v>231113002</v>
      </c>
      <c r="G453" s="405"/>
    </row>
    <row r="454" spans="1:7" ht="15.75" customHeight="1" x14ac:dyDescent="0.3">
      <c r="A454" s="430"/>
      <c r="B454" s="431"/>
      <c r="C454" s="429">
        <v>211202009</v>
      </c>
      <c r="D454" s="429"/>
      <c r="E454" s="429"/>
      <c r="F454" s="405">
        <v>231113003</v>
      </c>
      <c r="G454" s="405"/>
    </row>
    <row r="455" spans="1:7" ht="15.75" customHeight="1" x14ac:dyDescent="0.3">
      <c r="A455" s="430"/>
      <c r="B455" s="431"/>
      <c r="C455" s="429">
        <v>211202014</v>
      </c>
      <c r="D455" s="429"/>
      <c r="E455" s="429"/>
      <c r="F455" s="405">
        <v>231113004</v>
      </c>
      <c r="G455" s="405"/>
    </row>
    <row r="456" spans="1:7" ht="15.75" customHeight="1" x14ac:dyDescent="0.3">
      <c r="A456" s="430"/>
      <c r="B456" s="431"/>
      <c r="C456" s="428">
        <v>211202012</v>
      </c>
      <c r="D456" s="429" t="s">
        <v>1361</v>
      </c>
      <c r="E456" s="429"/>
      <c r="F456" s="405">
        <v>231113005</v>
      </c>
      <c r="G456" s="405"/>
    </row>
    <row r="457" spans="1:7" ht="15.75" customHeight="1" x14ac:dyDescent="0.3">
      <c r="A457" s="430"/>
      <c r="B457" s="431"/>
      <c r="C457" s="428">
        <v>211202003</v>
      </c>
      <c r="D457" s="429"/>
      <c r="E457" s="429"/>
      <c r="F457" s="405">
        <v>231113006</v>
      </c>
      <c r="G457" s="405"/>
    </row>
    <row r="458" spans="1:7" ht="15.75" customHeight="1" x14ac:dyDescent="0.3">
      <c r="A458" s="430"/>
      <c r="B458" s="431"/>
      <c r="C458" s="428">
        <v>211202019</v>
      </c>
      <c r="D458" s="429"/>
      <c r="E458" s="429"/>
      <c r="F458" s="405">
        <v>231113007</v>
      </c>
      <c r="G458" s="405"/>
    </row>
    <row r="459" spans="1:7" ht="15.75" customHeight="1" x14ac:dyDescent="0.3">
      <c r="A459" s="430"/>
      <c r="B459" s="431"/>
      <c r="C459" s="429">
        <v>211202002</v>
      </c>
      <c r="D459" s="429"/>
      <c r="E459" s="429"/>
      <c r="F459" s="405"/>
      <c r="G459" s="405"/>
    </row>
    <row r="460" spans="1:7" ht="15.75" customHeight="1" x14ac:dyDescent="0.3">
      <c r="A460" s="430"/>
      <c r="B460" s="431"/>
      <c r="C460" s="428">
        <v>211202007</v>
      </c>
      <c r="D460" s="429"/>
      <c r="E460" s="429"/>
      <c r="F460" s="405"/>
      <c r="G460" s="405"/>
    </row>
    <row r="461" spans="1:7" ht="15.75" customHeight="1" x14ac:dyDescent="0.3">
      <c r="A461" s="430"/>
      <c r="B461" s="431"/>
      <c r="C461" s="428">
        <v>211202010</v>
      </c>
      <c r="D461" s="429"/>
      <c r="E461" s="429"/>
      <c r="F461" s="405"/>
      <c r="G461" s="405"/>
    </row>
    <row r="462" spans="1:7" ht="15.75" customHeight="1" x14ac:dyDescent="0.3">
      <c r="A462" s="430"/>
      <c r="B462" s="431"/>
      <c r="C462" s="428">
        <v>211202015</v>
      </c>
      <c r="D462" s="429" t="s">
        <v>1305</v>
      </c>
      <c r="E462" s="429"/>
      <c r="F462" s="405"/>
      <c r="G462" s="405"/>
    </row>
    <row r="463" spans="1:7" ht="15.75" customHeight="1" x14ac:dyDescent="0.3">
      <c r="A463" s="430"/>
      <c r="B463" s="431"/>
      <c r="C463" s="428">
        <v>211202004</v>
      </c>
      <c r="D463" s="429" t="s">
        <v>1305</v>
      </c>
      <c r="E463" s="429"/>
      <c r="F463" s="405"/>
      <c r="G463" s="405"/>
    </row>
    <row r="464" spans="1:7" ht="15.75" customHeight="1" x14ac:dyDescent="0.3">
      <c r="A464" s="430"/>
      <c r="B464" s="431"/>
      <c r="C464" s="428">
        <v>211202006</v>
      </c>
      <c r="D464" s="429"/>
      <c r="E464" s="429"/>
      <c r="F464" s="405"/>
      <c r="G464" s="405"/>
    </row>
    <row r="465" spans="1:9" ht="36.75" customHeight="1" x14ac:dyDescent="0.3">
      <c r="A465" s="430"/>
      <c r="B465" s="431"/>
      <c r="C465" s="428">
        <v>211202017</v>
      </c>
      <c r="D465" s="429" t="s">
        <v>1477</v>
      </c>
      <c r="E465" s="435" t="s">
        <v>1478</v>
      </c>
      <c r="F465" s="405"/>
      <c r="G465" s="405"/>
    </row>
    <row r="466" spans="1:9" ht="15.75" customHeight="1" x14ac:dyDescent="0.3">
      <c r="A466" s="430"/>
      <c r="B466" s="431"/>
      <c r="C466" s="429">
        <v>211202018</v>
      </c>
      <c r="D466" s="429"/>
      <c r="E466" s="429"/>
      <c r="F466" s="405"/>
      <c r="G466" s="405"/>
    </row>
    <row r="467" spans="1:9" ht="15.75" customHeight="1" x14ac:dyDescent="0.3">
      <c r="A467" s="430"/>
      <c r="B467" s="431"/>
      <c r="C467" s="428">
        <v>211202005</v>
      </c>
      <c r="D467" s="429" t="s">
        <v>1400</v>
      </c>
      <c r="E467" s="429"/>
      <c r="F467" s="405"/>
      <c r="G467" s="405"/>
    </row>
    <row r="468" spans="1:9" ht="15.75" customHeight="1" x14ac:dyDescent="0.3">
      <c r="A468" s="430"/>
      <c r="B468" s="431"/>
      <c r="C468" s="428">
        <v>211202001</v>
      </c>
      <c r="D468" s="429"/>
      <c r="E468" s="429"/>
      <c r="F468" s="405"/>
      <c r="G468" s="405"/>
    </row>
    <row r="469" spans="1:9" ht="15.75" customHeight="1" x14ac:dyDescent="0.3">
      <c r="A469" s="430"/>
      <c r="B469" s="431"/>
      <c r="C469" s="428">
        <v>211202008</v>
      </c>
      <c r="D469" s="429"/>
      <c r="E469" s="429"/>
      <c r="F469" s="405"/>
      <c r="G469" s="405"/>
    </row>
    <row r="470" spans="1:9" ht="15.75" customHeight="1" x14ac:dyDescent="0.3">
      <c r="A470" s="430"/>
      <c r="B470" s="431"/>
      <c r="C470" s="428">
        <v>211202013</v>
      </c>
      <c r="D470" s="429"/>
      <c r="E470" s="429"/>
      <c r="F470" s="405"/>
      <c r="G470" s="405"/>
    </row>
    <row r="471" spans="1:9" ht="15.75" customHeight="1" x14ac:dyDescent="0.3">
      <c r="A471" s="447"/>
      <c r="B471" s="431"/>
      <c r="C471" s="448">
        <v>211202016</v>
      </c>
      <c r="D471" s="446" t="s">
        <v>1381</v>
      </c>
      <c r="E471" s="446"/>
      <c r="F471" s="405"/>
      <c r="G471" s="405"/>
    </row>
    <row r="472" spans="1:9" ht="18" customHeight="1" x14ac:dyDescent="0.3">
      <c r="A472" s="421" t="s">
        <v>891</v>
      </c>
      <c r="B472" s="431" t="s">
        <v>1479</v>
      </c>
      <c r="C472" s="424">
        <v>22102001</v>
      </c>
      <c r="D472" s="424" t="s">
        <v>447</v>
      </c>
      <c r="E472" s="433" t="s">
        <v>1480</v>
      </c>
      <c r="F472" s="405"/>
      <c r="G472" s="405"/>
    </row>
    <row r="473" spans="1:9" ht="15.75" customHeight="1" x14ac:dyDescent="0.3">
      <c r="A473" s="421"/>
      <c r="B473" s="412"/>
      <c r="C473" s="424">
        <v>22102001</v>
      </c>
      <c r="D473" s="424"/>
      <c r="E473" s="424"/>
      <c r="F473" s="405"/>
      <c r="G473" s="405"/>
    </row>
    <row r="474" spans="1:9" ht="15.75" customHeight="1" x14ac:dyDescent="0.3">
      <c r="A474" s="421" t="s">
        <v>1481</v>
      </c>
      <c r="B474" s="412" t="s">
        <v>1482</v>
      </c>
      <c r="C474" s="444">
        <v>221216276</v>
      </c>
      <c r="D474" s="424" t="s">
        <v>1381</v>
      </c>
      <c r="E474" s="424" t="s">
        <v>1483</v>
      </c>
      <c r="F474" s="405"/>
      <c r="G474" s="405"/>
    </row>
    <row r="475" spans="1:9" ht="15.75" customHeight="1" x14ac:dyDescent="0.3">
      <c r="A475" s="421"/>
      <c r="B475" s="412"/>
      <c r="C475" s="444"/>
      <c r="D475" s="424"/>
      <c r="E475" s="424"/>
      <c r="F475" s="405"/>
      <c r="G475" s="405"/>
    </row>
    <row r="476" spans="1:9" ht="15.75" customHeight="1" x14ac:dyDescent="0.3">
      <c r="A476" s="421" t="s">
        <v>701</v>
      </c>
      <c r="B476" s="412" t="s">
        <v>1484</v>
      </c>
      <c r="C476" s="456">
        <v>421221224001</v>
      </c>
      <c r="D476" s="424" t="s">
        <v>1305</v>
      </c>
      <c r="E476" s="451">
        <v>45066</v>
      </c>
      <c r="F476" s="403">
        <v>230320041</v>
      </c>
      <c r="G476" s="405"/>
      <c r="H476" s="443">
        <v>230328052</v>
      </c>
      <c r="I476" s="405" t="s">
        <v>1485</v>
      </c>
    </row>
    <row r="477" spans="1:9" ht="15.75" customHeight="1" x14ac:dyDescent="0.3">
      <c r="A477" s="421"/>
      <c r="B477" s="412"/>
      <c r="C477" s="456">
        <v>230328031</v>
      </c>
      <c r="D477" s="424"/>
      <c r="E477" s="451"/>
      <c r="F477" s="403">
        <v>230320042</v>
      </c>
      <c r="G477" s="405"/>
      <c r="H477" s="443">
        <v>230328053</v>
      </c>
      <c r="I477" s="405" t="s">
        <v>1486</v>
      </c>
    </row>
    <row r="478" spans="1:9" ht="15.75" customHeight="1" x14ac:dyDescent="0.3">
      <c r="A478" s="421"/>
      <c r="B478" s="412"/>
      <c r="C478" s="456">
        <v>230328032</v>
      </c>
      <c r="D478" s="424"/>
      <c r="E478" s="451"/>
      <c r="F478" s="443">
        <v>230328043</v>
      </c>
      <c r="G478" s="405" t="s">
        <v>1487</v>
      </c>
      <c r="H478" s="403">
        <v>230328054</v>
      </c>
    </row>
    <row r="479" spans="1:9" ht="15.75" customHeight="1" x14ac:dyDescent="0.3">
      <c r="A479" s="421"/>
      <c r="B479" s="412"/>
      <c r="C479" s="456">
        <v>230328033</v>
      </c>
      <c r="D479" s="424"/>
      <c r="E479" s="451"/>
      <c r="F479" s="443">
        <v>230320044</v>
      </c>
      <c r="G479" s="405" t="s">
        <v>1488</v>
      </c>
      <c r="H479" s="443">
        <v>230328055</v>
      </c>
      <c r="I479" s="405" t="s">
        <v>1489</v>
      </c>
    </row>
    <row r="480" spans="1:9" ht="15.75" customHeight="1" x14ac:dyDescent="0.3">
      <c r="A480" s="421"/>
      <c r="B480" s="412"/>
      <c r="C480" s="456">
        <v>230328034</v>
      </c>
      <c r="D480" s="424"/>
      <c r="E480" s="451"/>
      <c r="F480" s="443">
        <v>230320045</v>
      </c>
      <c r="G480" s="405" t="s">
        <v>1488</v>
      </c>
      <c r="H480" s="403">
        <v>230328056</v>
      </c>
    </row>
    <row r="481" spans="1:9" ht="15.75" customHeight="1" x14ac:dyDescent="0.3">
      <c r="A481" s="421"/>
      <c r="B481" s="412"/>
      <c r="C481" s="456">
        <v>230328035</v>
      </c>
      <c r="D481" s="424"/>
      <c r="E481" s="451"/>
      <c r="F481" s="443">
        <v>230320046</v>
      </c>
      <c r="G481" s="405" t="s">
        <v>1381</v>
      </c>
      <c r="H481" s="403">
        <v>230328057</v>
      </c>
    </row>
    <row r="482" spans="1:9" ht="15.75" customHeight="1" x14ac:dyDescent="0.3">
      <c r="A482" s="421"/>
      <c r="B482" s="412"/>
      <c r="C482" s="459">
        <v>230328036</v>
      </c>
      <c r="D482" s="424" t="s">
        <v>1490</v>
      </c>
      <c r="E482" s="451"/>
      <c r="F482" s="443">
        <v>230320047</v>
      </c>
      <c r="G482" s="405" t="s">
        <v>1381</v>
      </c>
      <c r="H482" s="443">
        <v>230328058</v>
      </c>
      <c r="I482" s="405" t="s">
        <v>447</v>
      </c>
    </row>
    <row r="483" spans="1:9" ht="15.75" customHeight="1" x14ac:dyDescent="0.3">
      <c r="A483" s="421"/>
      <c r="B483" s="412"/>
      <c r="C483" s="459">
        <v>230328037</v>
      </c>
      <c r="D483" s="424" t="s">
        <v>1305</v>
      </c>
      <c r="E483" s="451"/>
      <c r="F483" s="443">
        <v>230320048</v>
      </c>
      <c r="G483" s="405"/>
      <c r="H483" s="443">
        <v>230328059</v>
      </c>
      <c r="I483" s="471" t="s">
        <v>1305</v>
      </c>
    </row>
    <row r="484" spans="1:9" ht="15.75" customHeight="1" x14ac:dyDescent="0.3">
      <c r="A484" s="421"/>
      <c r="B484" s="412"/>
      <c r="C484" s="459">
        <v>230328038</v>
      </c>
      <c r="D484" s="424" t="s">
        <v>1305</v>
      </c>
      <c r="E484" s="451"/>
      <c r="F484" s="443">
        <v>230320049</v>
      </c>
      <c r="G484" s="405" t="s">
        <v>1491</v>
      </c>
      <c r="H484" s="443">
        <v>230328060</v>
      </c>
      <c r="I484" s="471" t="s">
        <v>1305</v>
      </c>
    </row>
    <row r="485" spans="1:9" ht="15.75" customHeight="1" x14ac:dyDescent="0.3">
      <c r="A485" s="421"/>
      <c r="B485" s="412"/>
      <c r="C485" s="459">
        <v>230328039</v>
      </c>
      <c r="D485" s="424" t="s">
        <v>1291</v>
      </c>
      <c r="E485" s="451"/>
      <c r="F485" s="443">
        <v>230328050</v>
      </c>
      <c r="G485" s="405" t="s">
        <v>1348</v>
      </c>
      <c r="H485" s="403"/>
    </row>
    <row r="486" spans="1:9" ht="15.75" customHeight="1" x14ac:dyDescent="0.3">
      <c r="A486" s="421"/>
      <c r="B486" s="412"/>
      <c r="C486" s="456">
        <v>230320040</v>
      </c>
      <c r="D486" s="424"/>
      <c r="E486" s="451"/>
      <c r="F486" s="403">
        <v>230328051</v>
      </c>
      <c r="G486" s="405"/>
      <c r="H486" s="403"/>
    </row>
    <row r="487" spans="1:9" ht="15.75" customHeight="1" x14ac:dyDescent="0.3">
      <c r="A487" s="421"/>
      <c r="B487" s="412"/>
      <c r="C487" s="456"/>
      <c r="D487" s="424"/>
      <c r="E487" s="451"/>
      <c r="F487" s="405"/>
      <c r="G487" s="405"/>
    </row>
    <row r="488" spans="1:9" ht="15.75" customHeight="1" x14ac:dyDescent="0.3">
      <c r="A488" s="412" t="s">
        <v>674</v>
      </c>
      <c r="B488" s="412" t="s">
        <v>1492</v>
      </c>
      <c r="C488" s="424">
        <v>221228308</v>
      </c>
      <c r="D488" s="424"/>
      <c r="E488" s="424"/>
      <c r="F488" s="405"/>
      <c r="G488" s="405"/>
    </row>
    <row r="489" spans="1:9" ht="15.75" customHeight="1" x14ac:dyDescent="0.3">
      <c r="A489" s="412"/>
      <c r="B489" s="412"/>
      <c r="C489" s="424"/>
      <c r="D489" s="424"/>
      <c r="E489" s="424"/>
      <c r="F489" s="405"/>
      <c r="G489" s="405"/>
    </row>
    <row r="490" spans="1:9" ht="15.75" customHeight="1" x14ac:dyDescent="0.3">
      <c r="A490" s="472" t="s">
        <v>356</v>
      </c>
      <c r="B490" s="412" t="s">
        <v>352</v>
      </c>
      <c r="C490" s="444">
        <v>211102004</v>
      </c>
      <c r="D490" s="424" t="s">
        <v>1381</v>
      </c>
      <c r="E490" s="435"/>
      <c r="F490" s="405" t="s">
        <v>1394</v>
      </c>
      <c r="G490" s="405"/>
    </row>
    <row r="491" spans="1:9" ht="15.75" customHeight="1" x14ac:dyDescent="0.3">
      <c r="A491" s="472"/>
      <c r="B491" s="412"/>
      <c r="C491" s="444">
        <v>211102005</v>
      </c>
      <c r="D491" s="424"/>
      <c r="E491" s="433"/>
      <c r="F491" s="405"/>
      <c r="G491" s="405"/>
    </row>
    <row r="492" spans="1:9" ht="15.75" customHeight="1" x14ac:dyDescent="0.3">
      <c r="A492" s="473"/>
      <c r="B492" s="412"/>
      <c r="C492" s="444">
        <v>211102006</v>
      </c>
      <c r="D492" s="424"/>
      <c r="E492" s="433"/>
      <c r="F492" s="405">
        <v>231113007</v>
      </c>
      <c r="G492" s="405"/>
    </row>
    <row r="493" spans="1:9" ht="15.75" customHeight="1" x14ac:dyDescent="0.3">
      <c r="A493" s="473"/>
      <c r="B493" s="412"/>
      <c r="C493" s="444">
        <v>211102012</v>
      </c>
      <c r="D493" s="424"/>
      <c r="E493" s="433"/>
      <c r="F493" s="405">
        <v>231113008</v>
      </c>
      <c r="G493" s="405"/>
    </row>
    <row r="494" spans="1:9" ht="15.75" customHeight="1" x14ac:dyDescent="0.3">
      <c r="A494" s="473"/>
      <c r="B494" s="412"/>
      <c r="C494" s="444">
        <v>211102018</v>
      </c>
      <c r="D494" s="424"/>
      <c r="E494" s="433"/>
      <c r="F494" s="405">
        <v>231113009</v>
      </c>
      <c r="G494" s="405"/>
    </row>
    <row r="495" spans="1:9" ht="24.75" customHeight="1" x14ac:dyDescent="0.3">
      <c r="A495" s="473"/>
      <c r="B495" s="412"/>
      <c r="C495" s="444">
        <v>211102023</v>
      </c>
      <c r="D495" s="424" t="s">
        <v>1477</v>
      </c>
      <c r="E495" s="435" t="s">
        <v>1478</v>
      </c>
      <c r="F495" s="414">
        <v>231113010</v>
      </c>
      <c r="G495" s="405" t="s">
        <v>1493</v>
      </c>
    </row>
    <row r="496" spans="1:9" ht="15.75" customHeight="1" x14ac:dyDescent="0.3">
      <c r="A496" s="473"/>
      <c r="B496" s="412"/>
      <c r="C496" s="444">
        <v>211102024</v>
      </c>
      <c r="D496" s="424"/>
      <c r="E496" s="433"/>
      <c r="F496" s="414">
        <v>231113011</v>
      </c>
      <c r="G496" s="405"/>
    </row>
    <row r="497" spans="1:8" ht="15.75" customHeight="1" x14ac:dyDescent="0.3">
      <c r="A497" s="473"/>
      <c r="B497" s="412"/>
      <c r="C497" s="444">
        <v>211102030</v>
      </c>
      <c r="D497" s="424" t="s">
        <v>1494</v>
      </c>
      <c r="E497" s="433"/>
      <c r="F497" s="414">
        <v>231113012</v>
      </c>
      <c r="G497" s="405" t="s">
        <v>1301</v>
      </c>
    </row>
    <row r="498" spans="1:8" ht="15.75" customHeight="1" x14ac:dyDescent="0.3">
      <c r="A498" s="473"/>
      <c r="B498" s="412" t="s">
        <v>1495</v>
      </c>
      <c r="C498" s="444">
        <v>211116006</v>
      </c>
      <c r="D498" s="424" t="s">
        <v>1381</v>
      </c>
      <c r="E498" s="433"/>
      <c r="F498" s="405">
        <v>231113013</v>
      </c>
      <c r="G498" s="405"/>
    </row>
    <row r="499" spans="1:8" ht="15.75" customHeight="1" x14ac:dyDescent="0.3">
      <c r="A499" s="421"/>
      <c r="B499" s="412"/>
      <c r="C499" s="444">
        <v>211102026</v>
      </c>
      <c r="D499" s="424" t="s">
        <v>1496</v>
      </c>
      <c r="E499" s="424"/>
      <c r="F499" s="405">
        <v>231113014</v>
      </c>
      <c r="G499" s="405"/>
    </row>
    <row r="500" spans="1:8" ht="15.75" customHeight="1" x14ac:dyDescent="0.3">
      <c r="A500" s="421"/>
      <c r="B500" s="412"/>
      <c r="C500" s="444" t="s">
        <v>1283</v>
      </c>
      <c r="D500" s="424" t="s">
        <v>1497</v>
      </c>
      <c r="E500" s="424"/>
      <c r="F500" s="405">
        <v>231113015</v>
      </c>
      <c r="G500" s="405"/>
    </row>
    <row r="501" spans="1:8" ht="15.75" customHeight="1" x14ac:dyDescent="0.3">
      <c r="A501" s="421"/>
      <c r="B501" s="412" t="s">
        <v>1498</v>
      </c>
      <c r="C501" s="444">
        <v>211102031</v>
      </c>
      <c r="D501" s="424" t="s">
        <v>1381</v>
      </c>
      <c r="E501" s="424"/>
      <c r="F501" s="405">
        <v>231113016</v>
      </c>
      <c r="G501" s="405"/>
    </row>
    <row r="502" spans="1:8" ht="15.75" customHeight="1" x14ac:dyDescent="0.3">
      <c r="A502" s="421"/>
      <c r="B502" s="412"/>
      <c r="C502" s="444">
        <v>211102011</v>
      </c>
      <c r="D502" s="424"/>
      <c r="E502" s="424"/>
      <c r="F502" s="405">
        <v>231113017</v>
      </c>
      <c r="G502" s="405"/>
    </row>
    <row r="503" spans="1:8" ht="15.75" customHeight="1" x14ac:dyDescent="0.3">
      <c r="A503" s="421"/>
      <c r="B503" s="412"/>
      <c r="C503" s="444"/>
      <c r="D503" s="424"/>
      <c r="E503" s="424"/>
      <c r="F503" s="405">
        <v>231113025</v>
      </c>
      <c r="G503" s="405"/>
      <c r="H503" s="405" t="s">
        <v>1499</v>
      </c>
    </row>
    <row r="504" spans="1:8" ht="15.75" customHeight="1" x14ac:dyDescent="0.3">
      <c r="A504" s="421"/>
      <c r="B504" s="412"/>
      <c r="C504" s="424"/>
      <c r="D504" s="424"/>
      <c r="E504" s="424"/>
      <c r="F504" s="405"/>
    </row>
    <row r="505" spans="1:8" ht="15.75" customHeight="1" x14ac:dyDescent="0.3">
      <c r="A505" s="472" t="s">
        <v>1500</v>
      </c>
      <c r="B505" s="474" t="s">
        <v>1501</v>
      </c>
      <c r="C505" s="424">
        <v>240719001</v>
      </c>
      <c r="D505" s="424"/>
      <c r="E505" s="424"/>
      <c r="F505" s="405"/>
    </row>
    <row r="506" spans="1:8" ht="15.75" customHeight="1" x14ac:dyDescent="0.3">
      <c r="A506" s="421"/>
      <c r="B506" s="412"/>
      <c r="C506" s="424">
        <v>240719002</v>
      </c>
      <c r="D506" s="424"/>
      <c r="E506" s="424"/>
    </row>
    <row r="507" spans="1:8" ht="15.75" customHeight="1" x14ac:dyDescent="0.3">
      <c r="A507" s="421"/>
      <c r="B507" s="412"/>
      <c r="C507" s="424"/>
      <c r="D507" s="424"/>
      <c r="E507" s="424"/>
    </row>
    <row r="508" spans="1:8" ht="31.5" customHeight="1" x14ac:dyDescent="0.3">
      <c r="A508" s="474" t="s">
        <v>1502</v>
      </c>
      <c r="B508" s="474" t="s">
        <v>576</v>
      </c>
      <c r="C508" s="424" t="s">
        <v>1503</v>
      </c>
      <c r="D508" s="424"/>
      <c r="E508" s="433" t="s">
        <v>1504</v>
      </c>
    </row>
    <row r="509" spans="1:8" ht="15.75" customHeight="1" x14ac:dyDescent="0.3">
      <c r="A509" s="421"/>
      <c r="B509" s="412"/>
      <c r="C509" s="424" t="s">
        <v>1283</v>
      </c>
      <c r="D509" s="424"/>
      <c r="E509" s="444">
        <v>225150204</v>
      </c>
      <c r="F509" s="405" t="s">
        <v>1307</v>
      </c>
    </row>
    <row r="510" spans="1:8" ht="15.75" customHeight="1" x14ac:dyDescent="0.3">
      <c r="A510" s="421"/>
      <c r="B510" s="412"/>
      <c r="C510" s="424">
        <v>212350927</v>
      </c>
      <c r="D510" s="424"/>
      <c r="E510" s="444">
        <v>225150185</v>
      </c>
      <c r="F510" s="405" t="s">
        <v>1307</v>
      </c>
    </row>
    <row r="511" spans="1:8" ht="15.75" customHeight="1" x14ac:dyDescent="0.3">
      <c r="A511" s="421"/>
      <c r="B511" s="412"/>
      <c r="C511" s="424">
        <v>202450669</v>
      </c>
      <c r="D511" s="424"/>
      <c r="E511" s="424"/>
    </row>
    <row r="512" spans="1:8" ht="15.75" customHeight="1" x14ac:dyDescent="0.3">
      <c r="A512" s="421"/>
      <c r="B512" s="412"/>
      <c r="C512" s="424"/>
      <c r="D512" s="424"/>
      <c r="E512" s="424"/>
    </row>
    <row r="513" spans="1:5" ht="15.75" customHeight="1" x14ac:dyDescent="0.3">
      <c r="A513" s="475" t="s">
        <v>182</v>
      </c>
      <c r="B513" s="475" t="s">
        <v>1505</v>
      </c>
      <c r="C513" s="424">
        <v>212850164</v>
      </c>
      <c r="D513" s="424" t="s">
        <v>1506</v>
      </c>
      <c r="E513" s="424"/>
    </row>
    <row r="514" spans="1:5" ht="15.75" customHeight="1" x14ac:dyDescent="0.3">
      <c r="A514" s="421"/>
      <c r="B514" s="412"/>
      <c r="C514" s="424"/>
      <c r="D514" s="424"/>
      <c r="E514" s="424"/>
    </row>
    <row r="515" spans="1:5" ht="15.75" customHeight="1" x14ac:dyDescent="0.3">
      <c r="A515" s="419" t="s">
        <v>203</v>
      </c>
      <c r="B515" s="412" t="s">
        <v>468</v>
      </c>
      <c r="C515" s="444">
        <v>211115001</v>
      </c>
      <c r="D515" s="424"/>
      <c r="E515" s="424"/>
    </row>
    <row r="516" spans="1:5" ht="15.75" customHeight="1" x14ac:dyDescent="0.3">
      <c r="A516" s="473"/>
      <c r="B516" s="412"/>
      <c r="C516" s="444">
        <v>211115006</v>
      </c>
      <c r="D516" s="424"/>
      <c r="E516" s="424"/>
    </row>
    <row r="517" spans="1:5" ht="15.75" customHeight="1" x14ac:dyDescent="0.3">
      <c r="A517" s="473"/>
      <c r="B517" s="412"/>
      <c r="C517" s="444">
        <v>211115002</v>
      </c>
      <c r="D517" s="424"/>
      <c r="E517" s="424"/>
    </row>
    <row r="518" spans="1:5" ht="15.75" customHeight="1" x14ac:dyDescent="0.3">
      <c r="A518" s="473"/>
      <c r="B518" s="412"/>
      <c r="C518" s="444">
        <v>211115009</v>
      </c>
      <c r="D518" s="424"/>
      <c r="E518" s="424"/>
    </row>
    <row r="519" spans="1:5" ht="15.75" customHeight="1" x14ac:dyDescent="0.3">
      <c r="A519" s="473"/>
      <c r="B519" s="412"/>
      <c r="C519" s="444">
        <v>211115024</v>
      </c>
      <c r="D519" s="424"/>
      <c r="E519" s="424"/>
    </row>
    <row r="520" spans="1:5" ht="15.75" customHeight="1" x14ac:dyDescent="0.3">
      <c r="A520" s="421"/>
      <c r="B520" s="412"/>
      <c r="C520" s="424"/>
      <c r="D520" s="424"/>
      <c r="E520" s="424"/>
    </row>
    <row r="521" spans="1:5" ht="15.75" customHeight="1" x14ac:dyDescent="0.3">
      <c r="A521" s="421"/>
      <c r="B521" s="412"/>
      <c r="C521" s="424"/>
      <c r="D521" s="424"/>
      <c r="E521" s="424"/>
    </row>
    <row r="522" spans="1:5" ht="15.75" customHeight="1" x14ac:dyDescent="0.3">
      <c r="A522" s="421"/>
      <c r="B522" s="412"/>
      <c r="C522" s="424"/>
      <c r="D522" s="424"/>
      <c r="E522" s="424"/>
    </row>
    <row r="523" spans="1:5" ht="15.75" customHeight="1" x14ac:dyDescent="0.3">
      <c r="A523" s="475" t="s">
        <v>724</v>
      </c>
      <c r="B523" s="475" t="s">
        <v>722</v>
      </c>
      <c r="C523" s="444">
        <v>230928001</v>
      </c>
      <c r="D523" s="424" t="s">
        <v>1507</v>
      </c>
    </row>
    <row r="524" spans="1:5" ht="15.75" customHeight="1" x14ac:dyDescent="0.3">
      <c r="A524" s="421"/>
      <c r="B524" s="412" t="s">
        <v>1508</v>
      </c>
      <c r="C524" s="444" t="s">
        <v>1509</v>
      </c>
      <c r="D524" s="424" t="s">
        <v>1507</v>
      </c>
      <c r="E524" s="424"/>
    </row>
    <row r="525" spans="1:5" ht="15.75" customHeight="1" x14ac:dyDescent="0.3">
      <c r="A525" s="421"/>
      <c r="B525" s="412"/>
      <c r="C525" s="444" t="s">
        <v>1510</v>
      </c>
      <c r="D525" s="424" t="s">
        <v>1507</v>
      </c>
      <c r="E525" s="424"/>
    </row>
    <row r="526" spans="1:5" ht="15.75" customHeight="1" x14ac:dyDescent="0.3">
      <c r="A526" s="421"/>
      <c r="B526" s="412"/>
      <c r="C526" s="444" t="s">
        <v>1511</v>
      </c>
      <c r="D526" s="424" t="s">
        <v>1305</v>
      </c>
      <c r="E526" s="424"/>
    </row>
    <row r="527" spans="1:5" ht="15.75" customHeight="1" x14ac:dyDescent="0.3">
      <c r="A527" s="421"/>
      <c r="B527" s="412"/>
      <c r="C527" s="444" t="s">
        <v>1512</v>
      </c>
      <c r="D527" s="424" t="s">
        <v>1507</v>
      </c>
      <c r="E527" s="424"/>
    </row>
    <row r="528" spans="1:5" ht="15.75" customHeight="1" x14ac:dyDescent="0.3">
      <c r="A528" s="421"/>
      <c r="B528" s="412"/>
      <c r="C528" s="444" t="s">
        <v>1513</v>
      </c>
      <c r="D528" s="424" t="s">
        <v>1366</v>
      </c>
      <c r="E528" s="424"/>
    </row>
    <row r="529" spans="1:10" ht="15.75" customHeight="1" x14ac:dyDescent="0.3">
      <c r="A529" s="421"/>
      <c r="B529" s="412"/>
      <c r="C529" s="476"/>
      <c r="D529" s="424"/>
      <c r="E529" s="424"/>
    </row>
    <row r="530" spans="1:10" ht="15.75" customHeight="1" x14ac:dyDescent="0.3">
      <c r="A530" s="475" t="s">
        <v>724</v>
      </c>
      <c r="B530" s="475" t="s">
        <v>1514</v>
      </c>
      <c r="C530" s="424" t="s">
        <v>1515</v>
      </c>
      <c r="D530" s="477" t="s">
        <v>29</v>
      </c>
      <c r="E530" s="424"/>
    </row>
    <row r="531" spans="1:10" ht="15.75" customHeight="1" x14ac:dyDescent="0.3">
      <c r="A531" s="421"/>
      <c r="B531" s="412" t="s">
        <v>1516</v>
      </c>
      <c r="C531" s="478" t="s">
        <v>1517</v>
      </c>
      <c r="D531" s="424"/>
      <c r="E531" s="424"/>
    </row>
    <row r="532" spans="1:10" ht="15.75" customHeight="1" x14ac:dyDescent="0.3">
      <c r="A532" s="421"/>
      <c r="B532" s="412"/>
      <c r="C532" s="478" t="s">
        <v>1518</v>
      </c>
      <c r="D532" s="424"/>
      <c r="E532" s="424"/>
    </row>
    <row r="533" spans="1:10" ht="15.75" customHeight="1" x14ac:dyDescent="0.3">
      <c r="A533" s="421"/>
      <c r="B533" s="412"/>
      <c r="C533" s="478" t="s">
        <v>1519</v>
      </c>
      <c r="D533" s="424"/>
      <c r="E533" s="424"/>
    </row>
    <row r="534" spans="1:10" ht="15.75" customHeight="1" x14ac:dyDescent="0.3">
      <c r="A534" s="421"/>
      <c r="B534" s="412"/>
      <c r="C534" s="478" t="s">
        <v>1520</v>
      </c>
      <c r="D534" s="424"/>
      <c r="E534" s="424"/>
    </row>
    <row r="535" spans="1:10" ht="15.75" customHeight="1" x14ac:dyDescent="0.3">
      <c r="A535" s="421"/>
      <c r="B535" s="412"/>
      <c r="C535" s="478" t="s">
        <v>1520</v>
      </c>
      <c r="D535" s="424"/>
      <c r="E535" s="424"/>
    </row>
    <row r="536" spans="1:10" ht="15.75" customHeight="1" x14ac:dyDescent="0.3">
      <c r="A536" s="421"/>
      <c r="B536" s="412"/>
      <c r="C536" s="424"/>
      <c r="D536" s="424"/>
      <c r="E536" s="424"/>
    </row>
    <row r="537" spans="1:10" ht="15.75" customHeight="1" x14ac:dyDescent="0.3">
      <c r="A537" s="474" t="s">
        <v>103</v>
      </c>
      <c r="B537" s="474" t="s">
        <v>102</v>
      </c>
      <c r="C537" s="444">
        <v>230922049</v>
      </c>
      <c r="D537" s="421" t="s">
        <v>1521</v>
      </c>
      <c r="E537" s="424"/>
    </row>
    <row r="538" spans="1:10" ht="15.75" customHeight="1" x14ac:dyDescent="0.3">
      <c r="A538" s="421"/>
      <c r="B538" s="412"/>
      <c r="C538" s="444">
        <v>230922050</v>
      </c>
      <c r="D538" s="421" t="s">
        <v>1521</v>
      </c>
      <c r="E538" s="424"/>
    </row>
    <row r="539" spans="1:10" ht="15.75" customHeight="1" x14ac:dyDescent="0.3">
      <c r="A539" s="421"/>
      <c r="B539" s="412"/>
      <c r="C539" s="424"/>
      <c r="D539" s="424"/>
      <c r="E539" s="424"/>
    </row>
    <row r="540" spans="1:10" ht="15.75" customHeight="1" x14ac:dyDescent="0.3">
      <c r="A540" s="421"/>
      <c r="B540" s="412"/>
      <c r="C540" s="424"/>
      <c r="D540" s="424"/>
      <c r="E540" s="424"/>
    </row>
    <row r="541" spans="1:10" ht="15.75" customHeight="1" x14ac:dyDescent="0.3">
      <c r="A541" s="475" t="s">
        <v>757</v>
      </c>
      <c r="B541" s="475" t="s">
        <v>1522</v>
      </c>
      <c r="C541" s="468"/>
      <c r="D541" s="424"/>
      <c r="E541" s="424"/>
    </row>
    <row r="542" spans="1:10" ht="15.75" customHeight="1" x14ac:dyDescent="0.3">
      <c r="A542" s="421"/>
      <c r="B542" s="412"/>
      <c r="C542" s="467" t="s">
        <v>1523</v>
      </c>
      <c r="D542" s="424" t="s">
        <v>1381</v>
      </c>
      <c r="E542" s="424"/>
    </row>
    <row r="543" spans="1:10" ht="15.75" customHeight="1" x14ac:dyDescent="0.3">
      <c r="A543" s="421"/>
      <c r="B543" s="412"/>
      <c r="C543" s="468"/>
      <c r="D543" s="424"/>
      <c r="E543" s="424"/>
    </row>
    <row r="544" spans="1:10" ht="15.75" customHeight="1" x14ac:dyDescent="0.3">
      <c r="A544" s="405" t="s">
        <v>1524</v>
      </c>
      <c r="B544" s="474" t="s">
        <v>1525</v>
      </c>
      <c r="C544" s="467" t="s">
        <v>1526</v>
      </c>
      <c r="D544" s="424"/>
      <c r="E544" s="424" t="s">
        <v>1394</v>
      </c>
      <c r="G544" s="479" t="s">
        <v>1527</v>
      </c>
      <c r="I544" s="467" t="s">
        <v>1528</v>
      </c>
      <c r="J544" s="405" t="s">
        <v>1529</v>
      </c>
    </row>
    <row r="545" spans="1:10" ht="15.75" customHeight="1" x14ac:dyDescent="0.3">
      <c r="A545" s="421"/>
      <c r="B545" s="412"/>
      <c r="C545" s="467" t="s">
        <v>1530</v>
      </c>
      <c r="D545" s="424"/>
      <c r="E545" s="479" t="s">
        <v>1531</v>
      </c>
      <c r="F545" s="480"/>
      <c r="G545" s="479" t="s">
        <v>1532</v>
      </c>
      <c r="H545" s="480"/>
      <c r="I545" s="468" t="s">
        <v>1533</v>
      </c>
      <c r="J545" s="480"/>
    </row>
    <row r="546" spans="1:10" ht="15.75" customHeight="1" x14ac:dyDescent="0.3">
      <c r="A546" s="421"/>
      <c r="B546" s="481" t="s">
        <v>1534</v>
      </c>
      <c r="C546" s="467" t="s">
        <v>1535</v>
      </c>
      <c r="D546" s="424" t="s">
        <v>1536</v>
      </c>
      <c r="E546" s="479" t="s">
        <v>1537</v>
      </c>
      <c r="F546" s="480"/>
      <c r="G546" s="479" t="s">
        <v>1538</v>
      </c>
      <c r="H546" s="480"/>
      <c r="I546" s="468" t="s">
        <v>1539</v>
      </c>
      <c r="J546" s="480"/>
    </row>
    <row r="547" spans="1:10" ht="15.75" customHeight="1" x14ac:dyDescent="0.3">
      <c r="A547" s="421"/>
      <c r="B547" s="412"/>
      <c r="C547" s="467" t="s">
        <v>1540</v>
      </c>
      <c r="D547" s="424" t="s">
        <v>1536</v>
      </c>
      <c r="E547" s="482" t="s">
        <v>1541</v>
      </c>
      <c r="G547" s="467" t="s">
        <v>1542</v>
      </c>
      <c r="H547" s="480" t="s">
        <v>1270</v>
      </c>
      <c r="I547" s="468" t="s">
        <v>1543</v>
      </c>
      <c r="J547" s="480"/>
    </row>
    <row r="548" spans="1:10" ht="15.75" customHeight="1" x14ac:dyDescent="0.3">
      <c r="A548" s="421"/>
      <c r="B548" s="412"/>
      <c r="C548" s="467" t="s">
        <v>1544</v>
      </c>
      <c r="D548" s="424" t="s">
        <v>1545</v>
      </c>
      <c r="E548" s="479" t="s">
        <v>1546</v>
      </c>
      <c r="F548" s="480"/>
      <c r="G548" s="479" t="s">
        <v>1547</v>
      </c>
      <c r="H548" s="480"/>
      <c r="I548" s="414">
        <v>231117005</v>
      </c>
      <c r="J548" s="480" t="s">
        <v>1548</v>
      </c>
    </row>
    <row r="549" spans="1:10" ht="15.75" customHeight="1" x14ac:dyDescent="0.3">
      <c r="A549" s="421"/>
      <c r="B549" s="412"/>
      <c r="C549" s="467"/>
      <c r="D549" s="424"/>
      <c r="E549" s="479" t="s">
        <v>1549</v>
      </c>
      <c r="F549" s="480"/>
      <c r="G549" s="479" t="s">
        <v>1550</v>
      </c>
      <c r="H549" s="480"/>
      <c r="J549" s="480"/>
    </row>
    <row r="550" spans="1:10" ht="15.75" customHeight="1" x14ac:dyDescent="0.3">
      <c r="A550" s="421"/>
      <c r="B550" s="412"/>
      <c r="C550" s="424"/>
      <c r="D550" s="424"/>
      <c r="E550" s="424"/>
    </row>
    <row r="551" spans="1:10" ht="15.75" customHeight="1" x14ac:dyDescent="0.3">
      <c r="A551" s="483" t="s">
        <v>760</v>
      </c>
      <c r="B551" s="483" t="s">
        <v>759</v>
      </c>
      <c r="C551" s="444">
        <v>230328001</v>
      </c>
      <c r="D551" s="424" t="s">
        <v>1381</v>
      </c>
      <c r="E551" s="444">
        <v>230328012</v>
      </c>
      <c r="F551" s="405" t="s">
        <v>1551</v>
      </c>
      <c r="G551" s="414">
        <v>230328023</v>
      </c>
      <c r="H551" s="405" t="s">
        <v>1301</v>
      </c>
    </row>
    <row r="552" spans="1:10" ht="15.75" customHeight="1" x14ac:dyDescent="0.3">
      <c r="A552" s="421"/>
      <c r="B552" s="412"/>
      <c r="C552" s="444">
        <v>230328002</v>
      </c>
      <c r="D552" s="424" t="s">
        <v>1552</v>
      </c>
      <c r="E552" s="444">
        <v>230328013</v>
      </c>
      <c r="F552" s="405" t="s">
        <v>1000</v>
      </c>
      <c r="G552" s="414">
        <v>230328024</v>
      </c>
      <c r="H552" s="405" t="s">
        <v>1301</v>
      </c>
    </row>
    <row r="553" spans="1:10" ht="15.75" customHeight="1" x14ac:dyDescent="0.3">
      <c r="A553" s="421"/>
      <c r="B553" s="481" t="s">
        <v>1534</v>
      </c>
      <c r="C553" s="424">
        <v>230328003</v>
      </c>
      <c r="D553" s="424"/>
      <c r="E553" s="444">
        <v>230328014</v>
      </c>
      <c r="F553" s="405" t="s">
        <v>1553</v>
      </c>
      <c r="G553" s="414">
        <v>230328025</v>
      </c>
      <c r="H553" s="405" t="s">
        <v>357</v>
      </c>
    </row>
    <row r="554" spans="1:10" ht="15.75" customHeight="1" x14ac:dyDescent="0.3">
      <c r="A554" s="421"/>
      <c r="B554" s="412"/>
      <c r="C554" s="444">
        <v>230328004</v>
      </c>
      <c r="D554" s="424" t="s">
        <v>1554</v>
      </c>
      <c r="E554" s="444">
        <v>230328015</v>
      </c>
      <c r="F554" s="405" t="s">
        <v>1555</v>
      </c>
      <c r="G554" s="414">
        <v>230328026</v>
      </c>
      <c r="H554" s="405" t="s">
        <v>447</v>
      </c>
    </row>
    <row r="555" spans="1:10" ht="15.75" customHeight="1" x14ac:dyDescent="0.3">
      <c r="A555" s="421"/>
      <c r="B555" s="412"/>
      <c r="C555" s="444">
        <v>230328005</v>
      </c>
      <c r="D555" s="424" t="s">
        <v>1556</v>
      </c>
      <c r="E555" s="484">
        <v>230328016</v>
      </c>
      <c r="F555" s="405"/>
      <c r="G555" s="405">
        <v>230328027</v>
      </c>
    </row>
    <row r="556" spans="1:10" ht="15.75" customHeight="1" x14ac:dyDescent="0.3">
      <c r="A556" s="421"/>
      <c r="B556" s="412"/>
      <c r="C556" s="444">
        <v>230328006</v>
      </c>
      <c r="D556" s="424" t="s">
        <v>1557</v>
      </c>
      <c r="E556" s="444">
        <v>230328017</v>
      </c>
      <c r="F556" s="405" t="s">
        <v>1558</v>
      </c>
      <c r="G556" s="408">
        <v>230328028</v>
      </c>
    </row>
    <row r="557" spans="1:10" ht="15.75" customHeight="1" x14ac:dyDescent="0.3">
      <c r="A557" s="421"/>
      <c r="B557" s="412"/>
      <c r="C557" s="444">
        <v>230328007</v>
      </c>
      <c r="D557" s="424" t="s">
        <v>1494</v>
      </c>
      <c r="E557" s="444">
        <v>230328018</v>
      </c>
      <c r="F557" s="405" t="s">
        <v>1559</v>
      </c>
      <c r="G557" s="408">
        <v>230328029</v>
      </c>
    </row>
    <row r="558" spans="1:10" ht="15.75" customHeight="1" x14ac:dyDescent="0.3">
      <c r="A558" s="421"/>
      <c r="B558" s="412"/>
      <c r="C558" s="444">
        <v>230328008</v>
      </c>
      <c r="D558" s="424" t="s">
        <v>1560</v>
      </c>
      <c r="E558" s="444">
        <v>230328019</v>
      </c>
      <c r="F558" s="405" t="s">
        <v>1561</v>
      </c>
      <c r="G558" s="408">
        <v>230328030</v>
      </c>
    </row>
    <row r="559" spans="1:10" ht="15.75" customHeight="1" x14ac:dyDescent="0.3">
      <c r="A559" s="421"/>
      <c r="B559" s="412"/>
      <c r="C559" s="424">
        <v>230328009</v>
      </c>
      <c r="D559" s="424"/>
      <c r="E559" s="485">
        <v>230328020</v>
      </c>
      <c r="G559" s="408">
        <v>211122004</v>
      </c>
    </row>
    <row r="560" spans="1:10" ht="15.75" customHeight="1" x14ac:dyDescent="0.3">
      <c r="A560" s="421"/>
      <c r="B560" s="412"/>
      <c r="C560" s="444">
        <v>230328010</v>
      </c>
      <c r="D560" s="424" t="s">
        <v>1560</v>
      </c>
      <c r="E560" s="485">
        <v>230328021</v>
      </c>
    </row>
    <row r="561" spans="1:7" ht="15.75" customHeight="1" x14ac:dyDescent="0.3">
      <c r="A561" s="421"/>
      <c r="B561" s="412"/>
      <c r="C561" s="444">
        <v>230328011</v>
      </c>
      <c r="D561" s="486" t="s">
        <v>1562</v>
      </c>
      <c r="E561" s="444">
        <v>230328022</v>
      </c>
      <c r="F561" s="405" t="s">
        <v>1563</v>
      </c>
    </row>
    <row r="562" spans="1:7" ht="15.75" customHeight="1" x14ac:dyDescent="0.3">
      <c r="A562" s="421"/>
      <c r="B562" s="412"/>
      <c r="C562" s="424"/>
      <c r="D562" s="424"/>
      <c r="E562" s="424"/>
    </row>
    <row r="563" spans="1:7" ht="15.75" customHeight="1" x14ac:dyDescent="0.3">
      <c r="A563" s="487" t="s">
        <v>173</v>
      </c>
      <c r="B563" s="483" t="s">
        <v>172</v>
      </c>
      <c r="C563" s="424">
        <v>230306035</v>
      </c>
      <c r="D563" s="424"/>
      <c r="E563" s="424"/>
    </row>
    <row r="564" spans="1:7" ht="15.75" customHeight="1" x14ac:dyDescent="0.3">
      <c r="A564" s="421"/>
      <c r="B564" s="412"/>
      <c r="C564" s="424">
        <v>230306036</v>
      </c>
      <c r="D564" s="424"/>
      <c r="E564" s="424"/>
    </row>
    <row r="565" spans="1:7" ht="15.75" customHeight="1" x14ac:dyDescent="0.3">
      <c r="A565" s="421"/>
      <c r="B565" s="412"/>
      <c r="C565" s="424">
        <v>230306037</v>
      </c>
      <c r="D565" s="424"/>
      <c r="E565" s="424"/>
    </row>
    <row r="566" spans="1:7" ht="15.75" customHeight="1" x14ac:dyDescent="0.3">
      <c r="A566" s="421"/>
      <c r="B566" s="412"/>
      <c r="C566" s="424">
        <v>230306038</v>
      </c>
      <c r="D566" s="424"/>
      <c r="E566" s="424"/>
    </row>
    <row r="567" spans="1:7" ht="15.75" customHeight="1" x14ac:dyDescent="0.3">
      <c r="A567" s="421"/>
      <c r="B567" s="412"/>
      <c r="C567" s="424">
        <v>230306039</v>
      </c>
      <c r="D567" s="424"/>
      <c r="E567" s="424"/>
    </row>
    <row r="568" spans="1:7" ht="15.75" customHeight="1" x14ac:dyDescent="0.3">
      <c r="A568" s="421"/>
      <c r="B568" s="412"/>
      <c r="C568" s="424"/>
      <c r="D568" s="424"/>
      <c r="E568" s="424"/>
    </row>
    <row r="569" spans="1:7" ht="15.75" customHeight="1" x14ac:dyDescent="0.3">
      <c r="A569" s="483" t="s">
        <v>150</v>
      </c>
      <c r="B569" s="483" t="s">
        <v>148</v>
      </c>
      <c r="C569" s="424">
        <v>23030603001</v>
      </c>
      <c r="D569" s="424"/>
      <c r="E569" s="424"/>
    </row>
    <row r="570" spans="1:7" ht="15.75" customHeight="1" x14ac:dyDescent="0.3">
      <c r="A570" s="421"/>
      <c r="B570" s="412"/>
      <c r="C570" s="424">
        <v>23030603002</v>
      </c>
      <c r="D570" s="424"/>
      <c r="E570" s="424"/>
    </row>
    <row r="571" spans="1:7" ht="15.75" customHeight="1" x14ac:dyDescent="0.3">
      <c r="A571" s="421"/>
      <c r="B571" s="412"/>
      <c r="C571" s="424">
        <v>23030603003</v>
      </c>
      <c r="D571" s="424"/>
      <c r="E571" s="424"/>
    </row>
    <row r="572" spans="1:7" ht="15.75" customHeight="1" x14ac:dyDescent="0.3">
      <c r="A572" s="421"/>
      <c r="B572" s="412"/>
      <c r="C572" s="424">
        <v>23030603004</v>
      </c>
      <c r="D572" s="424"/>
      <c r="E572" s="424"/>
    </row>
    <row r="573" spans="1:7" ht="15.75" customHeight="1" x14ac:dyDescent="0.3">
      <c r="A573" s="421"/>
      <c r="B573" s="412"/>
      <c r="C573" s="424">
        <v>23030603005</v>
      </c>
      <c r="D573" s="424"/>
      <c r="E573" s="424"/>
    </row>
    <row r="574" spans="1:7" ht="15.75" customHeight="1" x14ac:dyDescent="0.3">
      <c r="A574" s="421"/>
      <c r="B574" s="412"/>
      <c r="C574" s="424"/>
      <c r="D574" s="424"/>
      <c r="E574" s="424"/>
    </row>
    <row r="575" spans="1:7" ht="15.75" customHeight="1" x14ac:dyDescent="0.3">
      <c r="A575" s="487" t="s">
        <v>195</v>
      </c>
      <c r="B575" s="483" t="s">
        <v>193</v>
      </c>
      <c r="C575" s="468" t="s">
        <v>1564</v>
      </c>
      <c r="D575" s="424"/>
      <c r="E575" s="468" t="s">
        <v>1565</v>
      </c>
      <c r="G575" s="480" t="s">
        <v>1566</v>
      </c>
    </row>
    <row r="576" spans="1:7" ht="15.75" customHeight="1" x14ac:dyDescent="0.3">
      <c r="A576" s="421"/>
      <c r="B576" s="412"/>
      <c r="C576" s="468" t="s">
        <v>1567</v>
      </c>
      <c r="D576" s="424"/>
      <c r="E576" s="468" t="s">
        <v>1568</v>
      </c>
      <c r="G576" s="480" t="s">
        <v>1569</v>
      </c>
    </row>
    <row r="577" spans="1:10" ht="15.75" customHeight="1" x14ac:dyDescent="0.3">
      <c r="A577" s="421"/>
      <c r="B577" s="412"/>
      <c r="C577" s="467" t="s">
        <v>1570</v>
      </c>
      <c r="D577" s="424" t="s">
        <v>1571</v>
      </c>
      <c r="E577" s="468" t="s">
        <v>1572</v>
      </c>
      <c r="G577" s="480"/>
    </row>
    <row r="578" spans="1:10" ht="15.75" customHeight="1" x14ac:dyDescent="0.3">
      <c r="A578" s="421"/>
      <c r="B578" s="412"/>
      <c r="C578" s="467" t="s">
        <v>1573</v>
      </c>
      <c r="D578" s="424" t="s">
        <v>1574</v>
      </c>
      <c r="E578" s="468" t="s">
        <v>1575</v>
      </c>
      <c r="G578" s="480"/>
    </row>
    <row r="579" spans="1:10" ht="15.75" customHeight="1" x14ac:dyDescent="0.3">
      <c r="A579" s="421"/>
      <c r="B579" s="412"/>
      <c r="C579" s="468" t="s">
        <v>1576</v>
      </c>
      <c r="D579" s="424"/>
      <c r="E579" s="468" t="s">
        <v>1577</v>
      </c>
      <c r="G579" s="480"/>
    </row>
    <row r="580" spans="1:10" ht="15.75" customHeight="1" x14ac:dyDescent="0.3">
      <c r="A580" s="421"/>
      <c r="B580" s="412"/>
      <c r="C580" s="468"/>
      <c r="D580" s="424"/>
      <c r="E580" s="468"/>
    </row>
    <row r="581" spans="1:10" ht="15.75" customHeight="1" x14ac:dyDescent="0.3">
      <c r="A581" s="421"/>
      <c r="B581" s="412"/>
      <c r="C581" s="424"/>
      <c r="D581" s="424"/>
      <c r="E581" s="424"/>
      <c r="G581" s="415">
        <v>45574</v>
      </c>
    </row>
    <row r="582" spans="1:10" ht="15.75" customHeight="1" x14ac:dyDescent="0.3">
      <c r="A582" s="487" t="s">
        <v>200</v>
      </c>
      <c r="B582" s="483" t="s">
        <v>198</v>
      </c>
      <c r="C582" s="468" t="s">
        <v>1578</v>
      </c>
      <c r="D582" s="424"/>
      <c r="E582" s="467" t="s">
        <v>1579</v>
      </c>
      <c r="F582" s="405" t="s">
        <v>1381</v>
      </c>
      <c r="G582" s="414">
        <v>240522001</v>
      </c>
      <c r="H582" s="405" t="s">
        <v>1580</v>
      </c>
      <c r="I582" s="480">
        <v>240522006</v>
      </c>
    </row>
    <row r="583" spans="1:10" ht="15.75" customHeight="1" x14ac:dyDescent="0.3">
      <c r="A583" s="421"/>
      <c r="B583" s="412"/>
      <c r="C583" s="468" t="s">
        <v>1581</v>
      </c>
      <c r="D583" s="424"/>
      <c r="E583" s="467" t="s">
        <v>1582</v>
      </c>
      <c r="F583" s="405" t="s">
        <v>1305</v>
      </c>
      <c r="G583" s="414">
        <v>240522002</v>
      </c>
      <c r="H583" s="405" t="s">
        <v>1580</v>
      </c>
      <c r="I583" s="488" t="s">
        <v>1583</v>
      </c>
      <c r="J583" s="405" t="s">
        <v>1465</v>
      </c>
    </row>
    <row r="584" spans="1:10" ht="15.75" customHeight="1" x14ac:dyDescent="0.3">
      <c r="A584" s="421"/>
      <c r="B584" s="412"/>
      <c r="C584" s="467" t="s">
        <v>1584</v>
      </c>
      <c r="D584" s="421" t="s">
        <v>1585</v>
      </c>
      <c r="E584" s="467" t="s">
        <v>1586</v>
      </c>
      <c r="F584" s="405" t="s">
        <v>1587</v>
      </c>
      <c r="G584" s="414">
        <v>240522003</v>
      </c>
      <c r="H584" s="405" t="s">
        <v>1287</v>
      </c>
      <c r="I584" s="488" t="s">
        <v>1588</v>
      </c>
      <c r="J584" s="405" t="s">
        <v>1465</v>
      </c>
    </row>
    <row r="585" spans="1:10" ht="15.75" customHeight="1" x14ac:dyDescent="0.3">
      <c r="A585" s="421"/>
      <c r="B585" s="412"/>
      <c r="C585" s="468" t="s">
        <v>1589</v>
      </c>
      <c r="D585" s="424"/>
      <c r="E585" s="467" t="s">
        <v>1590</v>
      </c>
      <c r="F585" s="405" t="s">
        <v>1348</v>
      </c>
      <c r="G585" s="414">
        <v>240522004</v>
      </c>
      <c r="H585" s="405" t="s">
        <v>1287</v>
      </c>
      <c r="I585" s="488" t="s">
        <v>1591</v>
      </c>
    </row>
    <row r="586" spans="1:10" ht="15.75" customHeight="1" x14ac:dyDescent="0.3">
      <c r="A586" s="421"/>
      <c r="B586" s="412"/>
      <c r="C586" s="467" t="s">
        <v>1592</v>
      </c>
      <c r="D586" s="424" t="s">
        <v>1587</v>
      </c>
      <c r="E586" s="467" t="s">
        <v>1593</v>
      </c>
      <c r="F586" s="405" t="s">
        <v>1594</v>
      </c>
      <c r="G586" s="414">
        <v>240522005</v>
      </c>
      <c r="H586" s="405" t="s">
        <v>1287</v>
      </c>
      <c r="I586" s="480" t="s">
        <v>1595</v>
      </c>
    </row>
    <row r="587" spans="1:10" ht="15.75" customHeight="1" x14ac:dyDescent="0.3">
      <c r="A587" s="421"/>
      <c r="B587" s="412"/>
      <c r="C587" s="424"/>
      <c r="D587" s="424"/>
      <c r="E587" s="424"/>
    </row>
    <row r="588" spans="1:10" ht="15.75" customHeight="1" x14ac:dyDescent="0.3">
      <c r="A588" s="483" t="s">
        <v>108</v>
      </c>
      <c r="B588" s="483" t="s">
        <v>105</v>
      </c>
      <c r="C588" s="424">
        <v>230306040</v>
      </c>
      <c r="D588" s="424"/>
      <c r="E588" s="424"/>
    </row>
    <row r="589" spans="1:10" ht="15.75" customHeight="1" x14ac:dyDescent="0.3">
      <c r="A589" s="421"/>
      <c r="B589" s="412"/>
      <c r="C589" s="424">
        <v>230306041</v>
      </c>
      <c r="D589" s="424"/>
      <c r="E589" s="424"/>
    </row>
    <row r="590" spans="1:10" ht="15.75" customHeight="1" x14ac:dyDescent="0.3">
      <c r="A590" s="421"/>
      <c r="B590" s="412"/>
      <c r="C590" s="424">
        <v>230306042</v>
      </c>
      <c r="D590" s="424"/>
      <c r="E590" s="424"/>
    </row>
    <row r="591" spans="1:10" ht="15.75" customHeight="1" x14ac:dyDescent="0.3">
      <c r="A591" s="421"/>
      <c r="B591" s="412"/>
      <c r="C591" s="424">
        <v>230306043</v>
      </c>
      <c r="D591" s="424"/>
      <c r="E591" s="424"/>
    </row>
    <row r="592" spans="1:10" ht="15.75" customHeight="1" x14ac:dyDescent="0.3">
      <c r="A592" s="421"/>
      <c r="B592" s="412"/>
      <c r="C592" s="424">
        <v>230306044</v>
      </c>
      <c r="D592" s="424"/>
      <c r="E592" s="424"/>
    </row>
    <row r="593" spans="1:12" ht="15.75" customHeight="1" x14ac:dyDescent="0.3">
      <c r="A593" s="421"/>
      <c r="B593" s="412"/>
      <c r="C593" s="424"/>
      <c r="D593" s="424"/>
      <c r="E593" s="424"/>
    </row>
    <row r="594" spans="1:12" ht="15.75" customHeight="1" x14ac:dyDescent="0.3">
      <c r="A594" s="475" t="s">
        <v>1597</v>
      </c>
      <c r="B594" s="475" t="s">
        <v>1598</v>
      </c>
      <c r="C594" s="424">
        <v>231213001</v>
      </c>
      <c r="D594" s="424"/>
      <c r="E594" s="424"/>
    </row>
    <row r="595" spans="1:12" ht="15.75" customHeight="1" x14ac:dyDescent="0.3">
      <c r="A595" s="421"/>
      <c r="B595" s="412"/>
      <c r="C595" s="424">
        <v>231213002</v>
      </c>
      <c r="D595" s="424"/>
      <c r="E595" s="424"/>
    </row>
    <row r="596" spans="1:12" ht="15.75" customHeight="1" x14ac:dyDescent="0.3">
      <c r="A596" s="421"/>
      <c r="B596" s="412"/>
      <c r="C596" s="424">
        <v>231213003</v>
      </c>
      <c r="D596" s="424"/>
      <c r="E596" s="424"/>
    </row>
    <row r="597" spans="1:12" ht="15.75" customHeight="1" x14ac:dyDescent="0.3">
      <c r="A597" s="421"/>
      <c r="B597" s="412"/>
      <c r="C597" s="424">
        <v>231213003</v>
      </c>
      <c r="D597" s="424"/>
      <c r="E597" s="424"/>
    </row>
    <row r="598" spans="1:12" ht="15.75" customHeight="1" x14ac:dyDescent="0.3">
      <c r="A598" s="421"/>
      <c r="B598" s="412"/>
      <c r="C598" s="424">
        <v>231213004</v>
      </c>
      <c r="D598" s="424"/>
      <c r="E598" s="424"/>
    </row>
    <row r="599" spans="1:12" ht="15.75" customHeight="1" x14ac:dyDescent="0.3">
      <c r="A599" s="421"/>
      <c r="B599" s="412"/>
      <c r="C599" s="424">
        <v>231213005</v>
      </c>
      <c r="D599" s="424"/>
      <c r="E599" s="424"/>
    </row>
    <row r="600" spans="1:12" ht="15.75" customHeight="1" x14ac:dyDescent="0.3">
      <c r="A600" s="421"/>
      <c r="B600" s="412"/>
      <c r="C600" s="424">
        <v>231213006</v>
      </c>
      <c r="D600" s="424"/>
      <c r="E600" s="424"/>
    </row>
    <row r="601" spans="1:12" ht="15.75" customHeight="1" x14ac:dyDescent="0.3">
      <c r="A601" s="421"/>
      <c r="B601" s="412"/>
      <c r="C601" s="424">
        <v>231213007</v>
      </c>
      <c r="D601" s="424"/>
      <c r="E601" s="424"/>
    </row>
    <row r="602" spans="1:12" ht="15.75" customHeight="1" x14ac:dyDescent="0.3">
      <c r="A602" s="421"/>
      <c r="B602" s="412"/>
      <c r="C602" s="424">
        <v>231213008</v>
      </c>
      <c r="D602" s="424"/>
      <c r="E602" s="424"/>
    </row>
    <row r="603" spans="1:12" ht="15.75" customHeight="1" x14ac:dyDescent="0.3">
      <c r="A603" s="421"/>
      <c r="B603" s="412"/>
      <c r="C603" s="424">
        <v>231213009</v>
      </c>
      <c r="D603" s="424"/>
      <c r="E603" s="424"/>
    </row>
    <row r="604" spans="1:12" ht="15.75" customHeight="1" x14ac:dyDescent="0.3">
      <c r="A604" s="421"/>
      <c r="B604" s="412"/>
      <c r="C604" s="424">
        <v>231213010</v>
      </c>
      <c r="D604" s="424"/>
      <c r="E604" s="424"/>
    </row>
    <row r="605" spans="1:12" ht="15.75" customHeight="1" x14ac:dyDescent="0.3"/>
    <row r="606" spans="1:12" ht="15.75" customHeight="1" x14ac:dyDescent="0.3">
      <c r="A606" s="402" t="s">
        <v>1599</v>
      </c>
      <c r="L606" s="405" t="s">
        <v>1600</v>
      </c>
    </row>
    <row r="607" spans="1:12" ht="15.75" customHeight="1" x14ac:dyDescent="0.3">
      <c r="A607" s="475" t="s">
        <v>1601</v>
      </c>
      <c r="B607" s="475" t="s">
        <v>1602</v>
      </c>
      <c r="C607" s="405">
        <v>22100005</v>
      </c>
      <c r="F607" s="405">
        <v>230425001</v>
      </c>
      <c r="H607" s="405">
        <v>230325001</v>
      </c>
      <c r="J607" s="414">
        <v>240407004</v>
      </c>
      <c r="K607" s="405" t="s">
        <v>1305</v>
      </c>
    </row>
    <row r="608" spans="1:12" ht="15.75" customHeight="1" x14ac:dyDescent="0.3">
      <c r="B608" s="405"/>
      <c r="C608" s="405">
        <v>22100006</v>
      </c>
      <c r="F608" s="405">
        <v>230425002</v>
      </c>
      <c r="H608" s="405">
        <v>230325002</v>
      </c>
      <c r="J608" s="414">
        <v>240407005</v>
      </c>
      <c r="K608" s="405" t="s">
        <v>313</v>
      </c>
    </row>
    <row r="609" spans="1:12" ht="15.75" customHeight="1" x14ac:dyDescent="0.3">
      <c r="B609" s="405"/>
      <c r="C609" s="414">
        <v>22100008</v>
      </c>
      <c r="D609" s="405" t="s">
        <v>1603</v>
      </c>
      <c r="F609" s="414">
        <v>230425003</v>
      </c>
      <c r="G609" s="405" t="s">
        <v>447</v>
      </c>
      <c r="H609" s="405">
        <v>230325003</v>
      </c>
      <c r="J609" s="414">
        <v>240407002</v>
      </c>
      <c r="K609" s="405" t="s">
        <v>1305</v>
      </c>
    </row>
    <row r="610" spans="1:12" ht="15.75" customHeight="1" x14ac:dyDescent="0.3">
      <c r="A610" s="405"/>
      <c r="C610" s="405">
        <v>22100010</v>
      </c>
      <c r="F610" s="405">
        <v>230425004</v>
      </c>
      <c r="H610" s="405">
        <v>230325004</v>
      </c>
    </row>
    <row r="611" spans="1:12" ht="15.75" customHeight="1" x14ac:dyDescent="0.3">
      <c r="A611" s="405"/>
      <c r="B611" s="405"/>
      <c r="F611" s="405">
        <v>230428005</v>
      </c>
      <c r="H611" s="405">
        <v>230325005</v>
      </c>
    </row>
    <row r="612" spans="1:12" ht="15.75" customHeight="1" x14ac:dyDescent="0.3">
      <c r="A612" s="405"/>
      <c r="B612" s="405"/>
      <c r="F612" s="405">
        <v>230425006</v>
      </c>
      <c r="H612" s="405">
        <v>230325006</v>
      </c>
    </row>
    <row r="613" spans="1:12" ht="15.75" customHeight="1" x14ac:dyDescent="0.3">
      <c r="A613" s="405"/>
      <c r="B613" s="489"/>
      <c r="C613" s="405"/>
    </row>
    <row r="614" spans="1:12" ht="15.75" customHeight="1" x14ac:dyDescent="0.3">
      <c r="A614" s="474" t="s">
        <v>1604</v>
      </c>
      <c r="B614" s="474" t="s">
        <v>1605</v>
      </c>
      <c r="C614" s="405" t="s">
        <v>1606</v>
      </c>
    </row>
    <row r="615" spans="1:12" ht="15.75" customHeight="1" x14ac:dyDescent="0.3">
      <c r="C615" s="405" t="s">
        <v>1607</v>
      </c>
    </row>
    <row r="616" spans="1:12" ht="15.75" customHeight="1" x14ac:dyDescent="0.3">
      <c r="A616" s="405"/>
      <c r="C616" s="405" t="s">
        <v>1608</v>
      </c>
    </row>
    <row r="617" spans="1:12" ht="15.75" customHeight="1" x14ac:dyDescent="0.3">
      <c r="B617" s="489"/>
    </row>
    <row r="618" spans="1:12" ht="15.75" customHeight="1" x14ac:dyDescent="0.3">
      <c r="B618" s="490"/>
      <c r="C618" s="405"/>
    </row>
    <row r="619" spans="1:12" ht="15.75" customHeight="1" x14ac:dyDescent="0.3">
      <c r="A619" s="474" t="s">
        <v>597</v>
      </c>
      <c r="B619" s="474" t="s">
        <v>594</v>
      </c>
      <c r="C619" s="414">
        <v>22090061</v>
      </c>
      <c r="D619" s="405" t="s">
        <v>1361</v>
      </c>
      <c r="F619" s="414">
        <v>23030001</v>
      </c>
      <c r="G619" s="405" t="s">
        <v>1361</v>
      </c>
      <c r="I619" s="405">
        <v>23030006</v>
      </c>
      <c r="L619" s="405">
        <v>23030011</v>
      </c>
    </row>
    <row r="620" spans="1:12" ht="15.75" customHeight="1" x14ac:dyDescent="0.3">
      <c r="A620" s="474"/>
      <c r="B620" s="474"/>
      <c r="C620" s="414">
        <v>22090217</v>
      </c>
      <c r="D620" s="405" t="s">
        <v>1363</v>
      </c>
      <c r="F620" s="414">
        <v>23030002</v>
      </c>
      <c r="G620" s="405" t="s">
        <v>1361</v>
      </c>
      <c r="I620" s="405">
        <v>23030007</v>
      </c>
      <c r="L620" s="405">
        <v>23030012</v>
      </c>
    </row>
    <row r="621" spans="1:12" ht="15.75" customHeight="1" x14ac:dyDescent="0.3">
      <c r="A621" s="474"/>
      <c r="B621" s="474"/>
      <c r="C621" s="414">
        <v>22090149</v>
      </c>
      <c r="D621" s="405" t="s">
        <v>1363</v>
      </c>
      <c r="F621" s="414">
        <v>23030003</v>
      </c>
      <c r="G621" s="405" t="s">
        <v>1361</v>
      </c>
      <c r="I621" s="405">
        <v>23030008</v>
      </c>
      <c r="L621" s="405">
        <v>23030013</v>
      </c>
    </row>
    <row r="622" spans="1:12" ht="15.75" customHeight="1" x14ac:dyDescent="0.3">
      <c r="A622" s="405"/>
      <c r="C622" s="414">
        <v>22090223</v>
      </c>
      <c r="D622" s="405" t="s">
        <v>1363</v>
      </c>
      <c r="F622" s="405">
        <v>23030004</v>
      </c>
      <c r="I622" s="405">
        <v>23030009</v>
      </c>
      <c r="L622" s="405">
        <v>23030014</v>
      </c>
    </row>
    <row r="623" spans="1:12" ht="15.75" customHeight="1" x14ac:dyDescent="0.3">
      <c r="B623" s="405"/>
      <c r="C623" s="414">
        <v>22090232</v>
      </c>
      <c r="D623" s="405" t="s">
        <v>1363</v>
      </c>
      <c r="F623" s="405">
        <v>23030005</v>
      </c>
      <c r="I623" s="405">
        <v>23030010</v>
      </c>
      <c r="L623" s="405">
        <v>23030015</v>
      </c>
    </row>
    <row r="624" spans="1:12" ht="15.75" customHeight="1" x14ac:dyDescent="0.3">
      <c r="B624" s="405"/>
      <c r="L624" s="405">
        <v>23030016</v>
      </c>
    </row>
    <row r="625" spans="1:7" ht="15.75" customHeight="1" x14ac:dyDescent="0.3">
      <c r="B625" s="405"/>
    </row>
    <row r="626" spans="1:7" ht="15.75" customHeight="1" x14ac:dyDescent="0.3">
      <c r="A626" s="474" t="s">
        <v>453</v>
      </c>
      <c r="B626" s="474" t="s">
        <v>450</v>
      </c>
      <c r="C626" s="405" t="s">
        <v>1609</v>
      </c>
    </row>
    <row r="627" spans="1:7" ht="15.75" customHeight="1" x14ac:dyDescent="0.3">
      <c r="B627" s="405"/>
    </row>
    <row r="628" spans="1:7" ht="15.75" customHeight="1" x14ac:dyDescent="0.3">
      <c r="B628" s="405"/>
    </row>
    <row r="629" spans="1:7" ht="15.75" customHeight="1" x14ac:dyDescent="0.3">
      <c r="A629" s="475" t="s">
        <v>268</v>
      </c>
      <c r="B629" s="475" t="s">
        <v>266</v>
      </c>
      <c r="C629" s="414">
        <v>31121908</v>
      </c>
      <c r="D629" s="405" t="s">
        <v>1610</v>
      </c>
      <c r="E629" s="405" t="s">
        <v>1611</v>
      </c>
      <c r="F629" s="414">
        <v>33023202</v>
      </c>
      <c r="G629" s="405" t="s">
        <v>1610</v>
      </c>
    </row>
    <row r="630" spans="1:7" ht="15.75" customHeight="1" x14ac:dyDescent="0.3">
      <c r="B630" s="405"/>
      <c r="C630" s="405">
        <v>31121907</v>
      </c>
    </row>
    <row r="631" spans="1:7" ht="15.75" customHeight="1" x14ac:dyDescent="0.3">
      <c r="B631" s="405"/>
    </row>
    <row r="632" spans="1:7" ht="15.75" customHeight="1" x14ac:dyDescent="0.3">
      <c r="A632" s="405"/>
    </row>
    <row r="633" spans="1:7" ht="15.75" customHeight="1" x14ac:dyDescent="0.3">
      <c r="B633" s="405"/>
      <c r="D633" s="405"/>
      <c r="F633" s="405"/>
      <c r="G633" s="405"/>
    </row>
    <row r="634" spans="1:7" ht="15.75" customHeight="1" x14ac:dyDescent="0.3">
      <c r="A634" s="475" t="s">
        <v>575</v>
      </c>
      <c r="B634" s="475" t="s">
        <v>572</v>
      </c>
      <c r="C634" s="414">
        <v>22101008</v>
      </c>
      <c r="D634" s="405" t="s">
        <v>1612</v>
      </c>
      <c r="E634" s="414">
        <v>22101004</v>
      </c>
      <c r="F634" s="405" t="s">
        <v>1379</v>
      </c>
      <c r="G634" s="405"/>
    </row>
    <row r="635" spans="1:7" ht="15.75" customHeight="1" x14ac:dyDescent="0.3">
      <c r="B635" s="405"/>
      <c r="C635" s="414">
        <v>22101009</v>
      </c>
      <c r="D635" s="405" t="s">
        <v>1612</v>
      </c>
      <c r="E635" s="414">
        <v>22101005</v>
      </c>
      <c r="F635" s="405" t="s">
        <v>1379</v>
      </c>
      <c r="G635" s="405"/>
    </row>
    <row r="636" spans="1:7" ht="15.75" customHeight="1" x14ac:dyDescent="0.3">
      <c r="B636" s="405"/>
      <c r="C636" s="414">
        <v>22101010</v>
      </c>
      <c r="D636" s="405" t="s">
        <v>1612</v>
      </c>
      <c r="F636" s="405"/>
      <c r="G636" s="405"/>
    </row>
    <row r="637" spans="1:7" ht="15.75" customHeight="1" x14ac:dyDescent="0.3">
      <c r="C637" s="405">
        <v>230323009</v>
      </c>
    </row>
    <row r="638" spans="1:7" ht="15.75" customHeight="1" x14ac:dyDescent="0.3">
      <c r="A638" s="405"/>
      <c r="C638" s="405">
        <v>230323008</v>
      </c>
    </row>
    <row r="639" spans="1:7" ht="15.75" customHeight="1" x14ac:dyDescent="0.3">
      <c r="B639" s="405"/>
      <c r="C639" s="414">
        <v>230323007</v>
      </c>
      <c r="D639" s="405" t="s">
        <v>1613</v>
      </c>
    </row>
    <row r="640" spans="1:7" ht="15.75" customHeight="1" x14ac:dyDescent="0.3">
      <c r="B640" s="405"/>
      <c r="C640" s="405"/>
    </row>
    <row r="641" spans="1:10" ht="15.75" customHeight="1" x14ac:dyDescent="0.3">
      <c r="B641" s="405"/>
    </row>
    <row r="642" spans="1:10" ht="15.75" customHeight="1" x14ac:dyDescent="0.3">
      <c r="A642" s="405" t="s">
        <v>564</v>
      </c>
      <c r="B642" s="475" t="s">
        <v>561</v>
      </c>
      <c r="C642" s="405" t="s">
        <v>1614</v>
      </c>
      <c r="D642" s="405" t="s">
        <v>1615</v>
      </c>
    </row>
    <row r="643" spans="1:10" ht="15.75" customHeight="1" x14ac:dyDescent="0.3">
      <c r="C643" s="405" t="s">
        <v>1616</v>
      </c>
      <c r="D643" s="405" t="s">
        <v>1615</v>
      </c>
    </row>
    <row r="644" spans="1:10" ht="15.75" customHeight="1" x14ac:dyDescent="0.3">
      <c r="A644" s="475"/>
      <c r="B644" s="475"/>
      <c r="C644" s="405"/>
      <c r="D644" s="405"/>
      <c r="G644" s="405"/>
    </row>
    <row r="645" spans="1:10" ht="15.75" customHeight="1" x14ac:dyDescent="0.3">
      <c r="C645" s="405"/>
      <c r="D645" s="405"/>
      <c r="G645" s="405"/>
      <c r="H645" s="415">
        <v>45574</v>
      </c>
    </row>
    <row r="646" spans="1:10" ht="15.75" customHeight="1" x14ac:dyDescent="0.3">
      <c r="A646" s="412" t="s">
        <v>529</v>
      </c>
      <c r="B646" s="412" t="s">
        <v>525</v>
      </c>
      <c r="C646" s="405"/>
      <c r="D646" s="414">
        <v>230925010</v>
      </c>
      <c r="E646" s="405" t="s">
        <v>1350</v>
      </c>
      <c r="F646" s="414">
        <v>240221005</v>
      </c>
      <c r="G646" s="405" t="s">
        <v>1350</v>
      </c>
      <c r="H646" s="405">
        <v>240510001</v>
      </c>
      <c r="J646" s="405">
        <v>240510006</v>
      </c>
    </row>
    <row r="647" spans="1:10" ht="15.75" customHeight="1" x14ac:dyDescent="0.3">
      <c r="C647" s="491"/>
      <c r="D647" s="414">
        <v>230925007</v>
      </c>
      <c r="E647" s="405" t="s">
        <v>1350</v>
      </c>
      <c r="F647" s="414">
        <v>240221006</v>
      </c>
      <c r="G647" s="405" t="s">
        <v>1350</v>
      </c>
      <c r="H647" s="405">
        <v>240510002</v>
      </c>
      <c r="J647" s="405">
        <v>240510007</v>
      </c>
    </row>
    <row r="648" spans="1:10" ht="15.75" customHeight="1" x14ac:dyDescent="0.3">
      <c r="C648" s="491"/>
      <c r="D648" s="414">
        <v>230925011</v>
      </c>
      <c r="E648" s="405" t="s">
        <v>1350</v>
      </c>
      <c r="F648" s="414">
        <v>240221007</v>
      </c>
      <c r="G648" s="405" t="s">
        <v>1350</v>
      </c>
      <c r="H648" s="405">
        <v>240510003</v>
      </c>
      <c r="J648" s="405">
        <v>240510008</v>
      </c>
    </row>
    <row r="649" spans="1:10" ht="15.75" customHeight="1" x14ac:dyDescent="0.3">
      <c r="C649" s="491"/>
      <c r="D649" s="414">
        <v>230925008</v>
      </c>
      <c r="E649" s="405" t="s">
        <v>1350</v>
      </c>
      <c r="F649" s="414">
        <v>240221008</v>
      </c>
      <c r="G649" s="405" t="s">
        <v>1350</v>
      </c>
      <c r="H649" s="405">
        <v>240510004</v>
      </c>
      <c r="J649" s="405">
        <v>240510009</v>
      </c>
    </row>
    <row r="650" spans="1:10" ht="15.75" customHeight="1" x14ac:dyDescent="0.3">
      <c r="C650" s="491"/>
      <c r="D650" s="414">
        <v>230925006</v>
      </c>
      <c r="E650" s="405" t="s">
        <v>1350</v>
      </c>
      <c r="F650" s="414">
        <v>240221009</v>
      </c>
      <c r="G650" s="405" t="s">
        <v>1350</v>
      </c>
      <c r="H650" s="405">
        <v>240510005</v>
      </c>
      <c r="J650" s="405">
        <v>240510010</v>
      </c>
    </row>
    <row r="651" spans="1:10" ht="15.75" customHeight="1" x14ac:dyDescent="0.3">
      <c r="D651" s="414">
        <v>230925009</v>
      </c>
      <c r="E651" s="405" t="s">
        <v>1350</v>
      </c>
      <c r="F651" s="414">
        <v>240221010</v>
      </c>
      <c r="G651" s="405" t="s">
        <v>1350</v>
      </c>
    </row>
    <row r="652" spans="1:10" ht="15.75" customHeight="1" x14ac:dyDescent="0.3"/>
    <row r="653" spans="1:10" ht="15.75" customHeight="1" x14ac:dyDescent="0.3">
      <c r="A653" s="405" t="s">
        <v>606</v>
      </c>
      <c r="B653" s="405" t="s">
        <v>603</v>
      </c>
      <c r="D653" s="405">
        <v>231006003</v>
      </c>
    </row>
    <row r="654" spans="1:10" ht="15.75" customHeight="1" x14ac:dyDescent="0.3">
      <c r="A654" s="474"/>
      <c r="B654" s="474"/>
      <c r="D654" s="405">
        <v>231006002</v>
      </c>
    </row>
    <row r="655" spans="1:10" ht="15.75" customHeight="1" x14ac:dyDescent="0.3">
      <c r="D655" s="405">
        <v>231006005</v>
      </c>
    </row>
    <row r="656" spans="1:10" ht="15.75" customHeight="1" x14ac:dyDescent="0.3">
      <c r="D656" s="405">
        <v>231006004</v>
      </c>
    </row>
    <row r="657" spans="1:12" ht="15.75" customHeight="1" x14ac:dyDescent="0.3">
      <c r="D657" s="405">
        <v>231006001</v>
      </c>
    </row>
    <row r="658" spans="1:12" ht="15.75" customHeight="1" x14ac:dyDescent="0.3"/>
    <row r="659" spans="1:12" ht="15.75" customHeight="1" x14ac:dyDescent="0.3">
      <c r="A659" s="405" t="s">
        <v>521</v>
      </c>
      <c r="B659" s="405" t="s">
        <v>519</v>
      </c>
      <c r="C659" s="414">
        <v>230322001</v>
      </c>
      <c r="D659" s="405" t="s">
        <v>1379</v>
      </c>
      <c r="E659" s="414">
        <v>230322007</v>
      </c>
      <c r="F659" s="405" t="s">
        <v>1298</v>
      </c>
      <c r="G659" s="405">
        <v>230322012</v>
      </c>
      <c r="I659" s="405" t="s">
        <v>1617</v>
      </c>
    </row>
    <row r="660" spans="1:12" ht="15.75" customHeight="1" x14ac:dyDescent="0.3">
      <c r="A660" s="474"/>
      <c r="B660" s="474"/>
      <c r="C660" s="414">
        <v>230322002</v>
      </c>
      <c r="D660" s="405" t="s">
        <v>1379</v>
      </c>
      <c r="E660" s="405">
        <v>230322008</v>
      </c>
      <c r="G660" s="405">
        <v>230322013</v>
      </c>
      <c r="I660" s="405">
        <v>231116001</v>
      </c>
      <c r="K660" s="414">
        <v>231116007</v>
      </c>
      <c r="L660" s="405" t="s">
        <v>1618</v>
      </c>
    </row>
    <row r="661" spans="1:12" ht="15.75" customHeight="1" x14ac:dyDescent="0.3">
      <c r="C661" s="414">
        <v>230322003</v>
      </c>
      <c r="D661" s="405" t="s">
        <v>1379</v>
      </c>
      <c r="E661" s="405">
        <v>230322008</v>
      </c>
      <c r="G661" s="405">
        <v>230322014</v>
      </c>
      <c r="I661" s="405">
        <v>231116002</v>
      </c>
      <c r="K661" s="414">
        <v>231116008</v>
      </c>
      <c r="L661" s="405" t="s">
        <v>1618</v>
      </c>
    </row>
    <row r="662" spans="1:12" ht="15.75" customHeight="1" x14ac:dyDescent="0.3">
      <c r="C662" s="414">
        <v>230322004</v>
      </c>
      <c r="D662" s="405" t="s">
        <v>1379</v>
      </c>
      <c r="E662" s="405">
        <v>230322009</v>
      </c>
      <c r="G662" s="405">
        <v>230322015</v>
      </c>
      <c r="I662" s="405">
        <v>231116003</v>
      </c>
      <c r="K662" s="414">
        <v>231116009</v>
      </c>
      <c r="L662" s="405" t="s">
        <v>1618</v>
      </c>
    </row>
    <row r="663" spans="1:12" ht="15.75" customHeight="1" x14ac:dyDescent="0.3">
      <c r="C663" s="414">
        <v>230322005</v>
      </c>
      <c r="D663" s="405" t="s">
        <v>1379</v>
      </c>
      <c r="E663" s="405">
        <v>230322010</v>
      </c>
      <c r="G663" s="405">
        <v>230322016</v>
      </c>
      <c r="I663" s="405">
        <v>231116004</v>
      </c>
      <c r="K663" s="414">
        <v>231116010</v>
      </c>
      <c r="L663" s="405" t="s">
        <v>1618</v>
      </c>
    </row>
    <row r="664" spans="1:12" ht="15.75" customHeight="1" x14ac:dyDescent="0.3">
      <c r="A664" s="474"/>
      <c r="B664" s="474"/>
      <c r="C664" s="414">
        <v>230322006</v>
      </c>
      <c r="D664" s="405" t="s">
        <v>1379</v>
      </c>
      <c r="E664" s="405">
        <v>230322011</v>
      </c>
      <c r="F664" s="405"/>
      <c r="G664" s="405">
        <v>230322017</v>
      </c>
      <c r="H664" s="405"/>
      <c r="I664" s="405">
        <v>231116005</v>
      </c>
      <c r="J664" s="405"/>
      <c r="K664" s="405"/>
      <c r="L664" s="405"/>
    </row>
    <row r="665" spans="1:12" ht="15.75" customHeight="1" x14ac:dyDescent="0.3">
      <c r="A665" s="474"/>
      <c r="B665" s="474"/>
      <c r="C665" s="414"/>
      <c r="D665" s="405"/>
      <c r="E665" s="405"/>
      <c r="F665" s="405"/>
      <c r="G665" s="405">
        <v>230322018</v>
      </c>
      <c r="H665" s="405"/>
      <c r="I665" s="405">
        <v>231116006</v>
      </c>
      <c r="J665" s="405"/>
      <c r="K665" s="405"/>
      <c r="L665" s="405"/>
    </row>
    <row r="666" spans="1:12" ht="15.75" customHeight="1" x14ac:dyDescent="0.3">
      <c r="B666" s="491"/>
      <c r="E666" s="405"/>
      <c r="F666" s="405"/>
      <c r="G666" s="405"/>
      <c r="H666" s="405"/>
      <c r="I666" s="405"/>
      <c r="J666" s="405"/>
      <c r="K666" s="405"/>
      <c r="L666" s="405"/>
    </row>
    <row r="667" spans="1:12" ht="15.75" customHeight="1" x14ac:dyDescent="0.3">
      <c r="A667" s="405" t="s">
        <v>1620</v>
      </c>
      <c r="B667" s="405" t="s">
        <v>1621</v>
      </c>
      <c r="D667" s="457">
        <v>4211151200001</v>
      </c>
      <c r="E667" s="405" t="s">
        <v>1275</v>
      </c>
      <c r="F667" s="405"/>
      <c r="G667" s="405"/>
      <c r="H667" s="405"/>
      <c r="I667" s="405"/>
      <c r="J667" s="405"/>
      <c r="K667" s="458"/>
      <c r="L667" s="405"/>
    </row>
    <row r="668" spans="1:12" ht="15.75" customHeight="1" x14ac:dyDescent="0.3">
      <c r="D668" s="458">
        <v>4211151200002</v>
      </c>
      <c r="E668" s="405"/>
      <c r="F668" s="405"/>
      <c r="G668" s="405"/>
      <c r="H668" s="405"/>
      <c r="I668" s="405"/>
      <c r="J668" s="405"/>
      <c r="K668" s="405"/>
      <c r="L668" s="405"/>
    </row>
    <row r="669" spans="1:12" ht="15.75" customHeight="1" x14ac:dyDescent="0.3">
      <c r="D669" s="458"/>
      <c r="E669" s="405"/>
      <c r="F669" s="405"/>
      <c r="G669" s="405"/>
      <c r="H669" s="405"/>
      <c r="I669" s="405"/>
      <c r="J669" s="405"/>
      <c r="K669" s="405"/>
      <c r="L669" s="405"/>
    </row>
    <row r="670" spans="1:12" ht="15.75" customHeight="1" x14ac:dyDescent="0.3">
      <c r="A670" s="405" t="s">
        <v>1620</v>
      </c>
      <c r="B670" s="492" t="s">
        <v>156</v>
      </c>
      <c r="C670" s="457">
        <v>4215286900001</v>
      </c>
      <c r="D670" s="458" t="s">
        <v>313</v>
      </c>
      <c r="E670" s="405"/>
      <c r="F670" s="405"/>
      <c r="G670" s="405"/>
      <c r="H670" s="405"/>
      <c r="I670" s="405"/>
      <c r="J670" s="405"/>
      <c r="K670" s="405"/>
      <c r="L670" s="405"/>
    </row>
    <row r="671" spans="1:12" ht="15.75" customHeight="1" x14ac:dyDescent="0.3">
      <c r="C671" s="458">
        <v>4215286900002</v>
      </c>
      <c r="D671" s="458"/>
      <c r="E671" s="405"/>
      <c r="F671" s="405"/>
      <c r="G671" s="405"/>
      <c r="H671" s="405"/>
      <c r="I671" s="405"/>
      <c r="J671" s="405"/>
      <c r="K671" s="405"/>
      <c r="L671" s="405"/>
    </row>
    <row r="672" spans="1:12" ht="15.75" customHeight="1" x14ac:dyDescent="0.4">
      <c r="B672" s="493"/>
    </row>
    <row r="673" spans="1:4" ht="15.75" customHeight="1" x14ac:dyDescent="0.3"/>
    <row r="674" spans="1:4" ht="15.75" customHeight="1" x14ac:dyDescent="0.3">
      <c r="A674" s="427" t="s">
        <v>422</v>
      </c>
      <c r="B674" s="494" t="s">
        <v>419</v>
      </c>
      <c r="C674" s="414">
        <v>211111029</v>
      </c>
      <c r="D674" s="405" t="s">
        <v>1580</v>
      </c>
    </row>
    <row r="675" spans="1:4" ht="15.75" customHeight="1" x14ac:dyDescent="0.3">
      <c r="C675" s="405">
        <v>211111054</v>
      </c>
    </row>
    <row r="676" spans="1:4" ht="15.75" customHeight="1" x14ac:dyDescent="0.3">
      <c r="C676" s="405">
        <v>211111067</v>
      </c>
    </row>
    <row r="677" spans="1:4" ht="15.75" customHeight="1" x14ac:dyDescent="0.3"/>
    <row r="678" spans="1:4" ht="15.75" customHeight="1" x14ac:dyDescent="0.3">
      <c r="A678" s="423" t="s">
        <v>585</v>
      </c>
      <c r="B678" s="495" t="s">
        <v>583</v>
      </c>
      <c r="C678" s="405">
        <v>231114001</v>
      </c>
    </row>
    <row r="679" spans="1:4" ht="15.75" customHeight="1" x14ac:dyDescent="0.3">
      <c r="B679" s="405" t="s">
        <v>1508</v>
      </c>
      <c r="C679" s="405">
        <v>231114002</v>
      </c>
    </row>
    <row r="680" spans="1:4" ht="15.75" customHeight="1" x14ac:dyDescent="0.3">
      <c r="B680" s="405"/>
      <c r="C680" s="405">
        <v>231114003</v>
      </c>
    </row>
    <row r="681" spans="1:4" ht="15.75" customHeight="1" x14ac:dyDescent="0.3">
      <c r="C681" s="414">
        <v>230323012</v>
      </c>
      <c r="D681" s="405" t="s">
        <v>1487</v>
      </c>
    </row>
    <row r="682" spans="1:4" ht="15.75" customHeight="1" x14ac:dyDescent="0.3"/>
    <row r="683" spans="1:4" ht="15.75" customHeight="1" x14ac:dyDescent="0.3">
      <c r="A683" s="496" t="s">
        <v>121</v>
      </c>
      <c r="B683" s="497" t="s">
        <v>118</v>
      </c>
      <c r="C683" s="414">
        <v>24012561</v>
      </c>
      <c r="D683" s="405" t="s">
        <v>411</v>
      </c>
    </row>
    <row r="684" spans="1:4" ht="15.75" customHeight="1" x14ac:dyDescent="0.3"/>
    <row r="685" spans="1:4" ht="15.75" customHeight="1" x14ac:dyDescent="0.3"/>
    <row r="686" spans="1:4" ht="15.75" customHeight="1" x14ac:dyDescent="0.3">
      <c r="A686" s="496" t="s">
        <v>126</v>
      </c>
      <c r="B686" s="497" t="s">
        <v>123</v>
      </c>
      <c r="C686" s="414">
        <v>2401358</v>
      </c>
      <c r="D686" s="405" t="s">
        <v>411</v>
      </c>
    </row>
    <row r="687" spans="1:4" ht="15.75" customHeight="1" x14ac:dyDescent="0.3"/>
    <row r="688" spans="1:4" ht="15.75" customHeight="1" x14ac:dyDescent="0.3">
      <c r="A688" s="405" t="s">
        <v>1622</v>
      </c>
      <c r="B688" s="405" t="s">
        <v>1623</v>
      </c>
      <c r="C688" s="405">
        <v>240505011</v>
      </c>
    </row>
    <row r="689" spans="1:7" ht="15.75" customHeight="1" x14ac:dyDescent="0.3">
      <c r="C689" s="405">
        <v>240505012</v>
      </c>
    </row>
    <row r="690" spans="1:7" ht="15.75" customHeight="1" x14ac:dyDescent="0.3">
      <c r="C690" s="405">
        <v>240505013</v>
      </c>
    </row>
    <row r="691" spans="1:7" ht="15.75" customHeight="1" x14ac:dyDescent="0.3">
      <c r="C691" s="405">
        <v>240505014</v>
      </c>
    </row>
    <row r="692" spans="1:7" ht="15.75" customHeight="1" x14ac:dyDescent="0.3"/>
    <row r="693" spans="1:7" ht="15.75" customHeight="1" x14ac:dyDescent="0.3">
      <c r="A693" s="405" t="s">
        <v>620</v>
      </c>
      <c r="B693" s="405" t="s">
        <v>1624</v>
      </c>
      <c r="C693" s="414">
        <v>240506001</v>
      </c>
      <c r="D693" s="405" t="s">
        <v>1625</v>
      </c>
    </row>
    <row r="694" spans="1:7" ht="15.75" customHeight="1" x14ac:dyDescent="0.3">
      <c r="C694" s="405">
        <v>240506002</v>
      </c>
    </row>
    <row r="695" spans="1:7" ht="15.75" customHeight="1" x14ac:dyDescent="0.3">
      <c r="A695" s="405" t="s">
        <v>133</v>
      </c>
      <c r="B695" s="405" t="s">
        <v>1626</v>
      </c>
      <c r="C695" s="489" t="s">
        <v>1627</v>
      </c>
    </row>
    <row r="696" spans="1:7" ht="15.75" customHeight="1" x14ac:dyDescent="0.3">
      <c r="E696" s="405" t="s">
        <v>1628</v>
      </c>
    </row>
    <row r="697" spans="1:7" ht="15.75" customHeight="1" x14ac:dyDescent="0.3">
      <c r="A697" s="405" t="s">
        <v>1629</v>
      </c>
      <c r="B697" s="498" t="s">
        <v>507</v>
      </c>
      <c r="C697" s="405">
        <v>240608001</v>
      </c>
      <c r="E697" s="414">
        <v>241107001</v>
      </c>
      <c r="F697" s="405" t="s">
        <v>1454</v>
      </c>
      <c r="G697" s="405">
        <v>241107007</v>
      </c>
    </row>
    <row r="698" spans="1:7" ht="15.75" customHeight="1" x14ac:dyDescent="0.3">
      <c r="C698" s="405">
        <v>240608002</v>
      </c>
      <c r="E698" s="414">
        <v>241107002</v>
      </c>
      <c r="F698" s="405" t="s">
        <v>1454</v>
      </c>
    </row>
    <row r="699" spans="1:7" ht="15.75" customHeight="1" x14ac:dyDescent="0.3">
      <c r="C699" s="405">
        <v>240608003</v>
      </c>
      <c r="E699" s="414">
        <v>241107003</v>
      </c>
      <c r="F699" s="405" t="s">
        <v>1454</v>
      </c>
    </row>
    <row r="700" spans="1:7" ht="15.75" customHeight="1" x14ac:dyDescent="0.3">
      <c r="C700" s="405">
        <v>240608004</v>
      </c>
      <c r="E700" s="405">
        <v>241107004</v>
      </c>
    </row>
    <row r="701" spans="1:7" ht="15.75" customHeight="1" x14ac:dyDescent="0.3">
      <c r="C701" s="405">
        <v>240608005</v>
      </c>
      <c r="E701" s="405">
        <v>241107005</v>
      </c>
    </row>
    <row r="702" spans="1:7" ht="15.75" customHeight="1" x14ac:dyDescent="0.3">
      <c r="C702" s="405">
        <v>240608006</v>
      </c>
      <c r="E702" s="405">
        <v>241107006</v>
      </c>
    </row>
    <row r="703" spans="1:7" ht="15.75" customHeight="1" x14ac:dyDescent="0.3"/>
    <row r="704" spans="1:7" ht="15.75" customHeight="1" x14ac:dyDescent="0.3">
      <c r="A704" s="405" t="s">
        <v>1630</v>
      </c>
      <c r="B704" s="427" t="s">
        <v>762</v>
      </c>
      <c r="C704" s="414" t="s">
        <v>1631</v>
      </c>
      <c r="D704" s="405" t="s">
        <v>995</v>
      </c>
    </row>
    <row r="705" spans="1:4" ht="15.75" customHeight="1" x14ac:dyDescent="0.3">
      <c r="C705" s="414" t="s">
        <v>1632</v>
      </c>
      <c r="D705" s="405" t="s">
        <v>995</v>
      </c>
    </row>
    <row r="706" spans="1:4" ht="15.75" customHeight="1" x14ac:dyDescent="0.3">
      <c r="C706" s="487"/>
      <c r="D706" s="405"/>
    </row>
    <row r="707" spans="1:4" ht="15.75" customHeight="1" x14ac:dyDescent="0.3">
      <c r="A707" s="405" t="s">
        <v>1633</v>
      </c>
      <c r="B707" s="423" t="s">
        <v>1634</v>
      </c>
      <c r="C707" s="414" t="s">
        <v>1635</v>
      </c>
      <c r="D707" s="405" t="s">
        <v>995</v>
      </c>
    </row>
    <row r="708" spans="1:4" ht="15.75" customHeight="1" x14ac:dyDescent="0.3">
      <c r="A708" s="405"/>
      <c r="C708" s="414" t="s">
        <v>1636</v>
      </c>
      <c r="D708" s="405" t="s">
        <v>995</v>
      </c>
    </row>
    <row r="709" spans="1:4" ht="15" customHeight="1" x14ac:dyDescent="0.3">
      <c r="C709" s="487"/>
      <c r="D709" s="405"/>
    </row>
    <row r="710" spans="1:4" ht="15.75" customHeight="1" x14ac:dyDescent="0.3">
      <c r="C710" s="487"/>
      <c r="D710" s="405"/>
    </row>
    <row r="711" spans="1:4" ht="15.75" customHeight="1" x14ac:dyDescent="0.3">
      <c r="C711" s="405"/>
      <c r="D711" s="405"/>
    </row>
    <row r="712" spans="1:4" ht="15.75" customHeight="1" x14ac:dyDescent="0.3">
      <c r="A712" s="405" t="s">
        <v>1637</v>
      </c>
      <c r="B712" s="427" t="s">
        <v>1638</v>
      </c>
      <c r="C712" s="480" t="s">
        <v>1639</v>
      </c>
      <c r="D712" s="405"/>
    </row>
    <row r="713" spans="1:4" ht="15.75" customHeight="1" x14ac:dyDescent="0.3">
      <c r="C713" s="405"/>
      <c r="D713" s="405"/>
    </row>
    <row r="714" spans="1:4" ht="15.75" customHeight="1" x14ac:dyDescent="0.3">
      <c r="A714" s="405" t="s">
        <v>1640</v>
      </c>
      <c r="B714" s="405" t="s">
        <v>1641</v>
      </c>
      <c r="C714" s="480" t="s">
        <v>1642</v>
      </c>
      <c r="D714" s="405"/>
    </row>
    <row r="715" spans="1:4" ht="15.75" customHeight="1" x14ac:dyDescent="0.3">
      <c r="A715" s="405"/>
      <c r="B715" s="405"/>
      <c r="C715" s="480"/>
      <c r="D715" s="405"/>
    </row>
    <row r="716" spans="1:4" ht="15.75" customHeight="1" x14ac:dyDescent="0.3">
      <c r="A716" s="405" t="s">
        <v>1640</v>
      </c>
      <c r="B716" s="405" t="s">
        <v>1643</v>
      </c>
      <c r="C716" s="480" t="s">
        <v>1644</v>
      </c>
      <c r="D716" s="405"/>
    </row>
    <row r="717" spans="1:4" ht="15.75" customHeight="1" x14ac:dyDescent="0.3">
      <c r="A717" s="405"/>
      <c r="B717" s="405" t="s">
        <v>1370</v>
      </c>
      <c r="C717" s="488" t="s">
        <v>1645</v>
      </c>
      <c r="D717" s="405" t="s">
        <v>373</v>
      </c>
    </row>
    <row r="718" spans="1:4" ht="15.75" customHeight="1" x14ac:dyDescent="0.3">
      <c r="A718" s="405"/>
      <c r="B718" s="405"/>
      <c r="C718" s="480"/>
      <c r="D718" s="405"/>
    </row>
    <row r="719" spans="1:4" ht="15.75" customHeight="1" x14ac:dyDescent="0.3">
      <c r="A719" s="405"/>
      <c r="B719" s="405"/>
      <c r="C719" s="405"/>
      <c r="D719" s="405"/>
    </row>
    <row r="720" spans="1:4" ht="15.75" customHeight="1" x14ac:dyDescent="0.3">
      <c r="A720" s="405" t="s">
        <v>1646</v>
      </c>
      <c r="B720" s="405" t="s">
        <v>1647</v>
      </c>
      <c r="C720" s="488" t="s">
        <v>1648</v>
      </c>
      <c r="D720" s="405" t="s">
        <v>447</v>
      </c>
    </row>
    <row r="721" spans="1:4" ht="15.75" customHeight="1" x14ac:dyDescent="0.3">
      <c r="A721" s="405"/>
      <c r="B721" s="405"/>
      <c r="C721" s="405"/>
      <c r="D721" s="405"/>
    </row>
    <row r="722" spans="1:4" ht="15.75" customHeight="1" x14ac:dyDescent="0.3">
      <c r="A722" s="405" t="s">
        <v>1649</v>
      </c>
      <c r="B722" s="405" t="s">
        <v>1650</v>
      </c>
      <c r="C722" s="480" t="s">
        <v>1651</v>
      </c>
    </row>
    <row r="723" spans="1:4" ht="15.75" customHeight="1" x14ac:dyDescent="0.3">
      <c r="A723" s="405"/>
      <c r="B723" s="405"/>
    </row>
    <row r="724" spans="1:4" ht="15.75" customHeight="1" x14ac:dyDescent="0.3">
      <c r="B724" s="405" t="s">
        <v>1652</v>
      </c>
      <c r="C724" s="405" t="s">
        <v>1653</v>
      </c>
    </row>
    <row r="725" spans="1:4" ht="15.75" customHeight="1" x14ac:dyDescent="0.3"/>
    <row r="726" spans="1:4" ht="15.75" customHeight="1" x14ac:dyDescent="0.3"/>
    <row r="727" spans="1:4" ht="15.75" customHeight="1" x14ac:dyDescent="0.3">
      <c r="A727" s="499" t="s">
        <v>487</v>
      </c>
      <c r="C727" s="405">
        <v>91398389</v>
      </c>
    </row>
    <row r="728" spans="1:4" ht="15.75" customHeight="1" x14ac:dyDescent="0.3">
      <c r="C728" s="405">
        <v>91398387</v>
      </c>
    </row>
    <row r="729" spans="1:4" ht="15.75" customHeight="1" x14ac:dyDescent="0.3"/>
    <row r="730" spans="1:4" ht="15.75" customHeight="1" x14ac:dyDescent="0.3"/>
    <row r="731" spans="1:4" ht="15.75" customHeight="1" x14ac:dyDescent="0.3"/>
    <row r="732" spans="1:4" ht="15.75" customHeight="1" x14ac:dyDescent="0.3">
      <c r="A732" s="405" t="s">
        <v>1654</v>
      </c>
      <c r="B732" s="405" t="s">
        <v>763</v>
      </c>
    </row>
    <row r="733" spans="1:4" ht="15.75" customHeight="1" x14ac:dyDescent="0.3"/>
    <row r="734" spans="1:4" ht="15.75" customHeight="1" x14ac:dyDescent="0.3"/>
    <row r="735" spans="1:4" ht="15.75" customHeight="1" x14ac:dyDescent="0.3"/>
    <row r="736" spans="1:4" ht="15.75" customHeight="1" x14ac:dyDescent="0.3">
      <c r="A736" s="405" t="s">
        <v>1655</v>
      </c>
      <c r="B736" s="500" t="s">
        <v>675</v>
      </c>
      <c r="C736" s="414" t="s">
        <v>1656</v>
      </c>
      <c r="D736" s="405" t="s">
        <v>313</v>
      </c>
    </row>
    <row r="737" spans="1:5" ht="15.75" customHeight="1" x14ac:dyDescent="0.3">
      <c r="C737" s="414" t="s">
        <v>1657</v>
      </c>
      <c r="D737" s="405" t="s">
        <v>313</v>
      </c>
    </row>
    <row r="738" spans="1:5" ht="15.75" customHeight="1" x14ac:dyDescent="0.3">
      <c r="C738" s="414" t="s">
        <v>1658</v>
      </c>
      <c r="D738" s="405" t="s">
        <v>313</v>
      </c>
    </row>
    <row r="739" spans="1:5" ht="15.75" customHeight="1" x14ac:dyDescent="0.3">
      <c r="C739" s="414" t="s">
        <v>1659</v>
      </c>
      <c r="D739" s="405" t="s">
        <v>313</v>
      </c>
    </row>
    <row r="740" spans="1:5" ht="15.75" customHeight="1" x14ac:dyDescent="0.3">
      <c r="C740" s="414" t="s">
        <v>1660</v>
      </c>
      <c r="D740" s="405" t="s">
        <v>313</v>
      </c>
    </row>
    <row r="741" spans="1:5" ht="15.75" customHeight="1" x14ac:dyDescent="0.3"/>
    <row r="742" spans="1:5" ht="15.75" customHeight="1" x14ac:dyDescent="0.3"/>
    <row r="743" spans="1:5" ht="15.75" customHeight="1" x14ac:dyDescent="0.3"/>
    <row r="744" spans="1:5" ht="15.75" customHeight="1" x14ac:dyDescent="0.3"/>
    <row r="745" spans="1:5" ht="15.75" customHeight="1" x14ac:dyDescent="0.3">
      <c r="A745" s="405" t="s">
        <v>1661</v>
      </c>
      <c r="B745" s="492" t="s">
        <v>543</v>
      </c>
      <c r="C745" s="405" t="s">
        <v>1662</v>
      </c>
      <c r="E745" s="412">
        <v>5109783</v>
      </c>
    </row>
    <row r="746" spans="1:5" ht="15.75" customHeight="1" x14ac:dyDescent="0.3">
      <c r="C746" s="405" t="s">
        <v>1663</v>
      </c>
      <c r="E746" s="412">
        <v>5109789</v>
      </c>
    </row>
    <row r="747" spans="1:5" ht="15.75" customHeight="1" x14ac:dyDescent="0.3">
      <c r="C747" s="405" t="s">
        <v>1664</v>
      </c>
      <c r="E747" s="412" t="s">
        <v>1665</v>
      </c>
    </row>
    <row r="748" spans="1:5" ht="15.75" customHeight="1" x14ac:dyDescent="0.3">
      <c r="C748" s="405" t="s">
        <v>1666</v>
      </c>
      <c r="E748" s="412" t="s">
        <v>1667</v>
      </c>
    </row>
    <row r="749" spans="1:5" ht="15.75" customHeight="1" x14ac:dyDescent="0.3">
      <c r="C749" s="405" t="s">
        <v>1668</v>
      </c>
      <c r="E749" s="412">
        <v>51097911</v>
      </c>
    </row>
    <row r="750" spans="1:5" ht="15.75" customHeight="1" x14ac:dyDescent="0.3">
      <c r="C750" s="405" t="s">
        <v>1669</v>
      </c>
      <c r="E750" s="412">
        <v>5109795</v>
      </c>
    </row>
    <row r="751" spans="1:5" ht="15.75" customHeight="1" x14ac:dyDescent="0.3"/>
    <row r="752" spans="1:5" ht="15.75" customHeight="1" x14ac:dyDescent="0.3">
      <c r="C752" s="415">
        <v>45574</v>
      </c>
    </row>
    <row r="753" spans="1:5" ht="15.75" customHeight="1" x14ac:dyDescent="0.3">
      <c r="A753" s="405" t="s">
        <v>1670</v>
      </c>
      <c r="B753" s="501" t="s">
        <v>516</v>
      </c>
      <c r="C753" s="405">
        <v>240510018</v>
      </c>
    </row>
    <row r="754" spans="1:5" ht="15.75" customHeight="1" x14ac:dyDescent="0.3">
      <c r="C754" s="405">
        <v>240510020</v>
      </c>
    </row>
    <row r="755" spans="1:5" ht="15.75" customHeight="1" x14ac:dyDescent="0.3">
      <c r="C755" s="405">
        <v>240510017</v>
      </c>
    </row>
    <row r="756" spans="1:5" ht="15.75" customHeight="1" x14ac:dyDescent="0.3">
      <c r="C756" s="405">
        <v>240510019</v>
      </c>
    </row>
    <row r="757" spans="1:5" ht="15.75" customHeight="1" x14ac:dyDescent="0.3"/>
    <row r="758" spans="1:5" ht="15.75" customHeight="1" x14ac:dyDescent="0.3">
      <c r="A758" s="405" t="s">
        <v>1671</v>
      </c>
      <c r="B758" s="501" t="s">
        <v>511</v>
      </c>
      <c r="C758" s="405">
        <v>240510011</v>
      </c>
      <c r="E758" s="405">
        <v>240510016</v>
      </c>
    </row>
    <row r="759" spans="1:5" ht="15.75" customHeight="1" x14ac:dyDescent="0.3">
      <c r="C759" s="405">
        <v>242510012</v>
      </c>
    </row>
    <row r="760" spans="1:5" ht="15.75" customHeight="1" x14ac:dyDescent="0.3">
      <c r="C760" s="405">
        <v>240510013</v>
      </c>
    </row>
    <row r="761" spans="1:5" ht="15.75" customHeight="1" x14ac:dyDescent="0.3">
      <c r="C761" s="405">
        <v>240510014</v>
      </c>
    </row>
    <row r="762" spans="1:5" ht="15.75" customHeight="1" x14ac:dyDescent="0.3">
      <c r="C762" s="405">
        <v>240510015</v>
      </c>
    </row>
    <row r="763" spans="1:5" ht="15.75" customHeight="1" x14ac:dyDescent="0.3"/>
    <row r="764" spans="1:5" ht="15.75" customHeight="1" x14ac:dyDescent="0.3">
      <c r="A764" s="405" t="s">
        <v>1018</v>
      </c>
      <c r="B764" s="453" t="s">
        <v>1017</v>
      </c>
      <c r="C764" s="405">
        <v>240170204</v>
      </c>
    </row>
    <row r="765" spans="1:5" ht="15.75" customHeight="1" x14ac:dyDescent="0.3">
      <c r="C765" s="405">
        <v>240170205</v>
      </c>
    </row>
    <row r="766" spans="1:5" ht="15.75" customHeight="1" x14ac:dyDescent="0.3">
      <c r="C766" s="414">
        <v>240170203</v>
      </c>
      <c r="D766" s="405" t="s">
        <v>1221</v>
      </c>
    </row>
    <row r="767" spans="1:5" ht="15.75" customHeight="1" x14ac:dyDescent="0.3">
      <c r="C767" s="414">
        <v>240170202</v>
      </c>
      <c r="D767" s="405" t="s">
        <v>1672</v>
      </c>
    </row>
    <row r="768" spans="1:5" ht="15.75" customHeight="1" x14ac:dyDescent="0.3"/>
    <row r="769" spans="1:9" ht="24.75" customHeight="1" x14ac:dyDescent="0.3">
      <c r="A769" s="502" t="s">
        <v>879</v>
      </c>
      <c r="B769" s="503" t="s">
        <v>878</v>
      </c>
      <c r="C769" s="405">
        <v>240727001</v>
      </c>
    </row>
    <row r="770" spans="1:9" ht="15.75" customHeight="1" x14ac:dyDescent="0.3"/>
    <row r="771" spans="1:9" ht="20.25" customHeight="1" x14ac:dyDescent="0.3">
      <c r="A771" s="504" t="s">
        <v>270</v>
      </c>
      <c r="B771" s="505" t="s">
        <v>1673</v>
      </c>
      <c r="C771" s="506">
        <v>240728003</v>
      </c>
    </row>
    <row r="772" spans="1:9" ht="17.25" customHeight="1" x14ac:dyDescent="0.3">
      <c r="A772" s="454"/>
      <c r="B772" s="507" t="s">
        <v>1370</v>
      </c>
      <c r="C772" s="508" t="s">
        <v>1644</v>
      </c>
    </row>
    <row r="773" spans="1:9" ht="14.25" customHeight="1" x14ac:dyDescent="0.3">
      <c r="A773" s="454"/>
      <c r="B773" s="507"/>
      <c r="C773" s="508" t="s">
        <v>1645</v>
      </c>
    </row>
    <row r="774" spans="1:9" ht="11.25" customHeight="1" x14ac:dyDescent="0.3">
      <c r="A774" s="454"/>
      <c r="B774" s="507"/>
      <c r="C774" s="480"/>
    </row>
    <row r="775" spans="1:9" ht="15.75" customHeight="1" x14ac:dyDescent="0.3"/>
    <row r="776" spans="1:9" ht="26.25" customHeight="1" x14ac:dyDescent="0.3">
      <c r="A776" s="509" t="s">
        <v>631</v>
      </c>
      <c r="B776" s="510" t="s">
        <v>630</v>
      </c>
      <c r="C776" s="405">
        <v>240420001</v>
      </c>
      <c r="E776" s="405">
        <v>240420006</v>
      </c>
      <c r="G776" s="405">
        <v>240320001</v>
      </c>
      <c r="I776" s="405">
        <v>240320006</v>
      </c>
    </row>
    <row r="777" spans="1:9" ht="15.75" customHeight="1" x14ac:dyDescent="0.3">
      <c r="C777" s="405">
        <v>240420002</v>
      </c>
      <c r="E777" s="414">
        <v>240420007</v>
      </c>
      <c r="F777" s="405" t="s">
        <v>1381</v>
      </c>
      <c r="G777" s="405">
        <v>240320002</v>
      </c>
      <c r="I777" s="405">
        <v>240320007</v>
      </c>
    </row>
    <row r="778" spans="1:9" ht="15.75" customHeight="1" x14ac:dyDescent="0.3">
      <c r="C778" s="405">
        <v>240420003</v>
      </c>
      <c r="E778" s="414">
        <v>240420008</v>
      </c>
      <c r="F778" s="405" t="s">
        <v>1381</v>
      </c>
      <c r="G778" s="405">
        <v>240320003</v>
      </c>
      <c r="I778" s="405">
        <v>240320008</v>
      </c>
    </row>
    <row r="779" spans="1:9" ht="15.75" customHeight="1" x14ac:dyDescent="0.3">
      <c r="C779" s="405">
        <v>240420004</v>
      </c>
      <c r="E779" s="414">
        <v>240420009</v>
      </c>
      <c r="F779" s="405" t="s">
        <v>1381</v>
      </c>
      <c r="G779" s="405">
        <v>240320004</v>
      </c>
      <c r="I779" s="405">
        <v>240320009</v>
      </c>
    </row>
    <row r="780" spans="1:9" ht="15.75" customHeight="1" x14ac:dyDescent="0.3">
      <c r="C780" s="405">
        <v>240420005</v>
      </c>
      <c r="E780" s="405">
        <v>240420010</v>
      </c>
      <c r="G780" s="405">
        <v>240320005</v>
      </c>
      <c r="I780" s="405">
        <v>240320010</v>
      </c>
    </row>
    <row r="781" spans="1:9" ht="15.75" customHeight="1" x14ac:dyDescent="0.3"/>
    <row r="782" spans="1:9" ht="32.25" customHeight="1" x14ac:dyDescent="0.3">
      <c r="A782" s="511" t="s">
        <v>959</v>
      </c>
      <c r="B782" s="512" t="s">
        <v>958</v>
      </c>
      <c r="C782" s="480" t="s">
        <v>1674</v>
      </c>
    </row>
    <row r="783" spans="1:9" ht="15.75" customHeight="1" x14ac:dyDescent="0.3">
      <c r="C783" s="480" t="s">
        <v>1675</v>
      </c>
    </row>
    <row r="784" spans="1:9" ht="15.75" customHeight="1" x14ac:dyDescent="0.3">
      <c r="C784" s="480" t="s">
        <v>1676</v>
      </c>
    </row>
    <row r="785" spans="1:3" ht="15.75" customHeight="1" x14ac:dyDescent="0.3">
      <c r="C785" s="480" t="s">
        <v>1677</v>
      </c>
    </row>
    <row r="786" spans="1:3" ht="15.75" customHeight="1" x14ac:dyDescent="0.3">
      <c r="C786" s="480" t="s">
        <v>1678</v>
      </c>
    </row>
    <row r="787" spans="1:3" ht="15.75" customHeight="1" x14ac:dyDescent="0.3"/>
    <row r="788" spans="1:3" ht="28.5" customHeight="1" x14ac:dyDescent="0.3">
      <c r="A788" s="502" t="s">
        <v>766</v>
      </c>
      <c r="B788" s="513" t="s">
        <v>765</v>
      </c>
      <c r="C788" s="405">
        <v>240515001</v>
      </c>
    </row>
    <row r="789" spans="1:3" ht="15.75" customHeight="1" x14ac:dyDescent="0.3">
      <c r="C789" s="405">
        <v>240515002</v>
      </c>
    </row>
    <row r="790" spans="1:3" ht="15.75" customHeight="1" x14ac:dyDescent="0.3">
      <c r="C790" s="405">
        <v>240515003</v>
      </c>
    </row>
    <row r="791" spans="1:3" ht="15.75" customHeight="1" x14ac:dyDescent="0.3">
      <c r="C791" s="405">
        <v>240515004</v>
      </c>
    </row>
    <row r="792" spans="1:3" ht="15.75" customHeight="1" x14ac:dyDescent="0.3">
      <c r="C792" s="405">
        <v>240515005</v>
      </c>
    </row>
    <row r="793" spans="1:3" ht="15.75" customHeight="1" x14ac:dyDescent="0.3"/>
    <row r="794" spans="1:3" ht="15.75" customHeight="1" x14ac:dyDescent="0.3">
      <c r="A794" s="511" t="s">
        <v>768</v>
      </c>
      <c r="B794" s="513" t="s">
        <v>767</v>
      </c>
      <c r="C794" s="405">
        <v>240512005</v>
      </c>
    </row>
    <row r="795" spans="1:3" ht="15.75" customHeight="1" x14ac:dyDescent="0.3">
      <c r="C795" s="405">
        <v>240512006</v>
      </c>
    </row>
    <row r="796" spans="1:3" ht="15.75" customHeight="1" x14ac:dyDescent="0.3">
      <c r="C796" s="405">
        <v>240512007</v>
      </c>
    </row>
    <row r="797" spans="1:3" ht="15.75" customHeight="1" x14ac:dyDescent="0.3">
      <c r="C797" s="405">
        <v>240512008</v>
      </c>
    </row>
    <row r="798" spans="1:3" ht="15.75" customHeight="1" x14ac:dyDescent="0.3">
      <c r="C798" s="405">
        <v>240512009</v>
      </c>
    </row>
    <row r="799" spans="1:3" ht="15.75" customHeight="1" x14ac:dyDescent="0.3"/>
    <row r="800" spans="1:3" ht="15.75" customHeight="1" x14ac:dyDescent="0.3">
      <c r="A800" s="502" t="s">
        <v>595</v>
      </c>
      <c r="B800" s="492" t="s">
        <v>598</v>
      </c>
      <c r="C800" s="405">
        <v>240430001</v>
      </c>
    </row>
    <row r="801" spans="1:4" ht="15.75" customHeight="1" x14ac:dyDescent="0.3">
      <c r="C801" s="414">
        <v>240430002</v>
      </c>
      <c r="D801" s="405" t="s">
        <v>1679</v>
      </c>
    </row>
    <row r="802" spans="1:4" ht="15.75" customHeight="1" x14ac:dyDescent="0.3">
      <c r="C802" s="414">
        <v>240430003</v>
      </c>
      <c r="D802" s="405" t="s">
        <v>1679</v>
      </c>
    </row>
    <row r="803" spans="1:4" ht="15.75" customHeight="1" x14ac:dyDescent="0.3">
      <c r="C803" s="405">
        <v>240430004</v>
      </c>
    </row>
    <row r="804" spans="1:4" ht="15.75" customHeight="1" x14ac:dyDescent="0.3"/>
    <row r="805" spans="1:4" ht="15.75" customHeight="1" x14ac:dyDescent="0.3">
      <c r="A805" s="452" t="s">
        <v>570</v>
      </c>
      <c r="B805" s="453" t="s">
        <v>569</v>
      </c>
      <c r="C805" s="405">
        <v>240403001</v>
      </c>
    </row>
    <row r="806" spans="1:4" ht="15.75" customHeight="1" x14ac:dyDescent="0.3">
      <c r="C806" s="405">
        <v>240403002</v>
      </c>
    </row>
    <row r="807" spans="1:4" ht="15.75" customHeight="1" x14ac:dyDescent="0.3">
      <c r="C807" s="405">
        <v>240403003</v>
      </c>
    </row>
    <row r="808" spans="1:4" ht="15.75" customHeight="1" x14ac:dyDescent="0.3">
      <c r="C808" s="405">
        <v>240403004</v>
      </c>
    </row>
    <row r="809" spans="1:4" ht="15.75" customHeight="1" x14ac:dyDescent="0.3">
      <c r="C809" s="405">
        <v>240403005</v>
      </c>
    </row>
    <row r="810" spans="1:4" ht="15.75" customHeight="1" x14ac:dyDescent="0.3">
      <c r="C810" s="405">
        <v>240403006</v>
      </c>
    </row>
    <row r="811" spans="1:4" ht="15.75" customHeight="1" x14ac:dyDescent="0.3"/>
    <row r="812" spans="1:4" ht="15.75" customHeight="1" x14ac:dyDescent="0.3">
      <c r="A812" s="405" t="s">
        <v>638</v>
      </c>
      <c r="B812" s="405" t="s">
        <v>1680</v>
      </c>
      <c r="C812" s="405">
        <v>241205001</v>
      </c>
    </row>
    <row r="813" spans="1:4" ht="15.75" customHeight="1" x14ac:dyDescent="0.3">
      <c r="C813" s="405">
        <v>241205002</v>
      </c>
    </row>
    <row r="814" spans="1:4" ht="15.75" customHeight="1" x14ac:dyDescent="0.3"/>
    <row r="815" spans="1:4" ht="15.75" customHeight="1" x14ac:dyDescent="0.3">
      <c r="A815" s="452" t="s">
        <v>191</v>
      </c>
      <c r="B815" s="501" t="s">
        <v>189</v>
      </c>
      <c r="C815" s="508" t="s">
        <v>1681</v>
      </c>
    </row>
    <row r="816" spans="1:4" ht="15.75" customHeight="1" x14ac:dyDescent="0.3">
      <c r="C816" s="508" t="s">
        <v>1682</v>
      </c>
    </row>
    <row r="817" spans="1:5" ht="15.75" customHeight="1" x14ac:dyDescent="0.3">
      <c r="C817" s="508" t="s">
        <v>1683</v>
      </c>
    </row>
    <row r="818" spans="1:5" ht="15.75" customHeight="1" x14ac:dyDescent="0.3">
      <c r="C818" s="508" t="s">
        <v>1684</v>
      </c>
    </row>
    <row r="819" spans="1:5" ht="15.75" customHeight="1" x14ac:dyDescent="0.3">
      <c r="C819" s="508" t="s">
        <v>1685</v>
      </c>
      <c r="D819" s="405" t="s">
        <v>1686</v>
      </c>
    </row>
    <row r="820" spans="1:5" ht="15.75" customHeight="1" x14ac:dyDescent="0.3"/>
    <row r="821" spans="1:5" ht="15.75" customHeight="1" x14ac:dyDescent="0.3">
      <c r="A821" s="492" t="s">
        <v>215</v>
      </c>
      <c r="B821" s="492" t="s">
        <v>211</v>
      </c>
      <c r="C821" s="405">
        <v>241012006</v>
      </c>
      <c r="E821" s="405">
        <v>241012011</v>
      </c>
    </row>
    <row r="822" spans="1:5" ht="15.75" customHeight="1" x14ac:dyDescent="0.3">
      <c r="C822" s="405">
        <v>241012007</v>
      </c>
      <c r="E822" s="405">
        <v>241012012</v>
      </c>
    </row>
    <row r="823" spans="1:5" ht="15.75" customHeight="1" x14ac:dyDescent="0.3">
      <c r="C823" s="405">
        <v>241012008</v>
      </c>
      <c r="E823" s="405">
        <v>241012013</v>
      </c>
    </row>
    <row r="824" spans="1:5" ht="15.75" customHeight="1" x14ac:dyDescent="0.3">
      <c r="C824" s="405">
        <v>241012009</v>
      </c>
      <c r="E824" s="405">
        <v>241012014</v>
      </c>
    </row>
    <row r="825" spans="1:5" ht="15.75" customHeight="1" x14ac:dyDescent="0.3">
      <c r="C825" s="405">
        <v>241012010</v>
      </c>
      <c r="D825" s="405" t="s">
        <v>1686</v>
      </c>
      <c r="E825" s="405">
        <v>241012015</v>
      </c>
    </row>
    <row r="826" spans="1:5" ht="15.75" customHeight="1" x14ac:dyDescent="0.3"/>
    <row r="827" spans="1:5" ht="15.75" customHeight="1" x14ac:dyDescent="0.3"/>
    <row r="828" spans="1:5" ht="15.75" customHeight="1" x14ac:dyDescent="0.3">
      <c r="A828" s="514" t="s">
        <v>642</v>
      </c>
      <c r="B828" s="510" t="s">
        <v>639</v>
      </c>
      <c r="C828" s="405">
        <v>240921001</v>
      </c>
      <c r="E828" s="405">
        <v>240921006</v>
      </c>
    </row>
    <row r="829" spans="1:5" ht="15.75" customHeight="1" x14ac:dyDescent="0.3">
      <c r="C829" s="405">
        <v>240921002</v>
      </c>
      <c r="E829" s="405">
        <v>240921007</v>
      </c>
    </row>
    <row r="830" spans="1:5" ht="15.75" customHeight="1" x14ac:dyDescent="0.3">
      <c r="C830" s="405">
        <v>240921003</v>
      </c>
      <c r="E830" s="405">
        <v>240921008</v>
      </c>
    </row>
    <row r="831" spans="1:5" ht="15.75" customHeight="1" x14ac:dyDescent="0.3">
      <c r="C831" s="405">
        <v>240921004</v>
      </c>
      <c r="E831" s="405">
        <v>240921009</v>
      </c>
    </row>
    <row r="832" spans="1:5" ht="15.75" customHeight="1" x14ac:dyDescent="0.3">
      <c r="C832" s="405">
        <v>240921005</v>
      </c>
      <c r="E832" s="405">
        <v>240921010</v>
      </c>
    </row>
    <row r="833" spans="1:3" ht="15.75" customHeight="1" x14ac:dyDescent="0.3"/>
    <row r="834" spans="1:3" ht="15.75" customHeight="1" x14ac:dyDescent="0.3">
      <c r="A834" s="511" t="s">
        <v>696</v>
      </c>
      <c r="B834" s="515" t="s">
        <v>1687</v>
      </c>
      <c r="C834" s="405" t="s">
        <v>1688</v>
      </c>
    </row>
    <row r="835" spans="1:3" ht="15.75" customHeight="1" x14ac:dyDescent="0.3">
      <c r="C835" s="405" t="s">
        <v>1689</v>
      </c>
    </row>
    <row r="836" spans="1:3" ht="15.75" customHeight="1" x14ac:dyDescent="0.3">
      <c r="C836" s="405" t="s">
        <v>1690</v>
      </c>
    </row>
    <row r="837" spans="1:3" ht="15.75" customHeight="1" x14ac:dyDescent="0.3"/>
    <row r="838" spans="1:3" ht="15.75" customHeight="1" x14ac:dyDescent="0.3"/>
    <row r="839" spans="1:3" ht="15.75" customHeight="1" x14ac:dyDescent="0.3"/>
    <row r="840" spans="1:3" ht="15.75" customHeight="1" x14ac:dyDescent="0.3"/>
    <row r="841" spans="1:3" ht="15.75" customHeight="1" x14ac:dyDescent="0.3"/>
    <row r="842" spans="1:3" ht="15.75" customHeight="1" x14ac:dyDescent="0.3"/>
    <row r="843" spans="1:3" ht="15.75" customHeight="1" x14ac:dyDescent="0.3"/>
    <row r="844" spans="1:3" ht="15.75" customHeight="1" x14ac:dyDescent="0.3"/>
    <row r="845" spans="1:3" ht="15.75" customHeight="1" x14ac:dyDescent="0.3"/>
    <row r="846" spans="1:3" ht="15.75" customHeight="1" x14ac:dyDescent="0.3"/>
    <row r="847" spans="1:3" ht="15.75" customHeight="1" x14ac:dyDescent="0.3"/>
    <row r="848" spans="1:3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</sheetData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AX10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1596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9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64.5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1298</v>
      </c>
      <c r="O6" s="43">
        <f>'EQUIPO FEBRERO 2025  1'!AQ6</f>
        <v>43</v>
      </c>
      <c r="P6" s="45">
        <f t="shared" ref="P6:P219" si="0">O6</f>
        <v>43</v>
      </c>
      <c r="Q6" s="46">
        <f t="shared" ref="Q6:T6" si="1">AK6</f>
        <v>43</v>
      </c>
      <c r="R6" s="46">
        <f t="shared" si="1"/>
        <v>43</v>
      </c>
      <c r="S6" s="46">
        <f t="shared" si="1"/>
        <v>43</v>
      </c>
      <c r="T6" s="47">
        <f t="shared" si="1"/>
        <v>43</v>
      </c>
      <c r="U6" s="48"/>
      <c r="V6" s="37"/>
      <c r="W6" s="37"/>
      <c r="X6" s="37"/>
      <c r="Y6" s="49"/>
      <c r="Z6" s="50"/>
      <c r="AA6" s="37"/>
      <c r="AB6" s="37"/>
      <c r="AC6" s="37"/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43</v>
      </c>
      <c r="AL6" s="46">
        <f t="shared" si="2"/>
        <v>43</v>
      </c>
      <c r="AM6" s="46">
        <f t="shared" si="2"/>
        <v>43</v>
      </c>
      <c r="AN6" s="46">
        <f t="shared" si="2"/>
        <v>43</v>
      </c>
      <c r="AO6" s="46">
        <f t="shared" si="2"/>
        <v>43</v>
      </c>
      <c r="AP6" s="37"/>
      <c r="AQ6" s="43">
        <f>'EQUIPO FEBRERO 2025  1'!AQ6</f>
        <v>43</v>
      </c>
      <c r="AR6" s="53"/>
      <c r="AS6" s="53"/>
      <c r="AT6" s="53"/>
      <c r="AU6" s="54"/>
      <c r="AV6" s="54"/>
      <c r="AW6" s="25"/>
      <c r="AX6" s="4"/>
    </row>
    <row r="7" spans="1:50" ht="64.5" customHeight="1" x14ac:dyDescent="0.4">
      <c r="A7" s="35">
        <f t="shared" ref="A7:A261" si="3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 t="s">
        <v>1619</v>
      </c>
      <c r="O7" s="43">
        <f>'EQUIPO FEBRERO 2025  1'!AQ7</f>
        <v>10</v>
      </c>
      <c r="P7" s="45">
        <f t="shared" si="0"/>
        <v>10</v>
      </c>
      <c r="Q7" s="46">
        <f t="shared" ref="Q7:T7" si="4">AK7</f>
        <v>9</v>
      </c>
      <c r="R7" s="46">
        <f t="shared" si="4"/>
        <v>9</v>
      </c>
      <c r="S7" s="46">
        <f t="shared" si="4"/>
        <v>9</v>
      </c>
      <c r="T7" s="47">
        <f t="shared" si="4"/>
        <v>9</v>
      </c>
      <c r="U7" s="48"/>
      <c r="V7" s="37"/>
      <c r="W7" s="37"/>
      <c r="X7" s="37"/>
      <c r="Y7" s="49"/>
      <c r="Z7" s="50">
        <v>1</v>
      </c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5">P7-Z7+AE7+U7</f>
        <v>9</v>
      </c>
      <c r="AL7" s="46">
        <f t="shared" si="5"/>
        <v>9</v>
      </c>
      <c r="AM7" s="46">
        <f t="shared" si="5"/>
        <v>9</v>
      </c>
      <c r="AN7" s="46">
        <f t="shared" si="5"/>
        <v>9</v>
      </c>
      <c r="AO7" s="46">
        <f t="shared" si="5"/>
        <v>9</v>
      </c>
      <c r="AP7" s="37"/>
      <c r="AQ7" s="43">
        <f>'EQUIPO FEBRERO 2025  1'!AQ7</f>
        <v>10</v>
      </c>
      <c r="AR7" s="53"/>
      <c r="AS7" s="53">
        <v>351</v>
      </c>
      <c r="AT7" s="53"/>
      <c r="AU7" s="54"/>
      <c r="AV7" s="54"/>
      <c r="AW7" s="25"/>
      <c r="AX7" s="4"/>
    </row>
    <row r="8" spans="1:50" ht="64.5" customHeight="1" x14ac:dyDescent="0.4">
      <c r="A8" s="35">
        <f t="shared" si="3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FEBRERO 2025  1'!AQ8</f>
        <v>2</v>
      </c>
      <c r="P8" s="45">
        <f t="shared" si="0"/>
        <v>2</v>
      </c>
      <c r="Q8" s="46">
        <f t="shared" ref="Q8:T8" si="6">AK8</f>
        <v>2</v>
      </c>
      <c r="R8" s="46">
        <f t="shared" si="6"/>
        <v>2</v>
      </c>
      <c r="S8" s="46">
        <f t="shared" si="6"/>
        <v>2</v>
      </c>
      <c r="T8" s="47">
        <f t="shared" si="6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7">P8-Z8+AE8+U8</f>
        <v>2</v>
      </c>
      <c r="AL8" s="46">
        <f t="shared" si="7"/>
        <v>2</v>
      </c>
      <c r="AM8" s="46">
        <f t="shared" si="7"/>
        <v>2</v>
      </c>
      <c r="AN8" s="46">
        <f t="shared" si="7"/>
        <v>2</v>
      </c>
      <c r="AO8" s="46">
        <f t="shared" si="7"/>
        <v>2</v>
      </c>
      <c r="AP8" s="37"/>
      <c r="AQ8" s="43">
        <f>'EQUIPO FEBRERO 2025  1'!AQ8</f>
        <v>2</v>
      </c>
      <c r="AR8" s="41"/>
      <c r="AS8" s="41"/>
      <c r="AT8" s="53"/>
      <c r="AU8" s="54"/>
      <c r="AV8" s="54"/>
      <c r="AW8" s="25"/>
      <c r="AX8" s="4"/>
    </row>
    <row r="9" spans="1:50" ht="64.5" customHeight="1" x14ac:dyDescent="0.4">
      <c r="A9" s="35">
        <f t="shared" si="3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FEBRERO 2025  1'!AQ9</f>
        <v>8</v>
      </c>
      <c r="P9" s="45">
        <f t="shared" si="0"/>
        <v>8</v>
      </c>
      <c r="Q9" s="46">
        <f t="shared" ref="Q9:T9" si="8">AK9</f>
        <v>8</v>
      </c>
      <c r="R9" s="46">
        <f t="shared" si="8"/>
        <v>8</v>
      </c>
      <c r="S9" s="46">
        <f t="shared" si="8"/>
        <v>8</v>
      </c>
      <c r="T9" s="47">
        <f t="shared" si="8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9">P9-Z9+AE9+U9</f>
        <v>8</v>
      </c>
      <c r="AL9" s="46">
        <f t="shared" si="9"/>
        <v>8</v>
      </c>
      <c r="AM9" s="46">
        <f t="shared" si="9"/>
        <v>8</v>
      </c>
      <c r="AN9" s="46">
        <f t="shared" si="9"/>
        <v>8</v>
      </c>
      <c r="AO9" s="46">
        <f t="shared" si="9"/>
        <v>8</v>
      </c>
      <c r="AP9" s="37"/>
      <c r="AQ9" s="43">
        <f>'EQUIPO FEBRERO 2025  1'!AQ9</f>
        <v>8</v>
      </c>
      <c r="AR9" s="41"/>
      <c r="AS9" s="41"/>
      <c r="AT9" s="53"/>
      <c r="AU9" s="54"/>
      <c r="AV9" s="54"/>
      <c r="AW9" s="25"/>
      <c r="AX9" s="4"/>
    </row>
    <row r="10" spans="1:50" ht="64.5" customHeight="1" x14ac:dyDescent="0.4">
      <c r="A10" s="35">
        <f t="shared" si="3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FEBRERO 2025  1'!AQ10</f>
        <v>1</v>
      </c>
      <c r="P10" s="45">
        <f t="shared" si="0"/>
        <v>1</v>
      </c>
      <c r="Q10" s="46">
        <f t="shared" ref="Q10:T10" si="10">AK10</f>
        <v>1</v>
      </c>
      <c r="R10" s="46">
        <f t="shared" si="10"/>
        <v>1</v>
      </c>
      <c r="S10" s="46">
        <f t="shared" si="10"/>
        <v>1</v>
      </c>
      <c r="T10" s="47">
        <f t="shared" si="10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1">P10-Z10+AE10+U10</f>
        <v>1</v>
      </c>
      <c r="AL10" s="46">
        <f t="shared" si="11"/>
        <v>1</v>
      </c>
      <c r="AM10" s="46">
        <f t="shared" si="11"/>
        <v>1</v>
      </c>
      <c r="AN10" s="46">
        <f t="shared" si="11"/>
        <v>1</v>
      </c>
      <c r="AO10" s="46">
        <f t="shared" si="11"/>
        <v>1</v>
      </c>
      <c r="AP10" s="37"/>
      <c r="AQ10" s="43">
        <f>'EQUIPO FEBRERO 2025  1'!AQ10</f>
        <v>1</v>
      </c>
      <c r="AR10" s="41"/>
      <c r="AS10" s="41"/>
      <c r="AT10" s="53"/>
      <c r="AU10" s="54"/>
      <c r="AV10" s="54"/>
      <c r="AW10" s="4"/>
      <c r="AX10" s="4"/>
    </row>
    <row r="11" spans="1:50" ht="64.5" customHeight="1" x14ac:dyDescent="0.4">
      <c r="A11" s="35">
        <f t="shared" si="3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FEBRERO 2025  1'!AQ11</f>
        <v>2</v>
      </c>
      <c r="P11" s="45">
        <f t="shared" si="0"/>
        <v>2</v>
      </c>
      <c r="Q11" s="46">
        <f t="shared" ref="Q11:T11" si="12">AK11</f>
        <v>2</v>
      </c>
      <c r="R11" s="46">
        <f t="shared" si="12"/>
        <v>2</v>
      </c>
      <c r="S11" s="46">
        <f t="shared" si="12"/>
        <v>2</v>
      </c>
      <c r="T11" s="47">
        <f t="shared" si="12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3">P11-Z11+AE11+U11</f>
        <v>2</v>
      </c>
      <c r="AL11" s="46">
        <f t="shared" si="13"/>
        <v>2</v>
      </c>
      <c r="AM11" s="46">
        <f t="shared" si="13"/>
        <v>2</v>
      </c>
      <c r="AN11" s="46">
        <f t="shared" si="13"/>
        <v>2</v>
      </c>
      <c r="AO11" s="46">
        <f t="shared" si="13"/>
        <v>2</v>
      </c>
      <c r="AP11" s="37"/>
      <c r="AQ11" s="43">
        <f>'EQUIPO FEBRERO 2025  1'!AQ11</f>
        <v>2</v>
      </c>
      <c r="AR11" s="41"/>
      <c r="AS11" s="41"/>
      <c r="AT11" s="53"/>
      <c r="AU11" s="54"/>
      <c r="AV11" s="54"/>
      <c r="AW11" s="4"/>
      <c r="AX11" s="4"/>
    </row>
    <row r="12" spans="1:50" ht="64.5" customHeight="1" x14ac:dyDescent="0.4">
      <c r="A12" s="35">
        <f t="shared" si="3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FEBRERO 2025  1'!AQ12</f>
        <v>1</v>
      </c>
      <c r="P12" s="45">
        <f t="shared" si="0"/>
        <v>1</v>
      </c>
      <c r="Q12" s="46">
        <f t="shared" ref="Q12:T12" si="14">AK12</f>
        <v>1</v>
      </c>
      <c r="R12" s="46">
        <f t="shared" si="14"/>
        <v>1</v>
      </c>
      <c r="S12" s="46">
        <f t="shared" si="14"/>
        <v>1</v>
      </c>
      <c r="T12" s="47">
        <f t="shared" si="14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5">P12-Z12+AE12+U12</f>
        <v>1</v>
      </c>
      <c r="AL12" s="46">
        <f t="shared" si="15"/>
        <v>1</v>
      </c>
      <c r="AM12" s="46">
        <f t="shared" si="15"/>
        <v>1</v>
      </c>
      <c r="AN12" s="46">
        <f t="shared" si="15"/>
        <v>1</v>
      </c>
      <c r="AO12" s="46">
        <f t="shared" si="15"/>
        <v>1</v>
      </c>
      <c r="AP12" s="37"/>
      <c r="AQ12" s="43">
        <f>'EQUIPO FEBRERO 2025  1'!AQ12</f>
        <v>1</v>
      </c>
      <c r="AR12" s="41"/>
      <c r="AS12" s="41"/>
      <c r="AT12" s="53"/>
      <c r="AU12" s="54"/>
      <c r="AV12" s="54"/>
      <c r="AW12" s="4"/>
      <c r="AX12" s="4"/>
    </row>
    <row r="13" spans="1:50" ht="64.5" customHeight="1" x14ac:dyDescent="0.4">
      <c r="A13" s="35">
        <f t="shared" si="3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FEBRERO 2025  1'!AQ13</f>
        <v>2</v>
      </c>
      <c r="P13" s="45">
        <f t="shared" si="0"/>
        <v>2</v>
      </c>
      <c r="Q13" s="46">
        <f t="shared" ref="Q13:T13" si="16">AK13</f>
        <v>2</v>
      </c>
      <c r="R13" s="46">
        <f t="shared" si="16"/>
        <v>2</v>
      </c>
      <c r="S13" s="46">
        <f t="shared" si="16"/>
        <v>2</v>
      </c>
      <c r="T13" s="47">
        <f t="shared" si="16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7">P13-Z13+AE13+U13</f>
        <v>2</v>
      </c>
      <c r="AL13" s="46">
        <f t="shared" si="17"/>
        <v>2</v>
      </c>
      <c r="AM13" s="46">
        <f t="shared" si="17"/>
        <v>2</v>
      </c>
      <c r="AN13" s="46">
        <f t="shared" si="17"/>
        <v>2</v>
      </c>
      <c r="AO13" s="46">
        <f t="shared" si="17"/>
        <v>2</v>
      </c>
      <c r="AP13" s="37"/>
      <c r="AQ13" s="43">
        <f>'EQUIPO FEBRERO 2025  1'!AQ13</f>
        <v>2</v>
      </c>
      <c r="AR13" s="41"/>
      <c r="AS13" s="41"/>
      <c r="AT13" s="53"/>
      <c r="AU13" s="54"/>
      <c r="AV13" s="54"/>
      <c r="AW13" s="4"/>
      <c r="AX13" s="4"/>
    </row>
    <row r="14" spans="1:50" ht="64.5" customHeight="1" x14ac:dyDescent="0.4">
      <c r="A14" s="35">
        <f t="shared" si="3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FEBRERO 2025  1'!AQ14</f>
        <v>3</v>
      </c>
      <c r="P14" s="45">
        <f t="shared" si="0"/>
        <v>3</v>
      </c>
      <c r="Q14" s="46">
        <f t="shared" ref="Q14:T14" si="18">AK14</f>
        <v>3</v>
      </c>
      <c r="R14" s="46">
        <f t="shared" si="18"/>
        <v>3</v>
      </c>
      <c r="S14" s="46">
        <f t="shared" si="18"/>
        <v>3</v>
      </c>
      <c r="T14" s="47">
        <f t="shared" si="18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19">P14-Z14+AE14+U14</f>
        <v>3</v>
      </c>
      <c r="AL14" s="46">
        <f t="shared" si="19"/>
        <v>3</v>
      </c>
      <c r="AM14" s="46">
        <f t="shared" si="19"/>
        <v>3</v>
      </c>
      <c r="AN14" s="46">
        <f t="shared" si="19"/>
        <v>3</v>
      </c>
      <c r="AO14" s="46">
        <f t="shared" si="19"/>
        <v>3</v>
      </c>
      <c r="AP14" s="37"/>
      <c r="AQ14" s="43">
        <f>'EQUIPO FEBRERO 2025  1'!AQ14</f>
        <v>3</v>
      </c>
      <c r="AR14" s="41"/>
      <c r="AS14" s="41"/>
      <c r="AT14" s="53"/>
      <c r="AU14" s="54"/>
      <c r="AV14" s="54"/>
      <c r="AW14" s="4"/>
      <c r="AX14" s="4"/>
    </row>
    <row r="15" spans="1:50" ht="64.5" customHeight="1" x14ac:dyDescent="0.4">
      <c r="A15" s="35">
        <f t="shared" si="3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FEBRERO 2025  1'!AQ15</f>
        <v>0</v>
      </c>
      <c r="P15" s="45">
        <f t="shared" si="0"/>
        <v>0</v>
      </c>
      <c r="Q15" s="46">
        <f t="shared" ref="Q15:T15" si="20">AK15</f>
        <v>0</v>
      </c>
      <c r="R15" s="46">
        <f t="shared" si="20"/>
        <v>0</v>
      </c>
      <c r="S15" s="46">
        <f t="shared" si="20"/>
        <v>0</v>
      </c>
      <c r="T15" s="47">
        <f t="shared" si="20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1">P15-Z15+AE15+U15</f>
        <v>0</v>
      </c>
      <c r="AL15" s="46">
        <f t="shared" si="21"/>
        <v>0</v>
      </c>
      <c r="AM15" s="46">
        <f t="shared" si="21"/>
        <v>0</v>
      </c>
      <c r="AN15" s="46">
        <f t="shared" si="21"/>
        <v>0</v>
      </c>
      <c r="AO15" s="46">
        <f t="shared" si="21"/>
        <v>0</v>
      </c>
      <c r="AP15" s="37"/>
      <c r="AQ15" s="43">
        <f>'EQUIPO FEBRERO 2025  1'!AQ15</f>
        <v>0</v>
      </c>
      <c r="AR15" s="41"/>
      <c r="AS15" s="41"/>
      <c r="AT15" s="53"/>
      <c r="AU15" s="54"/>
      <c r="AV15" s="54"/>
      <c r="AW15" s="4"/>
      <c r="AX15" s="4"/>
    </row>
    <row r="16" spans="1:50" ht="64.5" customHeight="1" x14ac:dyDescent="0.4">
      <c r="A16" s="35">
        <f t="shared" si="3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FEBRERO 2025  1'!AQ16</f>
        <v>5</v>
      </c>
      <c r="P16" s="45">
        <f t="shared" si="0"/>
        <v>5</v>
      </c>
      <c r="Q16" s="46">
        <f t="shared" ref="Q16:T16" si="22">AK16</f>
        <v>5</v>
      </c>
      <c r="R16" s="46">
        <f t="shared" si="22"/>
        <v>5</v>
      </c>
      <c r="S16" s="46">
        <f t="shared" si="22"/>
        <v>5</v>
      </c>
      <c r="T16" s="47">
        <f t="shared" si="22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3">P16-Z16+AE16+U16</f>
        <v>5</v>
      </c>
      <c r="AL16" s="46">
        <f t="shared" si="23"/>
        <v>5</v>
      </c>
      <c r="AM16" s="46">
        <f t="shared" si="23"/>
        <v>5</v>
      </c>
      <c r="AN16" s="46">
        <f t="shared" si="23"/>
        <v>5</v>
      </c>
      <c r="AO16" s="46">
        <f t="shared" si="23"/>
        <v>5</v>
      </c>
      <c r="AP16" s="37"/>
      <c r="AQ16" s="43">
        <f>'EQUIPO FEBRERO 2025  1'!AQ16</f>
        <v>5</v>
      </c>
      <c r="AR16" s="41"/>
      <c r="AS16" s="41"/>
      <c r="AT16" s="53"/>
      <c r="AU16" s="54"/>
      <c r="AV16" s="54"/>
      <c r="AW16" s="4"/>
      <c r="AX16" s="4"/>
    </row>
    <row r="17" spans="1:50" ht="64.5" customHeight="1" x14ac:dyDescent="0.4">
      <c r="A17" s="35">
        <f t="shared" si="3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FEBRERO 2025  1'!AQ17</f>
        <v>0</v>
      </c>
      <c r="P17" s="45">
        <f t="shared" si="0"/>
        <v>0</v>
      </c>
      <c r="Q17" s="46">
        <f t="shared" ref="Q17:T17" si="24">AK17</f>
        <v>0</v>
      </c>
      <c r="R17" s="46">
        <f t="shared" si="24"/>
        <v>0</v>
      </c>
      <c r="S17" s="46">
        <f t="shared" si="24"/>
        <v>0</v>
      </c>
      <c r="T17" s="47">
        <f t="shared" si="24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5">P17-Z17+AE17+U17</f>
        <v>0</v>
      </c>
      <c r="AL17" s="46">
        <f t="shared" si="25"/>
        <v>0</v>
      </c>
      <c r="AM17" s="46">
        <f t="shared" si="25"/>
        <v>0</v>
      </c>
      <c r="AN17" s="46">
        <f t="shared" si="25"/>
        <v>0</v>
      </c>
      <c r="AO17" s="46">
        <f t="shared" si="25"/>
        <v>0</v>
      </c>
      <c r="AP17" s="37"/>
      <c r="AQ17" s="43">
        <f>'EQUIPO FEBRERO 2025  1'!AQ17</f>
        <v>0</v>
      </c>
      <c r="AR17" s="41"/>
      <c r="AS17" s="41"/>
      <c r="AT17" s="53"/>
      <c r="AU17" s="54"/>
      <c r="AV17" s="54"/>
      <c r="AW17" s="4"/>
      <c r="AX17" s="4"/>
    </row>
    <row r="18" spans="1:50" ht="64.5" customHeight="1" x14ac:dyDescent="0.4">
      <c r="A18" s="35">
        <f t="shared" si="3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FEBRERO 2025  1'!AQ18</f>
        <v>0</v>
      </c>
      <c r="P18" s="45">
        <f t="shared" si="0"/>
        <v>0</v>
      </c>
      <c r="Q18" s="46">
        <f t="shared" ref="Q18:T18" si="26">AK18</f>
        <v>0</v>
      </c>
      <c r="R18" s="46">
        <f t="shared" si="26"/>
        <v>0</v>
      </c>
      <c r="S18" s="46">
        <f t="shared" si="26"/>
        <v>0</v>
      </c>
      <c r="T18" s="47">
        <f t="shared" si="26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7">P18-Z18+AE18+U18</f>
        <v>0</v>
      </c>
      <c r="AL18" s="46">
        <f t="shared" si="27"/>
        <v>0</v>
      </c>
      <c r="AM18" s="46">
        <f t="shared" si="27"/>
        <v>0</v>
      </c>
      <c r="AN18" s="46">
        <f t="shared" si="27"/>
        <v>0</v>
      </c>
      <c r="AO18" s="46">
        <f t="shared" si="27"/>
        <v>0</v>
      </c>
      <c r="AP18" s="37"/>
      <c r="AQ18" s="43">
        <f>'EQUIPO FEBRERO 2025  1'!AQ18</f>
        <v>0</v>
      </c>
      <c r="AR18" s="41"/>
      <c r="AS18" s="41"/>
      <c r="AT18" s="53"/>
      <c r="AU18" s="54"/>
      <c r="AV18" s="54"/>
      <c r="AW18" s="4"/>
      <c r="AX18" s="4"/>
    </row>
    <row r="19" spans="1:50" ht="64.5" customHeight="1" x14ac:dyDescent="0.4">
      <c r="A19" s="35">
        <f t="shared" si="3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FEBRERO 2025  1'!AQ19</f>
        <v>5</v>
      </c>
      <c r="P19" s="45">
        <f t="shared" si="0"/>
        <v>5</v>
      </c>
      <c r="Q19" s="46">
        <f t="shared" ref="Q19:T19" si="28">AK19</f>
        <v>5</v>
      </c>
      <c r="R19" s="46">
        <f t="shared" si="28"/>
        <v>5</v>
      </c>
      <c r="S19" s="46">
        <f t="shared" si="28"/>
        <v>5</v>
      </c>
      <c r="T19" s="47">
        <f t="shared" si="28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29">P19-Z19+AE19+U19</f>
        <v>5</v>
      </c>
      <c r="AL19" s="46">
        <f t="shared" si="29"/>
        <v>5</v>
      </c>
      <c r="AM19" s="46">
        <f t="shared" si="29"/>
        <v>5</v>
      </c>
      <c r="AN19" s="46">
        <f t="shared" si="29"/>
        <v>5</v>
      </c>
      <c r="AO19" s="46">
        <f t="shared" si="29"/>
        <v>5</v>
      </c>
      <c r="AP19" s="37"/>
      <c r="AQ19" s="43">
        <f>'EQUIPO FEBRERO 2025  1'!AQ19</f>
        <v>5</v>
      </c>
      <c r="AR19" s="41"/>
      <c r="AS19" s="41"/>
      <c r="AT19" s="53"/>
      <c r="AU19" s="54"/>
      <c r="AV19" s="54"/>
      <c r="AW19" s="4"/>
      <c r="AX19" s="4"/>
    </row>
    <row r="20" spans="1:50" ht="64.5" customHeight="1" x14ac:dyDescent="0.4">
      <c r="A20" s="35">
        <f t="shared" si="3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FEBRERO 2025  1'!AQ20</f>
        <v>0</v>
      </c>
      <c r="P20" s="45">
        <f t="shared" si="0"/>
        <v>0</v>
      </c>
      <c r="Q20" s="46">
        <f t="shared" ref="Q20:T20" si="30">AK20</f>
        <v>0</v>
      </c>
      <c r="R20" s="46">
        <f t="shared" si="30"/>
        <v>0</v>
      </c>
      <c r="S20" s="46">
        <f t="shared" si="30"/>
        <v>0</v>
      </c>
      <c r="T20" s="47">
        <f t="shared" si="30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1">P20-Z20+AE20+U20</f>
        <v>0</v>
      </c>
      <c r="AL20" s="46">
        <f t="shared" si="31"/>
        <v>0</v>
      </c>
      <c r="AM20" s="46">
        <f t="shared" si="31"/>
        <v>0</v>
      </c>
      <c r="AN20" s="46">
        <f t="shared" si="31"/>
        <v>0</v>
      </c>
      <c r="AO20" s="46">
        <f t="shared" si="31"/>
        <v>0</v>
      </c>
      <c r="AP20" s="37"/>
      <c r="AQ20" s="43">
        <f>'EQUIPO FEBRERO 2025  1'!AQ20</f>
        <v>0</v>
      </c>
      <c r="AR20" s="41"/>
      <c r="AS20" s="41"/>
      <c r="AT20" s="53"/>
      <c r="AU20" s="54"/>
      <c r="AV20" s="54"/>
      <c r="AW20" s="4"/>
      <c r="AX20" s="4"/>
    </row>
    <row r="21" spans="1:50" ht="64.5" customHeight="1" x14ac:dyDescent="0.4">
      <c r="A21" s="35">
        <f t="shared" si="3"/>
        <v>16</v>
      </c>
      <c r="B21" s="73" t="s">
        <v>114</v>
      </c>
      <c r="C21" s="41" t="s">
        <v>97</v>
      </c>
      <c r="D21" s="41" t="s">
        <v>98</v>
      </c>
      <c r="E21" s="41" t="s">
        <v>115</v>
      </c>
      <c r="F21" s="41" t="s">
        <v>116</v>
      </c>
      <c r="G21" s="44" t="s">
        <v>42</v>
      </c>
      <c r="H21" s="74">
        <v>36300</v>
      </c>
      <c r="I21" s="41" t="s">
        <v>117</v>
      </c>
      <c r="J21" s="37" t="s">
        <v>72</v>
      </c>
      <c r="K21" s="72">
        <v>45299</v>
      </c>
      <c r="L21" s="43"/>
      <c r="M21" s="43">
        <v>6</v>
      </c>
      <c r="N21" s="44"/>
      <c r="O21" s="43">
        <f>'EQUIPO FEBRERO 2025  1'!AQ21</f>
        <v>0</v>
      </c>
      <c r="P21" s="45">
        <f t="shared" si="0"/>
        <v>0</v>
      </c>
      <c r="Q21" s="46">
        <f t="shared" ref="Q21:T21" si="32">AK21</f>
        <v>0</v>
      </c>
      <c r="R21" s="46">
        <f t="shared" si="32"/>
        <v>0</v>
      </c>
      <c r="S21" s="46">
        <f t="shared" si="32"/>
        <v>0</v>
      </c>
      <c r="T21" s="47">
        <f t="shared" si="32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3">P21-Z21+AE21+U21</f>
        <v>0</v>
      </c>
      <c r="AL21" s="46">
        <f t="shared" si="33"/>
        <v>0</v>
      </c>
      <c r="AM21" s="46">
        <f t="shared" si="33"/>
        <v>0</v>
      </c>
      <c r="AN21" s="46">
        <f t="shared" si="33"/>
        <v>0</v>
      </c>
      <c r="AO21" s="46">
        <f t="shared" si="33"/>
        <v>0</v>
      </c>
      <c r="AP21" s="37"/>
      <c r="AQ21" s="43">
        <f>'EQUIPO FEBRERO 2025  1'!AQ21</f>
        <v>0</v>
      </c>
      <c r="AR21" s="53"/>
      <c r="AS21" s="53"/>
      <c r="AT21" s="53"/>
      <c r="AU21" s="54"/>
      <c r="AV21" s="54"/>
      <c r="AW21" s="4"/>
      <c r="AX21" s="4"/>
    </row>
    <row r="22" spans="1:50" ht="64.5" customHeight="1" x14ac:dyDescent="0.4">
      <c r="A22" s="35">
        <f t="shared" si="3"/>
        <v>17</v>
      </c>
      <c r="B22" s="73" t="s">
        <v>118</v>
      </c>
      <c r="C22" s="41" t="s">
        <v>97</v>
      </c>
      <c r="D22" s="41" t="s">
        <v>98</v>
      </c>
      <c r="E22" s="41" t="s">
        <v>119</v>
      </c>
      <c r="F22" s="41" t="s">
        <v>120</v>
      </c>
      <c r="G22" s="44" t="s">
        <v>42</v>
      </c>
      <c r="H22" s="74"/>
      <c r="I22" s="41" t="s">
        <v>121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f>'EQUIPO FEBRERO 2025  1'!AQ22</f>
        <v>0</v>
      </c>
      <c r="P22" s="45">
        <f t="shared" si="0"/>
        <v>0</v>
      </c>
      <c r="Q22" s="46">
        <f t="shared" ref="Q22:T22" si="34">AK22</f>
        <v>0</v>
      </c>
      <c r="R22" s="46">
        <f t="shared" si="34"/>
        <v>0</v>
      </c>
      <c r="S22" s="46">
        <f t="shared" si="34"/>
        <v>0</v>
      </c>
      <c r="T22" s="47">
        <f t="shared" si="34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2025'!AP22</f>
        <v>0</v>
      </c>
      <c r="AK22" s="52">
        <f t="shared" ref="AK22:AO22" si="35">P22-Z22+AE22+U22</f>
        <v>0</v>
      </c>
      <c r="AL22" s="46">
        <f t="shared" si="35"/>
        <v>0</v>
      </c>
      <c r="AM22" s="46">
        <f t="shared" si="35"/>
        <v>0</v>
      </c>
      <c r="AN22" s="46">
        <f t="shared" si="35"/>
        <v>0</v>
      </c>
      <c r="AO22" s="46">
        <f t="shared" si="35"/>
        <v>0</v>
      </c>
      <c r="AP22" s="37"/>
      <c r="AQ22" s="43">
        <f>'EQUIPO FEBRERO 2025  1'!AQ22</f>
        <v>0</v>
      </c>
      <c r="AR22" s="53"/>
      <c r="AS22" s="53"/>
      <c r="AT22" s="53"/>
      <c r="AU22" s="54"/>
      <c r="AV22" s="54"/>
      <c r="AW22" s="4"/>
      <c r="AX22" s="4"/>
    </row>
    <row r="23" spans="1:50" ht="64.5" customHeight="1" x14ac:dyDescent="0.4">
      <c r="A23" s="35">
        <f t="shared" si="3"/>
        <v>18</v>
      </c>
      <c r="B23" s="73" t="s">
        <v>123</v>
      </c>
      <c r="C23" s="41" t="s">
        <v>97</v>
      </c>
      <c r="D23" s="41" t="s">
        <v>98</v>
      </c>
      <c r="E23" s="41" t="s">
        <v>124</v>
      </c>
      <c r="F23" s="41" t="s">
        <v>125</v>
      </c>
      <c r="G23" s="44" t="s">
        <v>42</v>
      </c>
      <c r="H23" s="74"/>
      <c r="I23" s="41" t="s">
        <v>126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FEBRERO 2025  1'!AQ23</f>
        <v>0</v>
      </c>
      <c r="P23" s="45">
        <f t="shared" si="0"/>
        <v>0</v>
      </c>
      <c r="Q23" s="46">
        <f t="shared" ref="Q23:T23" si="36">AK23</f>
        <v>0</v>
      </c>
      <c r="R23" s="46">
        <f t="shared" si="36"/>
        <v>0</v>
      </c>
      <c r="S23" s="46">
        <f t="shared" si="36"/>
        <v>0</v>
      </c>
      <c r="T23" s="47">
        <f t="shared" si="36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2025'!AP23</f>
        <v>0</v>
      </c>
      <c r="AK23" s="52">
        <f t="shared" ref="AK23:AO23" si="37">P23-Z23+AE23+U23</f>
        <v>0</v>
      </c>
      <c r="AL23" s="46">
        <f t="shared" si="37"/>
        <v>0</v>
      </c>
      <c r="AM23" s="46">
        <f t="shared" si="37"/>
        <v>0</v>
      </c>
      <c r="AN23" s="46">
        <f t="shared" si="37"/>
        <v>0</v>
      </c>
      <c r="AO23" s="46">
        <f t="shared" si="37"/>
        <v>0</v>
      </c>
      <c r="AP23" s="37"/>
      <c r="AQ23" s="43">
        <f>'EQUIPO FEBRERO 2025  1'!AQ23</f>
        <v>0</v>
      </c>
      <c r="AR23" s="53"/>
      <c r="AS23" s="53"/>
      <c r="AT23" s="53"/>
      <c r="AU23" s="54"/>
      <c r="AV23" s="54"/>
      <c r="AW23" s="4"/>
      <c r="AX23" s="4"/>
    </row>
    <row r="24" spans="1:50" ht="64.5" customHeight="1" x14ac:dyDescent="0.4">
      <c r="A24" s="35">
        <f t="shared" si="3"/>
        <v>19</v>
      </c>
      <c r="B24" s="73" t="s">
        <v>127</v>
      </c>
      <c r="C24" s="41" t="s">
        <v>97</v>
      </c>
      <c r="D24" s="41" t="s">
        <v>98</v>
      </c>
      <c r="E24" s="41" t="s">
        <v>128</v>
      </c>
      <c r="F24" s="41" t="s">
        <v>129</v>
      </c>
      <c r="G24" s="44" t="s">
        <v>42</v>
      </c>
      <c r="H24" s="74"/>
      <c r="I24" s="41" t="s">
        <v>130</v>
      </c>
      <c r="J24" s="37" t="s">
        <v>72</v>
      </c>
      <c r="K24" s="42">
        <v>45336</v>
      </c>
      <c r="L24" s="75" t="s">
        <v>122</v>
      </c>
      <c r="M24" s="43">
        <v>38</v>
      </c>
      <c r="N24" s="44"/>
      <c r="O24" s="43">
        <f>'EQUIPO FEBRERO 2025  1'!AQ24</f>
        <v>0</v>
      </c>
      <c r="P24" s="45">
        <f t="shared" si="0"/>
        <v>0</v>
      </c>
      <c r="Q24" s="46">
        <f t="shared" ref="Q24:T24" si="38">AK24</f>
        <v>0</v>
      </c>
      <c r="R24" s="46">
        <f t="shared" si="38"/>
        <v>0</v>
      </c>
      <c r="S24" s="46">
        <f t="shared" si="38"/>
        <v>0</v>
      </c>
      <c r="T24" s="47">
        <f t="shared" si="38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2025'!AP24</f>
        <v>0</v>
      </c>
      <c r="AK24" s="52">
        <f t="shared" ref="AK24:AO24" si="39">P24-Z24+AE24+U24</f>
        <v>0</v>
      </c>
      <c r="AL24" s="46">
        <f t="shared" si="39"/>
        <v>0</v>
      </c>
      <c r="AM24" s="46">
        <f t="shared" si="39"/>
        <v>0</v>
      </c>
      <c r="AN24" s="46">
        <f t="shared" si="39"/>
        <v>0</v>
      </c>
      <c r="AO24" s="46">
        <f t="shared" si="39"/>
        <v>0</v>
      </c>
      <c r="AP24" s="37"/>
      <c r="AQ24" s="43">
        <f>'EQUIPO FEBRERO 2025  1'!AQ24</f>
        <v>0</v>
      </c>
      <c r="AR24" s="53"/>
      <c r="AS24" s="53"/>
      <c r="AT24" s="53"/>
      <c r="AU24" s="54"/>
      <c r="AV24" s="54"/>
      <c r="AW24" s="4"/>
      <c r="AX24" s="4"/>
    </row>
    <row r="25" spans="1:50" ht="64.5" customHeight="1" x14ac:dyDescent="0.4">
      <c r="A25" s="35">
        <f t="shared" si="3"/>
        <v>20</v>
      </c>
      <c r="B25" s="73" t="s">
        <v>131</v>
      </c>
      <c r="C25" s="37" t="s">
        <v>132</v>
      </c>
      <c r="D25" s="41"/>
      <c r="E25" s="41" t="s">
        <v>133</v>
      </c>
      <c r="F25" s="41" t="s">
        <v>134</v>
      </c>
      <c r="G25" s="44" t="s">
        <v>42</v>
      </c>
      <c r="H25" s="74"/>
      <c r="I25" s="41" t="s">
        <v>135</v>
      </c>
      <c r="J25" s="37" t="s">
        <v>136</v>
      </c>
      <c r="K25" s="42">
        <v>45454</v>
      </c>
      <c r="L25" s="75" t="s">
        <v>137</v>
      </c>
      <c r="M25" s="43">
        <v>76</v>
      </c>
      <c r="N25" s="44"/>
      <c r="O25" s="43">
        <f>'EQUIPO FEBRERO 2025  1'!AQ25</f>
        <v>0</v>
      </c>
      <c r="P25" s="45">
        <f t="shared" si="0"/>
        <v>0</v>
      </c>
      <c r="Q25" s="46">
        <f t="shared" ref="Q25:T25" si="40">AK25</f>
        <v>0</v>
      </c>
      <c r="R25" s="46">
        <f t="shared" si="40"/>
        <v>0</v>
      </c>
      <c r="S25" s="46">
        <f t="shared" si="40"/>
        <v>0</v>
      </c>
      <c r="T25" s="47">
        <f t="shared" si="40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2025'!AP25</f>
        <v>0</v>
      </c>
      <c r="AK25" s="52">
        <f t="shared" ref="AK25:AO25" si="41">P25-Z25+AE25+U25</f>
        <v>0</v>
      </c>
      <c r="AL25" s="46">
        <f t="shared" si="41"/>
        <v>0</v>
      </c>
      <c r="AM25" s="46">
        <f t="shared" si="41"/>
        <v>0</v>
      </c>
      <c r="AN25" s="46">
        <f t="shared" si="41"/>
        <v>0</v>
      </c>
      <c r="AO25" s="46">
        <f t="shared" si="41"/>
        <v>0</v>
      </c>
      <c r="AP25" s="37"/>
      <c r="AQ25" s="43">
        <f>'EQUIPO FEBRERO 2025  1'!AQ25</f>
        <v>0</v>
      </c>
      <c r="AR25" s="53"/>
      <c r="AS25" s="53"/>
      <c r="AT25" s="53"/>
      <c r="AU25" s="54"/>
      <c r="AV25" s="54"/>
      <c r="AW25" s="4"/>
      <c r="AX25" s="4"/>
    </row>
    <row r="26" spans="1:50" ht="64.5" customHeight="1" x14ac:dyDescent="0.4">
      <c r="A26" s="35">
        <f t="shared" si="3"/>
        <v>21</v>
      </c>
      <c r="B26" s="76" t="s">
        <v>138</v>
      </c>
      <c r="C26" s="68" t="s">
        <v>91</v>
      </c>
      <c r="D26" s="41" t="s">
        <v>58</v>
      </c>
      <c r="E26" s="41" t="s">
        <v>139</v>
      </c>
      <c r="F26" s="41" t="s">
        <v>140</v>
      </c>
      <c r="G26" s="53" t="s">
        <v>42</v>
      </c>
      <c r="H26" s="74">
        <v>2800</v>
      </c>
      <c r="I26" s="41" t="s">
        <v>141</v>
      </c>
      <c r="J26" s="41" t="s">
        <v>72</v>
      </c>
      <c r="K26" s="42">
        <v>45574</v>
      </c>
      <c r="L26" s="43" t="s">
        <v>142</v>
      </c>
      <c r="M26" s="43">
        <v>71</v>
      </c>
      <c r="N26" s="53"/>
      <c r="O26" s="43">
        <f>'EQUIPO FEBRERO 2025  1'!AQ26</f>
        <v>8</v>
      </c>
      <c r="P26" s="45">
        <f t="shared" si="0"/>
        <v>8</v>
      </c>
      <c r="Q26" s="46">
        <f t="shared" ref="Q26:T26" si="42">AK26</f>
        <v>8</v>
      </c>
      <c r="R26" s="46">
        <f t="shared" si="42"/>
        <v>8</v>
      </c>
      <c r="S26" s="46">
        <f t="shared" si="42"/>
        <v>8</v>
      </c>
      <c r="T26" s="47">
        <f t="shared" si="42"/>
        <v>8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2025'!AP26</f>
        <v>8</v>
      </c>
      <c r="AK26" s="52">
        <f t="shared" ref="AK26:AO26" si="43">P26-Z26+AE26+U26</f>
        <v>8</v>
      </c>
      <c r="AL26" s="46">
        <f t="shared" si="43"/>
        <v>8</v>
      </c>
      <c r="AM26" s="46">
        <f t="shared" si="43"/>
        <v>8</v>
      </c>
      <c r="AN26" s="46">
        <f t="shared" si="43"/>
        <v>8</v>
      </c>
      <c r="AO26" s="46">
        <f t="shared" si="43"/>
        <v>8</v>
      </c>
      <c r="AP26" s="37"/>
      <c r="AQ26" s="43">
        <f>'EQUIPO FEBRERO 2025  1'!AQ26</f>
        <v>8</v>
      </c>
      <c r="AR26" s="41"/>
      <c r="AS26" s="41"/>
      <c r="AT26" s="53"/>
      <c r="AU26" s="54"/>
      <c r="AV26" s="54"/>
      <c r="AW26" s="4"/>
      <c r="AX26" s="4"/>
    </row>
    <row r="27" spans="1:50" ht="64.5" customHeight="1" x14ac:dyDescent="0.4">
      <c r="A27" s="35">
        <f t="shared" si="3"/>
        <v>22</v>
      </c>
      <c r="B27" s="76" t="s">
        <v>138</v>
      </c>
      <c r="C27" s="68" t="s">
        <v>91</v>
      </c>
      <c r="D27" s="37" t="s">
        <v>58</v>
      </c>
      <c r="E27" s="41" t="s">
        <v>139</v>
      </c>
      <c r="F27" s="37" t="s">
        <v>143</v>
      </c>
      <c r="G27" s="38" t="s">
        <v>42</v>
      </c>
      <c r="H27" s="40">
        <v>2800</v>
      </c>
      <c r="I27" s="41" t="s">
        <v>144</v>
      </c>
      <c r="J27" s="37" t="s">
        <v>72</v>
      </c>
      <c r="K27" s="42">
        <v>45574</v>
      </c>
      <c r="L27" s="43" t="s">
        <v>142</v>
      </c>
      <c r="M27" s="43">
        <v>71</v>
      </c>
      <c r="N27" s="41"/>
      <c r="O27" s="43">
        <f>'EQUIPO FEBRERO 2025  1'!AQ27</f>
        <v>10</v>
      </c>
      <c r="P27" s="45">
        <f t="shared" si="0"/>
        <v>10</v>
      </c>
      <c r="Q27" s="46">
        <f t="shared" ref="Q27:T27" si="44">AK27</f>
        <v>10</v>
      </c>
      <c r="R27" s="46">
        <f t="shared" si="44"/>
        <v>10</v>
      </c>
      <c r="S27" s="46">
        <f t="shared" si="44"/>
        <v>10</v>
      </c>
      <c r="T27" s="47">
        <f t="shared" si="44"/>
        <v>10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2025'!AP27</f>
        <v>10</v>
      </c>
      <c r="AK27" s="52">
        <f t="shared" ref="AK27:AO27" si="45">P27-Z27+AE27+U27</f>
        <v>10</v>
      </c>
      <c r="AL27" s="46">
        <f t="shared" si="45"/>
        <v>10</v>
      </c>
      <c r="AM27" s="46">
        <f t="shared" si="45"/>
        <v>10</v>
      </c>
      <c r="AN27" s="46">
        <f t="shared" si="45"/>
        <v>10</v>
      </c>
      <c r="AO27" s="46">
        <f t="shared" si="45"/>
        <v>10</v>
      </c>
      <c r="AP27" s="37"/>
      <c r="AQ27" s="43">
        <f>'EQUIPO FEBRERO 2025  1'!AQ27</f>
        <v>10</v>
      </c>
      <c r="AR27" s="41"/>
      <c r="AS27" s="41"/>
      <c r="AT27" s="53"/>
      <c r="AU27" s="54"/>
      <c r="AV27" s="54"/>
      <c r="AW27" s="4"/>
      <c r="AX27" s="4"/>
    </row>
    <row r="28" spans="1:50" ht="64.5" customHeight="1" x14ac:dyDescent="0.5">
      <c r="A28" s="35">
        <f t="shared" si="3"/>
        <v>23</v>
      </c>
      <c r="B28" s="76" t="s">
        <v>138</v>
      </c>
      <c r="C28" s="78" t="s">
        <v>91</v>
      </c>
      <c r="D28" s="79" t="s">
        <v>58</v>
      </c>
      <c r="E28" s="80" t="s">
        <v>139</v>
      </c>
      <c r="F28" s="79" t="s">
        <v>145</v>
      </c>
      <c r="G28" s="81" t="s">
        <v>42</v>
      </c>
      <c r="H28" s="82">
        <v>2800</v>
      </c>
      <c r="I28" s="80" t="s">
        <v>146</v>
      </c>
      <c r="J28" s="79" t="s">
        <v>72</v>
      </c>
      <c r="K28" s="83">
        <v>45574</v>
      </c>
      <c r="L28" s="84" t="s">
        <v>142</v>
      </c>
      <c r="M28" s="84">
        <v>71</v>
      </c>
      <c r="N28" s="85"/>
      <c r="O28" s="43">
        <f>'EQUIPO FEBRERO 2025  1'!AQ28</f>
        <v>6</v>
      </c>
      <c r="P28" s="86">
        <f t="shared" si="0"/>
        <v>6</v>
      </c>
      <c r="Q28" s="87">
        <f t="shared" ref="Q28:T28" si="46">AK28</f>
        <v>6</v>
      </c>
      <c r="R28" s="87">
        <f t="shared" si="46"/>
        <v>6</v>
      </c>
      <c r="S28" s="87">
        <f t="shared" si="46"/>
        <v>6</v>
      </c>
      <c r="T28" s="88">
        <f t="shared" si="46"/>
        <v>6</v>
      </c>
      <c r="U28" s="89"/>
      <c r="V28" s="90"/>
      <c r="W28" s="90"/>
      <c r="X28" s="90"/>
      <c r="Y28" s="91"/>
      <c r="Z28" s="92"/>
      <c r="AA28" s="90"/>
      <c r="AB28" s="90"/>
      <c r="AC28" s="90"/>
      <c r="AD28" s="91"/>
      <c r="AE28" s="92"/>
      <c r="AF28" s="90"/>
      <c r="AG28" s="90"/>
      <c r="AH28" s="90"/>
      <c r="AI28" s="91"/>
      <c r="AJ28" s="51">
        <f>'EQUIPO ENERO 2025'!AP28</f>
        <v>6</v>
      </c>
      <c r="AK28" s="93">
        <f t="shared" ref="AK28:AO28" si="47">P28-Z28+AE28+U28</f>
        <v>6</v>
      </c>
      <c r="AL28" s="94">
        <f t="shared" si="47"/>
        <v>6</v>
      </c>
      <c r="AM28" s="94">
        <f t="shared" si="47"/>
        <v>6</v>
      </c>
      <c r="AN28" s="94">
        <f t="shared" si="47"/>
        <v>6</v>
      </c>
      <c r="AO28" s="94">
        <f t="shared" si="47"/>
        <v>6</v>
      </c>
      <c r="AP28" s="79"/>
      <c r="AQ28" s="43">
        <f>'EQUIPO FEBRERO 2025  1'!AQ28</f>
        <v>6</v>
      </c>
      <c r="AR28" s="95"/>
      <c r="AS28" s="95"/>
      <c r="AT28" s="96"/>
      <c r="AU28" s="97"/>
      <c r="AV28" s="97"/>
      <c r="AW28" s="98"/>
      <c r="AX28" s="98"/>
    </row>
    <row r="29" spans="1:50" ht="64.5" customHeight="1" x14ac:dyDescent="0.4">
      <c r="A29" s="35">
        <f t="shared" si="3"/>
        <v>24</v>
      </c>
      <c r="B29" s="67" t="s">
        <v>148</v>
      </c>
      <c r="C29" s="68" t="s">
        <v>91</v>
      </c>
      <c r="D29" s="56" t="s">
        <v>58</v>
      </c>
      <c r="E29" s="41" t="s">
        <v>139</v>
      </c>
      <c r="F29" s="37" t="s">
        <v>149</v>
      </c>
      <c r="G29" s="71" t="s">
        <v>42</v>
      </c>
      <c r="H29" s="40">
        <v>3000</v>
      </c>
      <c r="I29" s="41" t="s">
        <v>150</v>
      </c>
      <c r="J29" s="37" t="s">
        <v>72</v>
      </c>
      <c r="K29" s="42">
        <v>45107</v>
      </c>
      <c r="L29" s="43" t="s">
        <v>109</v>
      </c>
      <c r="M29" s="43">
        <v>390</v>
      </c>
      <c r="N29" s="44"/>
      <c r="O29" s="43">
        <f>'EQUIPO FEBRERO 2025  1'!AQ29</f>
        <v>5</v>
      </c>
      <c r="P29" s="45">
        <f t="shared" si="0"/>
        <v>5</v>
      </c>
      <c r="Q29" s="46">
        <f t="shared" ref="Q29:T29" si="48">AK29</f>
        <v>5</v>
      </c>
      <c r="R29" s="46">
        <f t="shared" si="48"/>
        <v>5</v>
      </c>
      <c r="S29" s="46">
        <f t="shared" si="48"/>
        <v>5</v>
      </c>
      <c r="T29" s="47">
        <f t="shared" si="48"/>
        <v>5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2025'!AP29</f>
        <v>5</v>
      </c>
      <c r="AK29" s="52">
        <f t="shared" ref="AK29:AO29" si="49">P29-Z29+AE29+U29</f>
        <v>5</v>
      </c>
      <c r="AL29" s="46">
        <f t="shared" si="49"/>
        <v>5</v>
      </c>
      <c r="AM29" s="46">
        <f t="shared" si="49"/>
        <v>5</v>
      </c>
      <c r="AN29" s="46">
        <f t="shared" si="49"/>
        <v>5</v>
      </c>
      <c r="AO29" s="46">
        <f t="shared" si="49"/>
        <v>5</v>
      </c>
      <c r="AP29" s="37"/>
      <c r="AQ29" s="43">
        <f>'EQUIPO FEBRERO 2025  1'!AQ29</f>
        <v>5</v>
      </c>
      <c r="AR29" s="41"/>
      <c r="AS29" s="41"/>
      <c r="AT29" s="53"/>
      <c r="AU29" s="54"/>
      <c r="AV29" s="54"/>
      <c r="AW29" s="4"/>
      <c r="AX29" s="4"/>
    </row>
    <row r="30" spans="1:50" ht="64.5" customHeight="1" x14ac:dyDescent="0.4">
      <c r="A30" s="35">
        <f t="shared" si="3"/>
        <v>25</v>
      </c>
      <c r="B30" s="67" t="s">
        <v>151</v>
      </c>
      <c r="C30" s="37" t="s">
        <v>97</v>
      </c>
      <c r="D30" s="37" t="s">
        <v>98</v>
      </c>
      <c r="E30" s="41" t="s">
        <v>152</v>
      </c>
      <c r="F30" s="37" t="s">
        <v>153</v>
      </c>
      <c r="G30" s="38" t="s">
        <v>42</v>
      </c>
      <c r="H30" s="40">
        <v>6300</v>
      </c>
      <c r="I30" s="41" t="s">
        <v>152</v>
      </c>
      <c r="J30" s="37" t="s">
        <v>72</v>
      </c>
      <c r="K30" s="72">
        <v>45139</v>
      </c>
      <c r="L30" s="43">
        <v>781781092133</v>
      </c>
      <c r="M30" s="43">
        <v>419</v>
      </c>
      <c r="N30" s="44"/>
      <c r="O30" s="43">
        <f>'EQUIPO FEBRERO 2025  1'!AQ30</f>
        <v>0</v>
      </c>
      <c r="P30" s="45">
        <f t="shared" si="0"/>
        <v>0</v>
      </c>
      <c r="Q30" s="46">
        <f t="shared" ref="Q30:T30" si="50">AK30</f>
        <v>0</v>
      </c>
      <c r="R30" s="46">
        <f t="shared" si="50"/>
        <v>0</v>
      </c>
      <c r="S30" s="46">
        <f t="shared" si="50"/>
        <v>0</v>
      </c>
      <c r="T30" s="47">
        <f t="shared" si="50"/>
        <v>0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2025'!AP30</f>
        <v>0</v>
      </c>
      <c r="AK30" s="52">
        <f t="shared" ref="AK30:AO30" si="51">P30-Z30+AE30+U30</f>
        <v>0</v>
      </c>
      <c r="AL30" s="46">
        <f t="shared" si="51"/>
        <v>0</v>
      </c>
      <c r="AM30" s="46">
        <f t="shared" si="51"/>
        <v>0</v>
      </c>
      <c r="AN30" s="46">
        <f t="shared" si="51"/>
        <v>0</v>
      </c>
      <c r="AO30" s="46">
        <f t="shared" si="51"/>
        <v>0</v>
      </c>
      <c r="AP30" s="37"/>
      <c r="AQ30" s="43">
        <f>'EQUIPO FEBRERO 2025  1'!AQ30</f>
        <v>0</v>
      </c>
      <c r="AR30" s="41"/>
      <c r="AS30" s="41"/>
      <c r="AT30" s="53"/>
      <c r="AU30" s="54"/>
      <c r="AV30" s="54"/>
      <c r="AW30" s="4"/>
      <c r="AX30" s="4"/>
    </row>
    <row r="31" spans="1:50" ht="64.5" customHeight="1" x14ac:dyDescent="0.4">
      <c r="A31" s="35">
        <f t="shared" si="3"/>
        <v>26</v>
      </c>
      <c r="B31" s="67" t="s">
        <v>154</v>
      </c>
      <c r="C31" s="37" t="s">
        <v>155</v>
      </c>
      <c r="D31" s="37" t="s">
        <v>59</v>
      </c>
      <c r="E31" s="41" t="s">
        <v>59</v>
      </c>
      <c r="F31" s="37"/>
      <c r="G31" s="38" t="s">
        <v>42</v>
      </c>
      <c r="H31" s="40"/>
      <c r="I31" s="41"/>
      <c r="J31" s="37"/>
      <c r="K31" s="42">
        <v>45568</v>
      </c>
      <c r="L31" s="43"/>
      <c r="M31" s="43">
        <v>62</v>
      </c>
      <c r="N31" s="44"/>
      <c r="O31" s="43">
        <f>'EQUIPO FEBRERO 2025  1'!AQ31</f>
        <v>2</v>
      </c>
      <c r="P31" s="45">
        <f t="shared" si="0"/>
        <v>2</v>
      </c>
      <c r="Q31" s="46">
        <f t="shared" ref="Q31:T31" si="52">AK31</f>
        <v>2</v>
      </c>
      <c r="R31" s="46">
        <f t="shared" si="52"/>
        <v>2</v>
      </c>
      <c r="S31" s="46">
        <f t="shared" si="52"/>
        <v>2</v>
      </c>
      <c r="T31" s="47">
        <f t="shared" si="52"/>
        <v>2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2025'!AP31</f>
        <v>2</v>
      </c>
      <c r="AK31" s="52">
        <f t="shared" ref="AK31:AO31" si="53">P31-Z31+AE31+U31</f>
        <v>2</v>
      </c>
      <c r="AL31" s="46">
        <f t="shared" si="53"/>
        <v>2</v>
      </c>
      <c r="AM31" s="46">
        <f t="shared" si="53"/>
        <v>2</v>
      </c>
      <c r="AN31" s="46">
        <f t="shared" si="53"/>
        <v>2</v>
      </c>
      <c r="AO31" s="46">
        <f t="shared" si="53"/>
        <v>2</v>
      </c>
      <c r="AP31" s="37"/>
      <c r="AQ31" s="43">
        <f>'EQUIPO FEBRERO 2025  1'!AQ31</f>
        <v>2</v>
      </c>
      <c r="AR31" s="41"/>
      <c r="AS31" s="41"/>
      <c r="AT31" s="53"/>
      <c r="AU31" s="54"/>
      <c r="AV31" s="54"/>
      <c r="AW31" s="4"/>
      <c r="AX31" s="4"/>
    </row>
    <row r="32" spans="1:50" ht="64.5" customHeight="1" x14ac:dyDescent="0.4">
      <c r="A32" s="35">
        <f t="shared" si="3"/>
        <v>27</v>
      </c>
      <c r="B32" s="67" t="s">
        <v>156</v>
      </c>
      <c r="C32" s="37" t="s">
        <v>74</v>
      </c>
      <c r="D32" s="99" t="s">
        <v>58</v>
      </c>
      <c r="E32" s="41" t="s">
        <v>157</v>
      </c>
      <c r="F32" s="37" t="s">
        <v>158</v>
      </c>
      <c r="G32" s="38" t="s">
        <v>42</v>
      </c>
      <c r="H32" s="40">
        <v>9500</v>
      </c>
      <c r="I32" s="41" t="s">
        <v>159</v>
      </c>
      <c r="J32" s="37" t="s">
        <v>160</v>
      </c>
      <c r="K32" s="42">
        <v>45666</v>
      </c>
      <c r="L32" s="43" t="s">
        <v>45</v>
      </c>
      <c r="M32" s="43">
        <v>117</v>
      </c>
      <c r="N32" s="44"/>
      <c r="O32" s="43">
        <f>'EQUIPO FEBRERO 2025  1'!AQ32</f>
        <v>1</v>
      </c>
      <c r="P32" s="45">
        <f t="shared" si="0"/>
        <v>1</v>
      </c>
      <c r="Q32" s="46">
        <f t="shared" ref="Q32:T32" si="54">AK32</f>
        <v>1</v>
      </c>
      <c r="R32" s="46">
        <f t="shared" si="54"/>
        <v>1</v>
      </c>
      <c r="S32" s="46">
        <f t="shared" si="54"/>
        <v>1</v>
      </c>
      <c r="T32" s="47">
        <f t="shared" si="54"/>
        <v>1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2025'!AP32</f>
        <v>1</v>
      </c>
      <c r="AK32" s="52">
        <f t="shared" ref="AK32:AO32" si="55">P32-Z32+AE32+U32</f>
        <v>1</v>
      </c>
      <c r="AL32" s="46">
        <f t="shared" si="55"/>
        <v>1</v>
      </c>
      <c r="AM32" s="46">
        <f t="shared" si="55"/>
        <v>1</v>
      </c>
      <c r="AN32" s="46">
        <f t="shared" si="55"/>
        <v>1</v>
      </c>
      <c r="AO32" s="46">
        <f t="shared" si="55"/>
        <v>1</v>
      </c>
      <c r="AP32" s="37"/>
      <c r="AQ32" s="43">
        <f>'EQUIPO FEBRERO 2025  1'!AQ32</f>
        <v>1</v>
      </c>
      <c r="AR32" s="41"/>
      <c r="AS32" s="41"/>
      <c r="AT32" s="53"/>
      <c r="AU32" s="54"/>
      <c r="AV32" s="54"/>
      <c r="AW32" s="4"/>
      <c r="AX32" s="4"/>
    </row>
    <row r="33" spans="1:50" ht="64.5" customHeight="1" x14ac:dyDescent="0.4">
      <c r="A33" s="35">
        <f t="shared" si="3"/>
        <v>28</v>
      </c>
      <c r="B33" s="67" t="s">
        <v>161</v>
      </c>
      <c r="C33" s="37" t="s">
        <v>38</v>
      </c>
      <c r="D33" s="100" t="s">
        <v>58</v>
      </c>
      <c r="E33" s="41" t="s">
        <v>157</v>
      </c>
      <c r="F33" s="37" t="s">
        <v>162</v>
      </c>
      <c r="G33" s="38" t="s">
        <v>42</v>
      </c>
      <c r="H33" s="38" t="s">
        <v>163</v>
      </c>
      <c r="I33" s="41" t="s">
        <v>164</v>
      </c>
      <c r="J33" s="37" t="s">
        <v>72</v>
      </c>
      <c r="K33" s="42">
        <v>45107</v>
      </c>
      <c r="L33" s="43" t="s">
        <v>109</v>
      </c>
      <c r="M33" s="43">
        <v>393</v>
      </c>
      <c r="N33" s="44"/>
      <c r="O33" s="43">
        <f>'EQUIPO FEBRERO 2025  1'!AQ33</f>
        <v>1</v>
      </c>
      <c r="P33" s="45">
        <f t="shared" si="0"/>
        <v>1</v>
      </c>
      <c r="Q33" s="46">
        <f t="shared" ref="Q33:T33" si="56">AK33</f>
        <v>1</v>
      </c>
      <c r="R33" s="46">
        <f t="shared" si="56"/>
        <v>1</v>
      </c>
      <c r="S33" s="46">
        <f t="shared" si="56"/>
        <v>1</v>
      </c>
      <c r="T33" s="47">
        <f t="shared" si="56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2025'!AP33</f>
        <v>1</v>
      </c>
      <c r="AK33" s="52">
        <f t="shared" ref="AK33:AO33" si="57">P33-Z33+AE33+U33</f>
        <v>1</v>
      </c>
      <c r="AL33" s="46">
        <f t="shared" si="57"/>
        <v>1</v>
      </c>
      <c r="AM33" s="46">
        <f t="shared" si="57"/>
        <v>1</v>
      </c>
      <c r="AN33" s="46">
        <f t="shared" si="57"/>
        <v>1</v>
      </c>
      <c r="AO33" s="46">
        <f t="shared" si="57"/>
        <v>1</v>
      </c>
      <c r="AP33" s="37"/>
      <c r="AQ33" s="43">
        <f>'EQUIPO FEBRERO 2025  1'!AQ33</f>
        <v>1</v>
      </c>
      <c r="AR33" s="41"/>
      <c r="AS33" s="41"/>
      <c r="AT33" s="53"/>
      <c r="AU33" s="54"/>
      <c r="AV33" s="54"/>
      <c r="AW33" s="4"/>
      <c r="AX33" s="4"/>
    </row>
    <row r="34" spans="1:50" ht="64.5" customHeight="1" x14ac:dyDescent="0.4">
      <c r="A34" s="35">
        <f t="shared" si="3"/>
        <v>29</v>
      </c>
      <c r="B34" s="73" t="s">
        <v>165</v>
      </c>
      <c r="C34" s="68" t="s">
        <v>91</v>
      </c>
      <c r="D34" s="41" t="s">
        <v>58</v>
      </c>
      <c r="E34" s="41" t="s">
        <v>166</v>
      </c>
      <c r="F34" s="41" t="s">
        <v>167</v>
      </c>
      <c r="G34" s="44" t="s">
        <v>42</v>
      </c>
      <c r="H34" s="74">
        <v>650</v>
      </c>
      <c r="I34" s="41" t="s">
        <v>168</v>
      </c>
      <c r="J34" s="41" t="s">
        <v>72</v>
      </c>
      <c r="K34" s="42">
        <v>45107</v>
      </c>
      <c r="L34" s="43" t="s">
        <v>109</v>
      </c>
      <c r="M34" s="43">
        <v>389</v>
      </c>
      <c r="N34" s="44"/>
      <c r="O34" s="43">
        <f>'EQUIPO FEBRERO 2025  1'!AQ34</f>
        <v>11</v>
      </c>
      <c r="P34" s="45">
        <f t="shared" si="0"/>
        <v>11</v>
      </c>
      <c r="Q34" s="46">
        <f t="shared" ref="Q34:T34" si="58">AK34</f>
        <v>11</v>
      </c>
      <c r="R34" s="46">
        <f t="shared" si="58"/>
        <v>11</v>
      </c>
      <c r="S34" s="46">
        <f t="shared" si="58"/>
        <v>11</v>
      </c>
      <c r="T34" s="47">
        <f t="shared" si="58"/>
        <v>11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2025'!AP34</f>
        <v>11</v>
      </c>
      <c r="AK34" s="52">
        <f t="shared" ref="AK34:AO34" si="59">P34-Z34+AE34+U34</f>
        <v>11</v>
      </c>
      <c r="AL34" s="46">
        <f t="shared" si="59"/>
        <v>11</v>
      </c>
      <c r="AM34" s="46">
        <f t="shared" si="59"/>
        <v>11</v>
      </c>
      <c r="AN34" s="46">
        <f t="shared" si="59"/>
        <v>11</v>
      </c>
      <c r="AO34" s="46">
        <f t="shared" si="59"/>
        <v>11</v>
      </c>
      <c r="AP34" s="37"/>
      <c r="AQ34" s="43">
        <f>'EQUIPO FEBRERO 2025  1'!AQ34</f>
        <v>11</v>
      </c>
      <c r="AR34" s="41"/>
      <c r="AS34" s="41"/>
      <c r="AT34" s="53"/>
      <c r="AU34" s="54"/>
      <c r="AV34" s="54"/>
      <c r="AW34" s="4"/>
      <c r="AX34" s="4"/>
    </row>
    <row r="35" spans="1:50" ht="64.5" customHeight="1" x14ac:dyDescent="0.4">
      <c r="A35" s="35">
        <f t="shared" si="3"/>
        <v>30</v>
      </c>
      <c r="B35" s="67" t="s">
        <v>169</v>
      </c>
      <c r="C35" s="68" t="s">
        <v>91</v>
      </c>
      <c r="D35" s="37" t="s">
        <v>58</v>
      </c>
      <c r="E35" s="41" t="s">
        <v>170</v>
      </c>
      <c r="F35" s="37" t="s">
        <v>167</v>
      </c>
      <c r="G35" s="38" t="s">
        <v>42</v>
      </c>
      <c r="H35" s="40">
        <v>1800</v>
      </c>
      <c r="I35" s="41" t="s">
        <v>171</v>
      </c>
      <c r="J35" s="37" t="s">
        <v>72</v>
      </c>
      <c r="K35" s="62">
        <v>44592</v>
      </c>
      <c r="L35" s="43"/>
      <c r="M35" s="43"/>
      <c r="N35" s="53"/>
      <c r="O35" s="43">
        <f>'EQUIPO FEBRERO 2025  1'!AQ35</f>
        <v>6</v>
      </c>
      <c r="P35" s="45">
        <f t="shared" si="0"/>
        <v>6</v>
      </c>
      <c r="Q35" s="46">
        <f t="shared" ref="Q35:T35" si="60">AK35</f>
        <v>6</v>
      </c>
      <c r="R35" s="46">
        <f t="shared" si="60"/>
        <v>6</v>
      </c>
      <c r="S35" s="46">
        <f t="shared" si="60"/>
        <v>6</v>
      </c>
      <c r="T35" s="47">
        <f t="shared" si="60"/>
        <v>6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2025'!AP35</f>
        <v>6</v>
      </c>
      <c r="AK35" s="52">
        <f t="shared" ref="AK35:AO35" si="61">P35-Z35+AE35+U35</f>
        <v>6</v>
      </c>
      <c r="AL35" s="46">
        <f t="shared" si="61"/>
        <v>6</v>
      </c>
      <c r="AM35" s="46">
        <f t="shared" si="61"/>
        <v>6</v>
      </c>
      <c r="AN35" s="46">
        <f t="shared" si="61"/>
        <v>6</v>
      </c>
      <c r="AO35" s="46">
        <f t="shared" si="61"/>
        <v>6</v>
      </c>
      <c r="AP35" s="37"/>
      <c r="AQ35" s="43">
        <f>'EQUIPO FEBRERO 2025  1'!AQ35</f>
        <v>6</v>
      </c>
      <c r="AR35" s="41"/>
      <c r="AS35" s="41"/>
      <c r="AT35" s="53"/>
      <c r="AU35" s="54"/>
      <c r="AV35" s="54"/>
      <c r="AW35" s="4"/>
      <c r="AX35" s="4"/>
    </row>
    <row r="36" spans="1:50" ht="64.5" customHeight="1" x14ac:dyDescent="0.4">
      <c r="A36" s="35">
        <f t="shared" si="3"/>
        <v>31</v>
      </c>
      <c r="B36" s="67" t="s">
        <v>172</v>
      </c>
      <c r="C36" s="68" t="s">
        <v>91</v>
      </c>
      <c r="D36" s="53" t="s">
        <v>98</v>
      </c>
      <c r="E36" s="41" t="s">
        <v>173</v>
      </c>
      <c r="F36" s="41" t="s">
        <v>174</v>
      </c>
      <c r="G36" s="71" t="s">
        <v>42</v>
      </c>
      <c r="H36" s="74">
        <v>3400</v>
      </c>
      <c r="I36" s="41" t="s">
        <v>173</v>
      </c>
      <c r="J36" s="41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FEBRERO 2025  1'!AQ36</f>
        <v>4</v>
      </c>
      <c r="P36" s="45">
        <f t="shared" si="0"/>
        <v>4</v>
      </c>
      <c r="Q36" s="46">
        <f t="shared" ref="Q36:T36" si="62">AK36</f>
        <v>4</v>
      </c>
      <c r="R36" s="46">
        <f t="shared" si="62"/>
        <v>4</v>
      </c>
      <c r="S36" s="46">
        <f t="shared" si="62"/>
        <v>4</v>
      </c>
      <c r="T36" s="47">
        <f t="shared" si="62"/>
        <v>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2025'!AP36</f>
        <v>4</v>
      </c>
      <c r="AK36" s="52">
        <f t="shared" ref="AK36:AO36" si="63">P36-Z36+AE36+U36</f>
        <v>4</v>
      </c>
      <c r="AL36" s="46">
        <f t="shared" si="63"/>
        <v>4</v>
      </c>
      <c r="AM36" s="46">
        <f t="shared" si="63"/>
        <v>4</v>
      </c>
      <c r="AN36" s="46">
        <f t="shared" si="63"/>
        <v>4</v>
      </c>
      <c r="AO36" s="46">
        <f t="shared" si="63"/>
        <v>4</v>
      </c>
      <c r="AP36" s="37"/>
      <c r="AQ36" s="43">
        <f>'EQUIPO FEBRERO 2025  1'!AQ36</f>
        <v>4</v>
      </c>
      <c r="AR36" s="41"/>
      <c r="AS36" s="41"/>
      <c r="AT36" s="53"/>
      <c r="AU36" s="54"/>
      <c r="AV36" s="54"/>
      <c r="AW36" s="4"/>
      <c r="AX36" s="4"/>
    </row>
    <row r="37" spans="1:50" ht="64.5" customHeight="1" x14ac:dyDescent="0.4">
      <c r="A37" s="35">
        <f t="shared" si="3"/>
        <v>32</v>
      </c>
      <c r="B37" s="67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/>
      <c r="O37" s="43">
        <f>'EQUIPO FEBRERO 2025  1'!AQ37</f>
        <v>12</v>
      </c>
      <c r="P37" s="45">
        <f t="shared" si="0"/>
        <v>12</v>
      </c>
      <c r="Q37" s="46">
        <f t="shared" ref="Q37:T37" si="64">AK37</f>
        <v>12</v>
      </c>
      <c r="R37" s="46">
        <f t="shared" si="64"/>
        <v>12</v>
      </c>
      <c r="S37" s="46">
        <f t="shared" si="64"/>
        <v>12</v>
      </c>
      <c r="T37" s="47">
        <f t="shared" si="64"/>
        <v>12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2025'!AP37</f>
        <v>14</v>
      </c>
      <c r="AK37" s="52">
        <f t="shared" ref="AK37:AO37" si="65">P37-Z37+AE37+U37</f>
        <v>12</v>
      </c>
      <c r="AL37" s="46">
        <f t="shared" si="65"/>
        <v>12</v>
      </c>
      <c r="AM37" s="46">
        <f t="shared" si="65"/>
        <v>12</v>
      </c>
      <c r="AN37" s="46">
        <f t="shared" si="65"/>
        <v>12</v>
      </c>
      <c r="AO37" s="46">
        <f t="shared" si="65"/>
        <v>12</v>
      </c>
      <c r="AP37" s="37"/>
      <c r="AQ37" s="43">
        <f>'EQUIPO FEBRERO 2025  1'!AQ37</f>
        <v>12</v>
      </c>
      <c r="AR37" s="41"/>
      <c r="AS37" s="41"/>
      <c r="AT37" s="53"/>
      <c r="AU37" s="54"/>
      <c r="AV37" s="54"/>
      <c r="AW37" s="4"/>
      <c r="AX37" s="4"/>
    </row>
    <row r="38" spans="1:50" ht="64.5" customHeight="1" x14ac:dyDescent="0.4">
      <c r="A38" s="35">
        <f t="shared" si="3"/>
        <v>33</v>
      </c>
      <c r="B38" s="67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f>'EQUIPO FEBRERO 2025  1'!AQ38</f>
        <v>5</v>
      </c>
      <c r="P38" s="45">
        <f t="shared" si="0"/>
        <v>5</v>
      </c>
      <c r="Q38" s="46">
        <f t="shared" ref="Q38:T38" si="66">AK38</f>
        <v>5</v>
      </c>
      <c r="R38" s="46">
        <f t="shared" si="66"/>
        <v>5</v>
      </c>
      <c r="S38" s="46">
        <f t="shared" si="66"/>
        <v>5</v>
      </c>
      <c r="T38" s="47">
        <f t="shared" si="66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2025'!AP38</f>
        <v>5</v>
      </c>
      <c r="AK38" s="52">
        <f t="shared" ref="AK38:AO38" si="67">P38-Z38+AE38+U38</f>
        <v>5</v>
      </c>
      <c r="AL38" s="46">
        <f t="shared" si="67"/>
        <v>5</v>
      </c>
      <c r="AM38" s="46">
        <f t="shared" si="67"/>
        <v>5</v>
      </c>
      <c r="AN38" s="46">
        <f t="shared" si="67"/>
        <v>5</v>
      </c>
      <c r="AO38" s="46">
        <f t="shared" si="67"/>
        <v>5</v>
      </c>
      <c r="AP38" s="37">
        <v>1</v>
      </c>
      <c r="AQ38" s="43">
        <f>'EQUIPO FEBRERO 2025  1'!AQ38</f>
        <v>5</v>
      </c>
      <c r="AR38" s="41"/>
      <c r="AS38" s="41"/>
      <c r="AT38" s="53"/>
      <c r="AU38" s="54"/>
      <c r="AV38" s="54"/>
      <c r="AW38" s="4"/>
      <c r="AX38" s="4"/>
    </row>
    <row r="39" spans="1:50" ht="64.5" customHeight="1" x14ac:dyDescent="0.4">
      <c r="A39" s="35">
        <f t="shared" si="3"/>
        <v>34</v>
      </c>
      <c r="B39" s="67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/>
      <c r="O39" s="43">
        <f>'EQUIPO FEBRERO 2025  1'!AQ39</f>
        <v>5</v>
      </c>
      <c r="P39" s="45">
        <f t="shared" si="0"/>
        <v>5</v>
      </c>
      <c r="Q39" s="46">
        <f t="shared" ref="Q39:T39" si="68">AK39</f>
        <v>5</v>
      </c>
      <c r="R39" s="46">
        <f t="shared" si="68"/>
        <v>5</v>
      </c>
      <c r="S39" s="46">
        <f t="shared" si="68"/>
        <v>5</v>
      </c>
      <c r="T39" s="47">
        <f t="shared" si="68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2025'!AP39</f>
        <v>5</v>
      </c>
      <c r="AK39" s="52">
        <f t="shared" ref="AK39:AO39" si="69">P39-Z39+AE39+U39</f>
        <v>5</v>
      </c>
      <c r="AL39" s="46">
        <f t="shared" si="69"/>
        <v>5</v>
      </c>
      <c r="AM39" s="46">
        <f t="shared" si="69"/>
        <v>5</v>
      </c>
      <c r="AN39" s="46">
        <f t="shared" si="69"/>
        <v>5</v>
      </c>
      <c r="AO39" s="46">
        <f t="shared" si="69"/>
        <v>5</v>
      </c>
      <c r="AP39" s="37">
        <v>1</v>
      </c>
      <c r="AQ39" s="43">
        <f>'EQUIPO FEBRERO 2025  1'!AQ39</f>
        <v>5</v>
      </c>
      <c r="AR39" s="41"/>
      <c r="AS39" s="41"/>
      <c r="AT39" s="53"/>
      <c r="AU39" s="54"/>
      <c r="AV39" s="54"/>
      <c r="AW39" s="4"/>
      <c r="AX39" s="4"/>
    </row>
    <row r="40" spans="1:50" ht="64.5" customHeight="1" x14ac:dyDescent="0.4">
      <c r="A40" s="35">
        <f t="shared" si="3"/>
        <v>35</v>
      </c>
      <c r="B40" s="67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 t="s">
        <v>370</v>
      </c>
      <c r="O40" s="43">
        <f>'EQUIPO FEBRERO 2025  1'!AQ40</f>
        <v>8</v>
      </c>
      <c r="P40" s="45">
        <f t="shared" si="0"/>
        <v>8</v>
      </c>
      <c r="Q40" s="46">
        <f t="shared" ref="Q40:T40" si="70">AK40</f>
        <v>8</v>
      </c>
      <c r="R40" s="46">
        <f t="shared" si="70"/>
        <v>8</v>
      </c>
      <c r="S40" s="46">
        <f t="shared" si="70"/>
        <v>6</v>
      </c>
      <c r="T40" s="47">
        <f t="shared" si="70"/>
        <v>6</v>
      </c>
      <c r="U40" s="48"/>
      <c r="V40" s="37"/>
      <c r="W40" s="37"/>
      <c r="X40" s="37"/>
      <c r="Y40" s="49"/>
      <c r="Z40" s="50"/>
      <c r="AA40" s="37"/>
      <c r="AB40" s="37">
        <v>2</v>
      </c>
      <c r="AC40" s="37"/>
      <c r="AD40" s="49"/>
      <c r="AE40" s="50"/>
      <c r="AF40" s="37"/>
      <c r="AG40" s="37"/>
      <c r="AH40" s="37"/>
      <c r="AI40" s="49"/>
      <c r="AJ40" s="51">
        <f>'EQUIPO ENERO 2025'!AP40</f>
        <v>8</v>
      </c>
      <c r="AK40" s="52">
        <f t="shared" ref="AK40:AO40" si="71">P40-Z40+AE40+U40</f>
        <v>8</v>
      </c>
      <c r="AL40" s="46">
        <f t="shared" si="71"/>
        <v>8</v>
      </c>
      <c r="AM40" s="46">
        <f t="shared" si="71"/>
        <v>6</v>
      </c>
      <c r="AN40" s="46">
        <f t="shared" si="71"/>
        <v>6</v>
      </c>
      <c r="AO40" s="46">
        <f t="shared" si="71"/>
        <v>6</v>
      </c>
      <c r="AP40" s="37">
        <v>1</v>
      </c>
      <c r="AQ40" s="43">
        <f>'EQUIPO FEBRERO 2025  1'!AQ40</f>
        <v>8</v>
      </c>
      <c r="AR40" s="41">
        <v>1125270060</v>
      </c>
      <c r="AS40" s="41">
        <v>369</v>
      </c>
      <c r="AT40" s="53"/>
      <c r="AU40" s="54"/>
      <c r="AV40" s="54"/>
      <c r="AW40" s="4"/>
      <c r="AX40" s="4"/>
    </row>
    <row r="41" spans="1:50" ht="64.5" customHeight="1" x14ac:dyDescent="0.4">
      <c r="A41" s="35">
        <f t="shared" si="3"/>
        <v>36</v>
      </c>
      <c r="B41" s="67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f>'EQUIPO FEBRERO 2025  1'!AQ41</f>
        <v>2</v>
      </c>
      <c r="P41" s="45">
        <f t="shared" si="0"/>
        <v>2</v>
      </c>
      <c r="Q41" s="46">
        <f t="shared" ref="Q41:T41" si="72">AK41</f>
        <v>2</v>
      </c>
      <c r="R41" s="46">
        <f t="shared" si="72"/>
        <v>2</v>
      </c>
      <c r="S41" s="46">
        <f t="shared" si="72"/>
        <v>2</v>
      </c>
      <c r="T41" s="47">
        <f t="shared" si="72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2025'!AP41</f>
        <v>2</v>
      </c>
      <c r="AK41" s="52">
        <f t="shared" ref="AK41:AO41" si="73">P41-Z41+AE41+U41</f>
        <v>2</v>
      </c>
      <c r="AL41" s="46">
        <f t="shared" si="73"/>
        <v>2</v>
      </c>
      <c r="AM41" s="46">
        <f t="shared" si="73"/>
        <v>2</v>
      </c>
      <c r="AN41" s="46">
        <f t="shared" si="73"/>
        <v>2</v>
      </c>
      <c r="AO41" s="46">
        <f t="shared" si="73"/>
        <v>2</v>
      </c>
      <c r="AP41" s="37">
        <v>0</v>
      </c>
      <c r="AQ41" s="43">
        <f>'EQUIPO FEBRERO 2025  1'!AQ41</f>
        <v>2</v>
      </c>
      <c r="AR41" s="53"/>
      <c r="AS41" s="53"/>
      <c r="AT41" s="53"/>
      <c r="AU41" s="54"/>
      <c r="AV41" s="54"/>
      <c r="AW41" s="4"/>
      <c r="AX41" s="4"/>
    </row>
    <row r="42" spans="1:50" ht="64.5" customHeight="1" x14ac:dyDescent="0.4">
      <c r="A42" s="35">
        <f t="shared" si="3"/>
        <v>37</v>
      </c>
      <c r="B42" s="67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 t="s">
        <v>313</v>
      </c>
      <c r="O42" s="43">
        <f>'EQUIPO FEBRERO 2025  1'!AQ42</f>
        <v>10</v>
      </c>
      <c r="P42" s="45">
        <f t="shared" si="0"/>
        <v>10</v>
      </c>
      <c r="Q42" s="46">
        <f t="shared" ref="Q42:T42" si="74">AK42</f>
        <v>10</v>
      </c>
      <c r="R42" s="46">
        <f t="shared" si="74"/>
        <v>9</v>
      </c>
      <c r="S42" s="46">
        <f t="shared" si="74"/>
        <v>9</v>
      </c>
      <c r="T42" s="47">
        <f t="shared" si="74"/>
        <v>9</v>
      </c>
      <c r="U42" s="48"/>
      <c r="V42" s="37"/>
      <c r="W42" s="37"/>
      <c r="X42" s="37"/>
      <c r="Y42" s="49"/>
      <c r="Z42" s="50"/>
      <c r="AA42" s="37">
        <v>1</v>
      </c>
      <c r="AB42" s="37"/>
      <c r="AC42" s="37"/>
      <c r="AD42" s="49"/>
      <c r="AE42" s="50"/>
      <c r="AF42" s="37"/>
      <c r="AG42" s="37"/>
      <c r="AH42" s="37"/>
      <c r="AI42" s="49"/>
      <c r="AJ42" s="51">
        <f>'EQUIPO ENERO 2025'!AP42</f>
        <v>10</v>
      </c>
      <c r="AK42" s="52">
        <f t="shared" ref="AK42:AO42" si="75">P42-Z42+AE42+U42</f>
        <v>10</v>
      </c>
      <c r="AL42" s="46">
        <f t="shared" si="75"/>
        <v>9</v>
      </c>
      <c r="AM42" s="46">
        <f t="shared" si="75"/>
        <v>9</v>
      </c>
      <c r="AN42" s="46">
        <f t="shared" si="75"/>
        <v>9</v>
      </c>
      <c r="AO42" s="46">
        <f t="shared" si="75"/>
        <v>9</v>
      </c>
      <c r="AP42" s="37">
        <v>1</v>
      </c>
      <c r="AQ42" s="43">
        <f>'EQUIPO FEBRERO 2025  1'!AQ42</f>
        <v>10</v>
      </c>
      <c r="AR42" s="41"/>
      <c r="AS42" s="41">
        <v>356</v>
      </c>
      <c r="AT42" s="53"/>
      <c r="AU42" s="54"/>
      <c r="AV42" s="54"/>
      <c r="AW42" s="4"/>
      <c r="AX42" s="4"/>
    </row>
    <row r="43" spans="1:50" ht="64.5" customHeight="1" x14ac:dyDescent="0.4">
      <c r="A43" s="35">
        <f t="shared" si="3"/>
        <v>38</v>
      </c>
      <c r="B43" s="67" t="s">
        <v>211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/>
      <c r="O43" s="43">
        <f>'EQUIPO FEBRERO 2025  1'!AQ43</f>
        <v>10</v>
      </c>
      <c r="P43" s="45">
        <f t="shared" si="0"/>
        <v>10</v>
      </c>
      <c r="Q43" s="46">
        <f t="shared" ref="Q43:T43" si="76">AK43</f>
        <v>10</v>
      </c>
      <c r="R43" s="46">
        <f t="shared" si="76"/>
        <v>10</v>
      </c>
      <c r="S43" s="46">
        <f t="shared" si="76"/>
        <v>10</v>
      </c>
      <c r="T43" s="47">
        <f t="shared" si="76"/>
        <v>10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2025'!AP43</f>
        <v>10</v>
      </c>
      <c r="AK43" s="52">
        <f t="shared" ref="AK43:AO43" si="77">P43-Z43+AE43+U43</f>
        <v>10</v>
      </c>
      <c r="AL43" s="46">
        <f t="shared" si="77"/>
        <v>10</v>
      </c>
      <c r="AM43" s="46">
        <f t="shared" si="77"/>
        <v>10</v>
      </c>
      <c r="AN43" s="46">
        <f t="shared" si="77"/>
        <v>10</v>
      </c>
      <c r="AO43" s="46">
        <f t="shared" si="77"/>
        <v>10</v>
      </c>
      <c r="AP43" s="37">
        <v>1</v>
      </c>
      <c r="AQ43" s="43">
        <f>'EQUIPO FEBRERO 2025  1'!AQ43</f>
        <v>10</v>
      </c>
      <c r="AR43" s="41"/>
      <c r="AS43" s="41"/>
      <c r="AT43" s="53"/>
      <c r="AU43" s="54"/>
      <c r="AV43" s="54"/>
      <c r="AW43" s="4"/>
      <c r="AX43" s="4"/>
    </row>
    <row r="44" spans="1:50" ht="64.5" customHeight="1" x14ac:dyDescent="0.4">
      <c r="A44" s="35">
        <f t="shared" si="3"/>
        <v>39</v>
      </c>
      <c r="B44" s="67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f>'EQUIPO FEBRERO 2025  1'!AQ44</f>
        <v>1</v>
      </c>
      <c r="P44" s="45">
        <f t="shared" si="0"/>
        <v>1</v>
      </c>
      <c r="Q44" s="46">
        <f t="shared" ref="Q44:T44" si="78">AK44</f>
        <v>1</v>
      </c>
      <c r="R44" s="46">
        <f t="shared" si="78"/>
        <v>1</v>
      </c>
      <c r="S44" s="46">
        <f t="shared" si="78"/>
        <v>1</v>
      </c>
      <c r="T44" s="47">
        <f t="shared" si="78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2025'!AP44</f>
        <v>1</v>
      </c>
      <c r="AK44" s="52">
        <f t="shared" ref="AK44:AO44" si="79">P44-Z44+AE44+U44</f>
        <v>1</v>
      </c>
      <c r="AL44" s="46">
        <f t="shared" si="79"/>
        <v>1</v>
      </c>
      <c r="AM44" s="46">
        <f t="shared" si="79"/>
        <v>1</v>
      </c>
      <c r="AN44" s="46">
        <f t="shared" si="79"/>
        <v>1</v>
      </c>
      <c r="AO44" s="46">
        <f t="shared" si="79"/>
        <v>1</v>
      </c>
      <c r="AP44" s="37"/>
      <c r="AQ44" s="43">
        <f>'EQUIPO FEBRERO 2025  1'!AQ44</f>
        <v>1</v>
      </c>
      <c r="AR44" s="41"/>
      <c r="AS44" s="41"/>
      <c r="AT44" s="53"/>
      <c r="AU44" s="54"/>
      <c r="AV44" s="54"/>
      <c r="AW44" s="4"/>
      <c r="AX44" s="4"/>
    </row>
    <row r="45" spans="1:50" ht="64.5" customHeight="1" x14ac:dyDescent="0.4">
      <c r="A45" s="35">
        <f t="shared" si="3"/>
        <v>40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f>'EQUIPO FEBRERO 2025  1'!AQ45</f>
        <v>1</v>
      </c>
      <c r="P45" s="45">
        <f t="shared" si="0"/>
        <v>1</v>
      </c>
      <c r="Q45" s="46">
        <f t="shared" ref="Q45:T45" si="80">AK45</f>
        <v>1</v>
      </c>
      <c r="R45" s="46">
        <f t="shared" si="80"/>
        <v>1</v>
      </c>
      <c r="S45" s="46">
        <f t="shared" si="80"/>
        <v>1</v>
      </c>
      <c r="T45" s="47">
        <f t="shared" si="80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2025'!AP45</f>
        <v>1</v>
      </c>
      <c r="AK45" s="52">
        <f t="shared" ref="AK45:AO45" si="81">P45-Z45+AE45+U45</f>
        <v>1</v>
      </c>
      <c r="AL45" s="46">
        <f t="shared" si="81"/>
        <v>1</v>
      </c>
      <c r="AM45" s="46">
        <f t="shared" si="81"/>
        <v>1</v>
      </c>
      <c r="AN45" s="46">
        <f t="shared" si="81"/>
        <v>1</v>
      </c>
      <c r="AO45" s="46">
        <f t="shared" si="81"/>
        <v>1</v>
      </c>
      <c r="AP45" s="37"/>
      <c r="AQ45" s="43">
        <f>'EQUIPO FEBRERO 2025  1'!AQ45</f>
        <v>1</v>
      </c>
      <c r="AR45" s="41"/>
      <c r="AS45" s="41"/>
      <c r="AT45" s="53"/>
      <c r="AU45" s="54"/>
      <c r="AV45" s="54"/>
      <c r="AW45" s="4"/>
      <c r="AX45" s="4"/>
    </row>
    <row r="46" spans="1:50" ht="64.5" customHeight="1" x14ac:dyDescent="0.4">
      <c r="A46" s="35">
        <f t="shared" si="3"/>
        <v>41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f>'EQUIPO FEBRERO 2025  1'!AQ46</f>
        <v>0</v>
      </c>
      <c r="P46" s="45">
        <f t="shared" si="0"/>
        <v>0</v>
      </c>
      <c r="Q46" s="46">
        <f t="shared" ref="Q46:T46" si="82">AK46</f>
        <v>0</v>
      </c>
      <c r="R46" s="46">
        <f t="shared" si="82"/>
        <v>0</v>
      </c>
      <c r="S46" s="46">
        <f t="shared" si="82"/>
        <v>0</v>
      </c>
      <c r="T46" s="47">
        <f t="shared" si="82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2025'!AP46</f>
        <v>0</v>
      </c>
      <c r="AK46" s="52">
        <f t="shared" ref="AK46:AO46" si="83">P46-Z46+AE46+U46</f>
        <v>0</v>
      </c>
      <c r="AL46" s="46">
        <f t="shared" si="83"/>
        <v>0</v>
      </c>
      <c r="AM46" s="46">
        <f t="shared" si="83"/>
        <v>0</v>
      </c>
      <c r="AN46" s="46">
        <f t="shared" si="83"/>
        <v>0</v>
      </c>
      <c r="AO46" s="46">
        <f t="shared" si="83"/>
        <v>0</v>
      </c>
      <c r="AP46" s="37"/>
      <c r="AQ46" s="43">
        <f>'EQUIPO FEBRERO 2025  1'!AQ46</f>
        <v>0</v>
      </c>
      <c r="AR46" s="41"/>
      <c r="AS46" s="41"/>
      <c r="AT46" s="53"/>
      <c r="AU46" s="54"/>
      <c r="AV46" s="54"/>
      <c r="AW46" s="4"/>
      <c r="AX46" s="4"/>
    </row>
    <row r="47" spans="1:50" ht="64.5" customHeight="1" x14ac:dyDescent="0.4">
      <c r="A47" s="35">
        <f t="shared" si="3"/>
        <v>42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f>'EQUIPO FEBRERO 2025  1'!AQ47</f>
        <v>1</v>
      </c>
      <c r="P47" s="45">
        <f t="shared" si="0"/>
        <v>1</v>
      </c>
      <c r="Q47" s="46">
        <f t="shared" ref="Q47:T47" si="84">AK47</f>
        <v>1</v>
      </c>
      <c r="R47" s="46">
        <f t="shared" si="84"/>
        <v>1</v>
      </c>
      <c r="S47" s="46">
        <f t="shared" si="84"/>
        <v>1</v>
      </c>
      <c r="T47" s="47">
        <f t="shared" si="84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2025'!AP47</f>
        <v>1</v>
      </c>
      <c r="AK47" s="52">
        <f t="shared" ref="AK47:AO47" si="85">P47-Z47+AE47+U47</f>
        <v>1</v>
      </c>
      <c r="AL47" s="46">
        <f t="shared" si="85"/>
        <v>1</v>
      </c>
      <c r="AM47" s="46">
        <f t="shared" si="85"/>
        <v>1</v>
      </c>
      <c r="AN47" s="46">
        <f t="shared" si="85"/>
        <v>1</v>
      </c>
      <c r="AO47" s="46">
        <f t="shared" si="85"/>
        <v>1</v>
      </c>
      <c r="AP47" s="37">
        <v>1</v>
      </c>
      <c r="AQ47" s="43">
        <f>'EQUIPO FEBRERO 2025  1'!AQ47</f>
        <v>1</v>
      </c>
      <c r="AR47" s="72"/>
      <c r="AS47" s="72"/>
      <c r="AT47" s="103"/>
      <c r="AU47" s="104"/>
      <c r="AV47" s="104"/>
      <c r="AW47" s="4"/>
      <c r="AX47" s="4"/>
    </row>
    <row r="48" spans="1:50" ht="64.5" customHeight="1" x14ac:dyDescent="0.4">
      <c r="A48" s="35">
        <f t="shared" si="3"/>
        <v>43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45693</v>
      </c>
      <c r="L48" s="43">
        <v>2130012</v>
      </c>
      <c r="M48" s="43">
        <v>153</v>
      </c>
      <c r="N48" s="41"/>
      <c r="O48" s="43">
        <f>'EQUIPO FEBRERO 2025  1'!AQ48</f>
        <v>3</v>
      </c>
      <c r="P48" s="45">
        <f t="shared" si="0"/>
        <v>3</v>
      </c>
      <c r="Q48" s="46">
        <f t="shared" ref="Q48:T48" si="86">AK48</f>
        <v>23</v>
      </c>
      <c r="R48" s="46">
        <f t="shared" si="86"/>
        <v>23</v>
      </c>
      <c r="S48" s="46">
        <f t="shared" si="86"/>
        <v>23</v>
      </c>
      <c r="T48" s="47">
        <f t="shared" si="86"/>
        <v>23</v>
      </c>
      <c r="U48" s="48">
        <v>20</v>
      </c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2025'!AP48</f>
        <v>1</v>
      </c>
      <c r="AK48" s="52">
        <f t="shared" ref="AK48:AO48" si="87">P48-Z48+AE48+U48</f>
        <v>23</v>
      </c>
      <c r="AL48" s="46">
        <f t="shared" si="87"/>
        <v>23</v>
      </c>
      <c r="AM48" s="46">
        <f t="shared" si="87"/>
        <v>23</v>
      </c>
      <c r="AN48" s="46">
        <f t="shared" si="87"/>
        <v>23</v>
      </c>
      <c r="AO48" s="46">
        <f t="shared" si="87"/>
        <v>23</v>
      </c>
      <c r="AP48" s="37"/>
      <c r="AQ48" s="43">
        <f>'EQUIPO FEBRERO 2025  1'!AQ48</f>
        <v>3</v>
      </c>
      <c r="AR48" s="41"/>
      <c r="AS48" s="41"/>
      <c r="AT48" s="53"/>
      <c r="AU48" s="54"/>
      <c r="AV48" s="54"/>
      <c r="AW48" s="4"/>
      <c r="AX48" s="4"/>
    </row>
    <row r="49" spans="1:50" ht="64.5" customHeight="1" x14ac:dyDescent="0.4">
      <c r="A49" s="35">
        <f t="shared" si="3"/>
        <v>44</v>
      </c>
      <c r="B49" s="67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f>'EQUIPO FEBRERO 2025  1'!AQ49</f>
        <v>1</v>
      </c>
      <c r="P49" s="45">
        <f t="shared" si="0"/>
        <v>1</v>
      </c>
      <c r="Q49" s="46">
        <f t="shared" ref="Q49:T49" si="88">AK49</f>
        <v>1</v>
      </c>
      <c r="R49" s="46">
        <f t="shared" si="88"/>
        <v>1</v>
      </c>
      <c r="S49" s="46">
        <f t="shared" si="88"/>
        <v>1</v>
      </c>
      <c r="T49" s="47">
        <f t="shared" si="88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2025'!AP49</f>
        <v>1</v>
      </c>
      <c r="AK49" s="52">
        <f t="shared" ref="AK49:AO49" si="89">P49-Z49+AE49+U49</f>
        <v>1</v>
      </c>
      <c r="AL49" s="46">
        <f t="shared" si="89"/>
        <v>1</v>
      </c>
      <c r="AM49" s="46">
        <f t="shared" si="89"/>
        <v>1</v>
      </c>
      <c r="AN49" s="46">
        <f t="shared" si="89"/>
        <v>1</v>
      </c>
      <c r="AO49" s="46">
        <f t="shared" si="89"/>
        <v>1</v>
      </c>
      <c r="AP49" s="37"/>
      <c r="AQ49" s="43">
        <f>'EQUIPO FEBRERO 2025  1'!AQ49</f>
        <v>1</v>
      </c>
      <c r="AR49" s="41"/>
      <c r="AS49" s="41"/>
      <c r="AT49" s="53"/>
      <c r="AU49" s="54"/>
      <c r="AV49" s="54"/>
      <c r="AW49" s="4"/>
      <c r="AX49" s="4"/>
    </row>
    <row r="50" spans="1:50" ht="64.5" customHeight="1" x14ac:dyDescent="0.4">
      <c r="A50" s="35">
        <f t="shared" si="3"/>
        <v>45</v>
      </c>
      <c r="B50" s="67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f>'EQUIPO FEBRERO 2025  1'!AQ50</f>
        <v>1</v>
      </c>
      <c r="P50" s="45">
        <f t="shared" si="0"/>
        <v>1</v>
      </c>
      <c r="Q50" s="46">
        <f t="shared" ref="Q50:T50" si="90">AK50</f>
        <v>1</v>
      </c>
      <c r="R50" s="46">
        <f t="shared" si="90"/>
        <v>1</v>
      </c>
      <c r="S50" s="46">
        <f t="shared" si="90"/>
        <v>1</v>
      </c>
      <c r="T50" s="47">
        <f t="shared" si="90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2025'!AP50</f>
        <v>1</v>
      </c>
      <c r="AK50" s="52">
        <f t="shared" ref="AK50:AO50" si="91">P50-Z50+AE50+U50</f>
        <v>1</v>
      </c>
      <c r="AL50" s="46">
        <f t="shared" si="91"/>
        <v>1</v>
      </c>
      <c r="AM50" s="46">
        <f t="shared" si="91"/>
        <v>1</v>
      </c>
      <c r="AN50" s="46">
        <f t="shared" si="91"/>
        <v>1</v>
      </c>
      <c r="AO50" s="46">
        <f t="shared" si="91"/>
        <v>1</v>
      </c>
      <c r="AP50" s="37"/>
      <c r="AQ50" s="43">
        <f>'EQUIPO FEBRERO 2025  1'!AQ50</f>
        <v>1</v>
      </c>
      <c r="AR50" s="41"/>
      <c r="AS50" s="41"/>
      <c r="AT50" s="53"/>
      <c r="AU50" s="54"/>
      <c r="AV50" s="54"/>
      <c r="AW50" s="4"/>
      <c r="AX50" s="4"/>
    </row>
    <row r="51" spans="1:50" ht="64.5" customHeight="1" x14ac:dyDescent="0.4">
      <c r="A51" s="35">
        <f t="shared" si="3"/>
        <v>46</v>
      </c>
      <c r="B51" s="67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f>'EQUIPO FEBRERO 2025  1'!AQ51</f>
        <v>0</v>
      </c>
      <c r="P51" s="45">
        <f t="shared" si="0"/>
        <v>0</v>
      </c>
      <c r="Q51" s="46">
        <f t="shared" ref="Q51:T51" si="92">AK51</f>
        <v>0</v>
      </c>
      <c r="R51" s="46">
        <f t="shared" si="92"/>
        <v>0</v>
      </c>
      <c r="S51" s="46">
        <f t="shared" si="92"/>
        <v>0</v>
      </c>
      <c r="T51" s="47">
        <f t="shared" si="92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2025'!AP51</f>
        <v>0</v>
      </c>
      <c r="AK51" s="52">
        <f t="shared" ref="AK51:AO51" si="93">P51-Z51+AE51+U51</f>
        <v>0</v>
      </c>
      <c r="AL51" s="46">
        <f t="shared" si="93"/>
        <v>0</v>
      </c>
      <c r="AM51" s="46">
        <f t="shared" si="93"/>
        <v>0</v>
      </c>
      <c r="AN51" s="46">
        <f t="shared" si="93"/>
        <v>0</v>
      </c>
      <c r="AO51" s="46">
        <f t="shared" si="93"/>
        <v>0</v>
      </c>
      <c r="AP51" s="37"/>
      <c r="AQ51" s="43">
        <f>'EQUIPO FEBRERO 2025  1'!AQ51</f>
        <v>0</v>
      </c>
      <c r="AR51" s="41"/>
      <c r="AS51" s="41"/>
      <c r="AT51" s="53"/>
      <c r="AU51" s="54"/>
      <c r="AV51" s="54"/>
      <c r="AW51" s="4"/>
      <c r="AX51" s="4"/>
    </row>
    <row r="52" spans="1:50" ht="64.5" customHeight="1" x14ac:dyDescent="0.4">
      <c r="A52" s="35">
        <f t="shared" si="3"/>
        <v>47</v>
      </c>
      <c r="B52" s="73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 t="s">
        <v>1705</v>
      </c>
      <c r="O52" s="43">
        <f>'EQUIPO FEBRERO 2025  1'!AQ52</f>
        <v>1</v>
      </c>
      <c r="P52" s="45">
        <f t="shared" si="0"/>
        <v>1</v>
      </c>
      <c r="Q52" s="46">
        <f t="shared" ref="Q52:T52" si="94">AK52</f>
        <v>1</v>
      </c>
      <c r="R52" s="46">
        <f t="shared" si="94"/>
        <v>-1</v>
      </c>
      <c r="S52" s="46">
        <f t="shared" si="94"/>
        <v>-1</v>
      </c>
      <c r="T52" s="47">
        <f t="shared" si="94"/>
        <v>-1</v>
      </c>
      <c r="U52" s="48"/>
      <c r="V52" s="37"/>
      <c r="W52" s="37"/>
      <c r="X52" s="37"/>
      <c r="Y52" s="49"/>
      <c r="Z52" s="50"/>
      <c r="AA52" s="37">
        <v>2</v>
      </c>
      <c r="AB52" s="37"/>
      <c r="AC52" s="37"/>
      <c r="AD52" s="49"/>
      <c r="AE52" s="50"/>
      <c r="AF52" s="37"/>
      <c r="AG52" s="37"/>
      <c r="AH52" s="37"/>
      <c r="AI52" s="49"/>
      <c r="AJ52" s="51">
        <f>'EQUIPO ENERO 2025'!AP52</f>
        <v>1</v>
      </c>
      <c r="AK52" s="52">
        <f t="shared" ref="AK52:AO52" si="95">P52-Z52+AE52+U52</f>
        <v>1</v>
      </c>
      <c r="AL52" s="46">
        <f t="shared" si="95"/>
        <v>-1</v>
      </c>
      <c r="AM52" s="46">
        <f t="shared" si="95"/>
        <v>-1</v>
      </c>
      <c r="AN52" s="46">
        <f t="shared" si="95"/>
        <v>-1</v>
      </c>
      <c r="AO52" s="46">
        <f t="shared" si="95"/>
        <v>-1</v>
      </c>
      <c r="AP52" s="37"/>
      <c r="AQ52" s="43">
        <f>'EQUIPO FEBRERO 2025  1'!AQ52</f>
        <v>1</v>
      </c>
      <c r="AR52" s="41"/>
      <c r="AS52" s="41">
        <v>364</v>
      </c>
      <c r="AT52" s="53"/>
      <c r="AU52" s="54"/>
      <c r="AV52" s="54"/>
      <c r="AW52" s="4"/>
      <c r="AX52" s="4"/>
    </row>
    <row r="53" spans="1:50" ht="64.5" customHeight="1" x14ac:dyDescent="0.4">
      <c r="A53" s="35">
        <f t="shared" si="3"/>
        <v>48</v>
      </c>
      <c r="B53" s="67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f>'EQUIPO FEBRERO 2025  1'!AQ53</f>
        <v>1</v>
      </c>
      <c r="P53" s="45">
        <f t="shared" si="0"/>
        <v>1</v>
      </c>
      <c r="Q53" s="46">
        <f t="shared" ref="Q53:T53" si="96">AK53</f>
        <v>1</v>
      </c>
      <c r="R53" s="46">
        <f t="shared" si="96"/>
        <v>1</v>
      </c>
      <c r="S53" s="46">
        <f t="shared" si="96"/>
        <v>1</v>
      </c>
      <c r="T53" s="47">
        <f t="shared" si="96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2025'!AP53</f>
        <v>1</v>
      </c>
      <c r="AK53" s="52">
        <f t="shared" ref="AK53:AO53" si="97">P53-Z53+AE53+U53</f>
        <v>1</v>
      </c>
      <c r="AL53" s="46">
        <f t="shared" si="97"/>
        <v>1</v>
      </c>
      <c r="AM53" s="46">
        <f t="shared" si="97"/>
        <v>1</v>
      </c>
      <c r="AN53" s="46">
        <f t="shared" si="97"/>
        <v>1</v>
      </c>
      <c r="AO53" s="46">
        <f t="shared" si="97"/>
        <v>1</v>
      </c>
      <c r="AP53" s="37"/>
      <c r="AQ53" s="43">
        <f>'EQUIPO FEBRERO 2025  1'!AQ53</f>
        <v>1</v>
      </c>
      <c r="AR53" s="41"/>
      <c r="AS53" s="41"/>
      <c r="AT53" s="53"/>
      <c r="AU53" s="54"/>
      <c r="AV53" s="54"/>
      <c r="AW53" s="4"/>
      <c r="AX53" s="4"/>
    </row>
    <row r="54" spans="1:50" ht="64.5" customHeight="1" x14ac:dyDescent="0.5">
      <c r="A54" s="35">
        <f t="shared" si="3"/>
        <v>49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/>
      <c r="O54" s="43">
        <f>'EQUIPO FEBRERO 2025  1'!AQ54</f>
        <v>4</v>
      </c>
      <c r="P54" s="45">
        <f t="shared" si="0"/>
        <v>4</v>
      </c>
      <c r="Q54" s="46">
        <f t="shared" ref="Q54:T54" si="98">AK54</f>
        <v>4</v>
      </c>
      <c r="R54" s="46">
        <f t="shared" si="98"/>
        <v>4</v>
      </c>
      <c r="S54" s="46">
        <f t="shared" si="98"/>
        <v>4</v>
      </c>
      <c r="T54" s="47">
        <f t="shared" si="98"/>
        <v>4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2025'!AP54</f>
        <v>4</v>
      </c>
      <c r="AK54" s="52">
        <f t="shared" ref="AK54:AO54" si="99">P54-Z54+AE54+U54</f>
        <v>4</v>
      </c>
      <c r="AL54" s="46">
        <f t="shared" si="99"/>
        <v>4</v>
      </c>
      <c r="AM54" s="46">
        <f t="shared" si="99"/>
        <v>4</v>
      </c>
      <c r="AN54" s="46">
        <f t="shared" si="99"/>
        <v>4</v>
      </c>
      <c r="AO54" s="46">
        <f t="shared" si="99"/>
        <v>4</v>
      </c>
      <c r="AP54" s="37"/>
      <c r="AQ54" s="43">
        <f>'EQUIPO FEBRERO 2025  1'!AQ54</f>
        <v>4</v>
      </c>
      <c r="AR54" s="107"/>
      <c r="AS54" s="107"/>
      <c r="AT54" s="53"/>
      <c r="AU54" s="54"/>
      <c r="AV54" s="54"/>
      <c r="AW54" s="4"/>
      <c r="AX54" s="4"/>
    </row>
    <row r="55" spans="1:50" ht="64.5" customHeight="1" x14ac:dyDescent="0.5">
      <c r="A55" s="35">
        <f t="shared" si="3"/>
        <v>50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f>'EQUIPO FEBRERO 2025  1'!AQ55</f>
        <v>1</v>
      </c>
      <c r="P55" s="45">
        <f t="shared" si="0"/>
        <v>1</v>
      </c>
      <c r="Q55" s="46">
        <f t="shared" ref="Q55:T55" si="100">AK55</f>
        <v>1</v>
      </c>
      <c r="R55" s="46">
        <f t="shared" si="100"/>
        <v>1</v>
      </c>
      <c r="S55" s="46">
        <f t="shared" si="100"/>
        <v>1</v>
      </c>
      <c r="T55" s="47">
        <f t="shared" si="100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2025'!AP55</f>
        <v>0</v>
      </c>
      <c r="AK55" s="52">
        <f t="shared" ref="AK55:AO55" si="101">P55-Z55+AE55+U55</f>
        <v>1</v>
      </c>
      <c r="AL55" s="46">
        <f t="shared" si="101"/>
        <v>1</v>
      </c>
      <c r="AM55" s="46">
        <f t="shared" si="101"/>
        <v>1</v>
      </c>
      <c r="AN55" s="46">
        <f t="shared" si="101"/>
        <v>1</v>
      </c>
      <c r="AO55" s="46">
        <f t="shared" si="101"/>
        <v>1</v>
      </c>
      <c r="AP55" s="37"/>
      <c r="AQ55" s="43">
        <f>'EQUIPO FEBRERO 2025  1'!AQ55</f>
        <v>1</v>
      </c>
      <c r="AR55" s="41"/>
      <c r="AS55" s="41"/>
      <c r="AT55" s="53"/>
      <c r="AU55" s="54"/>
      <c r="AV55" s="54"/>
      <c r="AW55" s="4"/>
      <c r="AX55" s="4"/>
    </row>
    <row r="56" spans="1:50" ht="64.5" customHeight="1" x14ac:dyDescent="0.4">
      <c r="A56" s="35">
        <f t="shared" si="3"/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/>
      <c r="O56" s="43">
        <f>'EQUIPO FEBRERO 2025  1'!AQ56</f>
        <v>2</v>
      </c>
      <c r="P56" s="45">
        <f t="shared" si="0"/>
        <v>2</v>
      </c>
      <c r="Q56" s="46">
        <f t="shared" ref="Q56:T56" si="102">AK56</f>
        <v>2</v>
      </c>
      <c r="R56" s="46">
        <f t="shared" si="102"/>
        <v>2</v>
      </c>
      <c r="S56" s="46">
        <f t="shared" si="102"/>
        <v>2</v>
      </c>
      <c r="T56" s="47">
        <f t="shared" si="102"/>
        <v>2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2025'!AP56</f>
        <v>2</v>
      </c>
      <c r="AK56" s="52">
        <f t="shared" ref="AK56:AO56" si="103">P56-Z56+AE56+U56</f>
        <v>2</v>
      </c>
      <c r="AL56" s="46">
        <f t="shared" si="103"/>
        <v>2</v>
      </c>
      <c r="AM56" s="46">
        <f t="shared" si="103"/>
        <v>2</v>
      </c>
      <c r="AN56" s="46">
        <f t="shared" si="103"/>
        <v>2</v>
      </c>
      <c r="AO56" s="46">
        <f t="shared" si="103"/>
        <v>2</v>
      </c>
      <c r="AP56" s="37"/>
      <c r="AQ56" s="43">
        <f>'EQUIPO FEBRERO 2025  1'!AQ56</f>
        <v>2</v>
      </c>
      <c r="AR56" s="41"/>
      <c r="AS56" s="41"/>
      <c r="AT56" s="53"/>
      <c r="AU56" s="54"/>
      <c r="AV56" s="54"/>
      <c r="AW56" s="4"/>
      <c r="AX56" s="4"/>
    </row>
    <row r="57" spans="1:50" ht="64.5" customHeight="1" x14ac:dyDescent="0.4">
      <c r="A57" s="35">
        <f t="shared" si="3"/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FEBRERO 2025  1'!AQ57</f>
        <v>7</v>
      </c>
      <c r="P57" s="45">
        <f t="shared" si="0"/>
        <v>7</v>
      </c>
      <c r="Q57" s="46">
        <f t="shared" ref="Q57:T57" si="104">AK57</f>
        <v>7</v>
      </c>
      <c r="R57" s="46">
        <f t="shared" si="104"/>
        <v>7</v>
      </c>
      <c r="S57" s="46">
        <f t="shared" si="104"/>
        <v>7</v>
      </c>
      <c r="T57" s="47">
        <f t="shared" si="104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2025'!AP57</f>
        <v>7</v>
      </c>
      <c r="AK57" s="52">
        <f t="shared" ref="AK57:AO57" si="105">P57-Z57+AE57+U57</f>
        <v>7</v>
      </c>
      <c r="AL57" s="46">
        <f t="shared" si="105"/>
        <v>7</v>
      </c>
      <c r="AM57" s="46">
        <f t="shared" si="105"/>
        <v>7</v>
      </c>
      <c r="AN57" s="46">
        <f t="shared" si="105"/>
        <v>7</v>
      </c>
      <c r="AO57" s="46">
        <f t="shared" si="105"/>
        <v>7</v>
      </c>
      <c r="AP57" s="37"/>
      <c r="AQ57" s="43">
        <f>'EQUIPO FEBRERO 2025  1'!AQ57</f>
        <v>7</v>
      </c>
      <c r="AR57" s="41"/>
      <c r="AS57" s="41"/>
      <c r="AT57" s="53"/>
      <c r="AU57" s="54"/>
      <c r="AV57" s="54"/>
      <c r="AW57" s="4"/>
      <c r="AX57" s="4"/>
    </row>
    <row r="58" spans="1:50" ht="64.5" customHeight="1" x14ac:dyDescent="0.4">
      <c r="A58" s="35">
        <f t="shared" si="3"/>
        <v>53</v>
      </c>
      <c r="B58" s="110" t="s">
        <v>286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/>
      <c r="O58" s="43">
        <f>'EQUIPO FEBRERO 2025  1'!AQ58</f>
        <v>1</v>
      </c>
      <c r="P58" s="45">
        <f t="shared" si="0"/>
        <v>1</v>
      </c>
      <c r="Q58" s="46">
        <f t="shared" ref="Q58:T58" si="106">AK58</f>
        <v>1</v>
      </c>
      <c r="R58" s="46">
        <f t="shared" si="106"/>
        <v>1</v>
      </c>
      <c r="S58" s="46">
        <f t="shared" si="106"/>
        <v>1</v>
      </c>
      <c r="T58" s="47">
        <f t="shared" si="106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2025'!AP58</f>
        <v>1</v>
      </c>
      <c r="AK58" s="52">
        <f t="shared" ref="AK58:AO58" si="107">P58-Z58+AE58+U58</f>
        <v>1</v>
      </c>
      <c r="AL58" s="46">
        <f t="shared" si="107"/>
        <v>1</v>
      </c>
      <c r="AM58" s="46">
        <f t="shared" si="107"/>
        <v>1</v>
      </c>
      <c r="AN58" s="46">
        <f t="shared" si="107"/>
        <v>1</v>
      </c>
      <c r="AO58" s="46">
        <f t="shared" si="107"/>
        <v>1</v>
      </c>
      <c r="AP58" s="37"/>
      <c r="AQ58" s="43">
        <f>'EQUIPO FEBRERO 2025  1'!AQ58</f>
        <v>1</v>
      </c>
      <c r="AR58" s="41"/>
      <c r="AS58" s="41"/>
      <c r="AT58" s="53"/>
      <c r="AU58" s="54"/>
      <c r="AV58" s="54"/>
      <c r="AW58" s="4"/>
      <c r="AX58" s="4"/>
    </row>
    <row r="59" spans="1:50" ht="64.5" customHeight="1" x14ac:dyDescent="0.4">
      <c r="A59" s="35">
        <f t="shared" si="3"/>
        <v>54</v>
      </c>
      <c r="B59" s="110" t="s">
        <v>291</v>
      </c>
      <c r="C59" s="41"/>
      <c r="D59" s="105" t="s">
        <v>292</v>
      </c>
      <c r="E59" s="41" t="s">
        <v>293</v>
      </c>
      <c r="F59" s="41" t="s">
        <v>294</v>
      </c>
      <c r="G59" s="53"/>
      <c r="H59" s="74"/>
      <c r="I59" s="41"/>
      <c r="J59" s="37"/>
      <c r="K59" s="42">
        <v>45689</v>
      </c>
      <c r="L59" s="43"/>
      <c r="M59" s="43">
        <v>151</v>
      </c>
      <c r="N59" s="109"/>
      <c r="O59" s="43">
        <f>'EQUIPO FEBRERO 2025  1'!AQ59</f>
        <v>1</v>
      </c>
      <c r="P59" s="45">
        <f t="shared" si="0"/>
        <v>1</v>
      </c>
      <c r="Q59" s="46">
        <f t="shared" ref="Q59:T59" si="108">AK59</f>
        <v>1</v>
      </c>
      <c r="R59" s="46">
        <f t="shared" si="108"/>
        <v>1</v>
      </c>
      <c r="S59" s="46">
        <f t="shared" si="108"/>
        <v>1</v>
      </c>
      <c r="T59" s="47">
        <f t="shared" si="108"/>
        <v>1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2025'!AP60</f>
        <v>34</v>
      </c>
      <c r="AK59" s="52">
        <f t="shared" ref="AK59:AO59" si="109">P59-Z59+AE59+U59</f>
        <v>1</v>
      </c>
      <c r="AL59" s="46">
        <f t="shared" si="109"/>
        <v>1</v>
      </c>
      <c r="AM59" s="46">
        <f t="shared" si="109"/>
        <v>1</v>
      </c>
      <c r="AN59" s="46">
        <f t="shared" si="109"/>
        <v>1</v>
      </c>
      <c r="AO59" s="46">
        <f t="shared" si="109"/>
        <v>1</v>
      </c>
      <c r="AP59" s="37"/>
      <c r="AQ59" s="43">
        <f>'EQUIPO FEBRERO 2025  1'!AQ59</f>
        <v>1</v>
      </c>
      <c r="AR59" s="41"/>
      <c r="AS59" s="41"/>
      <c r="AT59" s="53"/>
      <c r="AU59" s="54"/>
      <c r="AV59" s="54"/>
      <c r="AW59" s="4"/>
      <c r="AX59" s="4"/>
    </row>
    <row r="60" spans="1:50" ht="64.5" customHeight="1" x14ac:dyDescent="0.4">
      <c r="A60" s="35">
        <f t="shared" si="3"/>
        <v>55</v>
      </c>
      <c r="B60" s="73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 t="s">
        <v>1706</v>
      </c>
      <c r="O60" s="43">
        <f>'EQUIPO FEBRERO 2025  1'!AQ60</f>
        <v>32</v>
      </c>
      <c r="P60" s="45">
        <f t="shared" si="0"/>
        <v>32</v>
      </c>
      <c r="Q60" s="46">
        <f t="shared" ref="Q60:T60" si="110">AK60</f>
        <v>30</v>
      </c>
      <c r="R60" s="46">
        <f t="shared" si="110"/>
        <v>30</v>
      </c>
      <c r="S60" s="46">
        <f t="shared" si="110"/>
        <v>30</v>
      </c>
      <c r="T60" s="47">
        <f t="shared" si="110"/>
        <v>30</v>
      </c>
      <c r="U60" s="48"/>
      <c r="V60" s="37"/>
      <c r="W60" s="37"/>
      <c r="X60" s="37"/>
      <c r="Y60" s="49"/>
      <c r="Z60" s="50">
        <v>2</v>
      </c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1">P60-Z60+AE60+U60</f>
        <v>30</v>
      </c>
      <c r="AL60" s="46">
        <f t="shared" si="111"/>
        <v>30</v>
      </c>
      <c r="AM60" s="46">
        <f t="shared" si="111"/>
        <v>30</v>
      </c>
      <c r="AN60" s="46">
        <f t="shared" si="111"/>
        <v>30</v>
      </c>
      <c r="AO60" s="46">
        <f t="shared" si="111"/>
        <v>30</v>
      </c>
      <c r="AP60" s="37"/>
      <c r="AQ60" s="43">
        <f>'EQUIPO FEBRERO 2025  1'!AQ60</f>
        <v>32</v>
      </c>
      <c r="AR60" s="41"/>
      <c r="AS60" s="41">
        <v>354</v>
      </c>
      <c r="AT60" s="53"/>
      <c r="AU60" s="54"/>
      <c r="AV60" s="54"/>
      <c r="AW60" s="4"/>
      <c r="AX60" s="4"/>
    </row>
    <row r="61" spans="1:50" ht="64.5" customHeight="1" x14ac:dyDescent="0.4">
      <c r="A61" s="35">
        <f t="shared" si="3"/>
        <v>56</v>
      </c>
      <c r="B61" s="73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1707</v>
      </c>
      <c r="O61" s="43">
        <f>'EQUIPO FEBRERO 2025  1'!AQ61</f>
        <v>53</v>
      </c>
      <c r="P61" s="45">
        <f t="shared" si="0"/>
        <v>53</v>
      </c>
      <c r="Q61" s="46">
        <f t="shared" ref="Q61:T61" si="112">AK61</f>
        <v>53</v>
      </c>
      <c r="R61" s="46">
        <f t="shared" si="112"/>
        <v>53</v>
      </c>
      <c r="S61" s="46">
        <f t="shared" si="112"/>
        <v>51</v>
      </c>
      <c r="T61" s="47">
        <f t="shared" si="112"/>
        <v>51</v>
      </c>
      <c r="U61" s="48"/>
      <c r="V61" s="37"/>
      <c r="W61" s="37"/>
      <c r="X61" s="37"/>
      <c r="Y61" s="49"/>
      <c r="Z61" s="50"/>
      <c r="AA61" s="37"/>
      <c r="AB61" s="37">
        <v>2</v>
      </c>
      <c r="AC61" s="37"/>
      <c r="AD61" s="49"/>
      <c r="AE61" s="50"/>
      <c r="AF61" s="37"/>
      <c r="AG61" s="37"/>
      <c r="AH61" s="37"/>
      <c r="AI61" s="49"/>
      <c r="AJ61" s="51">
        <f>'EQUIPO ENERO 2025'!AP61</f>
        <v>58</v>
      </c>
      <c r="AK61" s="52">
        <f t="shared" ref="AK61:AO61" si="113">P61-Z61+AE61+U61</f>
        <v>53</v>
      </c>
      <c r="AL61" s="46">
        <f t="shared" si="113"/>
        <v>53</v>
      </c>
      <c r="AM61" s="46">
        <f t="shared" si="113"/>
        <v>51</v>
      </c>
      <c r="AN61" s="46">
        <f t="shared" si="113"/>
        <v>51</v>
      </c>
      <c r="AO61" s="46">
        <f t="shared" si="113"/>
        <v>51</v>
      </c>
      <c r="AP61" s="37"/>
      <c r="AQ61" s="43">
        <f>'EQUIPO FEBRERO 2025  1'!AQ61</f>
        <v>53</v>
      </c>
      <c r="AR61" s="41">
        <v>1846037081</v>
      </c>
      <c r="AS61" s="41">
        <v>367</v>
      </c>
      <c r="AT61" s="53"/>
      <c r="AU61" s="54"/>
      <c r="AV61" s="54"/>
      <c r="AW61" s="4"/>
      <c r="AX61" s="4"/>
    </row>
    <row r="62" spans="1:50" ht="64.5" customHeight="1" x14ac:dyDescent="0.4">
      <c r="A62" s="35">
        <f t="shared" si="3"/>
        <v>57</v>
      </c>
      <c r="B62" s="73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f>'EQUIPO FEBRERO 2025  1'!AQ62</f>
        <v>0</v>
      </c>
      <c r="P62" s="45">
        <f t="shared" si="0"/>
        <v>0</v>
      </c>
      <c r="Q62" s="46">
        <f t="shared" ref="Q62:T62" si="114">AK62</f>
        <v>0</v>
      </c>
      <c r="R62" s="46">
        <f t="shared" si="114"/>
        <v>0</v>
      </c>
      <c r="S62" s="46">
        <f t="shared" si="114"/>
        <v>0</v>
      </c>
      <c r="T62" s="47">
        <f t="shared" si="114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2025'!AP62</f>
        <v>0</v>
      </c>
      <c r="AK62" s="52">
        <f t="shared" ref="AK62:AO62" si="115">P62-Z62+AE62+U62</f>
        <v>0</v>
      </c>
      <c r="AL62" s="46">
        <f t="shared" si="115"/>
        <v>0</v>
      </c>
      <c r="AM62" s="46">
        <f t="shared" si="115"/>
        <v>0</v>
      </c>
      <c r="AN62" s="46">
        <f t="shared" si="115"/>
        <v>0</v>
      </c>
      <c r="AO62" s="46">
        <f t="shared" si="115"/>
        <v>0</v>
      </c>
      <c r="AP62" s="37"/>
      <c r="AQ62" s="43">
        <f>'EQUIPO FEBRERO 2025  1'!AQ62</f>
        <v>0</v>
      </c>
      <c r="AR62" s="53"/>
      <c r="AS62" s="53"/>
      <c r="AT62" s="53"/>
      <c r="AU62" s="54"/>
      <c r="AV62" s="54"/>
      <c r="AW62" s="4"/>
      <c r="AX62" s="4"/>
    </row>
    <row r="63" spans="1:50" ht="64.5" customHeight="1" x14ac:dyDescent="0.4">
      <c r="A63" s="35">
        <f t="shared" si="3"/>
        <v>58</v>
      </c>
      <c r="B63" s="73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f>'EQUIPO FEBRERO 2025  1'!AQ63</f>
        <v>24</v>
      </c>
      <c r="P63" s="45">
        <f t="shared" si="0"/>
        <v>24</v>
      </c>
      <c r="Q63" s="46">
        <f t="shared" ref="Q63:T63" si="116">AK63</f>
        <v>24</v>
      </c>
      <c r="R63" s="46">
        <f t="shared" si="116"/>
        <v>24</v>
      </c>
      <c r="S63" s="46">
        <f t="shared" si="116"/>
        <v>24</v>
      </c>
      <c r="T63" s="47">
        <f t="shared" si="116"/>
        <v>24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2025'!AP63</f>
        <v>25</v>
      </c>
      <c r="AK63" s="52">
        <f t="shared" ref="AK63:AO63" si="117">P63-Z63+AE63+U63</f>
        <v>24</v>
      </c>
      <c r="AL63" s="46">
        <f t="shared" si="117"/>
        <v>24</v>
      </c>
      <c r="AM63" s="46">
        <f t="shared" si="117"/>
        <v>24</v>
      </c>
      <c r="AN63" s="46">
        <f t="shared" si="117"/>
        <v>24</v>
      </c>
      <c r="AO63" s="46">
        <f t="shared" si="117"/>
        <v>24</v>
      </c>
      <c r="AP63" s="37"/>
      <c r="AQ63" s="43">
        <f>'EQUIPO FEBRERO 2025  1'!AQ63</f>
        <v>24</v>
      </c>
      <c r="AR63" s="53"/>
      <c r="AS63" s="53"/>
      <c r="AT63" s="53"/>
      <c r="AU63" s="54"/>
      <c r="AV63" s="54"/>
      <c r="AW63" s="4"/>
      <c r="AX63" s="4"/>
    </row>
    <row r="64" spans="1:50" ht="64.5" customHeight="1" x14ac:dyDescent="0.4">
      <c r="A64" s="35">
        <f t="shared" si="3"/>
        <v>59</v>
      </c>
      <c r="B64" s="73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FEBRERO 2025  1'!AQ64</f>
        <v>45</v>
      </c>
      <c r="P64" s="45">
        <f t="shared" si="0"/>
        <v>45</v>
      </c>
      <c r="Q64" s="46">
        <f t="shared" ref="Q64:T64" si="118">AK64</f>
        <v>45</v>
      </c>
      <c r="R64" s="46">
        <f t="shared" si="118"/>
        <v>45</v>
      </c>
      <c r="S64" s="46">
        <f t="shared" si="118"/>
        <v>45</v>
      </c>
      <c r="T64" s="47">
        <f t="shared" si="118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2025'!AP64</f>
        <v>45</v>
      </c>
      <c r="AK64" s="52">
        <f t="shared" ref="AK64:AO64" si="119">P64-Z64+AE64+U64</f>
        <v>45</v>
      </c>
      <c r="AL64" s="46">
        <f t="shared" si="119"/>
        <v>45</v>
      </c>
      <c r="AM64" s="46">
        <f t="shared" si="119"/>
        <v>45</v>
      </c>
      <c r="AN64" s="46">
        <f t="shared" si="119"/>
        <v>45</v>
      </c>
      <c r="AO64" s="46">
        <f t="shared" si="119"/>
        <v>45</v>
      </c>
      <c r="AP64" s="37"/>
      <c r="AQ64" s="43">
        <f>'EQUIPO FEBRERO 2025  1'!AQ64</f>
        <v>45</v>
      </c>
      <c r="AR64" s="53"/>
      <c r="AS64" s="53"/>
      <c r="AT64" s="53"/>
      <c r="AU64" s="54"/>
      <c r="AV64" s="54"/>
      <c r="AW64" s="4"/>
      <c r="AX64" s="4"/>
    </row>
    <row r="65" spans="1:50" ht="64.5" customHeight="1" x14ac:dyDescent="0.4">
      <c r="A65" s="35">
        <f t="shared" si="3"/>
        <v>60</v>
      </c>
      <c r="B65" s="73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 t="s">
        <v>1424</v>
      </c>
      <c r="O65" s="43">
        <f>'EQUIPO FEBRERO 2025  1'!AQ65</f>
        <v>2</v>
      </c>
      <c r="P65" s="45">
        <f t="shared" si="0"/>
        <v>2</v>
      </c>
      <c r="Q65" s="46">
        <f t="shared" ref="Q65:T65" si="120">AK65</f>
        <v>2</v>
      </c>
      <c r="R65" s="46">
        <f t="shared" si="120"/>
        <v>0</v>
      </c>
      <c r="S65" s="46">
        <f t="shared" si="120"/>
        <v>0</v>
      </c>
      <c r="T65" s="47">
        <f t="shared" si="120"/>
        <v>0</v>
      </c>
      <c r="U65" s="48"/>
      <c r="V65" s="37"/>
      <c r="W65" s="37"/>
      <c r="X65" s="37"/>
      <c r="Y65" s="49"/>
      <c r="Z65" s="50"/>
      <c r="AA65" s="37">
        <v>2</v>
      </c>
      <c r="AB65" s="37"/>
      <c r="AC65" s="37"/>
      <c r="AD65" s="49"/>
      <c r="AE65" s="50"/>
      <c r="AF65" s="37"/>
      <c r="AG65" s="37"/>
      <c r="AH65" s="37"/>
      <c r="AI65" s="49"/>
      <c r="AJ65" s="51">
        <f>'EQUIPO ENERO 2025'!AP65</f>
        <v>4</v>
      </c>
      <c r="AK65" s="52">
        <f t="shared" ref="AK65:AO65" si="121">P65-Z65+AE65+U65</f>
        <v>2</v>
      </c>
      <c r="AL65" s="46">
        <f t="shared" si="121"/>
        <v>0</v>
      </c>
      <c r="AM65" s="46">
        <f t="shared" si="121"/>
        <v>0</v>
      </c>
      <c r="AN65" s="46">
        <f t="shared" si="121"/>
        <v>0</v>
      </c>
      <c r="AO65" s="46">
        <f t="shared" si="121"/>
        <v>0</v>
      </c>
      <c r="AP65" s="37"/>
      <c r="AQ65" s="43">
        <f>'EQUIPO FEBRERO 2025  1'!AQ65</f>
        <v>2</v>
      </c>
      <c r="AR65" s="53"/>
      <c r="AS65" s="53">
        <v>361</v>
      </c>
      <c r="AT65" s="53"/>
      <c r="AU65" s="54"/>
      <c r="AV65" s="54"/>
      <c r="AW65" s="4"/>
      <c r="AX65" s="4"/>
    </row>
    <row r="66" spans="1:50" ht="64.5" customHeight="1" x14ac:dyDescent="0.4">
      <c r="A66" s="35">
        <f t="shared" si="3"/>
        <v>61</v>
      </c>
      <c r="B66" s="73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f>'EQUIPO FEBRERO 2025  1'!AQ66</f>
        <v>10</v>
      </c>
      <c r="P66" s="45">
        <f t="shared" si="0"/>
        <v>10</v>
      </c>
      <c r="Q66" s="46">
        <f t="shared" ref="Q66:T66" si="122">AK66</f>
        <v>10</v>
      </c>
      <c r="R66" s="46">
        <f t="shared" si="122"/>
        <v>10</v>
      </c>
      <c r="S66" s="46">
        <f t="shared" si="122"/>
        <v>10</v>
      </c>
      <c r="T66" s="47">
        <f t="shared" si="122"/>
        <v>10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2025'!AP66</f>
        <v>10</v>
      </c>
      <c r="AK66" s="52">
        <f t="shared" ref="AK66:AO66" si="123">P66-Z66+AE66+U66</f>
        <v>10</v>
      </c>
      <c r="AL66" s="46">
        <f t="shared" si="123"/>
        <v>10</v>
      </c>
      <c r="AM66" s="46">
        <f t="shared" si="123"/>
        <v>10</v>
      </c>
      <c r="AN66" s="46">
        <f t="shared" si="123"/>
        <v>10</v>
      </c>
      <c r="AO66" s="46">
        <f t="shared" si="123"/>
        <v>10</v>
      </c>
      <c r="AP66" s="37"/>
      <c r="AQ66" s="43">
        <f>'EQUIPO FEBRERO 2025  1'!AQ66</f>
        <v>10</v>
      </c>
      <c r="AR66" s="53"/>
      <c r="AS66" s="53"/>
      <c r="AT66" s="53"/>
      <c r="AU66" s="54"/>
      <c r="AV66" s="54"/>
      <c r="AW66" s="4"/>
      <c r="AX66" s="4"/>
    </row>
    <row r="67" spans="1:50" ht="64.5" customHeight="1" x14ac:dyDescent="0.4">
      <c r="A67" s="35">
        <f t="shared" si="3"/>
        <v>62</v>
      </c>
      <c r="B67" s="67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f>'EQUIPO FEBRERO 2025  1'!AQ67</f>
        <v>0</v>
      </c>
      <c r="P67" s="45">
        <f t="shared" si="0"/>
        <v>0</v>
      </c>
      <c r="Q67" s="46">
        <f t="shared" ref="Q67:T67" si="124">AK67</f>
        <v>0</v>
      </c>
      <c r="R67" s="46">
        <f t="shared" si="124"/>
        <v>0</v>
      </c>
      <c r="S67" s="46">
        <f t="shared" si="124"/>
        <v>0</v>
      </c>
      <c r="T67" s="47">
        <f t="shared" si="124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2025'!AP67</f>
        <v>0</v>
      </c>
      <c r="AK67" s="52">
        <f t="shared" ref="AK67:AO67" si="125">P67-Z67+AE67+U67</f>
        <v>0</v>
      </c>
      <c r="AL67" s="46">
        <f t="shared" si="125"/>
        <v>0</v>
      </c>
      <c r="AM67" s="46">
        <f t="shared" si="125"/>
        <v>0</v>
      </c>
      <c r="AN67" s="46">
        <f t="shared" si="125"/>
        <v>0</v>
      </c>
      <c r="AO67" s="46">
        <f t="shared" si="125"/>
        <v>0</v>
      </c>
      <c r="AP67" s="37"/>
      <c r="AQ67" s="43">
        <f>'EQUIPO FEBRERO 2025  1'!AQ67</f>
        <v>0</v>
      </c>
      <c r="AR67" s="41"/>
      <c r="AS67" s="41"/>
      <c r="AT67" s="53"/>
      <c r="AU67" s="54"/>
      <c r="AV67" s="54"/>
      <c r="AW67" s="4"/>
      <c r="AX67" s="4"/>
    </row>
    <row r="68" spans="1:50" ht="64.5" customHeight="1" x14ac:dyDescent="0.4">
      <c r="A68" s="35">
        <f t="shared" si="3"/>
        <v>63</v>
      </c>
      <c r="B68" s="67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f>'EQUIPO FEBRERO 2025  1'!AQ68</f>
        <v>0</v>
      </c>
      <c r="P68" s="45">
        <f t="shared" si="0"/>
        <v>0</v>
      </c>
      <c r="Q68" s="46">
        <f t="shared" ref="Q68:T68" si="126">AK68</f>
        <v>0</v>
      </c>
      <c r="R68" s="46">
        <f t="shared" si="126"/>
        <v>0</v>
      </c>
      <c r="S68" s="46">
        <f t="shared" si="126"/>
        <v>0</v>
      </c>
      <c r="T68" s="47">
        <f t="shared" si="126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2025'!AP68</f>
        <v>0</v>
      </c>
      <c r="AK68" s="52">
        <f t="shared" ref="AK68:AO68" si="127">P68-Z68+AE68+U68</f>
        <v>0</v>
      </c>
      <c r="AL68" s="46">
        <f t="shared" si="127"/>
        <v>0</v>
      </c>
      <c r="AM68" s="46">
        <f t="shared" si="127"/>
        <v>0</v>
      </c>
      <c r="AN68" s="46">
        <f t="shared" si="127"/>
        <v>0</v>
      </c>
      <c r="AO68" s="46">
        <f t="shared" si="127"/>
        <v>0</v>
      </c>
      <c r="AP68" s="37"/>
      <c r="AQ68" s="43">
        <f>'EQUIPO FEBRERO 2025  1'!AQ68</f>
        <v>0</v>
      </c>
      <c r="AR68" s="41"/>
      <c r="AS68" s="41"/>
      <c r="AT68" s="53"/>
      <c r="AU68" s="54"/>
      <c r="AV68" s="54"/>
      <c r="AW68" s="4"/>
      <c r="AX68" s="4"/>
    </row>
    <row r="69" spans="1:50" ht="64.5" customHeight="1" x14ac:dyDescent="0.4">
      <c r="A69" s="35">
        <f t="shared" si="3"/>
        <v>64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f>'EQUIPO FEBRERO 2025  1'!AQ69</f>
        <v>12</v>
      </c>
      <c r="P69" s="45">
        <f t="shared" si="0"/>
        <v>12</v>
      </c>
      <c r="Q69" s="46">
        <f t="shared" ref="Q69:T69" si="128">AK69</f>
        <v>12</v>
      </c>
      <c r="R69" s="46">
        <f t="shared" si="128"/>
        <v>12</v>
      </c>
      <c r="S69" s="46">
        <f t="shared" si="128"/>
        <v>12</v>
      </c>
      <c r="T69" s="47">
        <f t="shared" si="128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2025'!AP69</f>
        <v>12</v>
      </c>
      <c r="AK69" s="52">
        <f t="shared" ref="AK69:AO69" si="129">P69-Z69+AE69+U69</f>
        <v>12</v>
      </c>
      <c r="AL69" s="46">
        <f t="shared" si="129"/>
        <v>12</v>
      </c>
      <c r="AM69" s="46">
        <f t="shared" si="129"/>
        <v>12</v>
      </c>
      <c r="AN69" s="46">
        <f t="shared" si="129"/>
        <v>12</v>
      </c>
      <c r="AO69" s="46">
        <f t="shared" si="129"/>
        <v>12</v>
      </c>
      <c r="AP69" s="37"/>
      <c r="AQ69" s="43">
        <f>'EQUIPO FEBRERO 2025  1'!AQ69</f>
        <v>12</v>
      </c>
      <c r="AR69" s="41"/>
      <c r="AS69" s="41"/>
      <c r="AT69" s="53"/>
      <c r="AU69" s="54"/>
      <c r="AV69" s="54"/>
      <c r="AW69" s="4"/>
      <c r="AX69" s="4"/>
    </row>
    <row r="70" spans="1:50" ht="64.5" customHeight="1" x14ac:dyDescent="0.4">
      <c r="A70" s="35">
        <f t="shared" si="3"/>
        <v>65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/>
      <c r="O70" s="43">
        <f>'EQUIPO FEBRERO 2025  1'!AQ70</f>
        <v>11</v>
      </c>
      <c r="P70" s="45">
        <f t="shared" si="0"/>
        <v>11</v>
      </c>
      <c r="Q70" s="46">
        <f t="shared" ref="Q70:T70" si="130">AK70</f>
        <v>11</v>
      </c>
      <c r="R70" s="46">
        <f t="shared" si="130"/>
        <v>11</v>
      </c>
      <c r="S70" s="37">
        <f t="shared" si="130"/>
        <v>11</v>
      </c>
      <c r="T70" s="132">
        <f t="shared" si="130"/>
        <v>11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2025'!AP70</f>
        <v>11</v>
      </c>
      <c r="AK70" s="52">
        <f t="shared" ref="AK70:AL70" si="131">P70-Z70+AE70+U70</f>
        <v>11</v>
      </c>
      <c r="AL70" s="46">
        <f t="shared" si="131"/>
        <v>11</v>
      </c>
      <c r="AM70" s="37">
        <v>11</v>
      </c>
      <c r="AN70" s="37">
        <f t="shared" ref="AN70:AO70" si="132">S70-AC70+AH70+X70</f>
        <v>11</v>
      </c>
      <c r="AO70" s="37">
        <f t="shared" si="132"/>
        <v>11</v>
      </c>
      <c r="AP70" s="37"/>
      <c r="AQ70" s="43">
        <f>'EQUIPO FEBRERO 2025  1'!AQ70</f>
        <v>11</v>
      </c>
      <c r="AR70" s="41"/>
      <c r="AS70" s="41"/>
      <c r="AT70" s="53"/>
      <c r="AU70" s="54"/>
      <c r="AV70" s="54"/>
      <c r="AW70" s="4"/>
      <c r="AX70" s="4"/>
    </row>
    <row r="71" spans="1:50" ht="64.5" customHeight="1" x14ac:dyDescent="0.4">
      <c r="A71" s="35">
        <f t="shared" si="3"/>
        <v>66</v>
      </c>
      <c r="B71" s="67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f>'EQUIPO FEBRERO 2025  1'!AQ71</f>
        <v>3</v>
      </c>
      <c r="P71" s="45">
        <f t="shared" si="0"/>
        <v>3</v>
      </c>
      <c r="Q71" s="46">
        <f t="shared" ref="Q71:T71" si="133">AK71</f>
        <v>3</v>
      </c>
      <c r="R71" s="46">
        <f t="shared" si="133"/>
        <v>3</v>
      </c>
      <c r="S71" s="46">
        <f t="shared" si="133"/>
        <v>3</v>
      </c>
      <c r="T71" s="47">
        <f t="shared" si="133"/>
        <v>3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2025'!AP71</f>
        <v>3</v>
      </c>
      <c r="AK71" s="52">
        <f t="shared" ref="AK71:AO71" si="134">P71-Z71+AE71+U71</f>
        <v>3</v>
      </c>
      <c r="AL71" s="46">
        <f t="shared" si="134"/>
        <v>3</v>
      </c>
      <c r="AM71" s="46">
        <f t="shared" si="134"/>
        <v>3</v>
      </c>
      <c r="AN71" s="46">
        <f t="shared" si="134"/>
        <v>3</v>
      </c>
      <c r="AO71" s="46">
        <f t="shared" si="134"/>
        <v>3</v>
      </c>
      <c r="AP71" s="37"/>
      <c r="AQ71" s="43">
        <f>'EQUIPO FEBRERO 2025  1'!AQ71</f>
        <v>3</v>
      </c>
      <c r="AR71" s="41"/>
      <c r="AS71" s="41"/>
      <c r="AT71" s="53"/>
      <c r="AU71" s="54"/>
      <c r="AV71" s="54"/>
      <c r="AW71" s="4"/>
      <c r="AX71" s="4"/>
    </row>
    <row r="72" spans="1:50" ht="64.5" customHeight="1" x14ac:dyDescent="0.4">
      <c r="A72" s="35">
        <f t="shared" si="3"/>
        <v>67</v>
      </c>
      <c r="B72" s="67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/>
      <c r="O72" s="43">
        <f>'EQUIPO FEBRERO 2025  1'!AQ72</f>
        <v>6</v>
      </c>
      <c r="P72" s="45">
        <f t="shared" si="0"/>
        <v>6</v>
      </c>
      <c r="Q72" s="46">
        <f t="shared" ref="Q72:T72" si="135">AK72</f>
        <v>6</v>
      </c>
      <c r="R72" s="46">
        <f t="shared" si="135"/>
        <v>6</v>
      </c>
      <c r="S72" s="46">
        <f t="shared" si="135"/>
        <v>6</v>
      </c>
      <c r="T72" s="47">
        <f t="shared" si="135"/>
        <v>6</v>
      </c>
      <c r="U72" s="48"/>
      <c r="V72" s="37"/>
      <c r="W72" s="37"/>
      <c r="X72" s="37"/>
      <c r="Y72" s="49"/>
      <c r="Z72" s="50"/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2025'!AP72</f>
        <v>6</v>
      </c>
      <c r="AK72" s="52">
        <f t="shared" ref="AK72:AO72" si="136">P72-Z72+AE72+U72</f>
        <v>6</v>
      </c>
      <c r="AL72" s="46">
        <f t="shared" si="136"/>
        <v>6</v>
      </c>
      <c r="AM72" s="46">
        <f t="shared" si="136"/>
        <v>6</v>
      </c>
      <c r="AN72" s="46">
        <f t="shared" si="136"/>
        <v>6</v>
      </c>
      <c r="AO72" s="46">
        <f t="shared" si="136"/>
        <v>6</v>
      </c>
      <c r="AP72" s="38" t="s">
        <v>360</v>
      </c>
      <c r="AQ72" s="43">
        <f>'EQUIPO FEBRERO 2025  1'!AQ72</f>
        <v>6</v>
      </c>
      <c r="AR72" s="53"/>
      <c r="AS72" s="53"/>
      <c r="AT72" s="133"/>
      <c r="AU72" s="54"/>
      <c r="AV72" s="54"/>
      <c r="AW72" s="4"/>
      <c r="AX72" s="4"/>
    </row>
    <row r="73" spans="1:50" ht="64.5" customHeight="1" x14ac:dyDescent="0.4">
      <c r="A73" s="35">
        <f t="shared" si="3"/>
        <v>68</v>
      </c>
      <c r="B73" s="67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f>'EQUIPO FEBRERO 2025  1'!AQ73</f>
        <v>0</v>
      </c>
      <c r="P73" s="45">
        <f t="shared" si="0"/>
        <v>0</v>
      </c>
      <c r="Q73" s="46">
        <f t="shared" ref="Q73:T73" si="137">AK73</f>
        <v>0</v>
      </c>
      <c r="R73" s="46">
        <f t="shared" si="137"/>
        <v>0</v>
      </c>
      <c r="S73" s="46">
        <f t="shared" si="137"/>
        <v>0</v>
      </c>
      <c r="T73" s="47">
        <f t="shared" si="137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2025'!AP73</f>
        <v>0</v>
      </c>
      <c r="AK73" s="52">
        <f t="shared" ref="AK73:AO73" si="138">P73-Z73+AE73+U73</f>
        <v>0</v>
      </c>
      <c r="AL73" s="46">
        <f t="shared" si="138"/>
        <v>0</v>
      </c>
      <c r="AM73" s="46">
        <f t="shared" si="138"/>
        <v>0</v>
      </c>
      <c r="AN73" s="46">
        <f t="shared" si="138"/>
        <v>0</v>
      </c>
      <c r="AO73" s="46">
        <f t="shared" si="138"/>
        <v>0</v>
      </c>
      <c r="AP73" s="37"/>
      <c r="AQ73" s="43">
        <f>'EQUIPO FEBRERO 2025  1'!AQ73</f>
        <v>0</v>
      </c>
      <c r="AR73" s="41"/>
      <c r="AS73" s="41"/>
      <c r="AT73" s="53"/>
      <c r="AU73" s="54"/>
      <c r="AV73" s="54"/>
      <c r="AW73" s="4"/>
      <c r="AX73" s="4"/>
    </row>
    <row r="74" spans="1:50" ht="64.5" customHeight="1" x14ac:dyDescent="0.4">
      <c r="A74" s="35">
        <f t="shared" si="3"/>
        <v>69</v>
      </c>
      <c r="B74" s="55" t="s">
        <v>365</v>
      </c>
      <c r="C74" s="41" t="s">
        <v>38</v>
      </c>
      <c r="D74" s="56" t="s">
        <v>58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/>
      <c r="O74" s="43">
        <f>'EQUIPO FEBRERO 2025  1'!AQ74</f>
        <v>1</v>
      </c>
      <c r="P74" s="45">
        <f t="shared" si="0"/>
        <v>1</v>
      </c>
      <c r="Q74" s="46">
        <f t="shared" ref="Q74:T74" si="139">AK74</f>
        <v>1</v>
      </c>
      <c r="R74" s="46">
        <f t="shared" si="139"/>
        <v>1</v>
      </c>
      <c r="S74" s="46">
        <f t="shared" si="139"/>
        <v>1</v>
      </c>
      <c r="T74" s="47">
        <f t="shared" si="139"/>
        <v>1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2025'!AP74</f>
        <v>1</v>
      </c>
      <c r="AK74" s="52">
        <f t="shared" ref="AK74:AO74" si="140">P74-Z74+AE74+U74</f>
        <v>1</v>
      </c>
      <c r="AL74" s="46">
        <f t="shared" si="140"/>
        <v>1</v>
      </c>
      <c r="AM74" s="46">
        <f t="shared" si="140"/>
        <v>1</v>
      </c>
      <c r="AN74" s="46">
        <f t="shared" si="140"/>
        <v>1</v>
      </c>
      <c r="AO74" s="46">
        <f t="shared" si="140"/>
        <v>1</v>
      </c>
      <c r="AP74" s="37"/>
      <c r="AQ74" s="43">
        <f>'EQUIPO FEBRERO 2025  1'!AQ74</f>
        <v>1</v>
      </c>
      <c r="AR74" s="41"/>
      <c r="AS74" s="41"/>
      <c r="AT74" s="53"/>
      <c r="AU74" s="54"/>
      <c r="AV74" s="54"/>
      <c r="AW74" s="4"/>
      <c r="AX74" s="4"/>
    </row>
    <row r="75" spans="1:50" ht="64.5" customHeight="1" x14ac:dyDescent="0.4">
      <c r="A75" s="35">
        <f t="shared" si="3"/>
        <v>70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/>
      <c r="O75" s="43">
        <f>'EQUIPO FEBRERO 2025  1'!AQ75</f>
        <v>6</v>
      </c>
      <c r="P75" s="45">
        <f t="shared" si="0"/>
        <v>6</v>
      </c>
      <c r="Q75" s="46">
        <f t="shared" ref="Q75:T75" si="141">AK75</f>
        <v>6</v>
      </c>
      <c r="R75" s="46">
        <f t="shared" si="141"/>
        <v>6</v>
      </c>
      <c r="S75" s="46">
        <f t="shared" si="141"/>
        <v>6</v>
      </c>
      <c r="T75" s="47">
        <f t="shared" si="141"/>
        <v>6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2025'!AP75</f>
        <v>6</v>
      </c>
      <c r="AK75" s="52">
        <f t="shared" ref="AK75:AO75" si="142">P75-Z75+AE75+U75</f>
        <v>6</v>
      </c>
      <c r="AL75" s="46">
        <f t="shared" si="142"/>
        <v>6</v>
      </c>
      <c r="AM75" s="46">
        <f t="shared" si="142"/>
        <v>6</v>
      </c>
      <c r="AN75" s="46">
        <f t="shared" si="142"/>
        <v>6</v>
      </c>
      <c r="AO75" s="46">
        <f t="shared" si="142"/>
        <v>6</v>
      </c>
      <c r="AP75" s="37"/>
      <c r="AQ75" s="43">
        <f>'EQUIPO FEBRERO 2025  1'!AQ75</f>
        <v>6</v>
      </c>
      <c r="AR75" s="41"/>
      <c r="AS75" s="41"/>
      <c r="AT75" s="53"/>
      <c r="AU75" s="54"/>
      <c r="AV75" s="54"/>
      <c r="AW75" s="4"/>
      <c r="AX75" s="4"/>
    </row>
    <row r="76" spans="1:50" ht="64.5" customHeight="1" x14ac:dyDescent="0.4">
      <c r="A76" s="35">
        <f t="shared" si="3"/>
        <v>71</v>
      </c>
      <c r="B76" s="67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f>'EQUIPO FEBRERO 2025  1'!AQ76</f>
        <v>12</v>
      </c>
      <c r="P76" s="45">
        <f t="shared" si="0"/>
        <v>12</v>
      </c>
      <c r="Q76" s="46">
        <f t="shared" ref="Q76:T76" si="143">AK76</f>
        <v>12</v>
      </c>
      <c r="R76" s="46">
        <f t="shared" si="143"/>
        <v>12</v>
      </c>
      <c r="S76" s="46">
        <f t="shared" si="143"/>
        <v>12</v>
      </c>
      <c r="T76" s="47">
        <f t="shared" si="143"/>
        <v>12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2025'!AP76</f>
        <v>13</v>
      </c>
      <c r="AK76" s="52">
        <f t="shared" ref="AK76:AO76" si="144">P76-Z76+AE76+U76</f>
        <v>12</v>
      </c>
      <c r="AL76" s="46">
        <f t="shared" si="144"/>
        <v>12</v>
      </c>
      <c r="AM76" s="46">
        <f t="shared" si="144"/>
        <v>12</v>
      </c>
      <c r="AN76" s="46">
        <f t="shared" si="144"/>
        <v>12</v>
      </c>
      <c r="AO76" s="46">
        <f t="shared" si="144"/>
        <v>12</v>
      </c>
      <c r="AP76" s="37"/>
      <c r="AQ76" s="43">
        <f>'EQUIPO FEBRERO 2025  1'!AQ76</f>
        <v>12</v>
      </c>
      <c r="AR76" s="41"/>
      <c r="AS76" s="41"/>
      <c r="AT76" s="53"/>
      <c r="AU76" s="54"/>
      <c r="AV76" s="54"/>
      <c r="AW76" s="4"/>
      <c r="AX76" s="4"/>
    </row>
    <row r="77" spans="1:50" ht="64.5" customHeight="1" x14ac:dyDescent="0.4">
      <c r="A77" s="35">
        <f t="shared" si="3"/>
        <v>72</v>
      </c>
      <c r="B77" s="67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/>
      <c r="O77" s="43">
        <f>'EQUIPO FEBRERO 2025  1'!AQ77</f>
        <v>3</v>
      </c>
      <c r="P77" s="45">
        <f t="shared" si="0"/>
        <v>3</v>
      </c>
      <c r="Q77" s="46">
        <f t="shared" ref="Q77:T77" si="145">AK77</f>
        <v>3</v>
      </c>
      <c r="R77" s="46">
        <f t="shared" si="145"/>
        <v>3</v>
      </c>
      <c r="S77" s="46">
        <f t="shared" si="145"/>
        <v>3</v>
      </c>
      <c r="T77" s="47">
        <f t="shared" si="145"/>
        <v>3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2025'!AP77</f>
        <v>3</v>
      </c>
      <c r="AK77" s="52">
        <f t="shared" ref="AK77:AO77" si="146">P77-Z77+AE77+U77</f>
        <v>3</v>
      </c>
      <c r="AL77" s="46">
        <f t="shared" si="146"/>
        <v>3</v>
      </c>
      <c r="AM77" s="46">
        <f t="shared" si="146"/>
        <v>3</v>
      </c>
      <c r="AN77" s="46">
        <f t="shared" si="146"/>
        <v>3</v>
      </c>
      <c r="AO77" s="46">
        <f t="shared" si="146"/>
        <v>3</v>
      </c>
      <c r="AP77" s="37"/>
      <c r="AQ77" s="43">
        <f>'EQUIPO FEBRERO 2025  1'!AQ77</f>
        <v>3</v>
      </c>
      <c r="AR77" s="41"/>
      <c r="AS77" s="53"/>
      <c r="AT77" s="53"/>
      <c r="AU77" s="54"/>
      <c r="AV77" s="54"/>
      <c r="AW77" s="4"/>
      <c r="AX77" s="4"/>
    </row>
    <row r="78" spans="1:50" ht="64.5" customHeight="1" x14ac:dyDescent="0.4">
      <c r="A78" s="35">
        <f t="shared" si="3"/>
        <v>73</v>
      </c>
      <c r="B78" s="67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f>'EQUIPO FEBRERO 2025  1'!AQ78</f>
        <v>0</v>
      </c>
      <c r="P78" s="45">
        <f t="shared" si="0"/>
        <v>0</v>
      </c>
      <c r="Q78" s="46">
        <f t="shared" ref="Q78:T78" si="147">AK78</f>
        <v>0</v>
      </c>
      <c r="R78" s="46">
        <f t="shared" si="147"/>
        <v>0</v>
      </c>
      <c r="S78" s="46">
        <f t="shared" si="147"/>
        <v>0</v>
      </c>
      <c r="T78" s="47">
        <f t="shared" si="147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2025'!AP78</f>
        <v>0</v>
      </c>
      <c r="AK78" s="52">
        <f t="shared" ref="AK78:AO78" si="148">P78-Z78+AE78+U78</f>
        <v>0</v>
      </c>
      <c r="AL78" s="46">
        <f t="shared" si="148"/>
        <v>0</v>
      </c>
      <c r="AM78" s="46">
        <f t="shared" si="148"/>
        <v>0</v>
      </c>
      <c r="AN78" s="46">
        <f t="shared" si="148"/>
        <v>0</v>
      </c>
      <c r="AO78" s="46">
        <f t="shared" si="148"/>
        <v>0</v>
      </c>
      <c r="AP78" s="37"/>
      <c r="AQ78" s="43">
        <f>'EQUIPO FEBRERO 2025  1'!AQ78</f>
        <v>0</v>
      </c>
      <c r="AR78" s="41"/>
      <c r="AS78" s="41"/>
      <c r="AT78" s="53"/>
      <c r="AU78" s="54"/>
      <c r="AV78" s="54"/>
      <c r="AW78" s="4"/>
      <c r="AX78" s="4"/>
    </row>
    <row r="79" spans="1:50" ht="64.5" customHeight="1" x14ac:dyDescent="0.4">
      <c r="A79" s="35">
        <f t="shared" si="3"/>
        <v>74</v>
      </c>
      <c r="B79" s="67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f>'EQUIPO FEBRERO 2025  1'!AQ79</f>
        <v>1</v>
      </c>
      <c r="P79" s="45">
        <f t="shared" si="0"/>
        <v>1</v>
      </c>
      <c r="Q79" s="46">
        <f t="shared" ref="Q79:T79" si="149">AK79</f>
        <v>1</v>
      </c>
      <c r="R79" s="46">
        <f t="shared" si="149"/>
        <v>1</v>
      </c>
      <c r="S79" s="46">
        <f t="shared" si="149"/>
        <v>1</v>
      </c>
      <c r="T79" s="47">
        <f t="shared" si="149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2025'!AP79</f>
        <v>1</v>
      </c>
      <c r="AK79" s="52">
        <f t="shared" ref="AK79:AO79" si="150">P79-Z79+AE79+U79</f>
        <v>1</v>
      </c>
      <c r="AL79" s="46">
        <f t="shared" si="150"/>
        <v>1</v>
      </c>
      <c r="AM79" s="46">
        <f t="shared" si="150"/>
        <v>1</v>
      </c>
      <c r="AN79" s="46">
        <f t="shared" si="150"/>
        <v>1</v>
      </c>
      <c r="AO79" s="46">
        <f t="shared" si="150"/>
        <v>1</v>
      </c>
      <c r="AP79" s="37"/>
      <c r="AQ79" s="43">
        <f>'EQUIPO FEBRERO 2025  1'!AQ79</f>
        <v>1</v>
      </c>
      <c r="AR79" s="41"/>
      <c r="AS79" s="41"/>
      <c r="AT79" s="53"/>
      <c r="AU79" s="54"/>
      <c r="AV79" s="54"/>
      <c r="AW79" s="4"/>
      <c r="AX79" s="4"/>
    </row>
    <row r="80" spans="1:50" ht="64.5" customHeight="1" x14ac:dyDescent="0.4">
      <c r="A80" s="35">
        <f t="shared" si="3"/>
        <v>75</v>
      </c>
      <c r="B80" s="67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/>
      <c r="O80" s="43">
        <f>'EQUIPO FEBRERO 2025  1'!AQ80</f>
        <v>0</v>
      </c>
      <c r="P80" s="45">
        <f t="shared" si="0"/>
        <v>0</v>
      </c>
      <c r="Q80" s="46">
        <f t="shared" ref="Q80:T80" si="151">AK80</f>
        <v>0</v>
      </c>
      <c r="R80" s="46">
        <f t="shared" si="151"/>
        <v>0</v>
      </c>
      <c r="S80" s="46">
        <f t="shared" si="151"/>
        <v>0</v>
      </c>
      <c r="T80" s="47">
        <f t="shared" si="151"/>
        <v>0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2025'!AP80</f>
        <v>0</v>
      </c>
      <c r="AK80" s="52">
        <f t="shared" ref="AK80:AO80" si="152">P80-Z80+AE80+U80</f>
        <v>0</v>
      </c>
      <c r="AL80" s="46">
        <f t="shared" si="152"/>
        <v>0</v>
      </c>
      <c r="AM80" s="46">
        <f t="shared" si="152"/>
        <v>0</v>
      </c>
      <c r="AN80" s="46">
        <f t="shared" si="152"/>
        <v>0</v>
      </c>
      <c r="AO80" s="46">
        <f t="shared" si="152"/>
        <v>0</v>
      </c>
      <c r="AP80" s="37"/>
      <c r="AQ80" s="43">
        <f>'EQUIPO FEBRERO 2025  1'!AQ80</f>
        <v>0</v>
      </c>
      <c r="AR80" s="41"/>
      <c r="AS80" s="41"/>
      <c r="AT80" s="53"/>
      <c r="AU80" s="54"/>
      <c r="AV80" s="54"/>
      <c r="AW80" s="4"/>
      <c r="AX80" s="4"/>
    </row>
    <row r="81" spans="1:50" ht="64.5" customHeight="1" x14ac:dyDescent="0.4">
      <c r="A81" s="35">
        <f t="shared" si="3"/>
        <v>76</v>
      </c>
      <c r="B81" s="67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FEBRERO 2025  1'!AQ81</f>
        <v>0</v>
      </c>
      <c r="P81" s="45">
        <f t="shared" si="0"/>
        <v>0</v>
      </c>
      <c r="Q81" s="46">
        <f t="shared" ref="Q81:T81" si="153">AK81</f>
        <v>0</v>
      </c>
      <c r="R81" s="46">
        <f t="shared" si="153"/>
        <v>0</v>
      </c>
      <c r="S81" s="46">
        <f t="shared" si="153"/>
        <v>0</v>
      </c>
      <c r="T81" s="47">
        <f t="shared" si="153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2025'!AP81</f>
        <v>0</v>
      </c>
      <c r="AK81" s="52">
        <f t="shared" ref="AK81:AO81" si="154">P81-Z81+AE81+U81</f>
        <v>0</v>
      </c>
      <c r="AL81" s="46">
        <f t="shared" si="154"/>
        <v>0</v>
      </c>
      <c r="AM81" s="46">
        <f t="shared" si="154"/>
        <v>0</v>
      </c>
      <c r="AN81" s="46">
        <f t="shared" si="154"/>
        <v>0</v>
      </c>
      <c r="AO81" s="46">
        <f t="shared" si="154"/>
        <v>0</v>
      </c>
      <c r="AP81" s="37"/>
      <c r="AQ81" s="43">
        <f>'EQUIPO FEBRERO 2025  1'!AQ81</f>
        <v>0</v>
      </c>
      <c r="AR81" s="41"/>
      <c r="AS81" s="41"/>
      <c r="AT81" s="53"/>
      <c r="AU81" s="54"/>
      <c r="AV81" s="54"/>
      <c r="AW81" s="4"/>
      <c r="AX81" s="4"/>
    </row>
    <row r="82" spans="1:50" ht="64.5" customHeight="1" x14ac:dyDescent="0.4">
      <c r="A82" s="35">
        <f t="shared" si="3"/>
        <v>77</v>
      </c>
      <c r="B82" s="67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f>'EQUIPO FEBRERO 2025  1'!AQ82</f>
        <v>1</v>
      </c>
      <c r="P82" s="45">
        <f t="shared" si="0"/>
        <v>1</v>
      </c>
      <c r="Q82" s="46">
        <f t="shared" ref="Q82:T82" si="155">AK82</f>
        <v>1</v>
      </c>
      <c r="R82" s="46">
        <f t="shared" si="155"/>
        <v>1</v>
      </c>
      <c r="S82" s="46">
        <f t="shared" si="155"/>
        <v>1</v>
      </c>
      <c r="T82" s="47">
        <f t="shared" si="155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2025'!AP82</f>
        <v>1</v>
      </c>
      <c r="AK82" s="52">
        <f t="shared" ref="AK82:AO82" si="156">P82-Z82+AE82+U82</f>
        <v>1</v>
      </c>
      <c r="AL82" s="46">
        <f t="shared" si="156"/>
        <v>1</v>
      </c>
      <c r="AM82" s="46">
        <f t="shared" si="156"/>
        <v>1</v>
      </c>
      <c r="AN82" s="46">
        <f t="shared" si="156"/>
        <v>1</v>
      </c>
      <c r="AO82" s="46">
        <f t="shared" si="156"/>
        <v>1</v>
      </c>
      <c r="AP82" s="37"/>
      <c r="AQ82" s="43">
        <f>'EQUIPO FEBRERO 2025  1'!AQ82</f>
        <v>1</v>
      </c>
      <c r="AR82" s="41"/>
      <c r="AS82" s="41"/>
      <c r="AT82" s="53"/>
      <c r="AU82" s="54"/>
      <c r="AV82" s="54"/>
      <c r="AW82" s="4"/>
      <c r="AX82" s="4"/>
    </row>
    <row r="83" spans="1:50" ht="64.5" customHeight="1" x14ac:dyDescent="0.4">
      <c r="A83" s="35">
        <f t="shared" si="3"/>
        <v>78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/>
      <c r="O83" s="43">
        <f>'EQUIPO FEBRERO 2025  1'!AQ83</f>
        <v>8</v>
      </c>
      <c r="P83" s="45">
        <f t="shared" si="0"/>
        <v>8</v>
      </c>
      <c r="Q83" s="46">
        <f t="shared" ref="Q83:T83" si="157">AK83</f>
        <v>8</v>
      </c>
      <c r="R83" s="46">
        <f t="shared" si="157"/>
        <v>8</v>
      </c>
      <c r="S83" s="46">
        <f t="shared" si="157"/>
        <v>8</v>
      </c>
      <c r="T83" s="47">
        <f t="shared" si="157"/>
        <v>8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2025'!AP83</f>
        <v>8</v>
      </c>
      <c r="AK83" s="52">
        <f t="shared" ref="AK83:AO83" si="158">P83-Z83+AE83+U83</f>
        <v>8</v>
      </c>
      <c r="AL83" s="46">
        <f t="shared" si="158"/>
        <v>8</v>
      </c>
      <c r="AM83" s="46">
        <f t="shared" si="158"/>
        <v>8</v>
      </c>
      <c r="AN83" s="46">
        <f t="shared" si="158"/>
        <v>8</v>
      </c>
      <c r="AO83" s="46">
        <f t="shared" si="158"/>
        <v>8</v>
      </c>
      <c r="AP83" s="37"/>
      <c r="AQ83" s="43">
        <f>'EQUIPO FEBRERO 2025  1'!AQ83</f>
        <v>8</v>
      </c>
      <c r="AR83" s="41"/>
      <c r="AS83" s="41"/>
      <c r="AT83" s="53"/>
      <c r="AU83" s="54"/>
      <c r="AV83" s="54"/>
      <c r="AW83" s="4"/>
      <c r="AX83" s="4"/>
    </row>
    <row r="84" spans="1:50" ht="64.5" customHeight="1" x14ac:dyDescent="0.4">
      <c r="A84" s="35">
        <f t="shared" si="3"/>
        <v>79</v>
      </c>
      <c r="B84" s="67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f>'EQUIPO FEBRERO 2025  1'!AQ84</f>
        <v>1</v>
      </c>
      <c r="P84" s="45">
        <f t="shared" si="0"/>
        <v>1</v>
      </c>
      <c r="Q84" s="46">
        <f t="shared" ref="Q84:T84" si="159">AK84</f>
        <v>1</v>
      </c>
      <c r="R84" s="46">
        <f t="shared" si="159"/>
        <v>1</v>
      </c>
      <c r="S84" s="46">
        <f t="shared" si="159"/>
        <v>1</v>
      </c>
      <c r="T84" s="47">
        <f t="shared" si="159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2025'!AP84</f>
        <v>1</v>
      </c>
      <c r="AK84" s="52">
        <f t="shared" ref="AK84:AO84" si="160">P84-Z84+AE84+U84</f>
        <v>1</v>
      </c>
      <c r="AL84" s="46">
        <f t="shared" si="160"/>
        <v>1</v>
      </c>
      <c r="AM84" s="46">
        <f t="shared" si="160"/>
        <v>1</v>
      </c>
      <c r="AN84" s="46">
        <f t="shared" si="160"/>
        <v>1</v>
      </c>
      <c r="AO84" s="46">
        <f t="shared" si="160"/>
        <v>1</v>
      </c>
      <c r="AP84" s="37"/>
      <c r="AQ84" s="43">
        <f>'EQUIPO FEBRERO 2025  1'!AQ84</f>
        <v>1</v>
      </c>
      <c r="AR84" s="41"/>
      <c r="AS84" s="41"/>
      <c r="AT84" s="53"/>
      <c r="AU84" s="54"/>
      <c r="AV84" s="54"/>
      <c r="AW84" s="4"/>
      <c r="AX84" s="4"/>
    </row>
    <row r="85" spans="1:50" ht="64.5" customHeight="1" x14ac:dyDescent="0.4">
      <c r="A85" s="35">
        <f t="shared" si="3"/>
        <v>80</v>
      </c>
      <c r="B85" s="67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43">
        <f>'EQUIPO FEBRERO 2025  1'!AQ85</f>
        <v>10</v>
      </c>
      <c r="P85" s="45">
        <f t="shared" si="0"/>
        <v>10</v>
      </c>
      <c r="Q85" s="46">
        <f t="shared" ref="Q85:T85" si="161">AK85</f>
        <v>10</v>
      </c>
      <c r="R85" s="46">
        <f t="shared" si="161"/>
        <v>10</v>
      </c>
      <c r="S85" s="46">
        <f t="shared" si="161"/>
        <v>10</v>
      </c>
      <c r="T85" s="47">
        <f t="shared" si="161"/>
        <v>10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2025'!AP85</f>
        <v>10</v>
      </c>
      <c r="AK85" s="52">
        <f t="shared" ref="AK85:AO85" si="162">P85-Z85+AE85+U85</f>
        <v>10</v>
      </c>
      <c r="AL85" s="46">
        <f t="shared" si="162"/>
        <v>10</v>
      </c>
      <c r="AM85" s="46">
        <f t="shared" si="162"/>
        <v>10</v>
      </c>
      <c r="AN85" s="46">
        <f t="shared" si="162"/>
        <v>10</v>
      </c>
      <c r="AO85" s="46">
        <f t="shared" si="162"/>
        <v>10</v>
      </c>
      <c r="AP85" s="37"/>
      <c r="AQ85" s="43">
        <f>'EQUIPO FEBRERO 2025  1'!AQ85</f>
        <v>10</v>
      </c>
      <c r="AR85" s="41"/>
      <c r="AS85" s="41"/>
      <c r="AT85" s="53"/>
      <c r="AU85" s="54"/>
      <c r="AV85" s="54"/>
      <c r="AW85" s="4"/>
      <c r="AX85" s="4"/>
    </row>
    <row r="86" spans="1:50" ht="64.5" customHeight="1" x14ac:dyDescent="0.4">
      <c r="A86" s="35">
        <f t="shared" si="3"/>
        <v>81</v>
      </c>
      <c r="B86" s="73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/>
      <c r="O86" s="43">
        <f>'EQUIPO FEBRERO 2025  1'!AQ86</f>
        <v>1</v>
      </c>
      <c r="P86" s="45">
        <f t="shared" si="0"/>
        <v>1</v>
      </c>
      <c r="Q86" s="46">
        <f t="shared" ref="Q86:T86" si="163">AK86</f>
        <v>1</v>
      </c>
      <c r="R86" s="46">
        <f t="shared" si="163"/>
        <v>1</v>
      </c>
      <c r="S86" s="46">
        <f t="shared" si="163"/>
        <v>1</v>
      </c>
      <c r="T86" s="47">
        <f t="shared" si="163"/>
        <v>1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2025'!AP86</f>
        <v>1</v>
      </c>
      <c r="AK86" s="52">
        <f t="shared" ref="AK86:AO86" si="164">P86-Z86+AE86+U86</f>
        <v>1</v>
      </c>
      <c r="AL86" s="46">
        <f t="shared" si="164"/>
        <v>1</v>
      </c>
      <c r="AM86" s="46">
        <f t="shared" si="164"/>
        <v>1</v>
      </c>
      <c r="AN86" s="46">
        <f t="shared" si="164"/>
        <v>1</v>
      </c>
      <c r="AO86" s="46">
        <f t="shared" si="164"/>
        <v>1</v>
      </c>
      <c r="AP86" s="37"/>
      <c r="AQ86" s="43">
        <f>'EQUIPO FEBRERO 2025  1'!AQ86</f>
        <v>1</v>
      </c>
      <c r="AR86" s="41"/>
      <c r="AS86" s="41"/>
      <c r="AT86" s="53"/>
      <c r="AU86" s="54"/>
      <c r="AV86" s="54"/>
      <c r="AW86" s="4"/>
      <c r="AX86" s="4"/>
    </row>
    <row r="87" spans="1:50" ht="64.5" customHeight="1" x14ac:dyDescent="0.4">
      <c r="A87" s="35">
        <f t="shared" si="3"/>
        <v>82</v>
      </c>
      <c r="B87" s="55" t="s">
        <v>424</v>
      </c>
      <c r="C87" s="41" t="s">
        <v>38</v>
      </c>
      <c r="D87" s="56" t="s">
        <v>58</v>
      </c>
      <c r="E87" s="57" t="s">
        <v>425</v>
      </c>
      <c r="F87" s="58" t="s">
        <v>426</v>
      </c>
      <c r="G87" s="59" t="s">
        <v>42</v>
      </c>
      <c r="H87" s="58" t="s">
        <v>427</v>
      </c>
      <c r="I87" s="61" t="s">
        <v>428</v>
      </c>
      <c r="J87" s="40" t="s">
        <v>58</v>
      </c>
      <c r="K87" s="66">
        <v>44592</v>
      </c>
      <c r="L87" s="43"/>
      <c r="M87" s="43"/>
      <c r="N87" s="41"/>
      <c r="O87" s="43">
        <f>'EQUIPO FEBRERO 2025  1'!AQ87</f>
        <v>2</v>
      </c>
      <c r="P87" s="45">
        <f t="shared" si="0"/>
        <v>2</v>
      </c>
      <c r="Q87" s="46">
        <f t="shared" ref="Q87:T87" si="165">AK87</f>
        <v>2</v>
      </c>
      <c r="R87" s="46">
        <f t="shared" si="165"/>
        <v>2</v>
      </c>
      <c r="S87" s="46">
        <f t="shared" si="165"/>
        <v>2</v>
      </c>
      <c r="T87" s="47">
        <f t="shared" si="165"/>
        <v>2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2025'!AP87</f>
        <v>2</v>
      </c>
      <c r="AK87" s="52">
        <f t="shared" ref="AK87:AO87" si="166">P87-Z87+AE87+U87</f>
        <v>2</v>
      </c>
      <c r="AL87" s="46">
        <f t="shared" si="166"/>
        <v>2</v>
      </c>
      <c r="AM87" s="46">
        <f t="shared" si="166"/>
        <v>2</v>
      </c>
      <c r="AN87" s="46">
        <f t="shared" si="166"/>
        <v>2</v>
      </c>
      <c r="AO87" s="46">
        <f t="shared" si="166"/>
        <v>2</v>
      </c>
      <c r="AP87" s="37"/>
      <c r="AQ87" s="43">
        <f>'EQUIPO FEBRERO 2025  1'!AQ87</f>
        <v>2</v>
      </c>
      <c r="AR87" s="41"/>
      <c r="AS87" s="41"/>
      <c r="AT87" s="53"/>
      <c r="AU87" s="54"/>
      <c r="AV87" s="54"/>
      <c r="AW87" s="4"/>
      <c r="AX87" s="4"/>
    </row>
    <row r="88" spans="1:50" ht="64.5" customHeight="1" x14ac:dyDescent="0.4">
      <c r="A88" s="35">
        <f t="shared" si="3"/>
        <v>83</v>
      </c>
      <c r="B88" s="55" t="s">
        <v>430</v>
      </c>
      <c r="C88" s="41" t="s">
        <v>38</v>
      </c>
      <c r="D88" s="56" t="s">
        <v>362</v>
      </c>
      <c r="E88" s="57" t="s">
        <v>431</v>
      </c>
      <c r="F88" s="58" t="s">
        <v>432</v>
      </c>
      <c r="G88" s="59" t="s">
        <v>42</v>
      </c>
      <c r="H88" s="58"/>
      <c r="I88" s="61" t="s">
        <v>433</v>
      </c>
      <c r="J88" s="40" t="s">
        <v>362</v>
      </c>
      <c r="K88" s="62">
        <v>44592</v>
      </c>
      <c r="L88" s="43"/>
      <c r="M88" s="43"/>
      <c r="N88" s="41"/>
      <c r="O88" s="43">
        <f>'EQUIPO FEBRERO 2025  1'!AQ88</f>
        <v>1</v>
      </c>
      <c r="P88" s="45">
        <f t="shared" si="0"/>
        <v>1</v>
      </c>
      <c r="Q88" s="46">
        <f t="shared" ref="Q88:T88" si="167">AK88</f>
        <v>1</v>
      </c>
      <c r="R88" s="46">
        <f t="shared" si="167"/>
        <v>1</v>
      </c>
      <c r="S88" s="46">
        <f t="shared" si="167"/>
        <v>1</v>
      </c>
      <c r="T88" s="47">
        <f t="shared" si="167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2025'!AP88</f>
        <v>1</v>
      </c>
      <c r="AK88" s="52">
        <f t="shared" ref="AK88:AO88" si="168">P88-Z88+AE88+U88</f>
        <v>1</v>
      </c>
      <c r="AL88" s="46">
        <f t="shared" si="168"/>
        <v>1</v>
      </c>
      <c r="AM88" s="46">
        <f t="shared" si="168"/>
        <v>1</v>
      </c>
      <c r="AN88" s="46">
        <f t="shared" si="168"/>
        <v>1</v>
      </c>
      <c r="AO88" s="46">
        <f t="shared" si="168"/>
        <v>1</v>
      </c>
      <c r="AP88" s="37"/>
      <c r="AQ88" s="43">
        <f>'EQUIPO FEBRERO 2025  1'!AQ88</f>
        <v>1</v>
      </c>
      <c r="AR88" s="41"/>
      <c r="AS88" s="41"/>
      <c r="AT88" s="53"/>
      <c r="AU88" s="54"/>
      <c r="AV88" s="54"/>
      <c r="AW88" s="4"/>
      <c r="AX88" s="4"/>
    </row>
    <row r="89" spans="1:50" ht="64.5" customHeight="1" x14ac:dyDescent="0.4">
      <c r="A89" s="35">
        <f t="shared" si="3"/>
        <v>84</v>
      </c>
      <c r="B89" s="55" t="s">
        <v>435</v>
      </c>
      <c r="C89" s="41" t="s">
        <v>38</v>
      </c>
      <c r="D89" s="56" t="s">
        <v>72</v>
      </c>
      <c r="E89" s="57" t="s">
        <v>436</v>
      </c>
      <c r="F89" s="58" t="s">
        <v>437</v>
      </c>
      <c r="G89" s="59"/>
      <c r="H89" s="58"/>
      <c r="I89" s="61"/>
      <c r="J89" s="37" t="s">
        <v>72</v>
      </c>
      <c r="K89" s="62">
        <v>45416</v>
      </c>
      <c r="L89" s="43"/>
      <c r="M89" s="43">
        <v>59</v>
      </c>
      <c r="N89" s="41"/>
      <c r="O89" s="43">
        <f>'EQUIPO FEBRERO 2025  1'!AQ89</f>
        <v>1</v>
      </c>
      <c r="P89" s="45">
        <f t="shared" si="0"/>
        <v>1</v>
      </c>
      <c r="Q89" s="46">
        <f t="shared" ref="Q89:T89" si="169">AK89</f>
        <v>1</v>
      </c>
      <c r="R89" s="46">
        <f t="shared" si="169"/>
        <v>1</v>
      </c>
      <c r="S89" s="46">
        <f t="shared" si="169"/>
        <v>1</v>
      </c>
      <c r="T89" s="47">
        <f t="shared" si="169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2025'!AP89</f>
        <v>1</v>
      </c>
      <c r="AK89" s="52">
        <f t="shared" ref="AK89:AO89" si="170">P89-Z89+AE89+U89</f>
        <v>1</v>
      </c>
      <c r="AL89" s="46">
        <f t="shared" si="170"/>
        <v>1</v>
      </c>
      <c r="AM89" s="46">
        <f t="shared" si="170"/>
        <v>1</v>
      </c>
      <c r="AN89" s="46">
        <f t="shared" si="170"/>
        <v>1</v>
      </c>
      <c r="AO89" s="46">
        <f t="shared" si="170"/>
        <v>1</v>
      </c>
      <c r="AP89" s="37"/>
      <c r="AQ89" s="43">
        <f>'EQUIPO FEBRERO 2025  1'!AQ89</f>
        <v>1</v>
      </c>
      <c r="AR89" s="53"/>
      <c r="AS89" s="53"/>
      <c r="AT89" s="53"/>
      <c r="AU89" s="54"/>
      <c r="AV89" s="54"/>
      <c r="AW89" s="4"/>
      <c r="AX89" s="4"/>
    </row>
    <row r="90" spans="1:50" ht="64.5" customHeight="1" x14ac:dyDescent="0.4">
      <c r="A90" s="35">
        <f t="shared" si="3"/>
        <v>85</v>
      </c>
      <c r="B90" s="67" t="s">
        <v>438</v>
      </c>
      <c r="C90" s="41" t="s">
        <v>38</v>
      </c>
      <c r="D90" s="37"/>
      <c r="E90" s="41"/>
      <c r="F90" s="37" t="s">
        <v>439</v>
      </c>
      <c r="G90" s="38"/>
      <c r="H90" s="37"/>
      <c r="I90" s="41" t="s">
        <v>440</v>
      </c>
      <c r="J90" s="37" t="s">
        <v>72</v>
      </c>
      <c r="K90" s="72">
        <v>44592</v>
      </c>
      <c r="L90" s="43"/>
      <c r="M90" s="43"/>
      <c r="N90" s="44"/>
      <c r="O90" s="43">
        <f>'EQUIPO FEBRERO 2025  1'!AQ90</f>
        <v>0</v>
      </c>
      <c r="P90" s="45">
        <f t="shared" si="0"/>
        <v>0</v>
      </c>
      <c r="Q90" s="46">
        <f t="shared" ref="Q90:T90" si="171">AK90</f>
        <v>0</v>
      </c>
      <c r="R90" s="46">
        <f t="shared" si="171"/>
        <v>0</v>
      </c>
      <c r="S90" s="46">
        <f t="shared" si="171"/>
        <v>0</v>
      </c>
      <c r="T90" s="47">
        <f t="shared" si="171"/>
        <v>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2025'!AP90</f>
        <v>0</v>
      </c>
      <c r="AK90" s="52">
        <f t="shared" ref="AK90:AO90" si="172">P90-Z90+AE90+U90</f>
        <v>0</v>
      </c>
      <c r="AL90" s="46">
        <f t="shared" si="172"/>
        <v>0</v>
      </c>
      <c r="AM90" s="46">
        <f t="shared" si="172"/>
        <v>0</v>
      </c>
      <c r="AN90" s="46">
        <f t="shared" si="172"/>
        <v>0</v>
      </c>
      <c r="AO90" s="46">
        <f t="shared" si="172"/>
        <v>0</v>
      </c>
      <c r="AP90" s="37"/>
      <c r="AQ90" s="43">
        <f>'EQUIPO FEBRERO 2025  1'!AQ90</f>
        <v>0</v>
      </c>
      <c r="AR90" s="41"/>
      <c r="AS90" s="41"/>
      <c r="AT90" s="53"/>
      <c r="AU90" s="54"/>
      <c r="AV90" s="54"/>
      <c r="AW90" s="4"/>
      <c r="AX90" s="4"/>
    </row>
    <row r="91" spans="1:50" ht="64.5" customHeight="1" x14ac:dyDescent="0.4">
      <c r="A91" s="35">
        <f t="shared" si="3"/>
        <v>86</v>
      </c>
      <c r="B91" s="67" t="s">
        <v>441</v>
      </c>
      <c r="C91" s="41" t="s">
        <v>38</v>
      </c>
      <c r="D91" s="53" t="s">
        <v>442</v>
      </c>
      <c r="E91" s="41" t="s">
        <v>443</v>
      </c>
      <c r="F91" s="37" t="s">
        <v>444</v>
      </c>
      <c r="G91" s="38" t="s">
        <v>42</v>
      </c>
      <c r="H91" s="40">
        <v>7500</v>
      </c>
      <c r="I91" s="41" t="s">
        <v>445</v>
      </c>
      <c r="J91" s="41" t="s">
        <v>72</v>
      </c>
      <c r="K91" s="72">
        <v>45673</v>
      </c>
      <c r="L91" s="43" t="s">
        <v>89</v>
      </c>
      <c r="M91" s="43">
        <v>129</v>
      </c>
      <c r="N91" s="41" t="s">
        <v>447</v>
      </c>
      <c r="O91" s="43">
        <f>'EQUIPO FEBRERO 2025  1'!AQ91</f>
        <v>13</v>
      </c>
      <c r="P91" s="45">
        <f t="shared" si="0"/>
        <v>13</v>
      </c>
      <c r="Q91" s="46">
        <f t="shared" ref="Q91:T91" si="173">AK91</f>
        <v>10</v>
      </c>
      <c r="R91" s="46">
        <f t="shared" si="173"/>
        <v>10</v>
      </c>
      <c r="S91" s="46">
        <f t="shared" si="173"/>
        <v>10</v>
      </c>
      <c r="T91" s="47">
        <f t="shared" si="173"/>
        <v>10</v>
      </c>
      <c r="U91" s="48"/>
      <c r="V91" s="37"/>
      <c r="W91" s="37"/>
      <c r="X91" s="37"/>
      <c r="Y91" s="49"/>
      <c r="Z91" s="50">
        <v>3</v>
      </c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2025'!AP91</f>
        <v>14</v>
      </c>
      <c r="AK91" s="52">
        <f t="shared" ref="AK91:AO91" si="174">P91-Z91+AE91+U91</f>
        <v>10</v>
      </c>
      <c r="AL91" s="46">
        <f t="shared" si="174"/>
        <v>10</v>
      </c>
      <c r="AM91" s="46">
        <f t="shared" si="174"/>
        <v>10</v>
      </c>
      <c r="AN91" s="46">
        <f t="shared" si="174"/>
        <v>10</v>
      </c>
      <c r="AO91" s="46">
        <f t="shared" si="174"/>
        <v>10</v>
      </c>
      <c r="AP91" s="37"/>
      <c r="AQ91" s="43">
        <f>'EQUIPO FEBRERO 2025  1'!AQ91</f>
        <v>13</v>
      </c>
      <c r="AR91" s="41">
        <v>1898398354</v>
      </c>
      <c r="AS91" s="41">
        <v>353</v>
      </c>
      <c r="AT91" s="53"/>
      <c r="AU91" s="54"/>
      <c r="AV91" s="54"/>
      <c r="AW91" s="4"/>
      <c r="AX91" s="4"/>
    </row>
    <row r="92" spans="1:50" ht="64.5" customHeight="1" x14ac:dyDescent="0.4">
      <c r="A92" s="35">
        <f t="shared" si="3"/>
        <v>87</v>
      </c>
      <c r="B92" s="67" t="s">
        <v>450</v>
      </c>
      <c r="C92" s="41" t="s">
        <v>38</v>
      </c>
      <c r="D92" s="41"/>
      <c r="E92" s="41" t="s">
        <v>451</v>
      </c>
      <c r="F92" s="37" t="s">
        <v>452</v>
      </c>
      <c r="G92" s="38" t="s">
        <v>42</v>
      </c>
      <c r="H92" s="37"/>
      <c r="I92" s="41" t="s">
        <v>453</v>
      </c>
      <c r="J92" s="41" t="s">
        <v>72</v>
      </c>
      <c r="K92" s="72">
        <v>44592</v>
      </c>
      <c r="L92" s="43"/>
      <c r="M92" s="43"/>
      <c r="N92" s="136"/>
      <c r="O92" s="43">
        <f>'EQUIPO FEBRERO 2025  1'!AQ92</f>
        <v>0</v>
      </c>
      <c r="P92" s="45">
        <f t="shared" si="0"/>
        <v>0</v>
      </c>
      <c r="Q92" s="46">
        <f t="shared" ref="Q92:T92" si="175">AK92</f>
        <v>0</v>
      </c>
      <c r="R92" s="46">
        <f t="shared" si="175"/>
        <v>0</v>
      </c>
      <c r="S92" s="46">
        <f t="shared" si="175"/>
        <v>0</v>
      </c>
      <c r="T92" s="47">
        <f t="shared" si="175"/>
        <v>0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2025'!AP92</f>
        <v>1</v>
      </c>
      <c r="AK92" s="52">
        <f t="shared" ref="AK92:AO92" si="176">P92-Z92+AE92+U92</f>
        <v>0</v>
      </c>
      <c r="AL92" s="46">
        <f t="shared" si="176"/>
        <v>0</v>
      </c>
      <c r="AM92" s="46">
        <f t="shared" si="176"/>
        <v>0</v>
      </c>
      <c r="AN92" s="46">
        <f t="shared" si="176"/>
        <v>0</v>
      </c>
      <c r="AO92" s="46">
        <f t="shared" si="176"/>
        <v>0</v>
      </c>
      <c r="AP92" s="37"/>
      <c r="AQ92" s="43">
        <f>'EQUIPO FEBRERO 2025  1'!AQ92</f>
        <v>0</v>
      </c>
      <c r="AR92" s="41"/>
      <c r="AS92" s="41"/>
      <c r="AT92" s="53"/>
      <c r="AU92" s="54"/>
      <c r="AV92" s="54"/>
      <c r="AW92" s="4"/>
      <c r="AX92" s="4"/>
    </row>
    <row r="93" spans="1:50" ht="64.5" customHeight="1" x14ac:dyDescent="0.4">
      <c r="A93" s="35">
        <f t="shared" si="3"/>
        <v>88</v>
      </c>
      <c r="B93" s="55" t="s">
        <v>454</v>
      </c>
      <c r="C93" s="41" t="s">
        <v>38</v>
      </c>
      <c r="D93" s="63" t="s">
        <v>58</v>
      </c>
      <c r="E93" s="57" t="s">
        <v>455</v>
      </c>
      <c r="F93" s="58" t="s">
        <v>456</v>
      </c>
      <c r="G93" s="59" t="s">
        <v>42</v>
      </c>
      <c r="H93" s="58"/>
      <c r="I93" s="61" t="s">
        <v>457</v>
      </c>
      <c r="J93" s="74" t="s">
        <v>58</v>
      </c>
      <c r="K93" s="62">
        <v>44592</v>
      </c>
      <c r="L93" s="43"/>
      <c r="M93" s="43"/>
      <c r="N93" s="137"/>
      <c r="O93" s="43">
        <f>'EQUIPO FEBRERO 2025  1'!AQ93</f>
        <v>2</v>
      </c>
      <c r="P93" s="45">
        <f t="shared" si="0"/>
        <v>2</v>
      </c>
      <c r="Q93" s="46">
        <f t="shared" ref="Q93:T93" si="177">AK93</f>
        <v>2</v>
      </c>
      <c r="R93" s="46">
        <f t="shared" si="177"/>
        <v>2</v>
      </c>
      <c r="S93" s="46">
        <f t="shared" si="177"/>
        <v>2</v>
      </c>
      <c r="T93" s="47">
        <f t="shared" si="177"/>
        <v>2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2025'!AP93</f>
        <v>2</v>
      </c>
      <c r="AK93" s="52">
        <f t="shared" ref="AK93:AO93" si="178">P93-Z93+AE93+U93</f>
        <v>2</v>
      </c>
      <c r="AL93" s="46">
        <f t="shared" si="178"/>
        <v>2</v>
      </c>
      <c r="AM93" s="46">
        <f t="shared" si="178"/>
        <v>2</v>
      </c>
      <c r="AN93" s="46">
        <f t="shared" si="178"/>
        <v>2</v>
      </c>
      <c r="AO93" s="46">
        <f t="shared" si="178"/>
        <v>2</v>
      </c>
      <c r="AP93" s="37"/>
      <c r="AQ93" s="43">
        <f>'EQUIPO FEBRERO 2025  1'!AQ93</f>
        <v>2</v>
      </c>
      <c r="AR93" s="41"/>
      <c r="AS93" s="41"/>
      <c r="AT93" s="53"/>
      <c r="AU93" s="54"/>
      <c r="AV93" s="54"/>
      <c r="AW93" s="4"/>
      <c r="AX93" s="4"/>
    </row>
    <row r="94" spans="1:50" ht="64.5" customHeight="1" x14ac:dyDescent="0.4">
      <c r="A94" s="35">
        <f t="shared" si="3"/>
        <v>89</v>
      </c>
      <c r="B94" s="55" t="s">
        <v>458</v>
      </c>
      <c r="C94" s="41" t="s">
        <v>38</v>
      </c>
      <c r="D94" s="63" t="s">
        <v>58</v>
      </c>
      <c r="E94" s="57" t="s">
        <v>459</v>
      </c>
      <c r="F94" s="58" t="s">
        <v>460</v>
      </c>
      <c r="G94" s="59" t="s">
        <v>42</v>
      </c>
      <c r="H94" s="60">
        <v>5200</v>
      </c>
      <c r="I94" s="61" t="s">
        <v>461</v>
      </c>
      <c r="J94" s="74" t="s">
        <v>58</v>
      </c>
      <c r="K94" s="62">
        <v>44592</v>
      </c>
      <c r="L94" s="43"/>
      <c r="M94" s="43"/>
      <c r="N94" s="136"/>
      <c r="O94" s="43">
        <f>'EQUIPO FEBRERO 2025  1'!AQ94</f>
        <v>0</v>
      </c>
      <c r="P94" s="45">
        <f t="shared" si="0"/>
        <v>0</v>
      </c>
      <c r="Q94" s="46">
        <f t="shared" ref="Q94:T94" si="179">AK94</f>
        <v>0</v>
      </c>
      <c r="R94" s="46">
        <f t="shared" si="179"/>
        <v>0</v>
      </c>
      <c r="S94" s="46">
        <f t="shared" si="179"/>
        <v>0</v>
      </c>
      <c r="T94" s="47">
        <f t="shared" si="179"/>
        <v>0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2025'!AP94</f>
        <v>0</v>
      </c>
      <c r="AK94" s="52">
        <f t="shared" ref="AK94:AO94" si="180">P94-Z94+AE94+U94</f>
        <v>0</v>
      </c>
      <c r="AL94" s="46">
        <f t="shared" si="180"/>
        <v>0</v>
      </c>
      <c r="AM94" s="46">
        <f t="shared" si="180"/>
        <v>0</v>
      </c>
      <c r="AN94" s="46">
        <f t="shared" si="180"/>
        <v>0</v>
      </c>
      <c r="AO94" s="46">
        <f t="shared" si="180"/>
        <v>0</v>
      </c>
      <c r="AP94" s="37"/>
      <c r="AQ94" s="43">
        <f>'EQUIPO FEBRERO 2025  1'!AQ94</f>
        <v>0</v>
      </c>
      <c r="AR94" s="41"/>
      <c r="AS94" s="41"/>
      <c r="AT94" s="53"/>
      <c r="AU94" s="54"/>
      <c r="AV94" s="54"/>
      <c r="AW94" s="4"/>
      <c r="AX94" s="4"/>
    </row>
    <row r="95" spans="1:50" ht="64.5" customHeight="1" x14ac:dyDescent="0.4">
      <c r="A95" s="35">
        <f t="shared" si="3"/>
        <v>90</v>
      </c>
      <c r="B95" s="67" t="s">
        <v>464</v>
      </c>
      <c r="C95" s="41" t="s">
        <v>38</v>
      </c>
      <c r="D95" s="41" t="s">
        <v>59</v>
      </c>
      <c r="E95" s="41" t="s">
        <v>465</v>
      </c>
      <c r="F95" s="37" t="s">
        <v>466</v>
      </c>
      <c r="G95" s="38" t="s">
        <v>42</v>
      </c>
      <c r="H95" s="37"/>
      <c r="I95" s="41" t="s">
        <v>467</v>
      </c>
      <c r="J95" s="41" t="s">
        <v>72</v>
      </c>
      <c r="K95" s="42">
        <v>44592</v>
      </c>
      <c r="L95" s="43"/>
      <c r="M95" s="43"/>
      <c r="N95" s="136"/>
      <c r="O95" s="43">
        <f>'EQUIPO FEBRERO 2025  1'!AQ95</f>
        <v>1</v>
      </c>
      <c r="P95" s="45">
        <f t="shared" si="0"/>
        <v>1</v>
      </c>
      <c r="Q95" s="46">
        <f t="shared" ref="Q95:T95" si="181">AK95</f>
        <v>1</v>
      </c>
      <c r="R95" s="46">
        <f t="shared" si="181"/>
        <v>1</v>
      </c>
      <c r="S95" s="46">
        <f t="shared" si="181"/>
        <v>1</v>
      </c>
      <c r="T95" s="47">
        <f t="shared" si="181"/>
        <v>1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2025'!AP95</f>
        <v>1</v>
      </c>
      <c r="AK95" s="52">
        <f t="shared" ref="AK95:AO95" si="182">P95-Z95+AE95+U95</f>
        <v>1</v>
      </c>
      <c r="AL95" s="46">
        <f t="shared" si="182"/>
        <v>1</v>
      </c>
      <c r="AM95" s="46">
        <f t="shared" si="182"/>
        <v>1</v>
      </c>
      <c r="AN95" s="46">
        <f t="shared" si="182"/>
        <v>1</v>
      </c>
      <c r="AO95" s="46">
        <f t="shared" si="182"/>
        <v>1</v>
      </c>
      <c r="AP95" s="37"/>
      <c r="AQ95" s="43">
        <f>'EQUIPO FEBRERO 2025  1'!AQ95</f>
        <v>1</v>
      </c>
      <c r="AR95" s="41"/>
      <c r="AS95" s="41"/>
      <c r="AT95" s="53"/>
      <c r="AU95" s="54"/>
      <c r="AV95" s="54"/>
      <c r="AW95" s="4"/>
      <c r="AX95" s="4"/>
    </row>
    <row r="96" spans="1:50" ht="64.5" customHeight="1" x14ac:dyDescent="0.4">
      <c r="A96" s="35">
        <f t="shared" si="3"/>
        <v>91</v>
      </c>
      <c r="B96" s="67" t="s">
        <v>468</v>
      </c>
      <c r="C96" s="41"/>
      <c r="D96" s="41" t="s">
        <v>58</v>
      </c>
      <c r="E96" s="41" t="s">
        <v>203</v>
      </c>
      <c r="F96" s="41" t="s">
        <v>204</v>
      </c>
      <c r="G96" s="53" t="s">
        <v>42</v>
      </c>
      <c r="H96" s="74">
        <v>4500</v>
      </c>
      <c r="I96" s="41" t="s">
        <v>469</v>
      </c>
      <c r="J96" s="41" t="s">
        <v>72</v>
      </c>
      <c r="K96" s="62">
        <v>44592</v>
      </c>
      <c r="L96" s="43"/>
      <c r="M96" s="43"/>
      <c r="N96" s="71"/>
      <c r="O96" s="43">
        <f>'EQUIPO FEBRERO 2025  1'!AQ96</f>
        <v>0</v>
      </c>
      <c r="P96" s="45">
        <f t="shared" si="0"/>
        <v>0</v>
      </c>
      <c r="Q96" s="46">
        <f t="shared" ref="Q96:T96" si="183">AK96</f>
        <v>0</v>
      </c>
      <c r="R96" s="46">
        <f t="shared" si="183"/>
        <v>0</v>
      </c>
      <c r="S96" s="46">
        <f t="shared" si="183"/>
        <v>0</v>
      </c>
      <c r="T96" s="47">
        <f t="shared" si="183"/>
        <v>0</v>
      </c>
      <c r="U96" s="48"/>
      <c r="V96" s="37"/>
      <c r="W96" s="37"/>
      <c r="X96" s="37"/>
      <c r="Y96" s="49"/>
      <c r="Z96" s="138"/>
      <c r="AA96" s="139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2025'!AP96</f>
        <v>0</v>
      </c>
      <c r="AK96" s="52">
        <f t="shared" ref="AK96:AO96" si="184">P96-Z96+AE96+U96</f>
        <v>0</v>
      </c>
      <c r="AL96" s="46">
        <f t="shared" si="184"/>
        <v>0</v>
      </c>
      <c r="AM96" s="46">
        <f t="shared" si="184"/>
        <v>0</v>
      </c>
      <c r="AN96" s="46">
        <f t="shared" si="184"/>
        <v>0</v>
      </c>
      <c r="AO96" s="46">
        <f t="shared" si="184"/>
        <v>0</v>
      </c>
      <c r="AP96" s="37"/>
      <c r="AQ96" s="43">
        <f>'EQUIPO FEBRERO 2025  1'!AQ96</f>
        <v>0</v>
      </c>
      <c r="AR96" s="41"/>
      <c r="AS96" s="41"/>
      <c r="AT96" s="53"/>
      <c r="AU96" s="54"/>
      <c r="AV96" s="54"/>
      <c r="AW96" s="4"/>
      <c r="AX96" s="4"/>
    </row>
    <row r="97" spans="1:50" ht="64.5" customHeight="1" x14ac:dyDescent="0.4">
      <c r="A97" s="35">
        <f t="shared" si="3"/>
        <v>92</v>
      </c>
      <c r="B97" s="73" t="s">
        <v>470</v>
      </c>
      <c r="C97" s="41" t="s">
        <v>38</v>
      </c>
      <c r="D97" s="63" t="s">
        <v>442</v>
      </c>
      <c r="E97" s="57" t="s">
        <v>471</v>
      </c>
      <c r="F97" s="41" t="s">
        <v>472</v>
      </c>
      <c r="G97" s="44" t="s">
        <v>42</v>
      </c>
      <c r="H97" s="41"/>
      <c r="I97" s="41" t="s">
        <v>473</v>
      </c>
      <c r="J97" s="74" t="s">
        <v>58</v>
      </c>
      <c r="K97" s="66">
        <v>44592</v>
      </c>
      <c r="L97" s="43"/>
      <c r="M97" s="43"/>
      <c r="N97" s="137"/>
      <c r="O97" s="43">
        <f>'EQUIPO FEBRERO 2025  1'!AQ97</f>
        <v>0</v>
      </c>
      <c r="P97" s="45">
        <f t="shared" si="0"/>
        <v>0</v>
      </c>
      <c r="Q97" s="46">
        <f t="shared" ref="Q97:T97" si="185">AK97</f>
        <v>0</v>
      </c>
      <c r="R97" s="46">
        <f t="shared" si="185"/>
        <v>0</v>
      </c>
      <c r="S97" s="46">
        <f t="shared" si="185"/>
        <v>0</v>
      </c>
      <c r="T97" s="47">
        <f t="shared" si="185"/>
        <v>0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2025'!AP97</f>
        <v>0</v>
      </c>
      <c r="AK97" s="52">
        <f t="shared" ref="AK97:AO97" si="186">P97-Z97+AE97+U97</f>
        <v>0</v>
      </c>
      <c r="AL97" s="46">
        <f t="shared" si="186"/>
        <v>0</v>
      </c>
      <c r="AM97" s="46">
        <f t="shared" si="186"/>
        <v>0</v>
      </c>
      <c r="AN97" s="46">
        <f t="shared" si="186"/>
        <v>0</v>
      </c>
      <c r="AO97" s="46">
        <f t="shared" si="186"/>
        <v>0</v>
      </c>
      <c r="AP97" s="37"/>
      <c r="AQ97" s="43">
        <f>'EQUIPO FEBRERO 2025  1'!AQ97</f>
        <v>0</v>
      </c>
      <c r="AR97" s="41"/>
      <c r="AS97" s="41"/>
      <c r="AT97" s="53"/>
      <c r="AU97" s="54"/>
      <c r="AV97" s="54"/>
      <c r="AW97" s="4"/>
      <c r="AX97" s="4"/>
    </row>
    <row r="98" spans="1:50" ht="64.5" customHeight="1" x14ac:dyDescent="0.4">
      <c r="A98" s="35">
        <f t="shared" si="3"/>
        <v>93</v>
      </c>
      <c r="B98" s="55" t="s">
        <v>475</v>
      </c>
      <c r="C98" s="41" t="s">
        <v>38</v>
      </c>
      <c r="D98" s="63" t="s">
        <v>58</v>
      </c>
      <c r="E98" s="57" t="s">
        <v>476</v>
      </c>
      <c r="F98" s="64" t="s">
        <v>472</v>
      </c>
      <c r="G98" s="55" t="s">
        <v>42</v>
      </c>
      <c r="H98" s="64"/>
      <c r="I98" s="61" t="s">
        <v>477</v>
      </c>
      <c r="J98" s="74" t="s">
        <v>58</v>
      </c>
      <c r="K98" s="62">
        <v>44592</v>
      </c>
      <c r="L98" s="43"/>
      <c r="M98" s="43"/>
      <c r="N98" s="137"/>
      <c r="O98" s="43">
        <f>'EQUIPO FEBRERO 2025  1'!AQ98</f>
        <v>3</v>
      </c>
      <c r="P98" s="45">
        <f t="shared" si="0"/>
        <v>3</v>
      </c>
      <c r="Q98" s="46">
        <f t="shared" ref="Q98:T98" si="187">AK98</f>
        <v>3</v>
      </c>
      <c r="R98" s="46">
        <f t="shared" si="187"/>
        <v>3</v>
      </c>
      <c r="S98" s="46">
        <f t="shared" si="187"/>
        <v>3</v>
      </c>
      <c r="T98" s="47">
        <f t="shared" si="187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2025'!AP98</f>
        <v>3</v>
      </c>
      <c r="AK98" s="52">
        <f t="shared" ref="AK98:AO98" si="188">P98-Z98+AE98+U98</f>
        <v>3</v>
      </c>
      <c r="AL98" s="46">
        <f t="shared" si="188"/>
        <v>3</v>
      </c>
      <c r="AM98" s="46">
        <f t="shared" si="188"/>
        <v>3</v>
      </c>
      <c r="AN98" s="46">
        <f t="shared" si="188"/>
        <v>3</v>
      </c>
      <c r="AO98" s="46">
        <f t="shared" si="188"/>
        <v>3</v>
      </c>
      <c r="AP98" s="37"/>
      <c r="AQ98" s="43">
        <f>'EQUIPO FEBRERO 2025  1'!AQ98</f>
        <v>3</v>
      </c>
      <c r="AR98" s="41"/>
      <c r="AS98" s="41"/>
      <c r="AT98" s="53"/>
      <c r="AU98" s="54"/>
      <c r="AV98" s="54"/>
      <c r="AW98" s="4"/>
      <c r="AX98" s="4"/>
    </row>
    <row r="99" spans="1:50" ht="64.5" customHeight="1" x14ac:dyDescent="0.4">
      <c r="A99" s="35">
        <f t="shared" si="3"/>
        <v>94</v>
      </c>
      <c r="B99" s="55" t="s">
        <v>480</v>
      </c>
      <c r="C99" s="41" t="s">
        <v>38</v>
      </c>
      <c r="D99" s="63" t="s">
        <v>58</v>
      </c>
      <c r="E99" s="57" t="s">
        <v>481</v>
      </c>
      <c r="F99" s="64" t="s">
        <v>472</v>
      </c>
      <c r="G99" s="55" t="s">
        <v>42</v>
      </c>
      <c r="H99" s="64"/>
      <c r="I99" s="61" t="s">
        <v>482</v>
      </c>
      <c r="J99" s="74" t="s">
        <v>58</v>
      </c>
      <c r="K99" s="62">
        <v>44592</v>
      </c>
      <c r="L99" s="43"/>
      <c r="M99" s="43"/>
      <c r="N99" s="137"/>
      <c r="O99" s="43">
        <f>'EQUIPO FEBRERO 2025  1'!AQ99</f>
        <v>3</v>
      </c>
      <c r="P99" s="45">
        <f t="shared" si="0"/>
        <v>3</v>
      </c>
      <c r="Q99" s="46">
        <f t="shared" ref="Q99:T99" si="189">AK99</f>
        <v>3</v>
      </c>
      <c r="R99" s="46">
        <f t="shared" si="189"/>
        <v>3</v>
      </c>
      <c r="S99" s="46">
        <f t="shared" si="189"/>
        <v>3</v>
      </c>
      <c r="T99" s="47">
        <f t="shared" si="189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2025'!AP99</f>
        <v>3</v>
      </c>
      <c r="AK99" s="52">
        <f t="shared" ref="AK99:AO99" si="190">P99-Z99+AE99+U99</f>
        <v>3</v>
      </c>
      <c r="AL99" s="46">
        <f t="shared" si="190"/>
        <v>3</v>
      </c>
      <c r="AM99" s="46">
        <f t="shared" si="190"/>
        <v>3</v>
      </c>
      <c r="AN99" s="46">
        <f t="shared" si="190"/>
        <v>3</v>
      </c>
      <c r="AO99" s="46">
        <f t="shared" si="190"/>
        <v>3</v>
      </c>
      <c r="AP99" s="37"/>
      <c r="AQ99" s="43">
        <f>'EQUIPO FEBRERO 2025  1'!AQ99</f>
        <v>3</v>
      </c>
      <c r="AR99" s="41"/>
      <c r="AS99" s="41"/>
      <c r="AT99" s="53"/>
      <c r="AU99" s="54"/>
      <c r="AV99" s="54"/>
      <c r="AW99" s="4"/>
      <c r="AX99" s="4"/>
    </row>
    <row r="100" spans="1:50" ht="64.5" customHeight="1" x14ac:dyDescent="0.4">
      <c r="A100" s="35">
        <f t="shared" si="3"/>
        <v>95</v>
      </c>
      <c r="B100" s="55" t="s">
        <v>483</v>
      </c>
      <c r="C100" s="41" t="s">
        <v>38</v>
      </c>
      <c r="D100" s="63" t="s">
        <v>442</v>
      </c>
      <c r="E100" s="57" t="s">
        <v>484</v>
      </c>
      <c r="F100" s="64" t="s">
        <v>426</v>
      </c>
      <c r="G100" s="55" t="s">
        <v>42</v>
      </c>
      <c r="H100" s="64" t="s">
        <v>427</v>
      </c>
      <c r="I100" s="61" t="s">
        <v>485</v>
      </c>
      <c r="J100" s="74" t="s">
        <v>486</v>
      </c>
      <c r="K100" s="72">
        <v>45505</v>
      </c>
      <c r="L100" s="43">
        <v>2410004753</v>
      </c>
      <c r="M100" s="43">
        <v>17</v>
      </c>
      <c r="N100" s="137"/>
      <c r="O100" s="43">
        <f>'EQUIPO FEBRERO 2025  1'!AQ100</f>
        <v>2</v>
      </c>
      <c r="P100" s="45">
        <f t="shared" si="0"/>
        <v>2</v>
      </c>
      <c r="Q100" s="46">
        <f t="shared" ref="Q100:T100" si="191">AK100</f>
        <v>2</v>
      </c>
      <c r="R100" s="46">
        <f t="shared" si="191"/>
        <v>2</v>
      </c>
      <c r="S100" s="46">
        <f t="shared" si="191"/>
        <v>2</v>
      </c>
      <c r="T100" s="47">
        <f t="shared" si="191"/>
        <v>2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2025'!AP100</f>
        <v>2</v>
      </c>
      <c r="AK100" s="52">
        <f t="shared" ref="AK100:AO100" si="192">P100-Z100+AE100+U100</f>
        <v>2</v>
      </c>
      <c r="AL100" s="46">
        <f t="shared" si="192"/>
        <v>2</v>
      </c>
      <c r="AM100" s="46">
        <f t="shared" si="192"/>
        <v>2</v>
      </c>
      <c r="AN100" s="46">
        <f t="shared" si="192"/>
        <v>2</v>
      </c>
      <c r="AO100" s="46">
        <f t="shared" si="192"/>
        <v>2</v>
      </c>
      <c r="AP100" s="37"/>
      <c r="AQ100" s="43">
        <f>'EQUIPO FEBRERO 2025  1'!AQ100</f>
        <v>2</v>
      </c>
      <c r="AR100" s="41"/>
      <c r="AS100" s="41"/>
      <c r="AT100" s="53"/>
      <c r="AU100" s="54"/>
      <c r="AV100" s="54"/>
      <c r="AW100" s="4"/>
      <c r="AX100" s="4"/>
    </row>
    <row r="101" spans="1:50" ht="64.5" customHeight="1" x14ac:dyDescent="0.4">
      <c r="A101" s="35">
        <f t="shared" si="3"/>
        <v>96</v>
      </c>
      <c r="B101" s="55" t="s">
        <v>487</v>
      </c>
      <c r="C101" s="41" t="s">
        <v>38</v>
      </c>
      <c r="D101" s="63" t="s">
        <v>442</v>
      </c>
      <c r="E101" s="57" t="s">
        <v>488</v>
      </c>
      <c r="F101" s="58" t="s">
        <v>489</v>
      </c>
      <c r="G101" s="59" t="s">
        <v>42</v>
      </c>
      <c r="H101" s="58"/>
      <c r="I101" s="61"/>
      <c r="J101" s="74" t="s">
        <v>486</v>
      </c>
      <c r="K101" s="42">
        <v>45505</v>
      </c>
      <c r="L101" s="43">
        <v>2410004752</v>
      </c>
      <c r="M101" s="43">
        <v>17</v>
      </c>
      <c r="N101" s="137"/>
      <c r="O101" s="43">
        <f>'EQUIPO FEBRERO 2025  1'!AQ101</f>
        <v>1</v>
      </c>
      <c r="P101" s="45">
        <f t="shared" si="0"/>
        <v>1</v>
      </c>
      <c r="Q101" s="46">
        <f t="shared" ref="Q101:T101" si="193">AK101</f>
        <v>1</v>
      </c>
      <c r="R101" s="46">
        <f t="shared" si="193"/>
        <v>1</v>
      </c>
      <c r="S101" s="46">
        <f t="shared" si="193"/>
        <v>1</v>
      </c>
      <c r="T101" s="47">
        <f t="shared" si="193"/>
        <v>1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2025'!AP101</f>
        <v>0</v>
      </c>
      <c r="AK101" s="52">
        <f t="shared" ref="AK101:AO101" si="194">P101-Z101+AE101+U101</f>
        <v>1</v>
      </c>
      <c r="AL101" s="46">
        <f t="shared" si="194"/>
        <v>1</v>
      </c>
      <c r="AM101" s="46">
        <f t="shared" si="194"/>
        <v>1</v>
      </c>
      <c r="AN101" s="46">
        <f t="shared" si="194"/>
        <v>1</v>
      </c>
      <c r="AO101" s="46">
        <f t="shared" si="194"/>
        <v>1</v>
      </c>
      <c r="AP101" s="37"/>
      <c r="AQ101" s="43">
        <f>'EQUIPO FEBRERO 2025  1'!AQ101</f>
        <v>1</v>
      </c>
      <c r="AR101" s="41"/>
      <c r="AS101" s="41"/>
      <c r="AT101" s="53"/>
      <c r="AU101" s="54"/>
      <c r="AV101" s="54"/>
      <c r="AW101" s="4"/>
      <c r="AX101" s="4"/>
    </row>
    <row r="102" spans="1:50" ht="64.5" customHeight="1" x14ac:dyDescent="0.4">
      <c r="A102" s="35">
        <f t="shared" si="3"/>
        <v>97</v>
      </c>
      <c r="B102" s="73" t="s">
        <v>491</v>
      </c>
      <c r="C102" s="41" t="s">
        <v>38</v>
      </c>
      <c r="D102" s="63" t="s">
        <v>442</v>
      </c>
      <c r="E102" s="57" t="s">
        <v>492</v>
      </c>
      <c r="F102" s="37" t="s">
        <v>493</v>
      </c>
      <c r="G102" s="39" t="s">
        <v>42</v>
      </c>
      <c r="H102" s="37"/>
      <c r="I102" s="41" t="s">
        <v>494</v>
      </c>
      <c r="J102" s="74" t="s">
        <v>58</v>
      </c>
      <c r="K102" s="42">
        <v>45279</v>
      </c>
      <c r="L102" s="43"/>
      <c r="M102" s="43">
        <v>481</v>
      </c>
      <c r="N102" s="137"/>
      <c r="O102" s="43">
        <f>'EQUIPO FEBRERO 2025  1'!AQ102</f>
        <v>0</v>
      </c>
      <c r="P102" s="45">
        <f t="shared" si="0"/>
        <v>0</v>
      </c>
      <c r="Q102" s="46">
        <f t="shared" ref="Q102:T102" si="195">AK102</f>
        <v>0</v>
      </c>
      <c r="R102" s="46">
        <f t="shared" si="195"/>
        <v>0</v>
      </c>
      <c r="S102" s="46">
        <f t="shared" si="195"/>
        <v>0</v>
      </c>
      <c r="T102" s="47">
        <f t="shared" si="195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2025'!AP102</f>
        <v>0</v>
      </c>
      <c r="AK102" s="52">
        <f t="shared" ref="AK102:AO102" si="196">P102-Z102+AE102+U102</f>
        <v>0</v>
      </c>
      <c r="AL102" s="46">
        <f t="shared" si="196"/>
        <v>0</v>
      </c>
      <c r="AM102" s="46">
        <f t="shared" si="196"/>
        <v>0</v>
      </c>
      <c r="AN102" s="46">
        <f t="shared" si="196"/>
        <v>0</v>
      </c>
      <c r="AO102" s="46">
        <f t="shared" si="196"/>
        <v>0</v>
      </c>
      <c r="AP102" s="37"/>
      <c r="AQ102" s="43">
        <f>'EQUIPO FEBRERO 2025  1'!AQ102</f>
        <v>0</v>
      </c>
      <c r="AR102" s="41"/>
      <c r="AS102" s="41"/>
      <c r="AT102" s="53"/>
      <c r="AU102" s="54"/>
      <c r="AV102" s="54"/>
      <c r="AW102" s="4"/>
      <c r="AX102" s="4"/>
    </row>
    <row r="103" spans="1:50" ht="64.5" customHeight="1" x14ac:dyDescent="0.4">
      <c r="A103" s="35">
        <f t="shared" si="3"/>
        <v>98</v>
      </c>
      <c r="B103" s="55" t="s">
        <v>495</v>
      </c>
      <c r="C103" s="41" t="s">
        <v>38</v>
      </c>
      <c r="D103" s="63" t="s">
        <v>58</v>
      </c>
      <c r="E103" s="57" t="s">
        <v>496</v>
      </c>
      <c r="F103" s="58" t="s">
        <v>497</v>
      </c>
      <c r="G103" s="59" t="s">
        <v>42</v>
      </c>
      <c r="H103" s="60">
        <v>7500</v>
      </c>
      <c r="I103" s="61" t="s">
        <v>498</v>
      </c>
      <c r="J103" s="74" t="s">
        <v>58</v>
      </c>
      <c r="K103" s="62">
        <v>44592</v>
      </c>
      <c r="L103" s="43"/>
      <c r="M103" s="43"/>
      <c r="N103" s="137"/>
      <c r="O103" s="43">
        <f>'EQUIPO FEBRERO 2025  1'!AQ103</f>
        <v>2</v>
      </c>
      <c r="P103" s="45">
        <f t="shared" si="0"/>
        <v>2</v>
      </c>
      <c r="Q103" s="46">
        <f t="shared" ref="Q103:T103" si="197">AK103</f>
        <v>2</v>
      </c>
      <c r="R103" s="46">
        <f t="shared" si="197"/>
        <v>2</v>
      </c>
      <c r="S103" s="46">
        <f t="shared" si="197"/>
        <v>2</v>
      </c>
      <c r="T103" s="47">
        <f t="shared" si="197"/>
        <v>2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2025'!AP103</f>
        <v>2</v>
      </c>
      <c r="AK103" s="52">
        <f t="shared" ref="AK103:AO103" si="198">P103-Z103+AE103+U103</f>
        <v>2</v>
      </c>
      <c r="AL103" s="46">
        <f t="shared" si="198"/>
        <v>2</v>
      </c>
      <c r="AM103" s="46">
        <f t="shared" si="198"/>
        <v>2</v>
      </c>
      <c r="AN103" s="46">
        <f t="shared" si="198"/>
        <v>2</v>
      </c>
      <c r="AO103" s="46">
        <f t="shared" si="198"/>
        <v>2</v>
      </c>
      <c r="AP103" s="37"/>
      <c r="AQ103" s="43">
        <f>'EQUIPO FEBRERO 2025  1'!AQ103</f>
        <v>2</v>
      </c>
      <c r="AR103" s="41"/>
      <c r="AS103" s="41"/>
      <c r="AT103" s="53"/>
      <c r="AU103" s="54"/>
      <c r="AV103" s="54"/>
      <c r="AW103" s="4"/>
      <c r="AX103" s="4"/>
    </row>
    <row r="104" spans="1:50" ht="64.5" customHeight="1" x14ac:dyDescent="0.4">
      <c r="A104" s="35">
        <f t="shared" si="3"/>
        <v>99</v>
      </c>
      <c r="B104" s="73" t="s">
        <v>499</v>
      </c>
      <c r="C104" s="41" t="s">
        <v>38</v>
      </c>
      <c r="D104" s="63" t="s">
        <v>58</v>
      </c>
      <c r="E104" s="57" t="s">
        <v>500</v>
      </c>
      <c r="F104" s="37" t="s">
        <v>501</v>
      </c>
      <c r="G104" s="39" t="s">
        <v>42</v>
      </c>
      <c r="H104" s="37"/>
      <c r="I104" s="53" t="s">
        <v>502</v>
      </c>
      <c r="J104" s="74" t="s">
        <v>486</v>
      </c>
      <c r="K104" s="72">
        <v>45233</v>
      </c>
      <c r="L104" s="43">
        <v>3753</v>
      </c>
      <c r="M104" s="43">
        <v>459</v>
      </c>
      <c r="N104" s="137"/>
      <c r="O104" s="43">
        <f>'EQUIPO FEBRERO 2025  1'!AQ104</f>
        <v>0</v>
      </c>
      <c r="P104" s="45">
        <f t="shared" si="0"/>
        <v>0</v>
      </c>
      <c r="Q104" s="46">
        <f t="shared" ref="Q104:T104" si="199">AK104</f>
        <v>0</v>
      </c>
      <c r="R104" s="46">
        <f t="shared" si="199"/>
        <v>0</v>
      </c>
      <c r="S104" s="46">
        <f t="shared" si="199"/>
        <v>0</v>
      </c>
      <c r="T104" s="47">
        <f t="shared" si="199"/>
        <v>0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2025'!AP104</f>
        <v>0</v>
      </c>
      <c r="AK104" s="52">
        <f t="shared" ref="AK104:AO104" si="200">P104-Z104+AE104+U104</f>
        <v>0</v>
      </c>
      <c r="AL104" s="46">
        <f t="shared" si="200"/>
        <v>0</v>
      </c>
      <c r="AM104" s="46">
        <f t="shared" si="200"/>
        <v>0</v>
      </c>
      <c r="AN104" s="46">
        <f t="shared" si="200"/>
        <v>0</v>
      </c>
      <c r="AO104" s="46">
        <f t="shared" si="200"/>
        <v>0</v>
      </c>
      <c r="AP104" s="37"/>
      <c r="AQ104" s="43">
        <f>'EQUIPO FEBRERO 2025  1'!AQ104</f>
        <v>0</v>
      </c>
      <c r="AR104" s="41"/>
      <c r="AS104" s="41"/>
      <c r="AT104" s="53"/>
      <c r="AU104" s="54"/>
      <c r="AV104" s="54"/>
      <c r="AW104" s="4"/>
      <c r="AX104" s="4"/>
    </row>
    <row r="105" spans="1:50" ht="64.5" customHeight="1" x14ac:dyDescent="0.4">
      <c r="A105" s="35">
        <f t="shared" si="3"/>
        <v>100</v>
      </c>
      <c r="B105" s="55" t="s">
        <v>503</v>
      </c>
      <c r="C105" s="41" t="s">
        <v>38</v>
      </c>
      <c r="D105" s="63" t="s">
        <v>58</v>
      </c>
      <c r="E105" s="57" t="s">
        <v>504</v>
      </c>
      <c r="F105" s="140" t="s">
        <v>505</v>
      </c>
      <c r="G105" s="140" t="s">
        <v>42</v>
      </c>
      <c r="H105" s="140"/>
      <c r="I105" s="61" t="s">
        <v>506</v>
      </c>
      <c r="J105" s="74" t="s">
        <v>58</v>
      </c>
      <c r="K105" s="66">
        <v>44592</v>
      </c>
      <c r="L105" s="43"/>
      <c r="M105" s="43"/>
      <c r="N105" s="137"/>
      <c r="O105" s="43">
        <f>'EQUIPO FEBRERO 2025  1'!AQ105</f>
        <v>1</v>
      </c>
      <c r="P105" s="45">
        <f t="shared" si="0"/>
        <v>1</v>
      </c>
      <c r="Q105" s="46">
        <f t="shared" ref="Q105:T105" si="201">AK105</f>
        <v>1</v>
      </c>
      <c r="R105" s="46">
        <f t="shared" si="201"/>
        <v>1</v>
      </c>
      <c r="S105" s="46">
        <f t="shared" si="201"/>
        <v>1</v>
      </c>
      <c r="T105" s="47">
        <f t="shared" si="201"/>
        <v>1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2025'!AP105</f>
        <v>1</v>
      </c>
      <c r="AK105" s="52">
        <f t="shared" ref="AK105:AO105" si="202">P105-Z105+AE105+U105</f>
        <v>1</v>
      </c>
      <c r="AL105" s="46">
        <f t="shared" si="202"/>
        <v>1</v>
      </c>
      <c r="AM105" s="46">
        <f t="shared" si="202"/>
        <v>1</v>
      </c>
      <c r="AN105" s="46">
        <f t="shared" si="202"/>
        <v>1</v>
      </c>
      <c r="AO105" s="46">
        <f t="shared" si="202"/>
        <v>1</v>
      </c>
      <c r="AP105" s="37"/>
      <c r="AQ105" s="43">
        <f>'EQUIPO FEBRERO 2025  1'!AQ105</f>
        <v>1</v>
      </c>
      <c r="AR105" s="41"/>
      <c r="AS105" s="41"/>
      <c r="AT105" s="53"/>
      <c r="AU105" s="54"/>
      <c r="AV105" s="54"/>
      <c r="AW105" s="4"/>
      <c r="AX105" s="4"/>
    </row>
    <row r="106" spans="1:50" ht="64.5" customHeight="1" x14ac:dyDescent="0.4">
      <c r="A106" s="35">
        <f t="shared" si="3"/>
        <v>101</v>
      </c>
      <c r="B106" s="55" t="s">
        <v>507</v>
      </c>
      <c r="C106" s="41" t="s">
        <v>38</v>
      </c>
      <c r="D106" s="105" t="s">
        <v>508</v>
      </c>
      <c r="E106" s="57" t="s">
        <v>509</v>
      </c>
      <c r="F106" s="140" t="s">
        <v>510</v>
      </c>
      <c r="G106" s="140" t="s">
        <v>42</v>
      </c>
      <c r="H106" s="140"/>
      <c r="I106" s="61"/>
      <c r="J106" s="74"/>
      <c r="K106" s="66">
        <v>45608</v>
      </c>
      <c r="L106" s="43"/>
      <c r="M106" s="43">
        <v>93</v>
      </c>
      <c r="N106" s="137"/>
      <c r="O106" s="43">
        <f>'EQUIPO FEBRERO 2025  1'!AQ106</f>
        <v>4</v>
      </c>
      <c r="P106" s="45">
        <f t="shared" si="0"/>
        <v>4</v>
      </c>
      <c r="Q106" s="46">
        <f t="shared" ref="Q106:T106" si="203">AK106</f>
        <v>4</v>
      </c>
      <c r="R106" s="46">
        <f t="shared" si="203"/>
        <v>4</v>
      </c>
      <c r="S106" s="46">
        <f t="shared" si="203"/>
        <v>4</v>
      </c>
      <c r="T106" s="47">
        <f t="shared" si="203"/>
        <v>4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2025'!AP106</f>
        <v>4</v>
      </c>
      <c r="AK106" s="52">
        <f t="shared" ref="AK106:AO106" si="204">P106-Z106+AE106+U106</f>
        <v>4</v>
      </c>
      <c r="AL106" s="46">
        <f t="shared" si="204"/>
        <v>4</v>
      </c>
      <c r="AM106" s="46">
        <f t="shared" si="204"/>
        <v>4</v>
      </c>
      <c r="AN106" s="46">
        <f t="shared" si="204"/>
        <v>4</v>
      </c>
      <c r="AO106" s="46">
        <f t="shared" si="204"/>
        <v>4</v>
      </c>
      <c r="AP106" s="37"/>
      <c r="AQ106" s="43">
        <f>'EQUIPO FEBRERO 2025  1'!AQ106</f>
        <v>4</v>
      </c>
      <c r="AR106" s="53"/>
      <c r="AS106" s="53"/>
      <c r="AT106" s="53"/>
      <c r="AU106" s="54"/>
      <c r="AV106" s="54"/>
      <c r="AW106" s="4"/>
      <c r="AX106" s="4"/>
    </row>
    <row r="107" spans="1:50" ht="64.5" customHeight="1" x14ac:dyDescent="0.4">
      <c r="A107" s="35">
        <f t="shared" si="3"/>
        <v>102</v>
      </c>
      <c r="B107" s="67" t="s">
        <v>511</v>
      </c>
      <c r="C107" s="41" t="s">
        <v>38</v>
      </c>
      <c r="D107" s="105" t="s">
        <v>508</v>
      </c>
      <c r="E107" s="41" t="s">
        <v>512</v>
      </c>
      <c r="F107" s="37" t="s">
        <v>513</v>
      </c>
      <c r="G107" s="39" t="s">
        <v>42</v>
      </c>
      <c r="H107" s="37" t="s">
        <v>514</v>
      </c>
      <c r="I107" s="41" t="s">
        <v>515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f>'EQUIPO FEBRERO 2025  1'!AQ107</f>
        <v>6</v>
      </c>
      <c r="P107" s="45">
        <f t="shared" si="0"/>
        <v>6</v>
      </c>
      <c r="Q107" s="46">
        <f t="shared" ref="Q107:T107" si="205">AK107</f>
        <v>6</v>
      </c>
      <c r="R107" s="46">
        <f t="shared" si="205"/>
        <v>6</v>
      </c>
      <c r="S107" s="46">
        <f t="shared" si="205"/>
        <v>6</v>
      </c>
      <c r="T107" s="47">
        <f t="shared" si="205"/>
        <v>6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2025'!AP107</f>
        <v>6</v>
      </c>
      <c r="AK107" s="52">
        <f t="shared" ref="AK107:AO107" si="206">P107-Z107+AE107+U107</f>
        <v>6</v>
      </c>
      <c r="AL107" s="46">
        <f t="shared" si="206"/>
        <v>6</v>
      </c>
      <c r="AM107" s="46">
        <f t="shared" si="206"/>
        <v>6</v>
      </c>
      <c r="AN107" s="46">
        <f t="shared" si="206"/>
        <v>6</v>
      </c>
      <c r="AO107" s="46">
        <f t="shared" si="206"/>
        <v>6</v>
      </c>
      <c r="AP107" s="37"/>
      <c r="AQ107" s="43">
        <f>'EQUIPO FEBRERO 2025  1'!AQ107</f>
        <v>6</v>
      </c>
      <c r="AR107" s="41"/>
      <c r="AS107" s="41"/>
      <c r="AT107" s="53"/>
      <c r="AU107" s="54"/>
      <c r="AV107" s="54"/>
      <c r="AW107" s="4"/>
      <c r="AX107" s="4"/>
    </row>
    <row r="108" spans="1:50" ht="64.5" customHeight="1" x14ac:dyDescent="0.4">
      <c r="A108" s="35">
        <f t="shared" si="3"/>
        <v>103</v>
      </c>
      <c r="B108" s="67" t="s">
        <v>516</v>
      </c>
      <c r="C108" s="41" t="s">
        <v>38</v>
      </c>
      <c r="D108" s="105" t="s">
        <v>508</v>
      </c>
      <c r="E108" s="41" t="s">
        <v>512</v>
      </c>
      <c r="F108" s="37" t="s">
        <v>517</v>
      </c>
      <c r="G108" s="39" t="s">
        <v>42</v>
      </c>
      <c r="H108" s="37" t="s">
        <v>514</v>
      </c>
      <c r="I108" s="41" t="s">
        <v>518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FEBRERO 2025  1'!AQ108</f>
        <v>0</v>
      </c>
      <c r="P108" s="45">
        <f t="shared" si="0"/>
        <v>0</v>
      </c>
      <c r="Q108" s="46">
        <f t="shared" ref="Q108:T108" si="207">AK108</f>
        <v>0</v>
      </c>
      <c r="R108" s="46">
        <f t="shared" si="207"/>
        <v>0</v>
      </c>
      <c r="S108" s="46">
        <f t="shared" si="207"/>
        <v>0</v>
      </c>
      <c r="T108" s="47">
        <f t="shared" si="207"/>
        <v>0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2025'!AP108</f>
        <v>0</v>
      </c>
      <c r="AK108" s="52">
        <f t="shared" ref="AK108:AO108" si="208">P108-Z108+AE108+U108</f>
        <v>0</v>
      </c>
      <c r="AL108" s="46">
        <f t="shared" si="208"/>
        <v>0</v>
      </c>
      <c r="AM108" s="46">
        <f t="shared" si="208"/>
        <v>0</v>
      </c>
      <c r="AN108" s="46">
        <f t="shared" si="208"/>
        <v>0</v>
      </c>
      <c r="AO108" s="46">
        <f t="shared" si="208"/>
        <v>0</v>
      </c>
      <c r="AP108" s="37"/>
      <c r="AQ108" s="43">
        <f>'EQUIPO FEBRERO 2025  1'!AQ108</f>
        <v>0</v>
      </c>
      <c r="AR108" s="41"/>
      <c r="AS108" s="41"/>
      <c r="AT108" s="53"/>
      <c r="AU108" s="54"/>
      <c r="AV108" s="54"/>
      <c r="AW108" s="4"/>
      <c r="AX108" s="4"/>
    </row>
    <row r="109" spans="1:50" ht="64.5" customHeight="1" x14ac:dyDescent="0.4">
      <c r="A109" s="35">
        <f t="shared" si="3"/>
        <v>104</v>
      </c>
      <c r="B109" s="73" t="s">
        <v>519</v>
      </c>
      <c r="C109" s="41" t="s">
        <v>38</v>
      </c>
      <c r="D109" s="41" t="s">
        <v>59</v>
      </c>
      <c r="E109" s="41" t="s">
        <v>520</v>
      </c>
      <c r="F109" s="37" t="s">
        <v>432</v>
      </c>
      <c r="G109" s="39" t="s">
        <v>42</v>
      </c>
      <c r="H109" s="40">
        <v>5200</v>
      </c>
      <c r="I109" s="41" t="s">
        <v>521</v>
      </c>
      <c r="J109" s="41" t="s">
        <v>72</v>
      </c>
      <c r="K109" s="72">
        <v>45328</v>
      </c>
      <c r="L109" s="43" t="s">
        <v>109</v>
      </c>
      <c r="M109" s="43">
        <v>31</v>
      </c>
      <c r="N109" s="136"/>
      <c r="O109" s="43">
        <f>'EQUIPO FEBRERO 2025  1'!AQ109</f>
        <v>17</v>
      </c>
      <c r="P109" s="45">
        <f t="shared" si="0"/>
        <v>17</v>
      </c>
      <c r="Q109" s="46">
        <f t="shared" ref="Q109:T109" si="209">AK109</f>
        <v>17</v>
      </c>
      <c r="R109" s="46">
        <f t="shared" si="209"/>
        <v>17</v>
      </c>
      <c r="S109" s="46">
        <f t="shared" si="209"/>
        <v>17</v>
      </c>
      <c r="T109" s="47">
        <f t="shared" si="209"/>
        <v>17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2025'!AP109</f>
        <v>17</v>
      </c>
      <c r="AK109" s="52">
        <f t="shared" ref="AK109:AO109" si="210">P109-Z109+AE109+U109</f>
        <v>17</v>
      </c>
      <c r="AL109" s="46">
        <f t="shared" si="210"/>
        <v>17</v>
      </c>
      <c r="AM109" s="46">
        <f t="shared" si="210"/>
        <v>17</v>
      </c>
      <c r="AN109" s="46">
        <f t="shared" si="210"/>
        <v>17</v>
      </c>
      <c r="AO109" s="46">
        <f t="shared" si="210"/>
        <v>17</v>
      </c>
      <c r="AP109" s="37"/>
      <c r="AQ109" s="43">
        <f>'EQUIPO FEBRERO 2025  1'!AQ109</f>
        <v>17</v>
      </c>
      <c r="AR109" s="41"/>
      <c r="AS109" s="41"/>
      <c r="AT109" s="53"/>
      <c r="AU109" s="54"/>
      <c r="AV109" s="54"/>
      <c r="AW109" s="4"/>
      <c r="AX109" s="4"/>
    </row>
    <row r="110" spans="1:50" ht="64.5" customHeight="1" x14ac:dyDescent="0.4">
      <c r="A110" s="35">
        <f t="shared" si="3"/>
        <v>105</v>
      </c>
      <c r="B110" s="67" t="s">
        <v>522</v>
      </c>
      <c r="C110" s="41" t="s">
        <v>38</v>
      </c>
      <c r="D110" s="53" t="s">
        <v>362</v>
      </c>
      <c r="E110" s="53" t="s">
        <v>523</v>
      </c>
      <c r="F110" s="37"/>
      <c r="G110" s="38"/>
      <c r="H110" s="37"/>
      <c r="I110" s="41" t="s">
        <v>524</v>
      </c>
      <c r="J110" s="41" t="s">
        <v>362</v>
      </c>
      <c r="K110" s="72">
        <v>45057</v>
      </c>
      <c r="L110" s="43"/>
      <c r="M110" s="43"/>
      <c r="N110" s="136"/>
      <c r="O110" s="43">
        <f>'EQUIPO FEBRERO 2025  1'!AQ110</f>
        <v>0</v>
      </c>
      <c r="P110" s="45">
        <f t="shared" si="0"/>
        <v>0</v>
      </c>
      <c r="Q110" s="46">
        <f t="shared" ref="Q110:T110" si="211">AK110</f>
        <v>0</v>
      </c>
      <c r="R110" s="46">
        <f t="shared" si="211"/>
        <v>0</v>
      </c>
      <c r="S110" s="46">
        <f t="shared" si="211"/>
        <v>0</v>
      </c>
      <c r="T110" s="47">
        <f t="shared" si="211"/>
        <v>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2025'!AP110</f>
        <v>0</v>
      </c>
      <c r="AK110" s="52">
        <f t="shared" ref="AK110:AO110" si="212">P110-Z110+AE110+U110</f>
        <v>0</v>
      </c>
      <c r="AL110" s="46">
        <f t="shared" si="212"/>
        <v>0</v>
      </c>
      <c r="AM110" s="46">
        <f t="shared" si="212"/>
        <v>0</v>
      </c>
      <c r="AN110" s="46">
        <f t="shared" si="212"/>
        <v>0</v>
      </c>
      <c r="AO110" s="46">
        <f t="shared" si="212"/>
        <v>0</v>
      </c>
      <c r="AP110" s="37"/>
      <c r="AQ110" s="43">
        <f>'EQUIPO FEBRERO 2025  1'!AQ110</f>
        <v>0</v>
      </c>
      <c r="AR110" s="41"/>
      <c r="AS110" s="41"/>
      <c r="AT110" s="53"/>
      <c r="AU110" s="54"/>
      <c r="AV110" s="54"/>
      <c r="AW110" s="4"/>
      <c r="AX110" s="4"/>
    </row>
    <row r="111" spans="1:50" ht="64.5" customHeight="1" x14ac:dyDescent="0.4">
      <c r="A111" s="35">
        <f t="shared" si="3"/>
        <v>106</v>
      </c>
      <c r="B111" s="67" t="s">
        <v>525</v>
      </c>
      <c r="C111" s="41" t="s">
        <v>38</v>
      </c>
      <c r="D111" s="105" t="s">
        <v>508</v>
      </c>
      <c r="E111" s="41" t="s">
        <v>526</v>
      </c>
      <c r="F111" s="37" t="s">
        <v>527</v>
      </c>
      <c r="G111" s="140" t="s">
        <v>42</v>
      </c>
      <c r="H111" s="38" t="s">
        <v>528</v>
      </c>
      <c r="I111" s="41" t="s">
        <v>529</v>
      </c>
      <c r="J111" s="41" t="s">
        <v>72</v>
      </c>
      <c r="K111" s="42">
        <v>45574</v>
      </c>
      <c r="L111" s="43" t="s">
        <v>142</v>
      </c>
      <c r="M111" s="43">
        <v>72</v>
      </c>
      <c r="N111" s="136"/>
      <c r="O111" s="43">
        <f>'EQUIPO FEBRERO 2025  1'!AQ111</f>
        <v>10</v>
      </c>
      <c r="P111" s="45">
        <f t="shared" si="0"/>
        <v>10</v>
      </c>
      <c r="Q111" s="46">
        <f t="shared" ref="Q111:T111" si="213">AK111</f>
        <v>10</v>
      </c>
      <c r="R111" s="46">
        <f t="shared" si="213"/>
        <v>10</v>
      </c>
      <c r="S111" s="46">
        <f t="shared" si="213"/>
        <v>10</v>
      </c>
      <c r="T111" s="47">
        <f t="shared" si="213"/>
        <v>10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2025'!AP111</f>
        <v>10</v>
      </c>
      <c r="AK111" s="52">
        <f t="shared" ref="AK111:AO111" si="214">P111-Z111+AE111+U111</f>
        <v>10</v>
      </c>
      <c r="AL111" s="46">
        <f t="shared" si="214"/>
        <v>10</v>
      </c>
      <c r="AM111" s="46">
        <f t="shared" si="214"/>
        <v>10</v>
      </c>
      <c r="AN111" s="46">
        <f t="shared" si="214"/>
        <v>10</v>
      </c>
      <c r="AO111" s="46">
        <f t="shared" si="214"/>
        <v>10</v>
      </c>
      <c r="AP111" s="37"/>
      <c r="AQ111" s="43">
        <f>'EQUIPO FEBRERO 2025  1'!AQ111</f>
        <v>10</v>
      </c>
      <c r="AR111" s="41"/>
      <c r="AS111" s="41"/>
      <c r="AT111" s="53"/>
      <c r="AU111" s="54"/>
      <c r="AV111" s="54"/>
      <c r="AW111" s="4"/>
      <c r="AX111" s="4"/>
    </row>
    <row r="112" spans="1:50" ht="64.5" customHeight="1" x14ac:dyDescent="0.4">
      <c r="A112" s="35">
        <f t="shared" si="3"/>
        <v>107</v>
      </c>
      <c r="B112" s="67" t="s">
        <v>530</v>
      </c>
      <c r="C112" s="41" t="s">
        <v>38</v>
      </c>
      <c r="D112" s="41" t="s">
        <v>59</v>
      </c>
      <c r="E112" s="41" t="s">
        <v>531</v>
      </c>
      <c r="F112" s="41" t="s">
        <v>517</v>
      </c>
      <c r="G112" s="53" t="s">
        <v>42</v>
      </c>
      <c r="H112" s="41"/>
      <c r="I112" s="41" t="s">
        <v>532</v>
      </c>
      <c r="J112" s="41" t="s">
        <v>72</v>
      </c>
      <c r="K112" s="42">
        <v>45139</v>
      </c>
      <c r="L112" s="43">
        <v>781781092133</v>
      </c>
      <c r="M112" s="43">
        <v>419</v>
      </c>
      <c r="N112" s="136"/>
      <c r="O112" s="43">
        <f>'EQUIPO FEBRERO 2025  1'!AQ112</f>
        <v>4</v>
      </c>
      <c r="P112" s="45">
        <f t="shared" si="0"/>
        <v>4</v>
      </c>
      <c r="Q112" s="46">
        <f t="shared" ref="Q112:T112" si="215">AK112</f>
        <v>4</v>
      </c>
      <c r="R112" s="46">
        <f t="shared" si="215"/>
        <v>4</v>
      </c>
      <c r="S112" s="46">
        <f t="shared" si="215"/>
        <v>4</v>
      </c>
      <c r="T112" s="47">
        <f t="shared" si="215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2025'!AP112</f>
        <v>4</v>
      </c>
      <c r="AK112" s="52">
        <f t="shared" ref="AK112:AO112" si="216">P112-Z112+AE112+U112</f>
        <v>4</v>
      </c>
      <c r="AL112" s="46">
        <f t="shared" si="216"/>
        <v>4</v>
      </c>
      <c r="AM112" s="46">
        <f t="shared" si="216"/>
        <v>4</v>
      </c>
      <c r="AN112" s="46">
        <f t="shared" si="216"/>
        <v>4</v>
      </c>
      <c r="AO112" s="46">
        <f t="shared" si="216"/>
        <v>4</v>
      </c>
      <c r="AP112" s="37"/>
      <c r="AQ112" s="43">
        <f>'EQUIPO FEBRERO 2025  1'!AQ112</f>
        <v>4</v>
      </c>
      <c r="AR112" s="41"/>
      <c r="AS112" s="53"/>
      <c r="AT112" s="53"/>
      <c r="AU112" s="54"/>
      <c r="AV112" s="54"/>
      <c r="AW112" s="4"/>
      <c r="AX112" s="4"/>
    </row>
    <row r="113" spans="1:50" ht="64.5" customHeight="1" x14ac:dyDescent="0.4">
      <c r="A113" s="35">
        <f t="shared" si="3"/>
        <v>108</v>
      </c>
      <c r="B113" s="67" t="s">
        <v>533</v>
      </c>
      <c r="C113" s="41" t="s">
        <v>132</v>
      </c>
      <c r="D113" s="41"/>
      <c r="E113" s="41"/>
      <c r="F113" s="41" t="s">
        <v>534</v>
      </c>
      <c r="G113" s="53" t="s">
        <v>42</v>
      </c>
      <c r="H113" s="41"/>
      <c r="I113" s="41" t="s">
        <v>536</v>
      </c>
      <c r="J113" s="41" t="s">
        <v>72</v>
      </c>
      <c r="K113" s="42">
        <v>44592</v>
      </c>
      <c r="L113" s="43"/>
      <c r="M113" s="43"/>
      <c r="N113" s="136"/>
      <c r="O113" s="43">
        <f>'EQUIPO FEBRERO 2025  1'!AQ113</f>
        <v>4</v>
      </c>
      <c r="P113" s="45">
        <f t="shared" si="0"/>
        <v>4</v>
      </c>
      <c r="Q113" s="46">
        <f t="shared" ref="Q113:T113" si="217">AK113</f>
        <v>4</v>
      </c>
      <c r="R113" s="46">
        <f t="shared" si="217"/>
        <v>4</v>
      </c>
      <c r="S113" s="46">
        <f t="shared" si="217"/>
        <v>4</v>
      </c>
      <c r="T113" s="47">
        <f t="shared" si="217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2025'!AP113</f>
        <v>4</v>
      </c>
      <c r="AK113" s="52">
        <f t="shared" ref="AK113:AO113" si="218">P113-Z113+AE113+U113</f>
        <v>4</v>
      </c>
      <c r="AL113" s="46">
        <f t="shared" si="218"/>
        <v>4</v>
      </c>
      <c r="AM113" s="46">
        <f t="shared" si="218"/>
        <v>4</v>
      </c>
      <c r="AN113" s="46">
        <f t="shared" si="218"/>
        <v>4</v>
      </c>
      <c r="AO113" s="46">
        <f t="shared" si="218"/>
        <v>4</v>
      </c>
      <c r="AP113" s="37"/>
      <c r="AQ113" s="43">
        <f>'EQUIPO FEBRERO 2025  1'!AQ113</f>
        <v>4</v>
      </c>
      <c r="AR113" s="41"/>
      <c r="AS113" s="41"/>
      <c r="AT113" s="53"/>
      <c r="AU113" s="54"/>
      <c r="AV113" s="54"/>
      <c r="AW113" s="4"/>
      <c r="AX113" s="4"/>
    </row>
    <row r="114" spans="1:50" ht="64.5" customHeight="1" x14ac:dyDescent="0.4">
      <c r="A114" s="35">
        <f t="shared" si="3"/>
        <v>109</v>
      </c>
      <c r="B114" s="67" t="s">
        <v>537</v>
      </c>
      <c r="C114" s="41" t="s">
        <v>38</v>
      </c>
      <c r="D114" s="105" t="s">
        <v>334</v>
      </c>
      <c r="E114" s="41" t="s">
        <v>538</v>
      </c>
      <c r="F114" s="41" t="s">
        <v>426</v>
      </c>
      <c r="G114" s="53" t="s">
        <v>42</v>
      </c>
      <c r="H114" s="41"/>
      <c r="I114" s="41" t="s">
        <v>539</v>
      </c>
      <c r="J114" s="44"/>
      <c r="K114" s="42">
        <v>44592</v>
      </c>
      <c r="L114" s="43"/>
      <c r="M114" s="43"/>
      <c r="N114" s="136"/>
      <c r="O114" s="43">
        <f>'EQUIPO FEBRERO 2025  1'!AQ114</f>
        <v>0</v>
      </c>
      <c r="P114" s="45">
        <f t="shared" si="0"/>
        <v>0</v>
      </c>
      <c r="Q114" s="46">
        <f t="shared" ref="Q114:T114" si="219">AK114</f>
        <v>0</v>
      </c>
      <c r="R114" s="46">
        <f t="shared" si="219"/>
        <v>0</v>
      </c>
      <c r="S114" s="46">
        <f t="shared" si="219"/>
        <v>0</v>
      </c>
      <c r="T114" s="47">
        <f t="shared" si="219"/>
        <v>0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2025'!AP114</f>
        <v>0</v>
      </c>
      <c r="AK114" s="52">
        <f t="shared" ref="AK114:AO114" si="220">P114-Z114+AE114+U114</f>
        <v>0</v>
      </c>
      <c r="AL114" s="46">
        <f t="shared" si="220"/>
        <v>0</v>
      </c>
      <c r="AM114" s="46">
        <f t="shared" si="220"/>
        <v>0</v>
      </c>
      <c r="AN114" s="46">
        <f t="shared" si="220"/>
        <v>0</v>
      </c>
      <c r="AO114" s="46">
        <f t="shared" si="220"/>
        <v>0</v>
      </c>
      <c r="AP114" s="37"/>
      <c r="AQ114" s="43">
        <f>'EQUIPO FEBRERO 2025  1'!AQ114</f>
        <v>0</v>
      </c>
      <c r="AR114" s="41"/>
      <c r="AS114" s="41"/>
      <c r="AT114" s="53"/>
      <c r="AU114" s="54"/>
      <c r="AV114" s="54"/>
      <c r="AW114" s="4"/>
      <c r="AX114" s="4"/>
    </row>
    <row r="115" spans="1:50" ht="64.5" customHeight="1" x14ac:dyDescent="0.4">
      <c r="A115" s="35">
        <f t="shared" si="3"/>
        <v>110</v>
      </c>
      <c r="B115" s="67" t="s">
        <v>540</v>
      </c>
      <c r="C115" s="41"/>
      <c r="D115" s="41" t="s">
        <v>334</v>
      </c>
      <c r="E115" s="41" t="s">
        <v>335</v>
      </c>
      <c r="F115" s="37" t="s">
        <v>541</v>
      </c>
      <c r="G115" s="38"/>
      <c r="H115" s="37"/>
      <c r="I115" s="41"/>
      <c r="J115" s="41"/>
      <c r="K115" s="42"/>
      <c r="L115" s="43"/>
      <c r="M115" s="43"/>
      <c r="N115" s="136"/>
      <c r="O115" s="43">
        <f>'EQUIPO FEBRERO 2025  1'!AQ115</f>
        <v>-1</v>
      </c>
      <c r="P115" s="45">
        <f t="shared" si="0"/>
        <v>-1</v>
      </c>
      <c r="Q115" s="46">
        <f t="shared" ref="Q115:T115" si="221">AK115</f>
        <v>-1</v>
      </c>
      <c r="R115" s="46">
        <f t="shared" si="221"/>
        <v>-1</v>
      </c>
      <c r="S115" s="46">
        <f t="shared" si="221"/>
        <v>-1</v>
      </c>
      <c r="T115" s="47">
        <f t="shared" si="221"/>
        <v>-1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/>
      <c r="AK115" s="52">
        <f t="shared" ref="AK115:AO115" si="222">P115-Z115+AE115+U115</f>
        <v>-1</v>
      </c>
      <c r="AL115" s="46">
        <f t="shared" si="222"/>
        <v>-1</v>
      </c>
      <c r="AM115" s="46">
        <f t="shared" si="222"/>
        <v>-1</v>
      </c>
      <c r="AN115" s="46">
        <f t="shared" si="222"/>
        <v>-1</v>
      </c>
      <c r="AO115" s="46">
        <f t="shared" si="222"/>
        <v>-1</v>
      </c>
      <c r="AP115" s="37"/>
      <c r="AQ115" s="43">
        <f>'EQUIPO FEBRERO 2025  1'!AQ115</f>
        <v>-1</v>
      </c>
      <c r="AR115" s="41"/>
      <c r="AS115" s="41"/>
      <c r="AT115" s="53"/>
      <c r="AU115" s="54"/>
      <c r="AV115" s="54"/>
      <c r="AW115" s="4"/>
      <c r="AX115" s="4"/>
    </row>
    <row r="116" spans="1:50" ht="64.5" customHeight="1" x14ac:dyDescent="0.4">
      <c r="A116" s="35">
        <f t="shared" si="3"/>
        <v>111</v>
      </c>
      <c r="B116" s="67" t="s">
        <v>543</v>
      </c>
      <c r="C116" s="41" t="s">
        <v>38</v>
      </c>
      <c r="D116" s="41" t="s">
        <v>386</v>
      </c>
      <c r="E116" s="41" t="s">
        <v>544</v>
      </c>
      <c r="F116" s="37" t="s">
        <v>545</v>
      </c>
      <c r="G116" s="38" t="s">
        <v>42</v>
      </c>
      <c r="H116" s="37"/>
      <c r="I116" s="41" t="s">
        <v>546</v>
      </c>
      <c r="J116" s="41" t="s">
        <v>386</v>
      </c>
      <c r="K116" s="42">
        <v>45126</v>
      </c>
      <c r="L116" s="43">
        <v>2023015</v>
      </c>
      <c r="M116" s="43">
        <v>409</v>
      </c>
      <c r="N116" s="136"/>
      <c r="O116" s="43">
        <f>'EQUIPO FEBRERO 2025  1'!AQ116</f>
        <v>12</v>
      </c>
      <c r="P116" s="45">
        <f t="shared" si="0"/>
        <v>12</v>
      </c>
      <c r="Q116" s="46">
        <f t="shared" ref="Q116:T116" si="223">AK116</f>
        <v>12</v>
      </c>
      <c r="R116" s="46">
        <f t="shared" si="223"/>
        <v>12</v>
      </c>
      <c r="S116" s="46">
        <f t="shared" si="223"/>
        <v>12</v>
      </c>
      <c r="T116" s="47">
        <f t="shared" si="223"/>
        <v>12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2025'!AP116</f>
        <v>12</v>
      </c>
      <c r="AK116" s="52">
        <f t="shared" ref="AK116:AO116" si="224">P116-Z116+AE116+U116</f>
        <v>12</v>
      </c>
      <c r="AL116" s="46">
        <f t="shared" si="224"/>
        <v>12</v>
      </c>
      <c r="AM116" s="46">
        <f t="shared" si="224"/>
        <v>12</v>
      </c>
      <c r="AN116" s="46">
        <f t="shared" si="224"/>
        <v>12</v>
      </c>
      <c r="AO116" s="46">
        <f t="shared" si="224"/>
        <v>12</v>
      </c>
      <c r="AP116" s="37"/>
      <c r="AQ116" s="43">
        <f>'EQUIPO FEBRERO 2025  1'!AQ116</f>
        <v>12</v>
      </c>
      <c r="AR116" s="41"/>
      <c r="AS116" s="41"/>
      <c r="AT116" s="53"/>
      <c r="AU116" s="54"/>
      <c r="AV116" s="54"/>
      <c r="AW116" s="4"/>
      <c r="AX116" s="4"/>
    </row>
    <row r="117" spans="1:50" ht="64.5" customHeight="1" x14ac:dyDescent="0.4">
      <c r="A117" s="35">
        <f t="shared" si="3"/>
        <v>112</v>
      </c>
      <c r="B117" s="73" t="s">
        <v>548</v>
      </c>
      <c r="C117" s="41" t="s">
        <v>38</v>
      </c>
      <c r="D117" s="41"/>
      <c r="E117" s="41"/>
      <c r="F117" s="68"/>
      <c r="G117" s="36" t="s">
        <v>42</v>
      </c>
      <c r="H117" s="68"/>
      <c r="I117" s="41" t="s">
        <v>549</v>
      </c>
      <c r="J117" s="44"/>
      <c r="K117" s="42">
        <v>44592</v>
      </c>
      <c r="L117" s="43"/>
      <c r="M117" s="43"/>
      <c r="N117" s="136"/>
      <c r="O117" s="43">
        <f>'EQUIPO FEBRERO 2025  1'!AQ117</f>
        <v>1</v>
      </c>
      <c r="P117" s="45">
        <f t="shared" si="0"/>
        <v>1</v>
      </c>
      <c r="Q117" s="46">
        <f t="shared" ref="Q117:T117" si="225">AK117</f>
        <v>1</v>
      </c>
      <c r="R117" s="46">
        <f t="shared" si="225"/>
        <v>1</v>
      </c>
      <c r="S117" s="46">
        <f t="shared" si="225"/>
        <v>1</v>
      </c>
      <c r="T117" s="47">
        <f t="shared" si="225"/>
        <v>1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2025'!AP117</f>
        <v>1</v>
      </c>
      <c r="AK117" s="52">
        <f t="shared" ref="AK117:AO117" si="226">P117-Z117+AE117+U117</f>
        <v>1</v>
      </c>
      <c r="AL117" s="46">
        <f t="shared" si="226"/>
        <v>1</v>
      </c>
      <c r="AM117" s="46">
        <f t="shared" si="226"/>
        <v>1</v>
      </c>
      <c r="AN117" s="46">
        <f t="shared" si="226"/>
        <v>1</v>
      </c>
      <c r="AO117" s="46">
        <f t="shared" si="226"/>
        <v>1</v>
      </c>
      <c r="AP117" s="37"/>
      <c r="AQ117" s="43">
        <f>'EQUIPO FEBRERO 2025  1'!AQ117</f>
        <v>1</v>
      </c>
      <c r="AR117" s="41"/>
      <c r="AS117" s="41"/>
      <c r="AT117" s="53"/>
      <c r="AU117" s="54"/>
      <c r="AV117" s="54"/>
      <c r="AW117" s="4"/>
      <c r="AX117" s="4"/>
    </row>
    <row r="118" spans="1:50" ht="64.5" customHeight="1" x14ac:dyDescent="0.4">
      <c r="A118" s="35">
        <f t="shared" si="3"/>
        <v>113</v>
      </c>
      <c r="B118" s="55" t="s">
        <v>551</v>
      </c>
      <c r="C118" s="41" t="s">
        <v>38</v>
      </c>
      <c r="D118" s="63" t="s">
        <v>218</v>
      </c>
      <c r="E118" s="57" t="s">
        <v>552</v>
      </c>
      <c r="F118" s="58"/>
      <c r="G118" s="59" t="s">
        <v>42</v>
      </c>
      <c r="H118" s="58"/>
      <c r="I118" s="61" t="s">
        <v>553</v>
      </c>
      <c r="J118" s="74" t="s">
        <v>58</v>
      </c>
      <c r="K118" s="66">
        <v>44592</v>
      </c>
      <c r="L118" s="43"/>
      <c r="M118" s="43"/>
      <c r="N118" s="137"/>
      <c r="O118" s="43">
        <f>'EQUIPO FEBRERO 2025  1'!AQ118</f>
        <v>1</v>
      </c>
      <c r="P118" s="45">
        <f t="shared" si="0"/>
        <v>1</v>
      </c>
      <c r="Q118" s="46">
        <f t="shared" ref="Q118:T118" si="227">AK118</f>
        <v>1</v>
      </c>
      <c r="R118" s="46">
        <f t="shared" si="227"/>
        <v>1</v>
      </c>
      <c r="S118" s="46">
        <f t="shared" si="227"/>
        <v>1</v>
      </c>
      <c r="T118" s="47">
        <f t="shared" si="227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2025'!AP118</f>
        <v>1</v>
      </c>
      <c r="AK118" s="52">
        <f t="shared" ref="AK118:AO118" si="228">P118-Z118+AE118+U118</f>
        <v>1</v>
      </c>
      <c r="AL118" s="46">
        <f t="shared" si="228"/>
        <v>1</v>
      </c>
      <c r="AM118" s="46">
        <f t="shared" si="228"/>
        <v>1</v>
      </c>
      <c r="AN118" s="46">
        <f t="shared" si="228"/>
        <v>1</v>
      </c>
      <c r="AO118" s="46">
        <f t="shared" si="228"/>
        <v>1</v>
      </c>
      <c r="AP118" s="37"/>
      <c r="AQ118" s="43">
        <f>'EQUIPO FEBRERO 2025  1'!AQ118</f>
        <v>1</v>
      </c>
      <c r="AR118" s="41"/>
      <c r="AS118" s="41"/>
      <c r="AT118" s="53"/>
      <c r="AU118" s="54"/>
      <c r="AV118" s="54"/>
      <c r="AW118" s="4"/>
      <c r="AX118" s="4"/>
    </row>
    <row r="119" spans="1:50" ht="64.5" customHeight="1" x14ac:dyDescent="0.4">
      <c r="A119" s="35">
        <f t="shared" si="3"/>
        <v>114</v>
      </c>
      <c r="B119" s="55" t="s">
        <v>554</v>
      </c>
      <c r="C119" s="41"/>
      <c r="D119" s="63"/>
      <c r="E119" s="57"/>
      <c r="F119" s="58"/>
      <c r="G119" s="59"/>
      <c r="H119" s="58"/>
      <c r="I119" s="61"/>
      <c r="J119" s="74"/>
      <c r="K119" s="66"/>
      <c r="L119" s="43"/>
      <c r="M119" s="43"/>
      <c r="N119" s="137"/>
      <c r="O119" s="43">
        <f>'EQUIPO FEBRERO 2025  1'!AQ119</f>
        <v>4</v>
      </c>
      <c r="P119" s="45">
        <f t="shared" si="0"/>
        <v>4</v>
      </c>
      <c r="Q119" s="46">
        <f t="shared" ref="Q119:T119" si="229">AK119</f>
        <v>4</v>
      </c>
      <c r="R119" s="46">
        <f t="shared" si="229"/>
        <v>4</v>
      </c>
      <c r="S119" s="46">
        <f t="shared" si="229"/>
        <v>4</v>
      </c>
      <c r="T119" s="47">
        <f t="shared" si="229"/>
        <v>4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2025'!AP119</f>
        <v>4</v>
      </c>
      <c r="AK119" s="52">
        <f t="shared" ref="AK119:AO119" si="230">P119-Z119+AE119+U119</f>
        <v>4</v>
      </c>
      <c r="AL119" s="46">
        <f t="shared" si="230"/>
        <v>4</v>
      </c>
      <c r="AM119" s="46">
        <f t="shared" si="230"/>
        <v>4</v>
      </c>
      <c r="AN119" s="46">
        <f t="shared" si="230"/>
        <v>4</v>
      </c>
      <c r="AO119" s="46">
        <f t="shared" si="230"/>
        <v>4</v>
      </c>
      <c r="AP119" s="37"/>
      <c r="AQ119" s="43">
        <f>'EQUIPO FEBRERO 2025  1'!AQ119</f>
        <v>4</v>
      </c>
      <c r="AR119" s="41"/>
      <c r="AS119" s="41"/>
      <c r="AT119" s="53"/>
      <c r="AU119" s="54"/>
      <c r="AV119" s="54"/>
      <c r="AW119" s="4"/>
      <c r="AX119" s="4"/>
    </row>
    <row r="120" spans="1:50" ht="64.5" customHeight="1" x14ac:dyDescent="0.4">
      <c r="A120" s="35">
        <f t="shared" si="3"/>
        <v>115</v>
      </c>
      <c r="B120" s="67" t="s">
        <v>555</v>
      </c>
      <c r="C120" s="41" t="s">
        <v>38</v>
      </c>
      <c r="D120" s="105" t="s">
        <v>334</v>
      </c>
      <c r="E120" s="41" t="s">
        <v>340</v>
      </c>
      <c r="F120" s="37"/>
      <c r="G120" s="38" t="s">
        <v>42</v>
      </c>
      <c r="H120" s="37"/>
      <c r="I120" s="41" t="s">
        <v>556</v>
      </c>
      <c r="J120" s="44"/>
      <c r="K120" s="72">
        <v>44592</v>
      </c>
      <c r="L120" s="43"/>
      <c r="M120" s="43"/>
      <c r="N120" s="136"/>
      <c r="O120" s="43">
        <f>'EQUIPO FEBRERO 2025  1'!AQ120</f>
        <v>1</v>
      </c>
      <c r="P120" s="45">
        <f t="shared" si="0"/>
        <v>1</v>
      </c>
      <c r="Q120" s="46">
        <f t="shared" ref="Q120:T120" si="231">AK120</f>
        <v>1</v>
      </c>
      <c r="R120" s="46">
        <f t="shared" si="231"/>
        <v>1</v>
      </c>
      <c r="S120" s="46">
        <f t="shared" si="231"/>
        <v>1</v>
      </c>
      <c r="T120" s="47">
        <f t="shared" si="231"/>
        <v>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2025'!AP120</f>
        <v>1</v>
      </c>
      <c r="AK120" s="52">
        <f t="shared" ref="AK120:AO120" si="232">P120-Z120+AE120+U120</f>
        <v>1</v>
      </c>
      <c r="AL120" s="46">
        <f t="shared" si="232"/>
        <v>1</v>
      </c>
      <c r="AM120" s="46">
        <f t="shared" si="232"/>
        <v>1</v>
      </c>
      <c r="AN120" s="46">
        <f t="shared" si="232"/>
        <v>1</v>
      </c>
      <c r="AO120" s="46">
        <f t="shared" si="232"/>
        <v>1</v>
      </c>
      <c r="AP120" s="37"/>
      <c r="AQ120" s="43">
        <f>'EQUIPO FEBRERO 2025  1'!AQ120</f>
        <v>1</v>
      </c>
      <c r="AR120" s="41"/>
      <c r="AS120" s="41"/>
      <c r="AT120" s="53"/>
      <c r="AU120" s="54"/>
      <c r="AV120" s="54"/>
      <c r="AW120" s="4"/>
      <c r="AX120" s="4"/>
    </row>
    <row r="121" spans="1:50" ht="64.5" customHeight="1" x14ac:dyDescent="0.4">
      <c r="A121" s="35">
        <f t="shared" si="3"/>
        <v>116</v>
      </c>
      <c r="B121" s="67" t="s">
        <v>557</v>
      </c>
      <c r="C121" s="41" t="s">
        <v>38</v>
      </c>
      <c r="D121" s="105" t="s">
        <v>334</v>
      </c>
      <c r="E121" s="53" t="s">
        <v>558</v>
      </c>
      <c r="F121" s="37" t="s">
        <v>559</v>
      </c>
      <c r="G121" s="38" t="s">
        <v>42</v>
      </c>
      <c r="H121" s="37"/>
      <c r="I121" s="41" t="s">
        <v>560</v>
      </c>
      <c r="J121" s="44"/>
      <c r="K121" s="72">
        <v>44592</v>
      </c>
      <c r="L121" s="43"/>
      <c r="M121" s="43"/>
      <c r="N121" s="136"/>
      <c r="O121" s="43">
        <f>'EQUIPO FEBRERO 2025  1'!AQ121</f>
        <v>3</v>
      </c>
      <c r="P121" s="45">
        <f t="shared" si="0"/>
        <v>3</v>
      </c>
      <c r="Q121" s="46">
        <f t="shared" ref="Q121:T121" si="233">AK121</f>
        <v>3</v>
      </c>
      <c r="R121" s="46">
        <f t="shared" si="233"/>
        <v>3</v>
      </c>
      <c r="S121" s="46">
        <f t="shared" si="233"/>
        <v>3</v>
      </c>
      <c r="T121" s="47">
        <f t="shared" si="233"/>
        <v>3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2025'!AP121</f>
        <v>3</v>
      </c>
      <c r="AK121" s="52">
        <f t="shared" ref="AK121:AO121" si="234">P121-Z121+AE121+U121</f>
        <v>3</v>
      </c>
      <c r="AL121" s="46">
        <f t="shared" si="234"/>
        <v>3</v>
      </c>
      <c r="AM121" s="46">
        <f t="shared" si="234"/>
        <v>3</v>
      </c>
      <c r="AN121" s="46">
        <f t="shared" si="234"/>
        <v>3</v>
      </c>
      <c r="AO121" s="46">
        <f t="shared" si="234"/>
        <v>3</v>
      </c>
      <c r="AP121" s="37"/>
      <c r="AQ121" s="43">
        <f>'EQUIPO FEBRERO 2025  1'!AQ121</f>
        <v>3</v>
      </c>
      <c r="AR121" s="41"/>
      <c r="AS121" s="41"/>
      <c r="AT121" s="53"/>
      <c r="AU121" s="54"/>
      <c r="AV121" s="54"/>
      <c r="AW121" s="4"/>
      <c r="AX121" s="4"/>
    </row>
    <row r="122" spans="1:50" ht="64.5" customHeight="1" x14ac:dyDescent="0.4">
      <c r="A122" s="35">
        <f t="shared" si="3"/>
        <v>117</v>
      </c>
      <c r="B122" s="67" t="s">
        <v>561</v>
      </c>
      <c r="C122" s="41" t="s">
        <v>38</v>
      </c>
      <c r="D122" s="41" t="s">
        <v>386</v>
      </c>
      <c r="E122" s="41" t="s">
        <v>562</v>
      </c>
      <c r="F122" s="37" t="s">
        <v>563</v>
      </c>
      <c r="G122" s="38" t="s">
        <v>42</v>
      </c>
      <c r="H122" s="37"/>
      <c r="I122" s="41" t="s">
        <v>564</v>
      </c>
      <c r="J122" s="41" t="s">
        <v>386</v>
      </c>
      <c r="K122" s="72">
        <v>45079</v>
      </c>
      <c r="L122" s="43"/>
      <c r="M122" s="43">
        <v>367</v>
      </c>
      <c r="N122" s="136"/>
      <c r="O122" s="43">
        <f>'EQUIPO FEBRERO 2025  1'!AQ122</f>
        <v>0</v>
      </c>
      <c r="P122" s="45">
        <f t="shared" si="0"/>
        <v>0</v>
      </c>
      <c r="Q122" s="46">
        <f t="shared" ref="Q122:T122" si="235">AK122</f>
        <v>0</v>
      </c>
      <c r="R122" s="46">
        <f t="shared" si="235"/>
        <v>0</v>
      </c>
      <c r="S122" s="46">
        <f t="shared" si="235"/>
        <v>0</v>
      </c>
      <c r="T122" s="47">
        <f t="shared" si="235"/>
        <v>0</v>
      </c>
      <c r="U122" s="142"/>
      <c r="V122" s="143"/>
      <c r="W122" s="143"/>
      <c r="X122" s="143"/>
      <c r="Y122" s="144"/>
      <c r="Z122" s="145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2025'!AP122</f>
        <v>0</v>
      </c>
      <c r="AK122" s="52">
        <f t="shared" ref="AK122:AO122" si="236">P122-Z122+AE122+U122</f>
        <v>0</v>
      </c>
      <c r="AL122" s="46">
        <f t="shared" si="236"/>
        <v>0</v>
      </c>
      <c r="AM122" s="46">
        <f t="shared" si="236"/>
        <v>0</v>
      </c>
      <c r="AN122" s="46">
        <f t="shared" si="236"/>
        <v>0</v>
      </c>
      <c r="AO122" s="46">
        <f t="shared" si="236"/>
        <v>0</v>
      </c>
      <c r="AP122" s="37"/>
      <c r="AQ122" s="43">
        <f>'EQUIPO FEBRERO 2025  1'!AQ122</f>
        <v>0</v>
      </c>
      <c r="AR122" s="41"/>
      <c r="AS122" s="41"/>
      <c r="AT122" s="53"/>
      <c r="AU122" s="54"/>
      <c r="AV122" s="54"/>
      <c r="AW122" s="4"/>
      <c r="AX122" s="4"/>
    </row>
    <row r="123" spans="1:50" ht="64.5" customHeight="1" x14ac:dyDescent="0.4">
      <c r="A123" s="35">
        <f t="shared" si="3"/>
        <v>118</v>
      </c>
      <c r="B123" s="55" t="s">
        <v>565</v>
      </c>
      <c r="C123" s="41" t="s">
        <v>38</v>
      </c>
      <c r="D123" s="63" t="s">
        <v>58</v>
      </c>
      <c r="E123" s="146" t="s">
        <v>566</v>
      </c>
      <c r="F123" s="58" t="s">
        <v>567</v>
      </c>
      <c r="G123" s="59" t="s">
        <v>42</v>
      </c>
      <c r="H123" s="60">
        <v>2500</v>
      </c>
      <c r="I123" s="61" t="s">
        <v>568</v>
      </c>
      <c r="J123" s="74" t="s">
        <v>58</v>
      </c>
      <c r="K123" s="66">
        <v>44592</v>
      </c>
      <c r="L123" s="43"/>
      <c r="M123" s="43"/>
      <c r="N123" s="147"/>
      <c r="O123" s="43">
        <f>'EQUIPO FEBRERO 2025  1'!AQ123</f>
        <v>0</v>
      </c>
      <c r="P123" s="45">
        <f t="shared" si="0"/>
        <v>0</v>
      </c>
      <c r="Q123" s="46">
        <f t="shared" ref="Q123:T123" si="237">AK123</f>
        <v>0</v>
      </c>
      <c r="R123" s="46">
        <f t="shared" si="237"/>
        <v>0</v>
      </c>
      <c r="S123" s="46">
        <f t="shared" si="237"/>
        <v>0</v>
      </c>
      <c r="T123" s="148">
        <f t="shared" si="237"/>
        <v>0</v>
      </c>
      <c r="U123" s="149"/>
      <c r="V123" s="41"/>
      <c r="W123" s="41"/>
      <c r="X123" s="41"/>
      <c r="Y123" s="150"/>
      <c r="Z123" s="151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2025'!AP123</f>
        <v>0</v>
      </c>
      <c r="AK123" s="52">
        <f t="shared" ref="AK123:AO123" si="238">P123-Z123+AE123+U123</f>
        <v>0</v>
      </c>
      <c r="AL123" s="46">
        <f t="shared" si="238"/>
        <v>0</v>
      </c>
      <c r="AM123" s="46">
        <f t="shared" si="238"/>
        <v>0</v>
      </c>
      <c r="AN123" s="46">
        <f t="shared" si="238"/>
        <v>0</v>
      </c>
      <c r="AO123" s="46">
        <f t="shared" si="238"/>
        <v>0</v>
      </c>
      <c r="AP123" s="37"/>
      <c r="AQ123" s="43">
        <f>'EQUIPO FEBRERO 2025  1'!AQ123</f>
        <v>0</v>
      </c>
      <c r="AR123" s="41"/>
      <c r="AS123" s="41"/>
      <c r="AT123" s="53"/>
      <c r="AU123" s="54"/>
      <c r="AV123" s="54"/>
      <c r="AW123" s="4"/>
      <c r="AX123" s="4"/>
    </row>
    <row r="124" spans="1:50" ht="64.5" customHeight="1" x14ac:dyDescent="0.4">
      <c r="A124" s="35">
        <f t="shared" si="3"/>
        <v>119</v>
      </c>
      <c r="B124" s="67" t="s">
        <v>569</v>
      </c>
      <c r="C124" s="41" t="s">
        <v>38</v>
      </c>
      <c r="D124" s="41" t="s">
        <v>442</v>
      </c>
      <c r="E124" s="41" t="s">
        <v>570</v>
      </c>
      <c r="F124" s="41" t="s">
        <v>567</v>
      </c>
      <c r="G124" s="53" t="s">
        <v>42</v>
      </c>
      <c r="H124" s="41"/>
      <c r="I124" s="41" t="s">
        <v>571</v>
      </c>
      <c r="J124" s="41" t="s">
        <v>72</v>
      </c>
      <c r="K124" s="72">
        <v>45574</v>
      </c>
      <c r="L124" s="43" t="s">
        <v>142</v>
      </c>
      <c r="M124" s="43">
        <v>74</v>
      </c>
      <c r="N124" s="136"/>
      <c r="O124" s="43">
        <f>'EQUIPO FEBRERO 2025  1'!AQ124</f>
        <v>6</v>
      </c>
      <c r="P124" s="45">
        <f t="shared" si="0"/>
        <v>6</v>
      </c>
      <c r="Q124" s="46">
        <f t="shared" ref="Q124:T124" si="239">AK124</f>
        <v>6</v>
      </c>
      <c r="R124" s="46">
        <f t="shared" si="239"/>
        <v>6</v>
      </c>
      <c r="S124" s="46">
        <f t="shared" si="239"/>
        <v>6</v>
      </c>
      <c r="T124" s="152">
        <f t="shared" si="239"/>
        <v>6</v>
      </c>
      <c r="U124" s="149"/>
      <c r="V124" s="41"/>
      <c r="W124" s="41"/>
      <c r="X124" s="41"/>
      <c r="Y124" s="150"/>
      <c r="Z124" s="153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2025'!AP124</f>
        <v>6</v>
      </c>
      <c r="AK124" s="52">
        <f t="shared" ref="AK124:AO124" si="240">P124-Z124+AE124+U124</f>
        <v>6</v>
      </c>
      <c r="AL124" s="46">
        <f t="shared" si="240"/>
        <v>6</v>
      </c>
      <c r="AM124" s="46">
        <f t="shared" si="240"/>
        <v>6</v>
      </c>
      <c r="AN124" s="46">
        <f t="shared" si="240"/>
        <v>6</v>
      </c>
      <c r="AO124" s="46">
        <f t="shared" si="240"/>
        <v>6</v>
      </c>
      <c r="AP124" s="37"/>
      <c r="AQ124" s="43">
        <f>'EQUIPO FEBRERO 2025  1'!AQ124</f>
        <v>6</v>
      </c>
      <c r="AR124" s="41"/>
      <c r="AS124" s="41"/>
      <c r="AT124" s="53"/>
      <c r="AU124" s="54"/>
      <c r="AV124" s="54"/>
      <c r="AW124" s="4"/>
      <c r="AX124" s="4"/>
    </row>
    <row r="125" spans="1:50" ht="64.5" customHeight="1" x14ac:dyDescent="0.4">
      <c r="A125" s="35">
        <f t="shared" si="3"/>
        <v>120</v>
      </c>
      <c r="B125" s="67" t="s">
        <v>572</v>
      </c>
      <c r="C125" s="41" t="s">
        <v>38</v>
      </c>
      <c r="D125" s="41" t="s">
        <v>59</v>
      </c>
      <c r="E125" s="41" t="s">
        <v>573</v>
      </c>
      <c r="F125" s="41" t="s">
        <v>574</v>
      </c>
      <c r="G125" s="53" t="s">
        <v>42</v>
      </c>
      <c r="H125" s="74">
        <v>2500</v>
      </c>
      <c r="I125" s="41" t="s">
        <v>575</v>
      </c>
      <c r="J125" s="41" t="s">
        <v>72</v>
      </c>
      <c r="K125" s="72">
        <v>45107</v>
      </c>
      <c r="L125" s="43" t="s">
        <v>109</v>
      </c>
      <c r="M125" s="43">
        <v>387</v>
      </c>
      <c r="N125" s="44"/>
      <c r="O125" s="43">
        <f>'EQUIPO FEBRERO 2025  1'!AQ125</f>
        <v>0</v>
      </c>
      <c r="P125" s="45">
        <f t="shared" si="0"/>
        <v>0</v>
      </c>
      <c r="Q125" s="46">
        <f t="shared" ref="Q125:T125" si="241">AK125</f>
        <v>0</v>
      </c>
      <c r="R125" s="46">
        <f t="shared" si="241"/>
        <v>0</v>
      </c>
      <c r="S125" s="46">
        <f t="shared" si="241"/>
        <v>0</v>
      </c>
      <c r="T125" s="47">
        <f t="shared" si="241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2025'!AP125</f>
        <v>0</v>
      </c>
      <c r="AK125" s="52">
        <f t="shared" ref="AK125:AO125" si="242">P125-Z125+AE125+U125</f>
        <v>0</v>
      </c>
      <c r="AL125" s="46">
        <f t="shared" si="242"/>
        <v>0</v>
      </c>
      <c r="AM125" s="46">
        <f t="shared" si="242"/>
        <v>0</v>
      </c>
      <c r="AN125" s="46">
        <f t="shared" si="242"/>
        <v>0</v>
      </c>
      <c r="AO125" s="46">
        <f t="shared" si="242"/>
        <v>0</v>
      </c>
      <c r="AP125" s="37"/>
      <c r="AQ125" s="43">
        <f>'EQUIPO FEBRERO 2025  1'!AQ125</f>
        <v>0</v>
      </c>
      <c r="AR125" s="41"/>
      <c r="AS125" s="41"/>
      <c r="AT125" s="53"/>
      <c r="AU125" s="54"/>
      <c r="AV125" s="54"/>
      <c r="AW125" s="4"/>
      <c r="AX125" s="4"/>
    </row>
    <row r="126" spans="1:50" ht="64.5" customHeight="1" x14ac:dyDescent="0.4">
      <c r="A126" s="35">
        <f t="shared" si="3"/>
        <v>121</v>
      </c>
      <c r="B126" s="154" t="s">
        <v>576</v>
      </c>
      <c r="C126" s="155"/>
      <c r="D126" s="41" t="s">
        <v>577</v>
      </c>
      <c r="E126" s="41" t="s">
        <v>578</v>
      </c>
      <c r="F126" s="41" t="s">
        <v>87</v>
      </c>
      <c r="G126" s="53"/>
      <c r="H126" s="74">
        <v>5500</v>
      </c>
      <c r="I126" s="41" t="s">
        <v>579</v>
      </c>
      <c r="J126" s="41" t="s">
        <v>72</v>
      </c>
      <c r="K126" s="62">
        <v>44592</v>
      </c>
      <c r="L126" s="43"/>
      <c r="M126" s="43"/>
      <c r="N126" s="44"/>
      <c r="O126" s="43">
        <f>'EQUIPO FEBRERO 2025  1'!AQ126</f>
        <v>4</v>
      </c>
      <c r="P126" s="45">
        <f t="shared" si="0"/>
        <v>4</v>
      </c>
      <c r="Q126" s="46">
        <f t="shared" ref="Q126:T126" si="243">AK126</f>
        <v>4</v>
      </c>
      <c r="R126" s="46">
        <f t="shared" si="243"/>
        <v>4</v>
      </c>
      <c r="S126" s="46">
        <f t="shared" si="243"/>
        <v>4</v>
      </c>
      <c r="T126" s="47">
        <f t="shared" si="243"/>
        <v>4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2025'!AP126</f>
        <v>4</v>
      </c>
      <c r="AK126" s="52">
        <f t="shared" ref="AK126:AO126" si="244">P126-Z126+AE126+U126</f>
        <v>4</v>
      </c>
      <c r="AL126" s="46">
        <f t="shared" si="244"/>
        <v>4</v>
      </c>
      <c r="AM126" s="46">
        <f t="shared" si="244"/>
        <v>4</v>
      </c>
      <c r="AN126" s="46">
        <f t="shared" si="244"/>
        <v>4</v>
      </c>
      <c r="AO126" s="46">
        <f t="shared" si="244"/>
        <v>4</v>
      </c>
      <c r="AP126" s="37"/>
      <c r="AQ126" s="43">
        <f>'EQUIPO FEBRERO 2025  1'!AQ126</f>
        <v>4</v>
      </c>
      <c r="AR126" s="41"/>
      <c r="AS126" s="41"/>
      <c r="AT126" s="53"/>
      <c r="AU126" s="54"/>
      <c r="AV126" s="54"/>
      <c r="AW126" s="4"/>
      <c r="AX126" s="4"/>
    </row>
    <row r="127" spans="1:50" ht="64.5" customHeight="1" x14ac:dyDescent="0.4">
      <c r="A127" s="35">
        <f t="shared" si="3"/>
        <v>122</v>
      </c>
      <c r="B127" s="67" t="s">
        <v>580</v>
      </c>
      <c r="C127" s="41"/>
      <c r="D127" s="41" t="s">
        <v>58</v>
      </c>
      <c r="E127" s="41" t="s">
        <v>581</v>
      </c>
      <c r="F127" s="41" t="s">
        <v>582</v>
      </c>
      <c r="G127" s="53" t="s">
        <v>42</v>
      </c>
      <c r="H127" s="41"/>
      <c r="I127" s="156" t="s">
        <v>413</v>
      </c>
      <c r="J127" s="41" t="s">
        <v>72</v>
      </c>
      <c r="K127" s="62">
        <v>44592</v>
      </c>
      <c r="L127" s="43"/>
      <c r="M127" s="43"/>
      <c r="N127" s="44"/>
      <c r="O127" s="43">
        <f>'EQUIPO FEBRERO 2025  1'!AQ127</f>
        <v>0</v>
      </c>
      <c r="P127" s="45">
        <f t="shared" si="0"/>
        <v>0</v>
      </c>
      <c r="Q127" s="46">
        <f t="shared" ref="Q127:T127" si="245">AK127</f>
        <v>0</v>
      </c>
      <c r="R127" s="46">
        <f t="shared" si="245"/>
        <v>0</v>
      </c>
      <c r="S127" s="46">
        <f t="shared" si="245"/>
        <v>0</v>
      </c>
      <c r="T127" s="47">
        <f t="shared" si="245"/>
        <v>0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2025'!AP127</f>
        <v>0</v>
      </c>
      <c r="AK127" s="52">
        <f t="shared" ref="AK127:AO127" si="246">P127-Z127+AE127+U127</f>
        <v>0</v>
      </c>
      <c r="AL127" s="46">
        <f t="shared" si="246"/>
        <v>0</v>
      </c>
      <c r="AM127" s="46">
        <f t="shared" si="246"/>
        <v>0</v>
      </c>
      <c r="AN127" s="46">
        <f t="shared" si="246"/>
        <v>0</v>
      </c>
      <c r="AO127" s="46">
        <f t="shared" si="246"/>
        <v>0</v>
      </c>
      <c r="AP127" s="37"/>
      <c r="AQ127" s="43">
        <f>'EQUIPO FEBRERO 2025  1'!AQ127</f>
        <v>0</v>
      </c>
      <c r="AR127" s="41"/>
      <c r="AS127" s="41"/>
      <c r="AT127" s="53"/>
      <c r="AU127" s="54"/>
      <c r="AV127" s="54"/>
      <c r="AW127" s="4"/>
      <c r="AX127" s="4"/>
    </row>
    <row r="128" spans="1:50" ht="64.5" customHeight="1" x14ac:dyDescent="0.4">
      <c r="A128" s="35">
        <f t="shared" si="3"/>
        <v>123</v>
      </c>
      <c r="B128" s="67" t="s">
        <v>583</v>
      </c>
      <c r="C128" s="41" t="s">
        <v>38</v>
      </c>
      <c r="D128" s="41" t="s">
        <v>59</v>
      </c>
      <c r="E128" s="41" t="s">
        <v>573</v>
      </c>
      <c r="F128" s="41" t="s">
        <v>584</v>
      </c>
      <c r="G128" s="53" t="s">
        <v>42</v>
      </c>
      <c r="H128" s="74">
        <v>2500</v>
      </c>
      <c r="I128" s="41" t="s">
        <v>585</v>
      </c>
      <c r="J128" s="41" t="s">
        <v>72</v>
      </c>
      <c r="K128" s="72">
        <v>45328</v>
      </c>
      <c r="L128" s="43" t="s">
        <v>109</v>
      </c>
      <c r="M128" s="43">
        <v>31</v>
      </c>
      <c r="N128" s="44"/>
      <c r="O128" s="43">
        <f>'EQUIPO FEBRERO 2025  1'!AQ128</f>
        <v>3</v>
      </c>
      <c r="P128" s="45">
        <f t="shared" si="0"/>
        <v>3</v>
      </c>
      <c r="Q128" s="46">
        <f t="shared" ref="Q128:T128" si="247">AK128</f>
        <v>3</v>
      </c>
      <c r="R128" s="46">
        <f t="shared" si="247"/>
        <v>3</v>
      </c>
      <c r="S128" s="46">
        <f t="shared" si="247"/>
        <v>3</v>
      </c>
      <c r="T128" s="47">
        <f t="shared" si="247"/>
        <v>3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2025'!AP128</f>
        <v>5</v>
      </c>
      <c r="AK128" s="52">
        <f t="shared" ref="AK128:AO128" si="248">P128-Z128+AE128+U128</f>
        <v>3</v>
      </c>
      <c r="AL128" s="46">
        <f t="shared" si="248"/>
        <v>3</v>
      </c>
      <c r="AM128" s="46">
        <f t="shared" si="248"/>
        <v>3</v>
      </c>
      <c r="AN128" s="46">
        <f t="shared" si="248"/>
        <v>3</v>
      </c>
      <c r="AO128" s="46">
        <f t="shared" si="248"/>
        <v>3</v>
      </c>
      <c r="AP128" s="37"/>
      <c r="AQ128" s="43">
        <f>'EQUIPO FEBRERO 2025  1'!AQ128</f>
        <v>3</v>
      </c>
      <c r="AR128" s="41"/>
      <c r="AS128" s="41"/>
      <c r="AT128" s="53"/>
      <c r="AU128" s="54"/>
      <c r="AV128" s="54"/>
      <c r="AW128" s="4"/>
      <c r="AX128" s="4"/>
    </row>
    <row r="129" spans="1:50" ht="64.5" customHeight="1" x14ac:dyDescent="0.4">
      <c r="A129" s="35">
        <f t="shared" si="3"/>
        <v>124</v>
      </c>
      <c r="B129" s="73" t="s">
        <v>587</v>
      </c>
      <c r="C129" s="41" t="s">
        <v>38</v>
      </c>
      <c r="D129" s="41" t="s">
        <v>59</v>
      </c>
      <c r="E129" s="41" t="s">
        <v>573</v>
      </c>
      <c r="F129" s="41" t="s">
        <v>456</v>
      </c>
      <c r="G129" s="44" t="s">
        <v>42</v>
      </c>
      <c r="H129" s="74">
        <v>2500</v>
      </c>
      <c r="I129" s="41" t="s">
        <v>588</v>
      </c>
      <c r="J129" s="41" t="s">
        <v>72</v>
      </c>
      <c r="K129" s="72">
        <v>45107</v>
      </c>
      <c r="L129" s="43" t="s">
        <v>109</v>
      </c>
      <c r="M129" s="43">
        <v>388</v>
      </c>
      <c r="N129" s="44"/>
      <c r="O129" s="43">
        <f>'EQUIPO FEBRERO 2025  1'!AQ129</f>
        <v>6</v>
      </c>
      <c r="P129" s="45">
        <f t="shared" si="0"/>
        <v>6</v>
      </c>
      <c r="Q129" s="46">
        <f t="shared" ref="Q129:T129" si="249">AK129</f>
        <v>6</v>
      </c>
      <c r="R129" s="46">
        <f t="shared" si="249"/>
        <v>6</v>
      </c>
      <c r="S129" s="46">
        <f t="shared" si="249"/>
        <v>6</v>
      </c>
      <c r="T129" s="47">
        <f t="shared" si="249"/>
        <v>6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2025'!AP129</f>
        <v>6</v>
      </c>
      <c r="AK129" s="52">
        <f t="shared" ref="AK129:AO129" si="250">P129-Z129+AE129+U129</f>
        <v>6</v>
      </c>
      <c r="AL129" s="46">
        <f t="shared" si="250"/>
        <v>6</v>
      </c>
      <c r="AM129" s="46">
        <f t="shared" si="250"/>
        <v>6</v>
      </c>
      <c r="AN129" s="46">
        <f t="shared" si="250"/>
        <v>6</v>
      </c>
      <c r="AO129" s="46">
        <f t="shared" si="250"/>
        <v>6</v>
      </c>
      <c r="AP129" s="37"/>
      <c r="AQ129" s="43">
        <f>'EQUIPO FEBRERO 2025  1'!AQ129</f>
        <v>6</v>
      </c>
      <c r="AR129" s="41"/>
      <c r="AS129" s="41"/>
      <c r="AT129" s="53"/>
      <c r="AU129" s="54"/>
      <c r="AV129" s="54"/>
      <c r="AW129" s="4"/>
      <c r="AX129" s="4"/>
    </row>
    <row r="130" spans="1:50" ht="64.5" customHeight="1" x14ac:dyDescent="0.4">
      <c r="A130" s="35">
        <f t="shared" si="3"/>
        <v>125</v>
      </c>
      <c r="B130" s="67" t="s">
        <v>590</v>
      </c>
      <c r="C130" s="41" t="s">
        <v>38</v>
      </c>
      <c r="D130" s="41" t="s">
        <v>386</v>
      </c>
      <c r="E130" s="41" t="s">
        <v>591</v>
      </c>
      <c r="F130" s="41" t="s">
        <v>592</v>
      </c>
      <c r="G130" s="53" t="s">
        <v>42</v>
      </c>
      <c r="H130" s="41"/>
      <c r="I130" s="41" t="s">
        <v>593</v>
      </c>
      <c r="J130" s="41" t="s">
        <v>386</v>
      </c>
      <c r="K130" s="72">
        <v>45126</v>
      </c>
      <c r="L130" s="43">
        <v>2023015</v>
      </c>
      <c r="M130" s="43">
        <v>409</v>
      </c>
      <c r="N130" s="44"/>
      <c r="O130" s="43">
        <f>'EQUIPO FEBRERO 2025  1'!AQ130</f>
        <v>5</v>
      </c>
      <c r="P130" s="45">
        <f t="shared" si="0"/>
        <v>5</v>
      </c>
      <c r="Q130" s="46">
        <f t="shared" ref="Q130:T130" si="251">AK130</f>
        <v>5</v>
      </c>
      <c r="R130" s="46">
        <f t="shared" si="251"/>
        <v>5</v>
      </c>
      <c r="S130" s="46">
        <f t="shared" si="251"/>
        <v>5</v>
      </c>
      <c r="T130" s="47">
        <f t="shared" si="251"/>
        <v>5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2025'!AP130</f>
        <v>5</v>
      </c>
      <c r="AK130" s="52">
        <f t="shared" ref="AK130:AO130" si="252">P130-Z130+AE130+U130</f>
        <v>5</v>
      </c>
      <c r="AL130" s="46">
        <f t="shared" si="252"/>
        <v>5</v>
      </c>
      <c r="AM130" s="46">
        <f t="shared" si="252"/>
        <v>5</v>
      </c>
      <c r="AN130" s="46">
        <f t="shared" si="252"/>
        <v>5</v>
      </c>
      <c r="AO130" s="46">
        <f t="shared" si="252"/>
        <v>5</v>
      </c>
      <c r="AP130" s="37"/>
      <c r="AQ130" s="43">
        <f>'EQUIPO FEBRERO 2025  1'!AQ130</f>
        <v>5</v>
      </c>
      <c r="AR130" s="41"/>
      <c r="AS130" s="41"/>
      <c r="AT130" s="53"/>
      <c r="AU130" s="54"/>
      <c r="AV130" s="54"/>
      <c r="AW130" s="4"/>
      <c r="AX130" s="4"/>
    </row>
    <row r="131" spans="1:50" ht="64.5" customHeight="1" x14ac:dyDescent="0.4">
      <c r="A131" s="35">
        <f t="shared" si="3"/>
        <v>126</v>
      </c>
      <c r="B131" s="67" t="s">
        <v>594</v>
      </c>
      <c r="C131" s="41" t="s">
        <v>38</v>
      </c>
      <c r="D131" s="41" t="s">
        <v>59</v>
      </c>
      <c r="E131" s="41" t="s">
        <v>595</v>
      </c>
      <c r="F131" s="41" t="s">
        <v>596</v>
      </c>
      <c r="G131" s="53" t="s">
        <v>42</v>
      </c>
      <c r="H131" s="74">
        <v>5500</v>
      </c>
      <c r="I131" s="41" t="s">
        <v>597</v>
      </c>
      <c r="J131" s="41" t="s">
        <v>72</v>
      </c>
      <c r="K131" s="72">
        <v>45107</v>
      </c>
      <c r="L131" s="43">
        <v>389</v>
      </c>
      <c r="M131" s="43"/>
      <c r="N131" s="44"/>
      <c r="O131" s="43">
        <f>'EQUIPO FEBRERO 2025  1'!AQ131</f>
        <v>12</v>
      </c>
      <c r="P131" s="45">
        <f t="shared" si="0"/>
        <v>12</v>
      </c>
      <c r="Q131" s="46">
        <f t="shared" ref="Q131:T131" si="253">AK131</f>
        <v>12</v>
      </c>
      <c r="R131" s="46">
        <f t="shared" si="253"/>
        <v>12</v>
      </c>
      <c r="S131" s="46">
        <f t="shared" si="253"/>
        <v>12</v>
      </c>
      <c r="T131" s="47">
        <f t="shared" si="253"/>
        <v>12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2025'!AP131</f>
        <v>12</v>
      </c>
      <c r="AK131" s="52">
        <f t="shared" ref="AK131:AO131" si="254">P131-Z131+AE131+U131</f>
        <v>12</v>
      </c>
      <c r="AL131" s="46">
        <f t="shared" si="254"/>
        <v>12</v>
      </c>
      <c r="AM131" s="46">
        <f t="shared" si="254"/>
        <v>12</v>
      </c>
      <c r="AN131" s="46">
        <f t="shared" si="254"/>
        <v>12</v>
      </c>
      <c r="AO131" s="46">
        <f t="shared" si="254"/>
        <v>12</v>
      </c>
      <c r="AP131" s="37"/>
      <c r="AQ131" s="43">
        <f>'EQUIPO FEBRERO 2025  1'!AQ131</f>
        <v>12</v>
      </c>
      <c r="AR131" s="41"/>
      <c r="AS131" s="41"/>
      <c r="AT131" s="53"/>
      <c r="AU131" s="54"/>
      <c r="AV131" s="54"/>
      <c r="AW131" s="4"/>
      <c r="AX131" s="4"/>
    </row>
    <row r="132" spans="1:50" ht="64.5" customHeight="1" x14ac:dyDescent="0.4">
      <c r="A132" s="35">
        <f t="shared" si="3"/>
        <v>127</v>
      </c>
      <c r="B132" s="67" t="s">
        <v>598</v>
      </c>
      <c r="C132" s="41" t="s">
        <v>38</v>
      </c>
      <c r="D132" s="41" t="s">
        <v>59</v>
      </c>
      <c r="E132" s="41" t="s">
        <v>595</v>
      </c>
      <c r="F132" s="41" t="s">
        <v>271</v>
      </c>
      <c r="G132" s="53" t="s">
        <v>42</v>
      </c>
      <c r="H132" s="74"/>
      <c r="I132" s="41" t="s">
        <v>599</v>
      </c>
      <c r="J132" s="41" t="s">
        <v>72</v>
      </c>
      <c r="K132" s="72">
        <v>45574</v>
      </c>
      <c r="L132" s="43" t="s">
        <v>142</v>
      </c>
      <c r="M132" s="43">
        <v>74</v>
      </c>
      <c r="N132" s="44"/>
      <c r="O132" s="43">
        <f>'EQUIPO FEBRERO 2025  1'!AQ132</f>
        <v>2</v>
      </c>
      <c r="P132" s="45">
        <f t="shared" si="0"/>
        <v>2</v>
      </c>
      <c r="Q132" s="46">
        <f t="shared" ref="Q132:T132" si="255">AK132</f>
        <v>2</v>
      </c>
      <c r="R132" s="46">
        <f t="shared" si="255"/>
        <v>2</v>
      </c>
      <c r="S132" s="46">
        <f t="shared" si="255"/>
        <v>2</v>
      </c>
      <c r="T132" s="47">
        <f t="shared" si="255"/>
        <v>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2025'!AP132</f>
        <v>2</v>
      </c>
      <c r="AK132" s="52">
        <f t="shared" ref="AK132:AO132" si="256">P132-Z132+AE132+U132</f>
        <v>2</v>
      </c>
      <c r="AL132" s="46">
        <f t="shared" si="256"/>
        <v>2</v>
      </c>
      <c r="AM132" s="46">
        <f t="shared" si="256"/>
        <v>2</v>
      </c>
      <c r="AN132" s="46">
        <f t="shared" si="256"/>
        <v>2</v>
      </c>
      <c r="AO132" s="46">
        <f t="shared" si="256"/>
        <v>2</v>
      </c>
      <c r="AP132" s="37"/>
      <c r="AQ132" s="43">
        <f>'EQUIPO FEBRERO 2025  1'!AQ132</f>
        <v>2</v>
      </c>
      <c r="AR132" s="41"/>
      <c r="AS132" s="41"/>
      <c r="AT132" s="53"/>
      <c r="AU132" s="54"/>
      <c r="AV132" s="54"/>
      <c r="AW132" s="4"/>
      <c r="AX132" s="4"/>
    </row>
    <row r="133" spans="1:50" ht="64.5" customHeight="1" x14ac:dyDescent="0.4">
      <c r="A133" s="35">
        <f t="shared" si="3"/>
        <v>128</v>
      </c>
      <c r="B133" s="73" t="s">
        <v>600</v>
      </c>
      <c r="C133" s="41" t="s">
        <v>38</v>
      </c>
      <c r="D133" s="41" t="s">
        <v>59</v>
      </c>
      <c r="E133" s="41" t="s">
        <v>573</v>
      </c>
      <c r="F133" s="41" t="s">
        <v>601</v>
      </c>
      <c r="G133" s="44" t="s">
        <v>42</v>
      </c>
      <c r="H133" s="74">
        <v>2500</v>
      </c>
      <c r="I133" s="41" t="s">
        <v>602</v>
      </c>
      <c r="J133" s="41" t="s">
        <v>72</v>
      </c>
      <c r="K133" s="72"/>
      <c r="L133" s="43" t="s">
        <v>109</v>
      </c>
      <c r="M133" s="43">
        <v>388</v>
      </c>
      <c r="N133" s="44"/>
      <c r="O133" s="43">
        <f>'EQUIPO FEBRERO 2025  1'!AQ133</f>
        <v>5</v>
      </c>
      <c r="P133" s="45">
        <f t="shared" si="0"/>
        <v>5</v>
      </c>
      <c r="Q133" s="46">
        <f t="shared" ref="Q133:T133" si="257">AK133</f>
        <v>5</v>
      </c>
      <c r="R133" s="46">
        <f t="shared" si="257"/>
        <v>5</v>
      </c>
      <c r="S133" s="46">
        <f t="shared" si="257"/>
        <v>5</v>
      </c>
      <c r="T133" s="47">
        <f t="shared" si="257"/>
        <v>5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2025'!AP133</f>
        <v>5</v>
      </c>
      <c r="AK133" s="52">
        <f t="shared" ref="AK133:AO133" si="258">P133-Z133+AE133+U133</f>
        <v>5</v>
      </c>
      <c r="AL133" s="46">
        <f t="shared" si="258"/>
        <v>5</v>
      </c>
      <c r="AM133" s="46">
        <f t="shared" si="258"/>
        <v>5</v>
      </c>
      <c r="AN133" s="46">
        <f t="shared" si="258"/>
        <v>5</v>
      </c>
      <c r="AO133" s="46">
        <f t="shared" si="258"/>
        <v>5</v>
      </c>
      <c r="AP133" s="37"/>
      <c r="AQ133" s="43">
        <f>'EQUIPO FEBRERO 2025  1'!AQ133</f>
        <v>5</v>
      </c>
      <c r="AR133" s="41"/>
      <c r="AS133" s="41"/>
      <c r="AT133" s="53"/>
      <c r="AU133" s="54"/>
      <c r="AV133" s="54"/>
      <c r="AW133" s="4"/>
      <c r="AX133" s="4"/>
    </row>
    <row r="134" spans="1:50" ht="64.5" customHeight="1" x14ac:dyDescent="0.4">
      <c r="A134" s="35">
        <f t="shared" si="3"/>
        <v>129</v>
      </c>
      <c r="B134" s="73" t="s">
        <v>603</v>
      </c>
      <c r="C134" s="41" t="s">
        <v>38</v>
      </c>
      <c r="D134" s="41" t="s">
        <v>59</v>
      </c>
      <c r="E134" s="41" t="s">
        <v>604</v>
      </c>
      <c r="F134" s="41" t="s">
        <v>605</v>
      </c>
      <c r="G134" s="44" t="s">
        <v>42</v>
      </c>
      <c r="H134" s="74">
        <v>2500</v>
      </c>
      <c r="I134" s="41" t="s">
        <v>606</v>
      </c>
      <c r="J134" s="41" t="s">
        <v>72</v>
      </c>
      <c r="K134" s="72">
        <v>45216</v>
      </c>
      <c r="L134" s="43">
        <v>2015</v>
      </c>
      <c r="M134" s="43">
        <v>451</v>
      </c>
      <c r="N134" s="44"/>
      <c r="O134" s="43">
        <f>'EQUIPO FEBRERO 2025  1'!AQ134</f>
        <v>3</v>
      </c>
      <c r="P134" s="45">
        <f t="shared" si="0"/>
        <v>3</v>
      </c>
      <c r="Q134" s="46">
        <f t="shared" ref="Q134:T134" si="259">AK134</f>
        <v>3</v>
      </c>
      <c r="R134" s="46">
        <f t="shared" si="259"/>
        <v>3</v>
      </c>
      <c r="S134" s="46">
        <f t="shared" si="259"/>
        <v>3</v>
      </c>
      <c r="T134" s="47">
        <f t="shared" si="259"/>
        <v>3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2025'!AP134</f>
        <v>3</v>
      </c>
      <c r="AK134" s="52">
        <f t="shared" ref="AK134:AO134" si="260">P134-Z134+AE134+U134</f>
        <v>3</v>
      </c>
      <c r="AL134" s="46">
        <f t="shared" si="260"/>
        <v>3</v>
      </c>
      <c r="AM134" s="46">
        <f t="shared" si="260"/>
        <v>3</v>
      </c>
      <c r="AN134" s="46">
        <f t="shared" si="260"/>
        <v>3</v>
      </c>
      <c r="AO134" s="46">
        <f t="shared" si="260"/>
        <v>3</v>
      </c>
      <c r="AP134" s="37"/>
      <c r="AQ134" s="43">
        <f>'EQUIPO FEBRERO 2025  1'!AQ134</f>
        <v>3</v>
      </c>
      <c r="AR134" s="41"/>
      <c r="AS134" s="41"/>
      <c r="AT134" s="53"/>
      <c r="AU134" s="54"/>
      <c r="AV134" s="54"/>
      <c r="AW134" s="4"/>
      <c r="AX134" s="4"/>
    </row>
    <row r="135" spans="1:50" ht="64.5" customHeight="1" x14ac:dyDescent="0.4">
      <c r="A135" s="35">
        <f t="shared" si="3"/>
        <v>130</v>
      </c>
      <c r="B135" s="67" t="s">
        <v>607</v>
      </c>
      <c r="C135" s="41" t="s">
        <v>38</v>
      </c>
      <c r="D135" s="37" t="s">
        <v>59</v>
      </c>
      <c r="E135" s="41" t="s">
        <v>608</v>
      </c>
      <c r="F135" s="37" t="s">
        <v>609</v>
      </c>
      <c r="G135" s="38" t="s">
        <v>42</v>
      </c>
      <c r="H135" s="37"/>
      <c r="I135" s="41" t="s">
        <v>610</v>
      </c>
      <c r="J135" s="41" t="s">
        <v>72</v>
      </c>
      <c r="K135" s="66">
        <v>45682</v>
      </c>
      <c r="L135" s="43"/>
      <c r="M135" s="43">
        <v>140</v>
      </c>
      <c r="N135" s="133"/>
      <c r="O135" s="43">
        <f>'EQUIPO FEBRERO 2025  1'!AQ135</f>
        <v>5</v>
      </c>
      <c r="P135" s="45">
        <f t="shared" si="0"/>
        <v>5</v>
      </c>
      <c r="Q135" s="46">
        <f t="shared" ref="Q135:T135" si="261">AK135</f>
        <v>5</v>
      </c>
      <c r="R135" s="46">
        <f t="shared" si="261"/>
        <v>5</v>
      </c>
      <c r="S135" s="46">
        <f t="shared" si="261"/>
        <v>5</v>
      </c>
      <c r="T135" s="47">
        <f t="shared" si="261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2025'!AP135</f>
        <v>6</v>
      </c>
      <c r="AK135" s="52">
        <f t="shared" ref="AK135:AO135" si="262">P135-Z135+AE135+U135</f>
        <v>5</v>
      </c>
      <c r="AL135" s="46">
        <f t="shared" si="262"/>
        <v>5</v>
      </c>
      <c r="AM135" s="46">
        <f t="shared" si="262"/>
        <v>5</v>
      </c>
      <c r="AN135" s="46">
        <f t="shared" si="262"/>
        <v>5</v>
      </c>
      <c r="AO135" s="46">
        <f t="shared" si="262"/>
        <v>5</v>
      </c>
      <c r="AP135" s="37"/>
      <c r="AQ135" s="43">
        <f>'EQUIPO FEBRERO 2025  1'!AQ135</f>
        <v>5</v>
      </c>
      <c r="AR135" s="41"/>
      <c r="AS135" s="41"/>
      <c r="AT135" s="53"/>
      <c r="AU135" s="54"/>
      <c r="AV135" s="54"/>
      <c r="AW135" s="4"/>
      <c r="AX135" s="4"/>
    </row>
    <row r="136" spans="1:50" ht="64.5" customHeight="1" x14ac:dyDescent="0.4">
      <c r="A136" s="35">
        <f t="shared" si="3"/>
        <v>131</v>
      </c>
      <c r="B136" s="55" t="s">
        <v>611</v>
      </c>
      <c r="C136" s="41" t="s">
        <v>38</v>
      </c>
      <c r="D136" s="56" t="s">
        <v>58</v>
      </c>
      <c r="E136" s="57" t="s">
        <v>608</v>
      </c>
      <c r="F136" s="58" t="s">
        <v>612</v>
      </c>
      <c r="G136" s="59" t="s">
        <v>42</v>
      </c>
      <c r="H136" s="58"/>
      <c r="I136" s="61" t="s">
        <v>613</v>
      </c>
      <c r="J136" s="74" t="s">
        <v>58</v>
      </c>
      <c r="K136" s="66">
        <v>44592</v>
      </c>
      <c r="L136" s="43"/>
      <c r="M136" s="43"/>
      <c r="N136" s="53"/>
      <c r="O136" s="43">
        <f>'EQUIPO FEBRERO 2025  1'!AQ136</f>
        <v>4</v>
      </c>
      <c r="P136" s="45">
        <f t="shared" si="0"/>
        <v>4</v>
      </c>
      <c r="Q136" s="46">
        <f t="shared" ref="Q136:T136" si="263">AK136</f>
        <v>4</v>
      </c>
      <c r="R136" s="46">
        <f t="shared" si="263"/>
        <v>4</v>
      </c>
      <c r="S136" s="46">
        <f t="shared" si="263"/>
        <v>4</v>
      </c>
      <c r="T136" s="47">
        <f t="shared" si="263"/>
        <v>4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2025'!AP136</f>
        <v>4</v>
      </c>
      <c r="AK136" s="52">
        <f t="shared" ref="AK136:AO136" si="264">P136-Z136+AE136+U136</f>
        <v>4</v>
      </c>
      <c r="AL136" s="46">
        <f t="shared" si="264"/>
        <v>4</v>
      </c>
      <c r="AM136" s="46">
        <f t="shared" si="264"/>
        <v>4</v>
      </c>
      <c r="AN136" s="46">
        <f t="shared" si="264"/>
        <v>4</v>
      </c>
      <c r="AO136" s="46">
        <f t="shared" si="264"/>
        <v>4</v>
      </c>
      <c r="AP136" s="37"/>
      <c r="AQ136" s="43">
        <f>'EQUIPO FEBRERO 2025  1'!AQ136</f>
        <v>4</v>
      </c>
      <c r="AR136" s="41"/>
      <c r="AS136" s="41"/>
      <c r="AT136" s="53"/>
      <c r="AU136" s="54"/>
      <c r="AV136" s="54"/>
      <c r="AW136" s="4"/>
      <c r="AX136" s="4"/>
    </row>
    <row r="137" spans="1:50" ht="64.5" customHeight="1" x14ac:dyDescent="0.4">
      <c r="A137" s="35">
        <f t="shared" si="3"/>
        <v>132</v>
      </c>
      <c r="B137" s="55" t="s">
        <v>614</v>
      </c>
      <c r="C137" s="41" t="s">
        <v>615</v>
      </c>
      <c r="D137" s="56" t="s">
        <v>59</v>
      </c>
      <c r="E137" s="57" t="s">
        <v>616</v>
      </c>
      <c r="F137" s="58" t="s">
        <v>617</v>
      </c>
      <c r="G137" s="59"/>
      <c r="H137" s="58"/>
      <c r="I137" s="61"/>
      <c r="J137" s="74" t="s">
        <v>72</v>
      </c>
      <c r="K137" s="66">
        <v>45433</v>
      </c>
      <c r="L137" s="43">
        <v>274441061489</v>
      </c>
      <c r="M137" s="43">
        <v>65</v>
      </c>
      <c r="N137" s="41"/>
      <c r="O137" s="43">
        <f>'EQUIPO FEBRERO 2025  1'!AQ137</f>
        <v>0</v>
      </c>
      <c r="P137" s="45">
        <f t="shared" si="0"/>
        <v>0</v>
      </c>
      <c r="Q137" s="46">
        <f t="shared" ref="Q137:T137" si="265">AK137</f>
        <v>0</v>
      </c>
      <c r="R137" s="46">
        <f t="shared" si="265"/>
        <v>0</v>
      </c>
      <c r="S137" s="46">
        <f t="shared" si="265"/>
        <v>0</v>
      </c>
      <c r="T137" s="47">
        <f t="shared" si="265"/>
        <v>0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2025'!AP137</f>
        <v>0</v>
      </c>
      <c r="AK137" s="52">
        <f t="shared" ref="AK137:AO137" si="266">P137-Z137+AE137+U137</f>
        <v>0</v>
      </c>
      <c r="AL137" s="46">
        <f t="shared" si="266"/>
        <v>0</v>
      </c>
      <c r="AM137" s="46">
        <f t="shared" si="266"/>
        <v>0</v>
      </c>
      <c r="AN137" s="46">
        <f t="shared" si="266"/>
        <v>0</v>
      </c>
      <c r="AO137" s="46">
        <f t="shared" si="266"/>
        <v>0</v>
      </c>
      <c r="AP137" s="37"/>
      <c r="AQ137" s="43">
        <f>'EQUIPO FEBRERO 2025  1'!AQ137</f>
        <v>0</v>
      </c>
      <c r="AR137" s="41"/>
      <c r="AS137" s="41"/>
      <c r="AT137" s="53"/>
      <c r="AU137" s="54"/>
      <c r="AV137" s="54"/>
      <c r="AW137" s="4"/>
      <c r="AX137" s="4"/>
    </row>
    <row r="138" spans="1:50" ht="64.5" customHeight="1" x14ac:dyDescent="0.4">
      <c r="A138" s="35">
        <f t="shared" si="3"/>
        <v>133</v>
      </c>
      <c r="B138" s="55" t="s">
        <v>619</v>
      </c>
      <c r="C138" s="41" t="s">
        <v>38</v>
      </c>
      <c r="D138" s="56" t="s">
        <v>59</v>
      </c>
      <c r="E138" s="57" t="s">
        <v>620</v>
      </c>
      <c r="F138" s="58" t="s">
        <v>621</v>
      </c>
      <c r="G138" s="59"/>
      <c r="H138" s="58"/>
      <c r="I138" s="61" t="s">
        <v>622</v>
      </c>
      <c r="J138" s="74" t="s">
        <v>72</v>
      </c>
      <c r="K138" s="66">
        <v>45574</v>
      </c>
      <c r="L138" s="43" t="s">
        <v>142</v>
      </c>
      <c r="M138" s="43">
        <v>74</v>
      </c>
      <c r="N138" s="53"/>
      <c r="O138" s="43">
        <f>'EQUIPO FEBRERO 2025  1'!AQ138</f>
        <v>9</v>
      </c>
      <c r="P138" s="45">
        <f t="shared" si="0"/>
        <v>9</v>
      </c>
      <c r="Q138" s="46">
        <f t="shared" ref="Q138:T138" si="267">AK138</f>
        <v>9</v>
      </c>
      <c r="R138" s="46">
        <f t="shared" si="267"/>
        <v>9</v>
      </c>
      <c r="S138" s="46">
        <f t="shared" si="267"/>
        <v>9</v>
      </c>
      <c r="T138" s="47">
        <f t="shared" si="267"/>
        <v>9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2025'!AP138</f>
        <v>9</v>
      </c>
      <c r="AK138" s="52">
        <f t="shared" ref="AK138:AO138" si="268">P138-Z138+AE138+U138</f>
        <v>9</v>
      </c>
      <c r="AL138" s="46">
        <f t="shared" si="268"/>
        <v>9</v>
      </c>
      <c r="AM138" s="46">
        <f t="shared" si="268"/>
        <v>9</v>
      </c>
      <c r="AN138" s="46">
        <f t="shared" si="268"/>
        <v>9</v>
      </c>
      <c r="AO138" s="46">
        <f t="shared" si="268"/>
        <v>9</v>
      </c>
      <c r="AP138" s="37"/>
      <c r="AQ138" s="43">
        <f>'EQUIPO FEBRERO 2025  1'!AQ138</f>
        <v>9</v>
      </c>
      <c r="AR138" s="41"/>
      <c r="AS138" s="41"/>
      <c r="AT138" s="53"/>
      <c r="AU138" s="54"/>
      <c r="AV138" s="54"/>
      <c r="AW138" s="4"/>
      <c r="AX138" s="4"/>
    </row>
    <row r="139" spans="1:50" ht="64.5" customHeight="1" x14ac:dyDescent="0.4">
      <c r="A139" s="35">
        <f t="shared" si="3"/>
        <v>134</v>
      </c>
      <c r="B139" s="55" t="s">
        <v>623</v>
      </c>
      <c r="C139" s="41" t="s">
        <v>155</v>
      </c>
      <c r="D139" s="56" t="s">
        <v>59</v>
      </c>
      <c r="E139" s="57" t="s">
        <v>624</v>
      </c>
      <c r="F139" s="58" t="s">
        <v>426</v>
      </c>
      <c r="G139" s="59"/>
      <c r="H139" s="58"/>
      <c r="I139" s="61"/>
      <c r="J139" s="74" t="s">
        <v>386</v>
      </c>
      <c r="K139" s="66">
        <v>45539</v>
      </c>
      <c r="L139" s="43" t="s">
        <v>625</v>
      </c>
      <c r="M139" s="43">
        <v>33</v>
      </c>
      <c r="N139" s="53"/>
      <c r="O139" s="43">
        <f>'EQUIPO FEBRERO 2025  1'!AQ139</f>
        <v>18</v>
      </c>
      <c r="P139" s="45">
        <f t="shared" si="0"/>
        <v>18</v>
      </c>
      <c r="Q139" s="46">
        <f t="shared" ref="Q139:T139" si="269">AK139</f>
        <v>18</v>
      </c>
      <c r="R139" s="46">
        <f t="shared" si="269"/>
        <v>18</v>
      </c>
      <c r="S139" s="46">
        <f t="shared" si="269"/>
        <v>18</v>
      </c>
      <c r="T139" s="47">
        <f t="shared" si="269"/>
        <v>18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2025'!AP139</f>
        <v>18</v>
      </c>
      <c r="AK139" s="52">
        <f t="shared" ref="AK139:AO139" si="270">P139-Z139+AE139+U139</f>
        <v>18</v>
      </c>
      <c r="AL139" s="46">
        <f t="shared" si="270"/>
        <v>18</v>
      </c>
      <c r="AM139" s="46">
        <f t="shared" si="270"/>
        <v>18</v>
      </c>
      <c r="AN139" s="46">
        <f t="shared" si="270"/>
        <v>18</v>
      </c>
      <c r="AO139" s="46">
        <f t="shared" si="270"/>
        <v>18</v>
      </c>
      <c r="AP139" s="37"/>
      <c r="AQ139" s="43">
        <f>'EQUIPO FEBRERO 2025  1'!AQ139</f>
        <v>18</v>
      </c>
      <c r="AR139" s="41"/>
      <c r="AS139" s="41"/>
      <c r="AT139" s="53"/>
      <c r="AU139" s="54"/>
      <c r="AV139" s="54"/>
      <c r="AW139" s="4"/>
      <c r="AX139" s="4"/>
    </row>
    <row r="140" spans="1:50" ht="64.5" customHeight="1" x14ac:dyDescent="0.4">
      <c r="A140" s="35">
        <f t="shared" si="3"/>
        <v>135</v>
      </c>
      <c r="B140" s="55" t="s">
        <v>626</v>
      </c>
      <c r="C140" s="41" t="s">
        <v>155</v>
      </c>
      <c r="D140" s="56" t="s">
        <v>59</v>
      </c>
      <c r="E140" s="57" t="s">
        <v>627</v>
      </c>
      <c r="F140" s="58" t="s">
        <v>534</v>
      </c>
      <c r="G140" s="59" t="s">
        <v>42</v>
      </c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FEBRERO 2025  1'!AQ140</f>
        <v>8</v>
      </c>
      <c r="P140" s="45">
        <f t="shared" si="0"/>
        <v>8</v>
      </c>
      <c r="Q140" s="46">
        <f t="shared" ref="Q140:T140" si="271">AK140</f>
        <v>8</v>
      </c>
      <c r="R140" s="46">
        <f t="shared" si="271"/>
        <v>8</v>
      </c>
      <c r="S140" s="46">
        <f t="shared" si="271"/>
        <v>8</v>
      </c>
      <c r="T140" s="47">
        <f t="shared" si="271"/>
        <v>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2025'!AP140</f>
        <v>8</v>
      </c>
      <c r="AK140" s="52">
        <f t="shared" ref="AK140:AO140" si="272">P140-Z140+AE140+U140</f>
        <v>8</v>
      </c>
      <c r="AL140" s="46">
        <f t="shared" si="272"/>
        <v>8</v>
      </c>
      <c r="AM140" s="46">
        <f t="shared" si="272"/>
        <v>8</v>
      </c>
      <c r="AN140" s="46">
        <f t="shared" si="272"/>
        <v>8</v>
      </c>
      <c r="AO140" s="46">
        <f t="shared" si="272"/>
        <v>8</v>
      </c>
      <c r="AP140" s="37"/>
      <c r="AQ140" s="43">
        <f>'EQUIPO FEBRERO 2025  1'!AQ140</f>
        <v>8</v>
      </c>
      <c r="AR140" s="41"/>
      <c r="AS140" s="41"/>
      <c r="AT140" s="53"/>
      <c r="AU140" s="54"/>
      <c r="AV140" s="54"/>
      <c r="AW140" s="4"/>
      <c r="AX140" s="4"/>
    </row>
    <row r="141" spans="1:50" ht="64.5" customHeight="1" x14ac:dyDescent="0.4">
      <c r="A141" s="35">
        <f t="shared" si="3"/>
        <v>136</v>
      </c>
      <c r="B141" s="55" t="s">
        <v>628</v>
      </c>
      <c r="C141" s="41" t="s">
        <v>155</v>
      </c>
      <c r="D141" s="56" t="s">
        <v>59</v>
      </c>
      <c r="E141" s="57" t="s">
        <v>629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45687</v>
      </c>
      <c r="L141" s="43" t="s">
        <v>625</v>
      </c>
      <c r="M141" s="43">
        <v>146</v>
      </c>
      <c r="N141" s="133"/>
      <c r="O141" s="43">
        <f>'EQUIPO FEBRERO 2025  1'!AQ141</f>
        <v>4</v>
      </c>
      <c r="P141" s="45">
        <f t="shared" si="0"/>
        <v>4</v>
      </c>
      <c r="Q141" s="46">
        <f t="shared" ref="Q141:T141" si="273">AK141</f>
        <v>4</v>
      </c>
      <c r="R141" s="46">
        <f t="shared" si="273"/>
        <v>4</v>
      </c>
      <c r="S141" s="46">
        <f t="shared" si="273"/>
        <v>4</v>
      </c>
      <c r="T141" s="47">
        <f t="shared" si="273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2025'!AP141</f>
        <v>4</v>
      </c>
      <c r="AK141" s="52">
        <f t="shared" ref="AK141:AO141" si="274">P141-Z141+AE141+U141</f>
        <v>4</v>
      </c>
      <c r="AL141" s="46">
        <f t="shared" si="274"/>
        <v>4</v>
      </c>
      <c r="AM141" s="46">
        <f t="shared" si="274"/>
        <v>4</v>
      </c>
      <c r="AN141" s="46">
        <f t="shared" si="274"/>
        <v>4</v>
      </c>
      <c r="AO141" s="46">
        <f t="shared" si="274"/>
        <v>4</v>
      </c>
      <c r="AP141" s="37"/>
      <c r="AQ141" s="43">
        <f>'EQUIPO FEBRERO 2025  1'!AQ141</f>
        <v>4</v>
      </c>
      <c r="AR141" s="41"/>
      <c r="AS141" s="41"/>
      <c r="AT141" s="53"/>
      <c r="AU141" s="54"/>
      <c r="AV141" s="54"/>
      <c r="AW141" s="4"/>
      <c r="AX141" s="4"/>
    </row>
    <row r="142" spans="1:50" ht="64.5" customHeight="1" x14ac:dyDescent="0.4">
      <c r="A142" s="35">
        <f t="shared" si="3"/>
        <v>137</v>
      </c>
      <c r="B142" s="55" t="s">
        <v>630</v>
      </c>
      <c r="C142" s="41" t="s">
        <v>74</v>
      </c>
      <c r="D142" s="56" t="s">
        <v>59</v>
      </c>
      <c r="E142" s="57" t="s">
        <v>631</v>
      </c>
      <c r="F142" s="58" t="s">
        <v>632</v>
      </c>
      <c r="G142" s="59" t="s">
        <v>42</v>
      </c>
      <c r="H142" s="58"/>
      <c r="I142" s="61" t="s">
        <v>633</v>
      </c>
      <c r="J142" s="74" t="s">
        <v>72</v>
      </c>
      <c r="K142" s="66">
        <v>45574</v>
      </c>
      <c r="L142" s="43" t="s">
        <v>142</v>
      </c>
      <c r="M142" s="43">
        <v>72</v>
      </c>
      <c r="N142" s="53"/>
      <c r="O142" s="43">
        <f>'EQUIPO FEBRERO 2025  1'!AQ142</f>
        <v>15</v>
      </c>
      <c r="P142" s="45">
        <f t="shared" si="0"/>
        <v>15</v>
      </c>
      <c r="Q142" s="46">
        <f t="shared" ref="Q142:T142" si="275">AK142</f>
        <v>15</v>
      </c>
      <c r="R142" s="46">
        <f t="shared" si="275"/>
        <v>15</v>
      </c>
      <c r="S142" s="46">
        <f t="shared" si="275"/>
        <v>15</v>
      </c>
      <c r="T142" s="47">
        <f t="shared" si="275"/>
        <v>15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2025'!AP142</f>
        <v>15</v>
      </c>
      <c r="AK142" s="52">
        <f t="shared" ref="AK142:AO142" si="276">P142-Z142+AE142+U142</f>
        <v>15</v>
      </c>
      <c r="AL142" s="46">
        <f t="shared" si="276"/>
        <v>15</v>
      </c>
      <c r="AM142" s="46">
        <f t="shared" si="276"/>
        <v>15</v>
      </c>
      <c r="AN142" s="46">
        <f t="shared" si="276"/>
        <v>15</v>
      </c>
      <c r="AO142" s="46">
        <f t="shared" si="276"/>
        <v>15</v>
      </c>
      <c r="AP142" s="37"/>
      <c r="AQ142" s="43">
        <f>'EQUIPO FEBRERO 2025  1'!AQ142</f>
        <v>15</v>
      </c>
      <c r="AR142" s="41"/>
      <c r="AS142" s="41"/>
      <c r="AT142" s="53"/>
      <c r="AU142" s="54"/>
      <c r="AV142" s="54"/>
      <c r="AW142" s="4"/>
      <c r="AX142" s="4"/>
    </row>
    <row r="143" spans="1:50" ht="64.5" customHeight="1" x14ac:dyDescent="0.4">
      <c r="A143" s="35">
        <f t="shared" si="3"/>
        <v>138</v>
      </c>
      <c r="B143" s="55" t="s">
        <v>636</v>
      </c>
      <c r="C143" s="41" t="s">
        <v>155</v>
      </c>
      <c r="D143" s="56" t="s">
        <v>442</v>
      </c>
      <c r="E143" s="57" t="s">
        <v>637</v>
      </c>
      <c r="F143" s="58" t="s">
        <v>510</v>
      </c>
      <c r="G143" s="59" t="s">
        <v>42</v>
      </c>
      <c r="H143" s="58"/>
      <c r="I143" s="61" t="s">
        <v>638</v>
      </c>
      <c r="J143" s="74" t="s">
        <v>44</v>
      </c>
      <c r="K143" s="66">
        <v>45666</v>
      </c>
      <c r="L143" s="43" t="s">
        <v>45</v>
      </c>
      <c r="M143" s="43">
        <v>118</v>
      </c>
      <c r="N143" s="53"/>
      <c r="O143" s="43">
        <f>'EQUIPO FEBRERO 2025  1'!AQ143</f>
        <v>0</v>
      </c>
      <c r="P143" s="45">
        <f t="shared" si="0"/>
        <v>0</v>
      </c>
      <c r="Q143" s="46">
        <f t="shared" ref="Q143:T143" si="277">AK143</f>
        <v>0</v>
      </c>
      <c r="R143" s="46">
        <f t="shared" si="277"/>
        <v>0</v>
      </c>
      <c r="S143" s="46">
        <f t="shared" si="277"/>
        <v>0</v>
      </c>
      <c r="T143" s="47">
        <f t="shared" si="277"/>
        <v>0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2025'!AP143</f>
        <v>0</v>
      </c>
      <c r="AK143" s="52">
        <f t="shared" ref="AK143:AO143" si="278">P143-Z143+AE143+U143</f>
        <v>0</v>
      </c>
      <c r="AL143" s="46">
        <f t="shared" si="278"/>
        <v>0</v>
      </c>
      <c r="AM143" s="46">
        <f t="shared" si="278"/>
        <v>0</v>
      </c>
      <c r="AN143" s="46">
        <f t="shared" si="278"/>
        <v>0</v>
      </c>
      <c r="AO143" s="46">
        <f t="shared" si="278"/>
        <v>0</v>
      </c>
      <c r="AP143" s="37"/>
      <c r="AQ143" s="43">
        <f>'EQUIPO FEBRERO 2025  1'!AQ143</f>
        <v>0</v>
      </c>
      <c r="AR143" s="41"/>
      <c r="AS143" s="41"/>
      <c r="AT143" s="53"/>
      <c r="AU143" s="54"/>
      <c r="AV143" s="54"/>
      <c r="AW143" s="4"/>
      <c r="AX143" s="4"/>
    </row>
    <row r="144" spans="1:50" ht="64.5" customHeight="1" x14ac:dyDescent="0.4">
      <c r="A144" s="35">
        <f t="shared" si="3"/>
        <v>139</v>
      </c>
      <c r="B144" s="55" t="s">
        <v>639</v>
      </c>
      <c r="C144" s="41" t="s">
        <v>155</v>
      </c>
      <c r="D144" s="56" t="s">
        <v>442</v>
      </c>
      <c r="E144" s="57" t="s">
        <v>640</v>
      </c>
      <c r="F144" s="58" t="s">
        <v>641</v>
      </c>
      <c r="G144" s="59" t="s">
        <v>42</v>
      </c>
      <c r="H144" s="58"/>
      <c r="I144" s="61" t="s">
        <v>642</v>
      </c>
      <c r="J144" s="74" t="s">
        <v>72</v>
      </c>
      <c r="K144" s="66">
        <v>45673</v>
      </c>
      <c r="L144" s="43" t="s">
        <v>89</v>
      </c>
      <c r="M144" s="43">
        <v>129</v>
      </c>
      <c r="N144" s="53"/>
      <c r="O144" s="43">
        <f>'EQUIPO FEBRERO 2025  1'!AQ144</f>
        <v>10</v>
      </c>
      <c r="P144" s="45">
        <f t="shared" si="0"/>
        <v>10</v>
      </c>
      <c r="Q144" s="46">
        <f t="shared" ref="Q144:T144" si="279">AK144</f>
        <v>10</v>
      </c>
      <c r="R144" s="46">
        <f t="shared" si="279"/>
        <v>10</v>
      </c>
      <c r="S144" s="46">
        <f t="shared" si="279"/>
        <v>10</v>
      </c>
      <c r="T144" s="47">
        <f t="shared" si="279"/>
        <v>10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2025'!AP144</f>
        <v>10</v>
      </c>
      <c r="AK144" s="52">
        <f t="shared" ref="AK144:AO144" si="280">P144-Z144+AE144+U144</f>
        <v>10</v>
      </c>
      <c r="AL144" s="46">
        <f t="shared" si="280"/>
        <v>10</v>
      </c>
      <c r="AM144" s="46">
        <f t="shared" si="280"/>
        <v>10</v>
      </c>
      <c r="AN144" s="46">
        <f t="shared" si="280"/>
        <v>10</v>
      </c>
      <c r="AO144" s="46">
        <f t="shared" si="280"/>
        <v>10</v>
      </c>
      <c r="AP144" s="37"/>
      <c r="AQ144" s="43">
        <f>'EQUIPO FEBRERO 2025  1'!AQ144</f>
        <v>10</v>
      </c>
      <c r="AR144" s="41"/>
      <c r="AS144" s="41"/>
      <c r="AT144" s="53"/>
      <c r="AU144" s="54"/>
      <c r="AV144" s="54"/>
      <c r="AW144" s="4"/>
      <c r="AX144" s="4"/>
    </row>
    <row r="145" spans="1:50" ht="64.5" customHeight="1" x14ac:dyDescent="0.4">
      <c r="A145" s="35">
        <f t="shared" si="3"/>
        <v>140</v>
      </c>
      <c r="B145" s="67" t="s">
        <v>644</v>
      </c>
      <c r="C145" s="41" t="s">
        <v>38</v>
      </c>
      <c r="D145" s="37" t="s">
        <v>59</v>
      </c>
      <c r="E145" s="41" t="s">
        <v>59</v>
      </c>
      <c r="F145" s="37" t="s">
        <v>645</v>
      </c>
      <c r="G145" s="38" t="s">
        <v>42</v>
      </c>
      <c r="H145" s="37"/>
      <c r="I145" s="41" t="s">
        <v>646</v>
      </c>
      <c r="J145" s="41" t="s">
        <v>72</v>
      </c>
      <c r="K145" s="72">
        <v>45107</v>
      </c>
      <c r="L145" s="43" t="s">
        <v>109</v>
      </c>
      <c r="M145" s="43">
        <v>395</v>
      </c>
      <c r="N145" s="131"/>
      <c r="O145" s="43">
        <f>'EQUIPO FEBRERO 2025  1'!AQ145</f>
        <v>160</v>
      </c>
      <c r="P145" s="45">
        <f t="shared" si="0"/>
        <v>160</v>
      </c>
      <c r="Q145" s="46">
        <f t="shared" ref="Q145:T145" si="281">AK145</f>
        <v>160</v>
      </c>
      <c r="R145" s="46">
        <f t="shared" si="281"/>
        <v>160</v>
      </c>
      <c r="S145" s="46">
        <f t="shared" si="281"/>
        <v>160</v>
      </c>
      <c r="T145" s="47">
        <f t="shared" si="281"/>
        <v>160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2025'!AP145</f>
        <v>165</v>
      </c>
      <c r="AK145" s="52">
        <f t="shared" ref="AK145:AO145" si="282">P145-Z145+AE145+U145</f>
        <v>160</v>
      </c>
      <c r="AL145" s="46">
        <f t="shared" si="282"/>
        <v>160</v>
      </c>
      <c r="AM145" s="46">
        <f t="shared" si="282"/>
        <v>160</v>
      </c>
      <c r="AN145" s="46">
        <f t="shared" si="282"/>
        <v>160</v>
      </c>
      <c r="AO145" s="46">
        <f t="shared" si="282"/>
        <v>160</v>
      </c>
      <c r="AP145" s="37"/>
      <c r="AQ145" s="43">
        <f>'EQUIPO FEBRERO 2025  1'!AQ145</f>
        <v>160</v>
      </c>
      <c r="AR145" s="41"/>
      <c r="AS145" s="41"/>
      <c r="AT145" s="53"/>
      <c r="AU145" s="54"/>
      <c r="AV145" s="54"/>
      <c r="AW145" s="4"/>
      <c r="AX145" s="4"/>
    </row>
    <row r="146" spans="1:50" ht="64.5" customHeight="1" x14ac:dyDescent="0.4">
      <c r="A146" s="35">
        <f t="shared" si="3"/>
        <v>141</v>
      </c>
      <c r="B146" s="67" t="s">
        <v>648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649</v>
      </c>
      <c r="J146" s="41" t="s">
        <v>72</v>
      </c>
      <c r="K146" s="72">
        <v>45107</v>
      </c>
      <c r="L146" s="43" t="s">
        <v>109</v>
      </c>
      <c r="M146" s="43">
        <v>395</v>
      </c>
      <c r="N146" s="131"/>
      <c r="O146" s="43">
        <f>'EQUIPO FEBRERO 2025  1'!AQ146</f>
        <v>160</v>
      </c>
      <c r="P146" s="45">
        <f t="shared" si="0"/>
        <v>160</v>
      </c>
      <c r="Q146" s="46">
        <f t="shared" ref="Q146:T146" si="283">AK146</f>
        <v>160</v>
      </c>
      <c r="R146" s="46">
        <f t="shared" si="283"/>
        <v>160</v>
      </c>
      <c r="S146" s="46">
        <f t="shared" si="283"/>
        <v>160</v>
      </c>
      <c r="T146" s="47">
        <f t="shared" si="283"/>
        <v>160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2025'!AP146</f>
        <v>165</v>
      </c>
      <c r="AK146" s="52">
        <f t="shared" ref="AK146:AO146" si="284">P146-Z146+AE146+U146</f>
        <v>160</v>
      </c>
      <c r="AL146" s="46">
        <f t="shared" si="284"/>
        <v>160</v>
      </c>
      <c r="AM146" s="46">
        <f t="shared" si="284"/>
        <v>160</v>
      </c>
      <c r="AN146" s="46">
        <f t="shared" si="284"/>
        <v>160</v>
      </c>
      <c r="AO146" s="46">
        <f t="shared" si="284"/>
        <v>160</v>
      </c>
      <c r="AP146" s="37"/>
      <c r="AQ146" s="43">
        <f>'EQUIPO FEBRERO 2025  1'!AQ146</f>
        <v>160</v>
      </c>
      <c r="AR146" s="41"/>
      <c r="AS146" s="41"/>
      <c r="AT146" s="53"/>
      <c r="AU146" s="54"/>
      <c r="AV146" s="54"/>
      <c r="AW146" s="4"/>
      <c r="AX146" s="4"/>
    </row>
    <row r="147" spans="1:50" ht="64.5" customHeight="1" x14ac:dyDescent="0.4">
      <c r="A147" s="35">
        <f t="shared" si="3"/>
        <v>142</v>
      </c>
      <c r="B147" s="67" t="s">
        <v>651</v>
      </c>
      <c r="C147" s="41" t="s">
        <v>38</v>
      </c>
      <c r="D147" s="37" t="s">
        <v>59</v>
      </c>
      <c r="E147" s="41" t="s">
        <v>59</v>
      </c>
      <c r="F147" s="37" t="s">
        <v>652</v>
      </c>
      <c r="G147" s="38" t="s">
        <v>42</v>
      </c>
      <c r="H147" s="37"/>
      <c r="I147" s="41" t="s">
        <v>653</v>
      </c>
      <c r="J147" s="41" t="s">
        <v>72</v>
      </c>
      <c r="K147" s="72">
        <v>45107</v>
      </c>
      <c r="L147" s="43" t="s">
        <v>109</v>
      </c>
      <c r="M147" s="43">
        <v>395</v>
      </c>
      <c r="N147" s="44" t="s">
        <v>1724</v>
      </c>
      <c r="O147" s="43">
        <f>'EQUIPO FEBRERO 2025  1'!AQ147</f>
        <v>137</v>
      </c>
      <c r="P147" s="45">
        <f t="shared" si="0"/>
        <v>137</v>
      </c>
      <c r="Q147" s="46">
        <f t="shared" ref="Q147:T147" si="285">AK147</f>
        <v>137</v>
      </c>
      <c r="R147" s="46">
        <f t="shared" si="285"/>
        <v>127</v>
      </c>
      <c r="S147" s="46">
        <f t="shared" si="285"/>
        <v>127</v>
      </c>
      <c r="T147" s="47">
        <f t="shared" si="285"/>
        <v>127</v>
      </c>
      <c r="U147" s="48"/>
      <c r="V147" s="37"/>
      <c r="W147" s="37"/>
      <c r="X147" s="37"/>
      <c r="Y147" s="49"/>
      <c r="Z147" s="138"/>
      <c r="AA147" s="139">
        <v>10</v>
      </c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2025'!AP147</f>
        <v>142</v>
      </c>
      <c r="AK147" s="52">
        <f t="shared" ref="AK147:AO147" si="286">P147-Z147+AE147+U147</f>
        <v>137</v>
      </c>
      <c r="AL147" s="46">
        <f t="shared" si="286"/>
        <v>127</v>
      </c>
      <c r="AM147" s="46">
        <f t="shared" si="286"/>
        <v>127</v>
      </c>
      <c r="AN147" s="46">
        <f t="shared" si="286"/>
        <v>127</v>
      </c>
      <c r="AO147" s="46">
        <f t="shared" si="286"/>
        <v>127</v>
      </c>
      <c r="AP147" s="37"/>
      <c r="AQ147" s="43">
        <f>'EQUIPO FEBRERO 2025  1'!AQ147</f>
        <v>137</v>
      </c>
      <c r="AR147" s="41"/>
      <c r="AS147" s="41">
        <v>361</v>
      </c>
      <c r="AT147" s="53"/>
      <c r="AU147" s="54"/>
      <c r="AV147" s="54"/>
      <c r="AW147" s="4"/>
      <c r="AX147" s="4"/>
    </row>
    <row r="148" spans="1:50" ht="64.5" customHeight="1" x14ac:dyDescent="0.4">
      <c r="A148" s="35">
        <f t="shared" si="3"/>
        <v>143</v>
      </c>
      <c r="B148" s="67" t="s">
        <v>654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655</v>
      </c>
      <c r="J148" s="41" t="s">
        <v>72</v>
      </c>
      <c r="K148" s="72">
        <v>45107</v>
      </c>
      <c r="L148" s="43" t="s">
        <v>109</v>
      </c>
      <c r="M148" s="43">
        <v>395</v>
      </c>
      <c r="N148" s="44" t="s">
        <v>1724</v>
      </c>
      <c r="O148" s="43">
        <f>'EQUIPO FEBRERO 2025  1'!AQ148</f>
        <v>137</v>
      </c>
      <c r="P148" s="45">
        <f t="shared" si="0"/>
        <v>137</v>
      </c>
      <c r="Q148" s="46">
        <f t="shared" ref="Q148:T148" si="287">AK148</f>
        <v>137</v>
      </c>
      <c r="R148" s="46">
        <f t="shared" si="287"/>
        <v>127</v>
      </c>
      <c r="S148" s="46">
        <f t="shared" si="287"/>
        <v>127</v>
      </c>
      <c r="T148" s="47">
        <f t="shared" si="287"/>
        <v>127</v>
      </c>
      <c r="U148" s="48"/>
      <c r="V148" s="37"/>
      <c r="W148" s="37"/>
      <c r="X148" s="37"/>
      <c r="Y148" s="49"/>
      <c r="Z148" s="138"/>
      <c r="AA148" s="139">
        <v>10</v>
      </c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2025'!AP148</f>
        <v>142</v>
      </c>
      <c r="AK148" s="52">
        <f t="shared" ref="AK148:AO148" si="288">P148-Z148+AE148+U148</f>
        <v>137</v>
      </c>
      <c r="AL148" s="46">
        <f t="shared" si="288"/>
        <v>127</v>
      </c>
      <c r="AM148" s="46">
        <f t="shared" si="288"/>
        <v>127</v>
      </c>
      <c r="AN148" s="46">
        <f t="shared" si="288"/>
        <v>127</v>
      </c>
      <c r="AO148" s="46">
        <f t="shared" si="288"/>
        <v>127</v>
      </c>
      <c r="AP148" s="37"/>
      <c r="AQ148" s="43">
        <f>'EQUIPO FEBRERO 2025  1'!AQ148</f>
        <v>137</v>
      </c>
      <c r="AR148" s="41"/>
      <c r="AS148" s="41">
        <v>361</v>
      </c>
      <c r="AT148" s="53"/>
      <c r="AU148" s="54"/>
      <c r="AV148" s="54"/>
      <c r="AW148" s="4"/>
      <c r="AX148" s="4"/>
    </row>
    <row r="149" spans="1:50" ht="64.5" customHeight="1" x14ac:dyDescent="0.4">
      <c r="A149" s="35">
        <f t="shared" si="3"/>
        <v>144</v>
      </c>
      <c r="B149" s="67" t="s">
        <v>658</v>
      </c>
      <c r="C149" s="41" t="s">
        <v>38</v>
      </c>
      <c r="D149" s="37" t="s">
        <v>176</v>
      </c>
      <c r="E149" s="41" t="s">
        <v>659</v>
      </c>
      <c r="F149" s="37" t="s">
        <v>652</v>
      </c>
      <c r="G149" s="38" t="s">
        <v>42</v>
      </c>
      <c r="H149" s="37"/>
      <c r="I149" s="41" t="s">
        <v>660</v>
      </c>
      <c r="J149" s="41" t="s">
        <v>44</v>
      </c>
      <c r="K149" s="72">
        <v>45666</v>
      </c>
      <c r="L149" s="43" t="s">
        <v>45</v>
      </c>
      <c r="M149" s="43">
        <v>117</v>
      </c>
      <c r="N149" s="44"/>
      <c r="O149" s="43">
        <f>'EQUIPO FEBRERO 2025  1'!AQ149</f>
        <v>52</v>
      </c>
      <c r="P149" s="45">
        <f t="shared" si="0"/>
        <v>52</v>
      </c>
      <c r="Q149" s="46">
        <f t="shared" ref="Q149:T149" si="289">AK149</f>
        <v>52</v>
      </c>
      <c r="R149" s="46">
        <f t="shared" si="289"/>
        <v>52</v>
      </c>
      <c r="S149" s="46">
        <f t="shared" si="289"/>
        <v>52</v>
      </c>
      <c r="T149" s="47">
        <f t="shared" si="289"/>
        <v>52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2025'!AP149</f>
        <v>52</v>
      </c>
      <c r="AK149" s="52">
        <f t="shared" ref="AK149:AO149" si="290">P149-Z149+AE149+U149</f>
        <v>52</v>
      </c>
      <c r="AL149" s="46">
        <f t="shared" si="290"/>
        <v>52</v>
      </c>
      <c r="AM149" s="46">
        <f t="shared" si="290"/>
        <v>52</v>
      </c>
      <c r="AN149" s="46">
        <f t="shared" si="290"/>
        <v>52</v>
      </c>
      <c r="AO149" s="46">
        <f t="shared" si="290"/>
        <v>52</v>
      </c>
      <c r="AP149" s="37"/>
      <c r="AQ149" s="43">
        <f>'EQUIPO FEBRERO 2025  1'!AQ149</f>
        <v>52</v>
      </c>
      <c r="AR149" s="41"/>
      <c r="AS149" s="41"/>
      <c r="AT149" s="53"/>
      <c r="AU149" s="54"/>
      <c r="AV149" s="54"/>
      <c r="AW149" s="4"/>
      <c r="AX149" s="4"/>
    </row>
    <row r="150" spans="1:50" ht="64.5" customHeight="1" x14ac:dyDescent="0.5">
      <c r="A150" s="35">
        <f t="shared" si="3"/>
        <v>145</v>
      </c>
      <c r="B150" s="67" t="s">
        <v>662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107" t="s">
        <v>42</v>
      </c>
      <c r="H150" s="37"/>
      <c r="I150" s="41" t="s">
        <v>663</v>
      </c>
      <c r="J150" s="41" t="s">
        <v>44</v>
      </c>
      <c r="K150" s="72">
        <v>45328</v>
      </c>
      <c r="L150" s="43" t="s">
        <v>45</v>
      </c>
      <c r="M150" s="43">
        <v>117</v>
      </c>
      <c r="N150" s="44"/>
      <c r="O150" s="43">
        <f>'EQUIPO FEBRERO 2025  1'!AQ150</f>
        <v>52</v>
      </c>
      <c r="P150" s="45">
        <f t="shared" si="0"/>
        <v>52</v>
      </c>
      <c r="Q150" s="46">
        <f t="shared" ref="Q150:T150" si="291">AK150</f>
        <v>52</v>
      </c>
      <c r="R150" s="46">
        <f t="shared" si="291"/>
        <v>52</v>
      </c>
      <c r="S150" s="46">
        <f t="shared" si="291"/>
        <v>52</v>
      </c>
      <c r="T150" s="47">
        <f t="shared" si="291"/>
        <v>52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2025'!AP150</f>
        <v>52</v>
      </c>
      <c r="AK150" s="52">
        <f t="shared" ref="AK150:AO150" si="292">P150-Z150+AE150+U150</f>
        <v>52</v>
      </c>
      <c r="AL150" s="46">
        <f t="shared" si="292"/>
        <v>52</v>
      </c>
      <c r="AM150" s="46">
        <f t="shared" si="292"/>
        <v>52</v>
      </c>
      <c r="AN150" s="46">
        <f t="shared" si="292"/>
        <v>52</v>
      </c>
      <c r="AO150" s="46">
        <f t="shared" si="292"/>
        <v>52</v>
      </c>
      <c r="AP150" s="37"/>
      <c r="AQ150" s="43">
        <f>'EQUIPO FEBRERO 2025  1'!AQ150</f>
        <v>52</v>
      </c>
      <c r="AR150" s="41"/>
      <c r="AS150" s="41"/>
      <c r="AT150" s="53"/>
      <c r="AU150" s="54"/>
      <c r="AV150" s="54"/>
      <c r="AW150" s="4"/>
      <c r="AX150" s="4"/>
    </row>
    <row r="151" spans="1:50" ht="64.5" customHeight="1" x14ac:dyDescent="0.4">
      <c r="A151" s="35">
        <f t="shared" si="3"/>
        <v>146</v>
      </c>
      <c r="B151" s="67" t="s">
        <v>666</v>
      </c>
      <c r="C151" s="41" t="s">
        <v>155</v>
      </c>
      <c r="D151" s="37" t="s">
        <v>176</v>
      </c>
      <c r="E151" s="41" t="s">
        <v>667</v>
      </c>
      <c r="F151" s="37" t="s">
        <v>668</v>
      </c>
      <c r="G151" s="38" t="s">
        <v>42</v>
      </c>
      <c r="H151" s="37"/>
      <c r="I151" s="41"/>
      <c r="J151" s="41" t="s">
        <v>386</v>
      </c>
      <c r="K151" s="72">
        <v>45539</v>
      </c>
      <c r="L151" s="43" t="s">
        <v>625</v>
      </c>
      <c r="M151" s="43">
        <v>33</v>
      </c>
      <c r="N151" s="44"/>
      <c r="O151" s="43">
        <f>'EQUIPO FEBRERO 2025  1'!AQ151</f>
        <v>2</v>
      </c>
      <c r="P151" s="45">
        <f t="shared" si="0"/>
        <v>2</v>
      </c>
      <c r="Q151" s="46">
        <f t="shared" ref="Q151:Q219" si="293">AK151</f>
        <v>2</v>
      </c>
      <c r="R151" s="37">
        <v>2</v>
      </c>
      <c r="S151" s="37">
        <v>2</v>
      </c>
      <c r="T151" s="132">
        <v>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2025'!AP151</f>
        <v>2</v>
      </c>
      <c r="AK151" s="52">
        <f t="shared" ref="AK151:AO151" si="294">P151-Z151+AE151+U151</f>
        <v>2</v>
      </c>
      <c r="AL151" s="46">
        <f t="shared" si="294"/>
        <v>2</v>
      </c>
      <c r="AM151" s="37">
        <f t="shared" si="294"/>
        <v>2</v>
      </c>
      <c r="AN151" s="37">
        <f t="shared" si="294"/>
        <v>2</v>
      </c>
      <c r="AO151" s="37">
        <f t="shared" si="294"/>
        <v>2</v>
      </c>
      <c r="AP151" s="37"/>
      <c r="AQ151" s="43">
        <f>'EQUIPO FEBRERO 2025  1'!AQ151</f>
        <v>2</v>
      </c>
      <c r="AR151" s="41"/>
      <c r="AS151" s="41"/>
      <c r="AT151" s="53"/>
      <c r="AU151" s="54"/>
      <c r="AV151" s="54"/>
      <c r="AW151" s="4"/>
      <c r="AX151" s="4"/>
    </row>
    <row r="152" spans="1:50" ht="64.5" customHeight="1" x14ac:dyDescent="0.4">
      <c r="A152" s="35">
        <f t="shared" si="3"/>
        <v>147</v>
      </c>
      <c r="B152" s="67" t="s">
        <v>669</v>
      </c>
      <c r="C152" s="41" t="s">
        <v>38</v>
      </c>
      <c r="D152" s="37" t="s">
        <v>59</v>
      </c>
      <c r="E152" s="41" t="s">
        <v>59</v>
      </c>
      <c r="F152" s="37"/>
      <c r="G152" s="38" t="s">
        <v>42</v>
      </c>
      <c r="H152" s="37"/>
      <c r="I152" s="41" t="s">
        <v>670</v>
      </c>
      <c r="J152" s="41" t="s">
        <v>72</v>
      </c>
      <c r="K152" s="66">
        <v>44592</v>
      </c>
      <c r="L152" s="43"/>
      <c r="M152" s="43"/>
      <c r="N152" s="41"/>
      <c r="O152" s="43">
        <f>'EQUIPO FEBRERO 2025  1'!AQ152</f>
        <v>14</v>
      </c>
      <c r="P152" s="45">
        <f t="shared" si="0"/>
        <v>14</v>
      </c>
      <c r="Q152" s="46">
        <f t="shared" si="293"/>
        <v>14</v>
      </c>
      <c r="R152" s="46">
        <f t="shared" ref="R152:T152" si="295">AL152</f>
        <v>14</v>
      </c>
      <c r="S152" s="46">
        <f t="shared" si="295"/>
        <v>14</v>
      </c>
      <c r="T152" s="47">
        <f t="shared" si="295"/>
        <v>14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2025'!AP152</f>
        <v>14</v>
      </c>
      <c r="AK152" s="52">
        <f t="shared" ref="AK152:AO152" si="296">P152-Z152+AE152+U152</f>
        <v>14</v>
      </c>
      <c r="AL152" s="46">
        <f t="shared" si="296"/>
        <v>14</v>
      </c>
      <c r="AM152" s="46">
        <f t="shared" si="296"/>
        <v>14</v>
      </c>
      <c r="AN152" s="46">
        <f t="shared" si="296"/>
        <v>14</v>
      </c>
      <c r="AO152" s="46">
        <f t="shared" si="296"/>
        <v>14</v>
      </c>
      <c r="AP152" s="37"/>
      <c r="AQ152" s="43">
        <f>'EQUIPO FEBRERO 2025  1'!AQ152</f>
        <v>14</v>
      </c>
      <c r="AR152" s="41"/>
      <c r="AS152" s="41"/>
      <c r="AT152" s="53"/>
      <c r="AU152" s="54"/>
      <c r="AV152" s="54"/>
      <c r="AW152" s="4"/>
      <c r="AX152" s="4"/>
    </row>
    <row r="153" spans="1:50" ht="64.5" customHeight="1" x14ac:dyDescent="0.4">
      <c r="A153" s="35">
        <f t="shared" si="3"/>
        <v>148</v>
      </c>
      <c r="B153" s="67" t="s">
        <v>671</v>
      </c>
      <c r="C153" s="41" t="s">
        <v>91</v>
      </c>
      <c r="D153" s="41" t="s">
        <v>58</v>
      </c>
      <c r="E153" s="41" t="s">
        <v>672</v>
      </c>
      <c r="F153" s="41" t="s">
        <v>673</v>
      </c>
      <c r="G153" s="53" t="s">
        <v>42</v>
      </c>
      <c r="H153" s="74">
        <v>14720</v>
      </c>
      <c r="I153" s="41" t="s">
        <v>674</v>
      </c>
      <c r="J153" s="41" t="s">
        <v>72</v>
      </c>
      <c r="K153" s="72">
        <v>44943</v>
      </c>
      <c r="L153" s="43">
        <v>393169019786</v>
      </c>
      <c r="M153" s="43">
        <v>264</v>
      </c>
      <c r="N153" s="41"/>
      <c r="O153" s="43">
        <f>'EQUIPO FEBRERO 2025  1'!AQ153</f>
        <v>1</v>
      </c>
      <c r="P153" s="45">
        <f t="shared" si="0"/>
        <v>1</v>
      </c>
      <c r="Q153" s="46">
        <f t="shared" si="293"/>
        <v>1</v>
      </c>
      <c r="R153" s="46">
        <f t="shared" ref="R153:T153" si="297">AL153</f>
        <v>1</v>
      </c>
      <c r="S153" s="46">
        <f t="shared" si="297"/>
        <v>1</v>
      </c>
      <c r="T153" s="47">
        <f t="shared" si="297"/>
        <v>1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2025'!AP153</f>
        <v>1</v>
      </c>
      <c r="AK153" s="52">
        <f t="shared" ref="AK153:AO153" si="298">P153-Z153+AE153+U153</f>
        <v>1</v>
      </c>
      <c r="AL153" s="46">
        <f t="shared" si="298"/>
        <v>1</v>
      </c>
      <c r="AM153" s="46">
        <f t="shared" si="298"/>
        <v>1</v>
      </c>
      <c r="AN153" s="46">
        <f t="shared" si="298"/>
        <v>1</v>
      </c>
      <c r="AO153" s="46">
        <f t="shared" si="298"/>
        <v>1</v>
      </c>
      <c r="AP153" s="37"/>
      <c r="AQ153" s="43">
        <f>'EQUIPO FEBRERO 2025  1'!AQ153</f>
        <v>1</v>
      </c>
      <c r="AR153" s="41"/>
      <c r="AS153" s="41"/>
      <c r="AT153" s="53"/>
      <c r="AU153" s="54"/>
      <c r="AV153" s="54"/>
      <c r="AW153" s="4"/>
      <c r="AX153" s="4"/>
    </row>
    <row r="154" spans="1:50" ht="64.5" customHeight="1" x14ac:dyDescent="0.4">
      <c r="A154" s="35">
        <f t="shared" si="3"/>
        <v>149</v>
      </c>
      <c r="B154" s="67" t="s">
        <v>675</v>
      </c>
      <c r="C154" s="41" t="s">
        <v>190</v>
      </c>
      <c r="D154" s="41" t="s">
        <v>176</v>
      </c>
      <c r="E154" s="41" t="s">
        <v>676</v>
      </c>
      <c r="F154" s="41" t="s">
        <v>677</v>
      </c>
      <c r="G154" s="53" t="s">
        <v>42</v>
      </c>
      <c r="H154" s="74"/>
      <c r="I154" s="41"/>
      <c r="J154" s="41" t="s">
        <v>678</v>
      </c>
      <c r="K154" s="72">
        <v>45559</v>
      </c>
      <c r="L154" s="43" t="s">
        <v>679</v>
      </c>
      <c r="M154" s="43">
        <v>55</v>
      </c>
      <c r="N154" s="53"/>
      <c r="O154" s="43">
        <f>'EQUIPO FEBRERO 2025  1'!AQ154</f>
        <v>0</v>
      </c>
      <c r="P154" s="45">
        <f t="shared" si="0"/>
        <v>0</v>
      </c>
      <c r="Q154" s="46">
        <f t="shared" si="293"/>
        <v>0</v>
      </c>
      <c r="R154" s="46">
        <f t="shared" ref="R154:T154" si="299">AL154</f>
        <v>0</v>
      </c>
      <c r="S154" s="46">
        <f t="shared" si="299"/>
        <v>0</v>
      </c>
      <c r="T154" s="47">
        <f t="shared" si="299"/>
        <v>0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2025'!AP154</f>
        <v>0</v>
      </c>
      <c r="AK154" s="52">
        <f t="shared" ref="AK154:AO154" si="300">P154-Z154+AE154+U154</f>
        <v>0</v>
      </c>
      <c r="AL154" s="46">
        <f t="shared" si="300"/>
        <v>0</v>
      </c>
      <c r="AM154" s="46">
        <f t="shared" si="300"/>
        <v>0</v>
      </c>
      <c r="AN154" s="46">
        <f t="shared" si="300"/>
        <v>0</v>
      </c>
      <c r="AO154" s="46">
        <f t="shared" si="300"/>
        <v>0</v>
      </c>
      <c r="AP154" s="37"/>
      <c r="AQ154" s="43">
        <f>'EQUIPO FEBRERO 2025  1'!AQ154</f>
        <v>0</v>
      </c>
      <c r="AR154" s="41"/>
      <c r="AS154" s="41"/>
      <c r="AT154" s="53"/>
      <c r="AU154" s="54"/>
      <c r="AV154" s="54"/>
      <c r="AW154" s="4"/>
      <c r="AX154" s="4"/>
    </row>
    <row r="155" spans="1:50" ht="64.5" customHeight="1" x14ac:dyDescent="0.4">
      <c r="A155" s="35">
        <f t="shared" si="3"/>
        <v>150</v>
      </c>
      <c r="B155" s="67" t="s">
        <v>680</v>
      </c>
      <c r="C155" s="41" t="s">
        <v>74</v>
      </c>
      <c r="D155" s="41" t="s">
        <v>411</v>
      </c>
      <c r="E155" s="41" t="s">
        <v>681</v>
      </c>
      <c r="F155" s="41" t="s">
        <v>682</v>
      </c>
      <c r="G155" s="53" t="s">
        <v>42</v>
      </c>
      <c r="H155" s="74"/>
      <c r="I155" s="41" t="s">
        <v>681</v>
      </c>
      <c r="J155" s="41" t="s">
        <v>72</v>
      </c>
      <c r="K155" s="72">
        <v>45566</v>
      </c>
      <c r="L155" s="43" t="s">
        <v>277</v>
      </c>
      <c r="M155" s="43">
        <v>68</v>
      </c>
      <c r="N155" s="53"/>
      <c r="O155" s="43">
        <f>'EQUIPO FEBRERO 2025  1'!AQ155</f>
        <v>1</v>
      </c>
      <c r="P155" s="45">
        <f t="shared" si="0"/>
        <v>1</v>
      </c>
      <c r="Q155" s="46">
        <f t="shared" si="293"/>
        <v>1</v>
      </c>
      <c r="R155" s="46">
        <f t="shared" ref="R155:T155" si="301">AL155</f>
        <v>1</v>
      </c>
      <c r="S155" s="46">
        <f t="shared" si="301"/>
        <v>1</v>
      </c>
      <c r="T155" s="47">
        <f t="shared" si="301"/>
        <v>1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2025'!AP155</f>
        <v>1</v>
      </c>
      <c r="AK155" s="52">
        <f t="shared" ref="AK155:AO155" si="302">P155-Z155+AE155+U155</f>
        <v>1</v>
      </c>
      <c r="AL155" s="46">
        <f t="shared" si="302"/>
        <v>1</v>
      </c>
      <c r="AM155" s="46">
        <f t="shared" si="302"/>
        <v>1</v>
      </c>
      <c r="AN155" s="46">
        <f t="shared" si="302"/>
        <v>1</v>
      </c>
      <c r="AO155" s="46">
        <f t="shared" si="302"/>
        <v>1</v>
      </c>
      <c r="AP155" s="37"/>
      <c r="AQ155" s="43">
        <f>'EQUIPO FEBRERO 2025  1'!AQ155</f>
        <v>1</v>
      </c>
      <c r="AR155" s="41"/>
      <c r="AS155" s="41"/>
      <c r="AT155" s="53"/>
      <c r="AU155" s="54"/>
      <c r="AV155" s="54"/>
      <c r="AW155" s="4"/>
      <c r="AX155" s="4"/>
    </row>
    <row r="156" spans="1:50" ht="64.5" customHeight="1" x14ac:dyDescent="0.4">
      <c r="A156" s="35">
        <f t="shared" si="3"/>
        <v>151</v>
      </c>
      <c r="B156" s="67" t="s">
        <v>683</v>
      </c>
      <c r="C156" s="41" t="s">
        <v>74</v>
      </c>
      <c r="D156" s="41" t="s">
        <v>411</v>
      </c>
      <c r="E156" s="41" t="s">
        <v>684</v>
      </c>
      <c r="F156" s="41" t="s">
        <v>685</v>
      </c>
      <c r="G156" s="53" t="s">
        <v>42</v>
      </c>
      <c r="H156" s="74"/>
      <c r="I156" s="41" t="s">
        <v>684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FEBRERO 2025  1'!AQ156</f>
        <v>1</v>
      </c>
      <c r="P156" s="45">
        <f t="shared" si="0"/>
        <v>1</v>
      </c>
      <c r="Q156" s="46">
        <f t="shared" si="293"/>
        <v>1</v>
      </c>
      <c r="R156" s="46">
        <f t="shared" ref="R156:T156" si="303">AL156</f>
        <v>1</v>
      </c>
      <c r="S156" s="46">
        <f t="shared" si="303"/>
        <v>1</v>
      </c>
      <c r="T156" s="47">
        <f t="shared" si="303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2025'!AP156</f>
        <v>1</v>
      </c>
      <c r="AK156" s="52">
        <f t="shared" ref="AK156:AO156" si="304">P156-Z156+AE156+U156</f>
        <v>1</v>
      </c>
      <c r="AL156" s="46">
        <f t="shared" si="304"/>
        <v>1</v>
      </c>
      <c r="AM156" s="46">
        <f t="shared" si="304"/>
        <v>1</v>
      </c>
      <c r="AN156" s="46">
        <f t="shared" si="304"/>
        <v>1</v>
      </c>
      <c r="AO156" s="46">
        <f t="shared" si="304"/>
        <v>1</v>
      </c>
      <c r="AP156" s="37"/>
      <c r="AQ156" s="43">
        <f>'EQUIPO FEBRERO 2025  1'!AQ156</f>
        <v>1</v>
      </c>
      <c r="AR156" s="41"/>
      <c r="AS156" s="41"/>
      <c r="AT156" s="53"/>
      <c r="AU156" s="54"/>
      <c r="AV156" s="54"/>
      <c r="AW156" s="4"/>
      <c r="AX156" s="4"/>
    </row>
    <row r="157" spans="1:50" ht="64.5" customHeight="1" x14ac:dyDescent="0.4">
      <c r="A157" s="35">
        <f t="shared" si="3"/>
        <v>152</v>
      </c>
      <c r="B157" s="73" t="s">
        <v>686</v>
      </c>
      <c r="C157" s="44" t="s">
        <v>155</v>
      </c>
      <c r="D157" s="41"/>
      <c r="E157" s="41" t="s">
        <v>687</v>
      </c>
      <c r="F157" s="41"/>
      <c r="G157" s="44"/>
      <c r="H157" s="41"/>
      <c r="I157" s="44"/>
      <c r="J157" s="41" t="s">
        <v>72</v>
      </c>
      <c r="K157" s="72"/>
      <c r="L157" s="43"/>
      <c r="M157" s="43"/>
      <c r="N157" s="44"/>
      <c r="O157" s="43">
        <f>'EQUIPO FEBRERO 2025  1'!AQ157</f>
        <v>49</v>
      </c>
      <c r="P157" s="45">
        <f t="shared" si="0"/>
        <v>49</v>
      </c>
      <c r="Q157" s="46">
        <f t="shared" si="293"/>
        <v>49</v>
      </c>
      <c r="R157" s="46">
        <f t="shared" ref="R157:T157" si="305">AL157</f>
        <v>49</v>
      </c>
      <c r="S157" s="46">
        <f t="shared" si="305"/>
        <v>49</v>
      </c>
      <c r="T157" s="47">
        <f t="shared" si="305"/>
        <v>49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2025'!AP157</f>
        <v>49</v>
      </c>
      <c r="AK157" s="52">
        <f t="shared" ref="AK157:AO157" si="306">P157-Z157+AE157+U157</f>
        <v>49</v>
      </c>
      <c r="AL157" s="46">
        <f t="shared" si="306"/>
        <v>49</v>
      </c>
      <c r="AM157" s="46">
        <f t="shared" si="306"/>
        <v>49</v>
      </c>
      <c r="AN157" s="46">
        <f t="shared" si="306"/>
        <v>49</v>
      </c>
      <c r="AO157" s="46">
        <f t="shared" si="306"/>
        <v>49</v>
      </c>
      <c r="AP157" s="37"/>
      <c r="AQ157" s="43">
        <f>'EQUIPO FEBRERO 2025  1'!AQ157</f>
        <v>49</v>
      </c>
      <c r="AR157" s="41"/>
      <c r="AS157" s="41"/>
      <c r="AT157" s="53"/>
      <c r="AU157" s="54"/>
      <c r="AV157" s="54"/>
      <c r="AW157" s="4"/>
      <c r="AX157" s="4"/>
    </row>
    <row r="158" spans="1:50" ht="64.5" customHeight="1" x14ac:dyDescent="0.4">
      <c r="A158" s="35">
        <f t="shared" si="3"/>
        <v>153</v>
      </c>
      <c r="B158" s="73" t="s">
        <v>688</v>
      </c>
      <c r="C158" s="44" t="s">
        <v>155</v>
      </c>
      <c r="D158" s="41"/>
      <c r="E158" s="41" t="s">
        <v>689</v>
      </c>
      <c r="F158" s="41"/>
      <c r="G158" s="44"/>
      <c r="H158" s="41"/>
      <c r="I158" s="44"/>
      <c r="J158" s="41" t="s">
        <v>72</v>
      </c>
      <c r="K158" s="41"/>
      <c r="L158" s="43"/>
      <c r="M158" s="43">
        <v>88</v>
      </c>
      <c r="N158" s="44"/>
      <c r="O158" s="43">
        <f>'EQUIPO FEBRERO 2025  1'!AQ158</f>
        <v>4</v>
      </c>
      <c r="P158" s="45">
        <f t="shared" si="0"/>
        <v>4</v>
      </c>
      <c r="Q158" s="46">
        <f t="shared" si="293"/>
        <v>4</v>
      </c>
      <c r="R158" s="46">
        <f t="shared" ref="R158:T158" si="307">AL158</f>
        <v>4</v>
      </c>
      <c r="S158" s="46">
        <f t="shared" si="307"/>
        <v>4</v>
      </c>
      <c r="T158" s="47">
        <f t="shared" si="307"/>
        <v>4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2025'!AP158</f>
        <v>4</v>
      </c>
      <c r="AK158" s="52">
        <f t="shared" ref="AK158:AO158" si="308">P158-Z158+AE158+U158</f>
        <v>4</v>
      </c>
      <c r="AL158" s="46">
        <f t="shared" si="308"/>
        <v>4</v>
      </c>
      <c r="AM158" s="46">
        <f t="shared" si="308"/>
        <v>4</v>
      </c>
      <c r="AN158" s="46">
        <f t="shared" si="308"/>
        <v>4</v>
      </c>
      <c r="AO158" s="46">
        <f t="shared" si="308"/>
        <v>4</v>
      </c>
      <c r="AP158" s="37"/>
      <c r="AQ158" s="43">
        <f>'EQUIPO FEBRERO 2025  1'!AQ158</f>
        <v>4</v>
      </c>
      <c r="AR158" s="41"/>
      <c r="AS158" s="41"/>
      <c r="AT158" s="53"/>
      <c r="AU158" s="54"/>
      <c r="AV158" s="54"/>
      <c r="AW158" s="4"/>
      <c r="AX158" s="4"/>
    </row>
    <row r="159" spans="1:50" ht="64.5" customHeight="1" x14ac:dyDescent="0.4">
      <c r="A159" s="35">
        <f t="shared" si="3"/>
        <v>154</v>
      </c>
      <c r="B159" s="73" t="s">
        <v>690</v>
      </c>
      <c r="C159" s="44"/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FEBRERO 2025  1'!AQ159</f>
        <v>0</v>
      </c>
      <c r="P159" s="45">
        <f t="shared" si="0"/>
        <v>0</v>
      </c>
      <c r="Q159" s="46">
        <f t="shared" si="293"/>
        <v>0</v>
      </c>
      <c r="R159" s="46">
        <f t="shared" ref="R159:T159" si="309">AL159</f>
        <v>0</v>
      </c>
      <c r="S159" s="46">
        <f t="shared" si="309"/>
        <v>0</v>
      </c>
      <c r="T159" s="47">
        <f t="shared" si="309"/>
        <v>0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2025'!AP159</f>
        <v>0</v>
      </c>
      <c r="AK159" s="52">
        <f t="shared" ref="AK159:AO159" si="310">P159-Z159+AE159+U159</f>
        <v>0</v>
      </c>
      <c r="AL159" s="46">
        <f t="shared" si="310"/>
        <v>0</v>
      </c>
      <c r="AM159" s="46">
        <f t="shared" si="310"/>
        <v>0</v>
      </c>
      <c r="AN159" s="46">
        <f t="shared" si="310"/>
        <v>0</v>
      </c>
      <c r="AO159" s="46">
        <f t="shared" si="310"/>
        <v>0</v>
      </c>
      <c r="AP159" s="37"/>
      <c r="AQ159" s="43">
        <f>'EQUIPO FEBRERO 2025  1'!AQ159</f>
        <v>0</v>
      </c>
      <c r="AR159" s="41"/>
      <c r="AS159" s="41"/>
      <c r="AT159" s="53"/>
      <c r="AU159" s="54"/>
      <c r="AV159" s="54"/>
      <c r="AW159" s="4"/>
      <c r="AX159" s="4"/>
    </row>
    <row r="160" spans="1:50" ht="64.5" customHeight="1" x14ac:dyDescent="0.4">
      <c r="A160" s="35">
        <f t="shared" si="3"/>
        <v>155</v>
      </c>
      <c r="B160" s="67" t="s">
        <v>691</v>
      </c>
      <c r="C160" s="41" t="s">
        <v>38</v>
      </c>
      <c r="D160" s="41" t="s">
        <v>59</v>
      </c>
      <c r="E160" s="41" t="s">
        <v>692</v>
      </c>
      <c r="F160" s="41" t="s">
        <v>87</v>
      </c>
      <c r="G160" s="53"/>
      <c r="H160" s="74">
        <v>3800</v>
      </c>
      <c r="I160" s="41" t="s">
        <v>692</v>
      </c>
      <c r="J160" s="41" t="s">
        <v>72</v>
      </c>
      <c r="K160" s="72">
        <v>45139</v>
      </c>
      <c r="L160" s="43">
        <v>781781092133</v>
      </c>
      <c r="M160" s="43">
        <v>419</v>
      </c>
      <c r="N160" s="44"/>
      <c r="O160" s="43">
        <f>'EQUIPO FEBRERO 2025  1'!AQ160</f>
        <v>0</v>
      </c>
      <c r="P160" s="45">
        <f t="shared" si="0"/>
        <v>0</v>
      </c>
      <c r="Q160" s="46">
        <f t="shared" si="293"/>
        <v>0</v>
      </c>
      <c r="R160" s="46">
        <f t="shared" ref="R160:T160" si="311">AL160</f>
        <v>0</v>
      </c>
      <c r="S160" s="46">
        <f t="shared" si="311"/>
        <v>0</v>
      </c>
      <c r="T160" s="47">
        <f t="shared" si="311"/>
        <v>0</v>
      </c>
      <c r="U160" s="48"/>
      <c r="V160" s="37"/>
      <c r="W160" s="37"/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2025'!AP160</f>
        <v>0</v>
      </c>
      <c r="AK160" s="52">
        <f t="shared" ref="AK160:AO160" si="312">P160-Z160+AE160+U160</f>
        <v>0</v>
      </c>
      <c r="AL160" s="46">
        <f t="shared" si="312"/>
        <v>0</v>
      </c>
      <c r="AM160" s="46">
        <f t="shared" si="312"/>
        <v>0</v>
      </c>
      <c r="AN160" s="46">
        <f t="shared" si="312"/>
        <v>0</v>
      </c>
      <c r="AO160" s="46">
        <f t="shared" si="312"/>
        <v>0</v>
      </c>
      <c r="AP160" s="37"/>
      <c r="AQ160" s="43">
        <f>'EQUIPO FEBRERO 2025  1'!AQ160</f>
        <v>0</v>
      </c>
      <c r="AR160" s="41"/>
      <c r="AS160" s="41"/>
      <c r="AT160" s="53"/>
      <c r="AU160" s="54"/>
      <c r="AV160" s="54"/>
      <c r="AW160" s="4"/>
      <c r="AX160" s="4"/>
    </row>
    <row r="161" spans="1:50" ht="64.5" customHeight="1" x14ac:dyDescent="0.4">
      <c r="A161" s="35">
        <f t="shared" si="3"/>
        <v>156</v>
      </c>
      <c r="B161" s="67" t="s">
        <v>693</v>
      </c>
      <c r="C161" s="41" t="s">
        <v>38</v>
      </c>
      <c r="D161" s="41" t="s">
        <v>411</v>
      </c>
      <c r="E161" s="41" t="s">
        <v>694</v>
      </c>
      <c r="F161" s="41"/>
      <c r="G161" s="53" t="s">
        <v>42</v>
      </c>
      <c r="H161" s="74">
        <v>3800</v>
      </c>
      <c r="I161" s="41" t="s">
        <v>694</v>
      </c>
      <c r="J161" s="41" t="s">
        <v>72</v>
      </c>
      <c r="K161" s="72">
        <v>45107</v>
      </c>
      <c r="L161" s="43" t="s">
        <v>109</v>
      </c>
      <c r="M161" s="43">
        <v>387</v>
      </c>
      <c r="N161" s="53"/>
      <c r="O161" s="43">
        <f>'EQUIPO FEBRERO 2025  1'!AQ161</f>
        <v>0</v>
      </c>
      <c r="P161" s="45">
        <f t="shared" si="0"/>
        <v>0</v>
      </c>
      <c r="Q161" s="46">
        <f t="shared" si="293"/>
        <v>0</v>
      </c>
      <c r="R161" s="46">
        <f t="shared" ref="R161:T161" si="313">AL161</f>
        <v>0</v>
      </c>
      <c r="S161" s="46">
        <f t="shared" si="313"/>
        <v>0</v>
      </c>
      <c r="T161" s="47">
        <f t="shared" si="313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2025'!AP161</f>
        <v>0</v>
      </c>
      <c r="AK161" s="52">
        <f t="shared" ref="AK161:AO161" si="314">P161-Z161+AE161+U161</f>
        <v>0</v>
      </c>
      <c r="AL161" s="46">
        <f t="shared" si="314"/>
        <v>0</v>
      </c>
      <c r="AM161" s="46">
        <f t="shared" si="314"/>
        <v>0</v>
      </c>
      <c r="AN161" s="46">
        <f t="shared" si="314"/>
        <v>0</v>
      </c>
      <c r="AO161" s="46">
        <f t="shared" si="314"/>
        <v>0</v>
      </c>
      <c r="AP161" s="37"/>
      <c r="AQ161" s="43">
        <f>'EQUIPO FEBRERO 2025  1'!AQ161</f>
        <v>0</v>
      </c>
      <c r="AR161" s="41"/>
      <c r="AS161" s="41"/>
      <c r="AT161" s="53"/>
      <c r="AU161" s="54"/>
      <c r="AV161" s="54"/>
      <c r="AW161" s="4"/>
      <c r="AX161" s="4"/>
    </row>
    <row r="162" spans="1:50" ht="64.5" customHeight="1" x14ac:dyDescent="0.4">
      <c r="A162" s="35">
        <f t="shared" si="3"/>
        <v>157</v>
      </c>
      <c r="B162" s="67" t="s">
        <v>695</v>
      </c>
      <c r="C162" s="41" t="s">
        <v>155</v>
      </c>
      <c r="D162" s="41" t="s">
        <v>58</v>
      </c>
      <c r="E162" s="41" t="s">
        <v>696</v>
      </c>
      <c r="F162" s="41" t="s">
        <v>87</v>
      </c>
      <c r="G162" s="53"/>
      <c r="H162" s="74"/>
      <c r="I162" s="41" t="s">
        <v>697</v>
      </c>
      <c r="J162" s="41" t="s">
        <v>72</v>
      </c>
      <c r="K162" s="72">
        <v>45673</v>
      </c>
      <c r="L162" s="43" t="s">
        <v>89</v>
      </c>
      <c r="M162" s="43">
        <v>130</v>
      </c>
      <c r="N162" s="53"/>
      <c r="O162" s="43">
        <f>'EQUIPO FEBRERO 2025  1'!AQ162</f>
        <v>3</v>
      </c>
      <c r="P162" s="45">
        <f t="shared" si="0"/>
        <v>3</v>
      </c>
      <c r="Q162" s="46">
        <f t="shared" si="293"/>
        <v>3</v>
      </c>
      <c r="R162" s="46">
        <f t="shared" ref="R162:T162" si="315">AL162</f>
        <v>3</v>
      </c>
      <c r="S162" s="46">
        <f t="shared" si="315"/>
        <v>3</v>
      </c>
      <c r="T162" s="47">
        <f t="shared" si="315"/>
        <v>3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2025'!AP162</f>
        <v>3</v>
      </c>
      <c r="AK162" s="52">
        <f t="shared" ref="AK162:AO162" si="316">P162-Z162+AE162+U162</f>
        <v>3</v>
      </c>
      <c r="AL162" s="46">
        <f t="shared" si="316"/>
        <v>3</v>
      </c>
      <c r="AM162" s="46">
        <f t="shared" si="316"/>
        <v>3</v>
      </c>
      <c r="AN162" s="46">
        <f t="shared" si="316"/>
        <v>3</v>
      </c>
      <c r="AO162" s="46">
        <f t="shared" si="316"/>
        <v>3</v>
      </c>
      <c r="AP162" s="37"/>
      <c r="AQ162" s="43">
        <f>'EQUIPO FEBRERO 2025  1'!AQ162</f>
        <v>3</v>
      </c>
      <c r="AR162" s="41"/>
      <c r="AS162" s="41"/>
      <c r="AT162" s="53"/>
      <c r="AU162" s="54"/>
      <c r="AV162" s="54"/>
      <c r="AW162" s="4"/>
      <c r="AX162" s="4"/>
    </row>
    <row r="163" spans="1:50" ht="64.5" customHeight="1" x14ac:dyDescent="0.4">
      <c r="A163" s="35">
        <f t="shared" si="3"/>
        <v>158</v>
      </c>
      <c r="B163" s="67" t="s">
        <v>698</v>
      </c>
      <c r="C163" s="41" t="s">
        <v>91</v>
      </c>
      <c r="D163" s="41" t="s">
        <v>58</v>
      </c>
      <c r="E163" s="41" t="s">
        <v>699</v>
      </c>
      <c r="F163" s="41" t="s">
        <v>700</v>
      </c>
      <c r="G163" s="53" t="s">
        <v>42</v>
      </c>
      <c r="H163" s="74">
        <v>1600</v>
      </c>
      <c r="I163" s="41" t="s">
        <v>701</v>
      </c>
      <c r="J163" s="41" t="s">
        <v>72</v>
      </c>
      <c r="K163" s="72">
        <v>45687</v>
      </c>
      <c r="L163" s="43" t="s">
        <v>109</v>
      </c>
      <c r="M163" s="43">
        <v>142</v>
      </c>
      <c r="N163" s="44"/>
      <c r="O163" s="43">
        <f>'EQUIPO FEBRERO 2025  1'!AQ163</f>
        <v>12</v>
      </c>
      <c r="P163" s="45">
        <f t="shared" si="0"/>
        <v>12</v>
      </c>
      <c r="Q163" s="46">
        <f t="shared" si="293"/>
        <v>12</v>
      </c>
      <c r="R163" s="46">
        <f t="shared" ref="R163:T163" si="317">AL163</f>
        <v>12</v>
      </c>
      <c r="S163" s="46">
        <f t="shared" si="317"/>
        <v>12</v>
      </c>
      <c r="T163" s="47">
        <f t="shared" si="317"/>
        <v>12</v>
      </c>
      <c r="U163" s="48"/>
      <c r="V163" s="37"/>
      <c r="W163" s="37"/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2025'!AP163</f>
        <v>14</v>
      </c>
      <c r="AK163" s="52">
        <f t="shared" ref="AK163:AO163" si="318">P163-Z163+AE163+U163</f>
        <v>12</v>
      </c>
      <c r="AL163" s="46">
        <f t="shared" si="318"/>
        <v>12</v>
      </c>
      <c r="AM163" s="46">
        <f t="shared" si="318"/>
        <v>12</v>
      </c>
      <c r="AN163" s="46">
        <f t="shared" si="318"/>
        <v>12</v>
      </c>
      <c r="AO163" s="46">
        <f t="shared" si="318"/>
        <v>12</v>
      </c>
      <c r="AP163" s="38"/>
      <c r="AQ163" s="43">
        <f>'EQUIPO FEBRERO 2025  1'!AQ163</f>
        <v>12</v>
      </c>
      <c r="AR163" s="53"/>
      <c r="AS163" s="53"/>
      <c r="AT163" s="53"/>
      <c r="AU163" s="54"/>
      <c r="AV163" s="54"/>
      <c r="AW163" s="53"/>
      <c r="AX163" s="4"/>
    </row>
    <row r="164" spans="1:50" ht="64.5" customHeight="1" x14ac:dyDescent="0.4">
      <c r="A164" s="35">
        <f t="shared" si="3"/>
        <v>159</v>
      </c>
      <c r="B164" s="67" t="s">
        <v>707</v>
      </c>
      <c r="C164" s="41" t="s">
        <v>91</v>
      </c>
      <c r="D164" s="41" t="s">
        <v>58</v>
      </c>
      <c r="E164" s="41" t="s">
        <v>708</v>
      </c>
      <c r="F164" s="41" t="s">
        <v>700</v>
      </c>
      <c r="G164" s="53" t="s">
        <v>42</v>
      </c>
      <c r="H164" s="41"/>
      <c r="I164" s="41" t="s">
        <v>708</v>
      </c>
      <c r="J164" s="41" t="s">
        <v>72</v>
      </c>
      <c r="K164" s="66">
        <v>45687</v>
      </c>
      <c r="L164" s="43"/>
      <c r="M164" s="43">
        <v>143</v>
      </c>
      <c r="N164" s="133" t="s">
        <v>1730</v>
      </c>
      <c r="O164" s="43">
        <f>'EQUIPO FEBRERO 2025  1'!AQ164</f>
        <v>2</v>
      </c>
      <c r="P164" s="45">
        <f t="shared" si="0"/>
        <v>2</v>
      </c>
      <c r="Q164" s="46">
        <f t="shared" si="293"/>
        <v>3</v>
      </c>
      <c r="R164" s="46">
        <f t="shared" ref="R164:T164" si="319">AL164</f>
        <v>3</v>
      </c>
      <c r="S164" s="46">
        <f t="shared" si="319"/>
        <v>3</v>
      </c>
      <c r="T164" s="47">
        <f t="shared" si="319"/>
        <v>3</v>
      </c>
      <c r="U164" s="48">
        <v>1</v>
      </c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2025'!AP164</f>
        <v>2</v>
      </c>
      <c r="AK164" s="52">
        <f t="shared" ref="AK164:AO164" si="320">P164-Z164+AE164+U164</f>
        <v>3</v>
      </c>
      <c r="AL164" s="46">
        <f t="shared" si="320"/>
        <v>3</v>
      </c>
      <c r="AM164" s="46">
        <f t="shared" si="320"/>
        <v>3</v>
      </c>
      <c r="AN164" s="46">
        <f t="shared" si="320"/>
        <v>3</v>
      </c>
      <c r="AO164" s="46">
        <f t="shared" si="320"/>
        <v>3</v>
      </c>
      <c r="AP164" s="37"/>
      <c r="AQ164" s="43">
        <f>'EQUIPO FEBRERO 2025  1'!AQ164</f>
        <v>2</v>
      </c>
      <c r="AR164" s="41"/>
      <c r="AS164" s="53"/>
      <c r="AT164" s="53"/>
      <c r="AU164" s="54"/>
      <c r="AV164" s="54"/>
      <c r="AW164" s="4"/>
      <c r="AX164" s="4"/>
    </row>
    <row r="165" spans="1:50" ht="64.5" customHeight="1" x14ac:dyDescent="0.4">
      <c r="A165" s="35">
        <f t="shared" si="3"/>
        <v>160</v>
      </c>
      <c r="B165" s="67" t="s">
        <v>712</v>
      </c>
      <c r="C165" s="41" t="s">
        <v>91</v>
      </c>
      <c r="D165" s="41" t="s">
        <v>58</v>
      </c>
      <c r="E165" s="41" t="s">
        <v>713</v>
      </c>
      <c r="F165" s="41" t="s">
        <v>700</v>
      </c>
      <c r="G165" s="53" t="s">
        <v>42</v>
      </c>
      <c r="H165" s="74">
        <v>5500</v>
      </c>
      <c r="I165" s="41" t="s">
        <v>714</v>
      </c>
      <c r="J165" s="41" t="s">
        <v>72</v>
      </c>
      <c r="K165" s="72">
        <v>45673</v>
      </c>
      <c r="L165" s="43" t="s">
        <v>89</v>
      </c>
      <c r="M165" s="43">
        <v>129</v>
      </c>
      <c r="N165" s="53"/>
      <c r="O165" s="43">
        <f>'EQUIPO FEBRERO 2025  1'!AQ165</f>
        <v>4</v>
      </c>
      <c r="P165" s="45">
        <f t="shared" si="0"/>
        <v>4</v>
      </c>
      <c r="Q165" s="46">
        <f t="shared" si="293"/>
        <v>5</v>
      </c>
      <c r="R165" s="46">
        <f t="shared" ref="R165:T165" si="321">AL165</f>
        <v>5</v>
      </c>
      <c r="S165" s="46">
        <f t="shared" si="321"/>
        <v>5</v>
      </c>
      <c r="T165" s="47">
        <f t="shared" si="321"/>
        <v>5</v>
      </c>
      <c r="U165" s="48">
        <v>1</v>
      </c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2025'!AP165</f>
        <v>3</v>
      </c>
      <c r="AK165" s="52">
        <f t="shared" ref="AK165:AO165" si="322">P165-Z165+AE165+U165</f>
        <v>5</v>
      </c>
      <c r="AL165" s="46">
        <f t="shared" si="322"/>
        <v>5</v>
      </c>
      <c r="AM165" s="46">
        <f t="shared" si="322"/>
        <v>5</v>
      </c>
      <c r="AN165" s="46">
        <f t="shared" si="322"/>
        <v>5</v>
      </c>
      <c r="AO165" s="46">
        <f t="shared" si="322"/>
        <v>5</v>
      </c>
      <c r="AP165" s="37"/>
      <c r="AQ165" s="43">
        <f>'EQUIPO FEBRERO 2025  1'!AQ165</f>
        <v>4</v>
      </c>
      <c r="AR165" s="41"/>
      <c r="AS165" s="41"/>
      <c r="AT165" s="53"/>
      <c r="AU165" s="54"/>
      <c r="AV165" s="54"/>
      <c r="AW165" s="4"/>
      <c r="AX165" s="4"/>
    </row>
    <row r="166" spans="1:50" ht="64.5" customHeight="1" x14ac:dyDescent="0.4">
      <c r="A166" s="35">
        <f t="shared" si="3"/>
        <v>161</v>
      </c>
      <c r="B166" s="67" t="s">
        <v>715</v>
      </c>
      <c r="C166" s="41" t="s">
        <v>91</v>
      </c>
      <c r="D166" s="41" t="s">
        <v>58</v>
      </c>
      <c r="E166" s="41" t="s">
        <v>716</v>
      </c>
      <c r="F166" s="41" t="s">
        <v>700</v>
      </c>
      <c r="G166" s="53" t="s">
        <v>42</v>
      </c>
      <c r="H166" s="74">
        <v>4500</v>
      </c>
      <c r="I166" s="41" t="s">
        <v>716</v>
      </c>
      <c r="J166" s="41" t="s">
        <v>72</v>
      </c>
      <c r="K166" s="72">
        <v>45107</v>
      </c>
      <c r="L166" s="43" t="s">
        <v>109</v>
      </c>
      <c r="M166" s="43">
        <v>391</v>
      </c>
      <c r="N166" s="53"/>
      <c r="O166" s="43">
        <f>'EQUIPO FEBRERO 2025  1'!AQ166</f>
        <v>8</v>
      </c>
      <c r="P166" s="45">
        <f t="shared" si="0"/>
        <v>8</v>
      </c>
      <c r="Q166" s="46">
        <f t="shared" si="293"/>
        <v>8</v>
      </c>
      <c r="R166" s="46">
        <f t="shared" ref="R166:T166" si="323">AL166</f>
        <v>8</v>
      </c>
      <c r="S166" s="46">
        <f t="shared" si="323"/>
        <v>8</v>
      </c>
      <c r="T166" s="47">
        <f t="shared" si="323"/>
        <v>8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2025'!AP166</f>
        <v>8</v>
      </c>
      <c r="AK166" s="52">
        <f t="shared" ref="AK166:AO166" si="324">P166-Z166+AE166+U166</f>
        <v>8</v>
      </c>
      <c r="AL166" s="46">
        <f t="shared" si="324"/>
        <v>8</v>
      </c>
      <c r="AM166" s="46">
        <f t="shared" si="324"/>
        <v>8</v>
      </c>
      <c r="AN166" s="46">
        <f t="shared" si="324"/>
        <v>8</v>
      </c>
      <c r="AO166" s="46">
        <f t="shared" si="324"/>
        <v>8</v>
      </c>
      <c r="AP166" s="37"/>
      <c r="AQ166" s="43">
        <f>'EQUIPO FEBRERO 2025  1'!AQ166</f>
        <v>8</v>
      </c>
      <c r="AR166" s="41"/>
      <c r="AS166" s="41"/>
      <c r="AT166" s="53"/>
      <c r="AU166" s="54"/>
      <c r="AV166" s="54"/>
      <c r="AW166" s="4"/>
      <c r="AX166" s="4"/>
    </row>
    <row r="167" spans="1:50" ht="64.5" customHeight="1" x14ac:dyDescent="0.4">
      <c r="A167" s="35">
        <f t="shared" si="3"/>
        <v>162</v>
      </c>
      <c r="B167" s="67" t="s">
        <v>715</v>
      </c>
      <c r="C167" s="41" t="s">
        <v>91</v>
      </c>
      <c r="D167" s="41" t="s">
        <v>58</v>
      </c>
      <c r="E167" s="41" t="s">
        <v>717</v>
      </c>
      <c r="F167" s="41" t="s">
        <v>700</v>
      </c>
      <c r="G167" s="53" t="s">
        <v>42</v>
      </c>
      <c r="H167" s="74">
        <v>3500</v>
      </c>
      <c r="I167" s="41" t="s">
        <v>717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f>'EQUIPO FEBRERO 2025  1'!AQ167</f>
        <v>5</v>
      </c>
      <c r="P167" s="45">
        <f t="shared" si="0"/>
        <v>5</v>
      </c>
      <c r="Q167" s="46">
        <f t="shared" si="293"/>
        <v>5</v>
      </c>
      <c r="R167" s="46">
        <f t="shared" ref="R167:T167" si="325">AL167</f>
        <v>5</v>
      </c>
      <c r="S167" s="46">
        <f t="shared" si="325"/>
        <v>5</v>
      </c>
      <c r="T167" s="47">
        <f t="shared" si="325"/>
        <v>5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1">
        <f>'EQUIPO ENERO 2025'!AP167</f>
        <v>5</v>
      </c>
      <c r="AK167" s="52">
        <f t="shared" ref="AK167:AO167" si="326">P167-Z167+AE167+U167</f>
        <v>5</v>
      </c>
      <c r="AL167" s="46">
        <f t="shared" si="326"/>
        <v>5</v>
      </c>
      <c r="AM167" s="46">
        <f t="shared" si="326"/>
        <v>5</v>
      </c>
      <c r="AN167" s="46">
        <f t="shared" si="326"/>
        <v>5</v>
      </c>
      <c r="AO167" s="46">
        <f t="shared" si="326"/>
        <v>5</v>
      </c>
      <c r="AP167" s="37"/>
      <c r="AQ167" s="43">
        <f>'EQUIPO FEBRERO 2025  1'!AQ167</f>
        <v>5</v>
      </c>
      <c r="AR167" s="53"/>
      <c r="AS167" s="53"/>
      <c r="AT167" s="53"/>
      <c r="AU167" s="54"/>
      <c r="AV167" s="54"/>
      <c r="AW167" s="4"/>
      <c r="AX167" s="4"/>
    </row>
    <row r="168" spans="1:50" ht="64.5" customHeight="1" x14ac:dyDescent="0.4">
      <c r="A168" s="35">
        <f t="shared" si="3"/>
        <v>163</v>
      </c>
      <c r="B168" s="67" t="s">
        <v>719</v>
      </c>
      <c r="C168" s="41" t="s">
        <v>91</v>
      </c>
      <c r="D168" s="63" t="s">
        <v>58</v>
      </c>
      <c r="E168" s="41" t="s">
        <v>170</v>
      </c>
      <c r="F168" s="41" t="s">
        <v>700</v>
      </c>
      <c r="G168" s="53" t="s">
        <v>42</v>
      </c>
      <c r="H168" s="41"/>
      <c r="I168" s="41" t="s">
        <v>720</v>
      </c>
      <c r="J168" s="41" t="s">
        <v>72</v>
      </c>
      <c r="K168" s="72">
        <v>45673</v>
      </c>
      <c r="L168" s="43" t="s">
        <v>721</v>
      </c>
      <c r="M168" s="43">
        <v>131</v>
      </c>
      <c r="N168" s="44"/>
      <c r="O168" s="43">
        <f>'EQUIPO FEBRERO 2025  1'!AQ168</f>
        <v>3</v>
      </c>
      <c r="P168" s="45">
        <f t="shared" si="0"/>
        <v>3</v>
      </c>
      <c r="Q168" s="46">
        <f t="shared" si="293"/>
        <v>3</v>
      </c>
      <c r="R168" s="46">
        <f t="shared" ref="R168:T168" si="327">AL168</f>
        <v>3</v>
      </c>
      <c r="S168" s="46">
        <f t="shared" si="327"/>
        <v>3</v>
      </c>
      <c r="T168" s="47">
        <f t="shared" si="327"/>
        <v>3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2025'!AP168</f>
        <v>3</v>
      </c>
      <c r="AK168" s="52">
        <f t="shared" ref="AK168:AO168" si="328">P168-Z168+AE168+U168</f>
        <v>3</v>
      </c>
      <c r="AL168" s="46">
        <f t="shared" si="328"/>
        <v>3</v>
      </c>
      <c r="AM168" s="46">
        <f t="shared" si="328"/>
        <v>3</v>
      </c>
      <c r="AN168" s="46">
        <f t="shared" si="328"/>
        <v>3</v>
      </c>
      <c r="AO168" s="46">
        <f t="shared" si="328"/>
        <v>3</v>
      </c>
      <c r="AP168" s="37"/>
      <c r="AQ168" s="43">
        <f>'EQUIPO FEBRERO 2025  1'!AQ168</f>
        <v>3</v>
      </c>
      <c r="AR168" s="41"/>
      <c r="AS168" s="41"/>
      <c r="AT168" s="53"/>
      <c r="AU168" s="54"/>
      <c r="AV168" s="54"/>
      <c r="AW168" s="4"/>
      <c r="AX168" s="4"/>
    </row>
    <row r="169" spans="1:50" ht="64.5" customHeight="1" x14ac:dyDescent="0.4">
      <c r="A169" s="35">
        <f t="shared" si="3"/>
        <v>164</v>
      </c>
      <c r="B169" s="67" t="s">
        <v>722</v>
      </c>
      <c r="C169" s="41" t="s">
        <v>91</v>
      </c>
      <c r="D169" s="63" t="s">
        <v>58</v>
      </c>
      <c r="E169" s="41" t="s">
        <v>726</v>
      </c>
      <c r="F169" s="41" t="s">
        <v>700</v>
      </c>
      <c r="G169" s="53" t="s">
        <v>42</v>
      </c>
      <c r="H169" s="41"/>
      <c r="I169" s="41" t="s">
        <v>724</v>
      </c>
      <c r="J169" s="41" t="s">
        <v>72</v>
      </c>
      <c r="K169" s="72">
        <v>45687</v>
      </c>
      <c r="L169" s="43"/>
      <c r="M169" s="43">
        <v>144</v>
      </c>
      <c r="N169" s="157" t="s">
        <v>1732</v>
      </c>
      <c r="O169" s="43">
        <f>'EQUIPO FEBRERO 2025  1'!AQ169</f>
        <v>9</v>
      </c>
      <c r="P169" s="45">
        <f t="shared" si="0"/>
        <v>9</v>
      </c>
      <c r="Q169" s="46">
        <f t="shared" si="293"/>
        <v>9</v>
      </c>
      <c r="R169" s="46">
        <f t="shared" ref="R169:T169" si="329">AL169</f>
        <v>9</v>
      </c>
      <c r="S169" s="46">
        <f t="shared" si="329"/>
        <v>9</v>
      </c>
      <c r="T169" s="47">
        <f t="shared" si="329"/>
        <v>9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>
        <v>1</v>
      </c>
      <c r="AE169" s="50"/>
      <c r="AF169" s="37"/>
      <c r="AG169" s="37"/>
      <c r="AH169" s="37"/>
      <c r="AI169" s="49"/>
      <c r="AJ169" s="51">
        <f>'EQUIPO ENERO 2025'!AP169</f>
        <v>9</v>
      </c>
      <c r="AK169" s="52">
        <f t="shared" ref="AK169:AO169" si="330">P169-Z169+AE169+U169</f>
        <v>9</v>
      </c>
      <c r="AL169" s="46">
        <f t="shared" si="330"/>
        <v>9</v>
      </c>
      <c r="AM169" s="46">
        <f t="shared" si="330"/>
        <v>9</v>
      </c>
      <c r="AN169" s="46">
        <f t="shared" si="330"/>
        <v>9</v>
      </c>
      <c r="AO169" s="46">
        <f t="shared" si="330"/>
        <v>8</v>
      </c>
      <c r="AP169" s="37">
        <v>1</v>
      </c>
      <c r="AQ169" s="43">
        <f>'EQUIPO FEBRERO 2025  1'!AQ169</f>
        <v>9</v>
      </c>
      <c r="AR169" s="53"/>
      <c r="AS169" s="53">
        <v>375</v>
      </c>
      <c r="AT169" s="53"/>
      <c r="AU169" s="54"/>
      <c r="AV169" s="54"/>
      <c r="AW169" s="4"/>
      <c r="AX169" s="4"/>
    </row>
    <row r="170" spans="1:50" ht="64.5" customHeight="1" x14ac:dyDescent="0.4">
      <c r="A170" s="35">
        <f t="shared" si="3"/>
        <v>165</v>
      </c>
      <c r="B170" s="67" t="s">
        <v>729</v>
      </c>
      <c r="C170" s="41" t="s">
        <v>52</v>
      </c>
      <c r="D170" s="105" t="s">
        <v>334</v>
      </c>
      <c r="E170" s="41">
        <v>310</v>
      </c>
      <c r="F170" s="41"/>
      <c r="G170" s="53" t="s">
        <v>42</v>
      </c>
      <c r="H170" s="41"/>
      <c r="I170" s="41" t="s">
        <v>730</v>
      </c>
      <c r="J170" s="44"/>
      <c r="K170" s="72">
        <v>44592</v>
      </c>
      <c r="L170" s="43"/>
      <c r="M170" s="43"/>
      <c r="N170" s="44"/>
      <c r="O170" s="43">
        <f>'EQUIPO FEBRERO 2025  1'!AQ170</f>
        <v>1</v>
      </c>
      <c r="P170" s="45">
        <f t="shared" si="0"/>
        <v>1</v>
      </c>
      <c r="Q170" s="46">
        <f t="shared" si="293"/>
        <v>1</v>
      </c>
      <c r="R170" s="46">
        <f t="shared" ref="R170:T170" si="331">AL170</f>
        <v>1</v>
      </c>
      <c r="S170" s="46">
        <f t="shared" si="331"/>
        <v>1</v>
      </c>
      <c r="T170" s="47">
        <f t="shared" si="331"/>
        <v>1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2025'!AP170</f>
        <v>1</v>
      </c>
      <c r="AK170" s="52">
        <f t="shared" ref="AK170:AO170" si="332">P170-Z170+AE170+U170</f>
        <v>1</v>
      </c>
      <c r="AL170" s="46">
        <f t="shared" si="332"/>
        <v>1</v>
      </c>
      <c r="AM170" s="46">
        <f t="shared" si="332"/>
        <v>1</v>
      </c>
      <c r="AN170" s="46">
        <f t="shared" si="332"/>
        <v>1</v>
      </c>
      <c r="AO170" s="46">
        <f t="shared" si="332"/>
        <v>1</v>
      </c>
      <c r="AP170" s="37"/>
      <c r="AQ170" s="43">
        <f>'EQUIPO FEBRERO 2025  1'!AQ170</f>
        <v>1</v>
      </c>
      <c r="AR170" s="41"/>
      <c r="AS170" s="41"/>
      <c r="AT170" s="53"/>
      <c r="AU170" s="54"/>
      <c r="AV170" s="54"/>
      <c r="AW170" s="4"/>
      <c r="AX170" s="4"/>
    </row>
    <row r="171" spans="1:50" ht="64.5" customHeight="1" x14ac:dyDescent="0.4">
      <c r="A171" s="35">
        <f t="shared" si="3"/>
        <v>166</v>
      </c>
      <c r="B171" s="67" t="s">
        <v>732</v>
      </c>
      <c r="C171" s="41" t="s">
        <v>52</v>
      </c>
      <c r="D171" s="68" t="s">
        <v>334</v>
      </c>
      <c r="E171" s="41">
        <v>780</v>
      </c>
      <c r="F171" s="37"/>
      <c r="G171" s="38" t="s">
        <v>42</v>
      </c>
      <c r="H171" s="37"/>
      <c r="I171" s="41" t="s">
        <v>733</v>
      </c>
      <c r="J171" s="44"/>
      <c r="K171" s="72">
        <v>44592</v>
      </c>
      <c r="L171" s="43"/>
      <c r="M171" s="43"/>
      <c r="N171" s="44"/>
      <c r="O171" s="43">
        <f>'EQUIPO FEBRERO 2025  1'!AQ171</f>
        <v>1</v>
      </c>
      <c r="P171" s="45">
        <f t="shared" si="0"/>
        <v>1</v>
      </c>
      <c r="Q171" s="46">
        <f t="shared" si="293"/>
        <v>1</v>
      </c>
      <c r="R171" s="46">
        <f t="shared" ref="R171:T171" si="333">AL171</f>
        <v>1</v>
      </c>
      <c r="S171" s="46">
        <f t="shared" si="333"/>
        <v>1</v>
      </c>
      <c r="T171" s="47">
        <f t="shared" si="333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2025'!AP171</f>
        <v>1</v>
      </c>
      <c r="AK171" s="52">
        <f t="shared" ref="AK171:AO171" si="334">P171-Z171+AE171+U171</f>
        <v>1</v>
      </c>
      <c r="AL171" s="46">
        <f t="shared" si="334"/>
        <v>1</v>
      </c>
      <c r="AM171" s="46">
        <f t="shared" si="334"/>
        <v>1</v>
      </c>
      <c r="AN171" s="46">
        <f t="shared" si="334"/>
        <v>1</v>
      </c>
      <c r="AO171" s="46">
        <f t="shared" si="334"/>
        <v>1</v>
      </c>
      <c r="AP171" s="37"/>
      <c r="AQ171" s="43">
        <f>'EQUIPO FEBRERO 2025  1'!AQ171</f>
        <v>1</v>
      </c>
      <c r="AR171" s="41"/>
      <c r="AS171" s="41"/>
      <c r="AT171" s="53"/>
      <c r="AU171" s="54"/>
      <c r="AV171" s="54"/>
      <c r="AW171" s="4"/>
      <c r="AX171" s="4"/>
    </row>
    <row r="172" spans="1:50" ht="64.5" customHeight="1" x14ac:dyDescent="0.4">
      <c r="A172" s="35">
        <f t="shared" si="3"/>
        <v>167</v>
      </c>
      <c r="B172" s="67" t="s">
        <v>734</v>
      </c>
      <c r="C172" s="41" t="s">
        <v>91</v>
      </c>
      <c r="D172" s="41" t="s">
        <v>386</v>
      </c>
      <c r="E172" s="41" t="s">
        <v>735</v>
      </c>
      <c r="F172" s="41" t="s">
        <v>736</v>
      </c>
      <c r="G172" s="53" t="s">
        <v>42</v>
      </c>
      <c r="H172" s="41"/>
      <c r="I172" s="41" t="s">
        <v>737</v>
      </c>
      <c r="J172" s="41" t="s">
        <v>386</v>
      </c>
      <c r="K172" s="72">
        <v>45126</v>
      </c>
      <c r="L172" s="43">
        <v>2023015</v>
      </c>
      <c r="M172" s="43">
        <v>409</v>
      </c>
      <c r="N172" s="44"/>
      <c r="O172" s="43">
        <f>'EQUIPO FEBRERO 2025  1'!AQ172</f>
        <v>0</v>
      </c>
      <c r="P172" s="45">
        <f t="shared" si="0"/>
        <v>0</v>
      </c>
      <c r="Q172" s="46">
        <f t="shared" si="293"/>
        <v>0</v>
      </c>
      <c r="R172" s="46">
        <f t="shared" ref="R172:T172" si="335">AL172</f>
        <v>0</v>
      </c>
      <c r="S172" s="46">
        <f t="shared" si="335"/>
        <v>0</v>
      </c>
      <c r="T172" s="47">
        <f t="shared" si="335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2025'!AP172</f>
        <v>0</v>
      </c>
      <c r="AK172" s="52">
        <f t="shared" ref="AK172:AO172" si="336">P172-Z172+AE172+U172</f>
        <v>0</v>
      </c>
      <c r="AL172" s="46">
        <f t="shared" si="336"/>
        <v>0</v>
      </c>
      <c r="AM172" s="46">
        <f t="shared" si="336"/>
        <v>0</v>
      </c>
      <c r="AN172" s="46">
        <f t="shared" si="336"/>
        <v>0</v>
      </c>
      <c r="AO172" s="46">
        <f t="shared" si="336"/>
        <v>0</v>
      </c>
      <c r="AP172" s="37"/>
      <c r="AQ172" s="43">
        <f>'EQUIPO FEBRERO 2025  1'!AQ172</f>
        <v>0</v>
      </c>
      <c r="AR172" s="41"/>
      <c r="AS172" s="41"/>
      <c r="AT172" s="53"/>
      <c r="AU172" s="54"/>
      <c r="AV172" s="54"/>
      <c r="AW172" s="4"/>
      <c r="AX172" s="4"/>
    </row>
    <row r="173" spans="1:50" ht="64.5" customHeight="1" x14ac:dyDescent="0.4">
      <c r="A173" s="35">
        <f t="shared" si="3"/>
        <v>168</v>
      </c>
      <c r="B173" s="67" t="s">
        <v>738</v>
      </c>
      <c r="C173" s="41" t="s">
        <v>91</v>
      </c>
      <c r="D173" s="37" t="s">
        <v>739</v>
      </c>
      <c r="E173" s="41" t="s">
        <v>740</v>
      </c>
      <c r="F173" s="37" t="s">
        <v>741</v>
      </c>
      <c r="G173" s="38" t="s">
        <v>42</v>
      </c>
      <c r="H173" s="37"/>
      <c r="I173" s="41" t="s">
        <v>742</v>
      </c>
      <c r="J173" s="41" t="s">
        <v>743</v>
      </c>
      <c r="K173" s="72">
        <v>45241</v>
      </c>
      <c r="L173" s="43">
        <v>2590526372</v>
      </c>
      <c r="M173" s="43">
        <v>465</v>
      </c>
      <c r="N173" s="44"/>
      <c r="O173" s="43">
        <f>'EQUIPO FEBRERO 2025  1'!AQ173</f>
        <v>0</v>
      </c>
      <c r="P173" s="45">
        <f t="shared" si="0"/>
        <v>0</v>
      </c>
      <c r="Q173" s="46">
        <f t="shared" si="293"/>
        <v>0</v>
      </c>
      <c r="R173" s="46">
        <f t="shared" ref="R173:T173" si="337">AL173</f>
        <v>0</v>
      </c>
      <c r="S173" s="46">
        <f t="shared" si="337"/>
        <v>0</v>
      </c>
      <c r="T173" s="47">
        <f t="shared" si="337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2025'!AP173</f>
        <v>0</v>
      </c>
      <c r="AK173" s="52">
        <f t="shared" ref="AK173:AO173" si="338">P173-Z173+AE173+U173</f>
        <v>0</v>
      </c>
      <c r="AL173" s="46">
        <f t="shared" si="338"/>
        <v>0</v>
      </c>
      <c r="AM173" s="46">
        <f t="shared" si="338"/>
        <v>0</v>
      </c>
      <c r="AN173" s="46">
        <f t="shared" si="338"/>
        <v>0</v>
      </c>
      <c r="AO173" s="46">
        <f t="shared" si="338"/>
        <v>0</v>
      </c>
      <c r="AP173" s="37"/>
      <c r="AQ173" s="43">
        <f>'EQUIPO FEBRERO 2025  1'!AQ173</f>
        <v>0</v>
      </c>
      <c r="AR173" s="41"/>
      <c r="AS173" s="41"/>
      <c r="AT173" s="53"/>
      <c r="AU173" s="54"/>
      <c r="AV173" s="54"/>
      <c r="AW173" s="4"/>
      <c r="AX173" s="4"/>
    </row>
    <row r="174" spans="1:50" ht="64.5" customHeight="1" x14ac:dyDescent="0.4">
      <c r="A174" s="35">
        <f t="shared" si="3"/>
        <v>169</v>
      </c>
      <c r="B174" s="67" t="s">
        <v>744</v>
      </c>
      <c r="C174" s="41" t="s">
        <v>91</v>
      </c>
      <c r="D174" s="41" t="s">
        <v>58</v>
      </c>
      <c r="E174" s="41" t="s">
        <v>745</v>
      </c>
      <c r="F174" s="41" t="s">
        <v>700</v>
      </c>
      <c r="G174" s="53" t="s">
        <v>42</v>
      </c>
      <c r="H174" s="74">
        <v>7500</v>
      </c>
      <c r="I174" s="41" t="s">
        <v>746</v>
      </c>
      <c r="J174" s="41" t="s">
        <v>72</v>
      </c>
      <c r="K174" s="66">
        <v>45328</v>
      </c>
      <c r="L174" s="43" t="s">
        <v>109</v>
      </c>
      <c r="M174" s="43">
        <v>31</v>
      </c>
      <c r="N174" s="41"/>
      <c r="O174" s="43">
        <f>'EQUIPO FEBRERO 2025  1'!AQ174</f>
        <v>5</v>
      </c>
      <c r="P174" s="45">
        <f t="shared" si="0"/>
        <v>5</v>
      </c>
      <c r="Q174" s="46">
        <f t="shared" si="293"/>
        <v>5</v>
      </c>
      <c r="R174" s="46">
        <f t="shared" ref="R174:T174" si="339">AL174</f>
        <v>5</v>
      </c>
      <c r="S174" s="46">
        <f t="shared" si="339"/>
        <v>5</v>
      </c>
      <c r="T174" s="47">
        <f t="shared" si="339"/>
        <v>5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2025'!AP174</f>
        <v>5</v>
      </c>
      <c r="AK174" s="52">
        <f t="shared" ref="AK174:AO174" si="340">P174-Z174+AE174+U174</f>
        <v>5</v>
      </c>
      <c r="AL174" s="46">
        <f t="shared" si="340"/>
        <v>5</v>
      </c>
      <c r="AM174" s="46">
        <f t="shared" si="340"/>
        <v>5</v>
      </c>
      <c r="AN174" s="46">
        <f t="shared" si="340"/>
        <v>5</v>
      </c>
      <c r="AO174" s="46">
        <f t="shared" si="340"/>
        <v>5</v>
      </c>
      <c r="AP174" s="37"/>
      <c r="AQ174" s="43">
        <f>'EQUIPO FEBRERO 2025  1'!AQ174</f>
        <v>5</v>
      </c>
      <c r="AR174" s="41"/>
      <c r="AS174" s="41"/>
      <c r="AT174" s="53"/>
      <c r="AU174" s="54"/>
      <c r="AV174" s="54"/>
      <c r="AW174" s="4"/>
      <c r="AX174" s="4"/>
    </row>
    <row r="175" spans="1:50" ht="64.5" customHeight="1" x14ac:dyDescent="0.4">
      <c r="A175" s="35">
        <f t="shared" si="3"/>
        <v>170</v>
      </c>
      <c r="B175" s="67" t="s">
        <v>747</v>
      </c>
      <c r="C175" s="41" t="s">
        <v>190</v>
      </c>
      <c r="D175" s="41" t="s">
        <v>58</v>
      </c>
      <c r="E175" s="53" t="s">
        <v>748</v>
      </c>
      <c r="F175" s="41" t="s">
        <v>700</v>
      </c>
      <c r="G175" s="53" t="s">
        <v>42</v>
      </c>
      <c r="H175" s="74"/>
      <c r="I175" s="41" t="s">
        <v>749</v>
      </c>
      <c r="J175" s="41" t="s">
        <v>72</v>
      </c>
      <c r="K175" s="66">
        <v>45673</v>
      </c>
      <c r="L175" s="43" t="s">
        <v>89</v>
      </c>
      <c r="M175" s="43">
        <v>129</v>
      </c>
      <c r="N175" s="41"/>
      <c r="O175" s="43">
        <f>'EQUIPO FEBRERO 2025  1'!AQ175</f>
        <v>3</v>
      </c>
      <c r="P175" s="45">
        <f t="shared" si="0"/>
        <v>3</v>
      </c>
      <c r="Q175" s="46">
        <f t="shared" si="293"/>
        <v>3</v>
      </c>
      <c r="R175" s="46">
        <f t="shared" ref="R175:T175" si="341">AL175</f>
        <v>3</v>
      </c>
      <c r="S175" s="46">
        <f t="shared" si="341"/>
        <v>3</v>
      </c>
      <c r="T175" s="47">
        <f t="shared" si="341"/>
        <v>3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2025'!AP175</f>
        <v>3</v>
      </c>
      <c r="AK175" s="52">
        <f t="shared" ref="AK175:AO175" si="342">P175-Z175+AE175+U175</f>
        <v>3</v>
      </c>
      <c r="AL175" s="46">
        <f t="shared" si="342"/>
        <v>3</v>
      </c>
      <c r="AM175" s="46">
        <f t="shared" si="342"/>
        <v>3</v>
      </c>
      <c r="AN175" s="46">
        <f t="shared" si="342"/>
        <v>3</v>
      </c>
      <c r="AO175" s="46">
        <f t="shared" si="342"/>
        <v>3</v>
      </c>
      <c r="AP175" s="37"/>
      <c r="AQ175" s="43">
        <f>'EQUIPO FEBRERO 2025  1'!AQ175</f>
        <v>3</v>
      </c>
      <c r="AR175" s="41"/>
      <c r="AS175" s="41"/>
      <c r="AT175" s="53"/>
      <c r="AU175" s="54"/>
      <c r="AV175" s="54"/>
      <c r="AW175" s="4"/>
      <c r="AX175" s="4"/>
    </row>
    <row r="176" spans="1:50" ht="64.5" customHeight="1" x14ac:dyDescent="0.4">
      <c r="A176" s="35">
        <f t="shared" si="3"/>
        <v>171</v>
      </c>
      <c r="B176" s="55" t="s">
        <v>751</v>
      </c>
      <c r="C176" s="41" t="s">
        <v>91</v>
      </c>
      <c r="D176" s="63" t="s">
        <v>63</v>
      </c>
      <c r="E176" s="57" t="s">
        <v>752</v>
      </c>
      <c r="F176" s="64" t="s">
        <v>700</v>
      </c>
      <c r="G176" s="55" t="s">
        <v>42</v>
      </c>
      <c r="H176" s="65">
        <v>17500</v>
      </c>
      <c r="I176" s="61" t="s">
        <v>753</v>
      </c>
      <c r="J176" s="63" t="s">
        <v>63</v>
      </c>
      <c r="K176" s="72">
        <v>45673</v>
      </c>
      <c r="L176" s="43">
        <v>2225338</v>
      </c>
      <c r="M176" s="43">
        <v>133</v>
      </c>
      <c r="N176" s="53" t="s">
        <v>1734</v>
      </c>
      <c r="O176" s="43">
        <f>'EQUIPO FEBRERO 2025  1'!AQ176</f>
        <v>8</v>
      </c>
      <c r="P176" s="45">
        <f t="shared" si="0"/>
        <v>8</v>
      </c>
      <c r="Q176" s="46">
        <f t="shared" si="293"/>
        <v>7</v>
      </c>
      <c r="R176" s="46">
        <f t="shared" ref="R176:T176" si="343">AL176</f>
        <v>7</v>
      </c>
      <c r="S176" s="46">
        <f t="shared" si="343"/>
        <v>7</v>
      </c>
      <c r="T176" s="47">
        <f t="shared" si="343"/>
        <v>7</v>
      </c>
      <c r="U176" s="48"/>
      <c r="V176" s="37"/>
      <c r="W176" s="37"/>
      <c r="X176" s="37"/>
      <c r="Y176" s="49"/>
      <c r="Z176" s="138">
        <v>1</v>
      </c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2025'!AP176</f>
        <v>8</v>
      </c>
      <c r="AK176" s="52">
        <f t="shared" ref="AK176:AO176" si="344">P176-Z176+AE176+U176</f>
        <v>7</v>
      </c>
      <c r="AL176" s="46">
        <f t="shared" si="344"/>
        <v>7</v>
      </c>
      <c r="AM176" s="46">
        <f t="shared" si="344"/>
        <v>7</v>
      </c>
      <c r="AN176" s="46">
        <f t="shared" si="344"/>
        <v>7</v>
      </c>
      <c r="AO176" s="46">
        <f t="shared" si="344"/>
        <v>7</v>
      </c>
      <c r="AP176" s="38" t="s">
        <v>755</v>
      </c>
      <c r="AQ176" s="43">
        <f>'EQUIPO FEBRERO 2025  1'!AQ176</f>
        <v>8</v>
      </c>
      <c r="AR176" s="53"/>
      <c r="AS176" s="53">
        <v>352</v>
      </c>
      <c r="AT176" s="53"/>
      <c r="AU176" s="54"/>
      <c r="AV176" s="54"/>
      <c r="AW176" s="25"/>
      <c r="AX176" s="4"/>
    </row>
    <row r="177" spans="1:50" ht="64.5" customHeight="1" x14ac:dyDescent="0.4">
      <c r="A177" s="35">
        <f t="shared" si="3"/>
        <v>172</v>
      </c>
      <c r="B177" s="67" t="s">
        <v>756</v>
      </c>
      <c r="C177" s="41" t="s">
        <v>91</v>
      </c>
      <c r="D177" s="41" t="s">
        <v>58</v>
      </c>
      <c r="E177" s="41" t="s">
        <v>757</v>
      </c>
      <c r="F177" s="41" t="s">
        <v>700</v>
      </c>
      <c r="G177" s="53" t="s">
        <v>42</v>
      </c>
      <c r="H177" s="41" t="s">
        <v>97</v>
      </c>
      <c r="I177" s="41" t="s">
        <v>757</v>
      </c>
      <c r="J177" s="41" t="s">
        <v>72</v>
      </c>
      <c r="K177" s="66">
        <v>44592</v>
      </c>
      <c r="L177" s="43"/>
      <c r="M177" s="43"/>
      <c r="N177" s="41"/>
      <c r="O177" s="43">
        <f>'EQUIPO FEBRERO 2025  1'!AQ177</f>
        <v>0</v>
      </c>
      <c r="P177" s="45">
        <f t="shared" si="0"/>
        <v>0</v>
      </c>
      <c r="Q177" s="46">
        <f t="shared" si="293"/>
        <v>0</v>
      </c>
      <c r="R177" s="46">
        <f t="shared" ref="R177:T177" si="345">AL177</f>
        <v>0</v>
      </c>
      <c r="S177" s="46">
        <f t="shared" si="345"/>
        <v>0</v>
      </c>
      <c r="T177" s="47">
        <f t="shared" si="345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2025'!AP177</f>
        <v>0</v>
      </c>
      <c r="AK177" s="52">
        <f t="shared" ref="AK177:AO177" si="346">P177-Z177+AE177+U177</f>
        <v>0</v>
      </c>
      <c r="AL177" s="46">
        <f t="shared" si="346"/>
        <v>0</v>
      </c>
      <c r="AM177" s="46">
        <f t="shared" si="346"/>
        <v>0</v>
      </c>
      <c r="AN177" s="46">
        <f t="shared" si="346"/>
        <v>0</v>
      </c>
      <c r="AO177" s="46">
        <f t="shared" si="346"/>
        <v>0</v>
      </c>
      <c r="AP177" s="37"/>
      <c r="AQ177" s="43">
        <f>'EQUIPO FEBRERO 2025  1'!AQ177</f>
        <v>0</v>
      </c>
      <c r="AR177" s="41"/>
      <c r="AS177" s="41"/>
      <c r="AT177" s="53"/>
      <c r="AU177" s="54"/>
      <c r="AV177" s="54"/>
      <c r="AW177" s="4"/>
      <c r="AX177" s="4"/>
    </row>
    <row r="178" spans="1:50" ht="64.5" customHeight="1" x14ac:dyDescent="0.4">
      <c r="A178" s="35">
        <f t="shared" si="3"/>
        <v>173</v>
      </c>
      <c r="B178" s="67" t="s">
        <v>759</v>
      </c>
      <c r="C178" s="41" t="s">
        <v>91</v>
      </c>
      <c r="D178" s="63" t="s">
        <v>58</v>
      </c>
      <c r="E178" s="41" t="s">
        <v>406</v>
      </c>
      <c r="F178" s="41" t="s">
        <v>700</v>
      </c>
      <c r="G178" s="53" t="s">
        <v>42</v>
      </c>
      <c r="H178" s="74">
        <v>3800</v>
      </c>
      <c r="I178" s="41" t="s">
        <v>760</v>
      </c>
      <c r="J178" s="41" t="s">
        <v>72</v>
      </c>
      <c r="K178" s="72">
        <v>45687</v>
      </c>
      <c r="L178" s="43" t="s">
        <v>109</v>
      </c>
      <c r="M178" s="43">
        <v>150</v>
      </c>
      <c r="N178" s="131" t="s">
        <v>313</v>
      </c>
      <c r="O178" s="43">
        <f>'EQUIPO FEBRERO 2025  1'!AQ178</f>
        <v>7</v>
      </c>
      <c r="P178" s="45">
        <f t="shared" si="0"/>
        <v>7</v>
      </c>
      <c r="Q178" s="46">
        <f t="shared" si="293"/>
        <v>7</v>
      </c>
      <c r="R178" s="46">
        <f t="shared" ref="R178:T178" si="347">AL178</f>
        <v>7</v>
      </c>
      <c r="S178" s="46">
        <f t="shared" si="347"/>
        <v>6</v>
      </c>
      <c r="T178" s="47">
        <f t="shared" si="347"/>
        <v>6</v>
      </c>
      <c r="U178" s="48"/>
      <c r="V178" s="37"/>
      <c r="W178" s="37"/>
      <c r="X178" s="37"/>
      <c r="Y178" s="49"/>
      <c r="Z178" s="138"/>
      <c r="AA178" s="139"/>
      <c r="AB178" s="37">
        <v>1</v>
      </c>
      <c r="AC178" s="37"/>
      <c r="AD178" s="49"/>
      <c r="AE178" s="50"/>
      <c r="AF178" s="37"/>
      <c r="AG178" s="37"/>
      <c r="AH178" s="37"/>
      <c r="AI178" s="49"/>
      <c r="AJ178" s="51">
        <f>'EQUIPO ENERO 2025'!AP178</f>
        <v>7</v>
      </c>
      <c r="AK178" s="52">
        <f t="shared" ref="AK178:AO178" si="348">P178-Z178+AE178+U178</f>
        <v>7</v>
      </c>
      <c r="AL178" s="46">
        <f t="shared" si="348"/>
        <v>7</v>
      </c>
      <c r="AM178" s="46">
        <f t="shared" si="348"/>
        <v>6</v>
      </c>
      <c r="AN178" s="46">
        <f t="shared" si="348"/>
        <v>6</v>
      </c>
      <c r="AO178" s="46">
        <f t="shared" si="348"/>
        <v>6</v>
      </c>
      <c r="AP178" s="37"/>
      <c r="AQ178" s="43">
        <f>'EQUIPO FEBRERO 2025  1'!AQ178</f>
        <v>7</v>
      </c>
      <c r="AR178" s="53">
        <v>1898398354</v>
      </c>
      <c r="AS178" s="53">
        <v>356</v>
      </c>
      <c r="AT178" s="53"/>
      <c r="AU178" s="54"/>
      <c r="AV178" s="54"/>
      <c r="AW178" s="4"/>
      <c r="AX178" s="4"/>
    </row>
    <row r="179" spans="1:50" ht="64.5" customHeight="1" x14ac:dyDescent="0.4">
      <c r="A179" s="35">
        <f t="shared" si="3"/>
        <v>174</v>
      </c>
      <c r="B179" s="73" t="s">
        <v>762</v>
      </c>
      <c r="C179" s="44" t="s">
        <v>155</v>
      </c>
      <c r="D179" s="41"/>
      <c r="E179" s="41" t="s">
        <v>689</v>
      </c>
      <c r="F179" s="41" t="s">
        <v>700</v>
      </c>
      <c r="G179" s="44" t="s">
        <v>42</v>
      </c>
      <c r="H179" s="41"/>
      <c r="I179" s="44"/>
      <c r="J179" s="41" t="s">
        <v>72</v>
      </c>
      <c r="K179" s="72">
        <v>45464</v>
      </c>
      <c r="L179" s="43"/>
      <c r="M179" s="43">
        <v>87</v>
      </c>
      <c r="N179" s="44"/>
      <c r="O179" s="43">
        <f>'EQUIPO FEBRERO 2025  1'!AQ179</f>
        <v>0</v>
      </c>
      <c r="P179" s="45">
        <f t="shared" si="0"/>
        <v>0</v>
      </c>
      <c r="Q179" s="46">
        <f t="shared" si="293"/>
        <v>0</v>
      </c>
      <c r="R179" s="46">
        <f t="shared" ref="R179:T179" si="349">AL179</f>
        <v>0</v>
      </c>
      <c r="S179" s="46">
        <f t="shared" si="349"/>
        <v>0</v>
      </c>
      <c r="T179" s="47">
        <f t="shared" si="349"/>
        <v>0</v>
      </c>
      <c r="U179" s="48"/>
      <c r="V179" s="37"/>
      <c r="W179" s="37"/>
      <c r="X179" s="37"/>
      <c r="Y179" s="49"/>
      <c r="Z179" s="50"/>
      <c r="AA179" s="37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2025'!AP179</f>
        <v>0</v>
      </c>
      <c r="AK179" s="52">
        <f t="shared" ref="AK179:AO179" si="350">P179-Z179+AE179+U179</f>
        <v>0</v>
      </c>
      <c r="AL179" s="46">
        <f t="shared" si="350"/>
        <v>0</v>
      </c>
      <c r="AM179" s="46">
        <f t="shared" si="350"/>
        <v>0</v>
      </c>
      <c r="AN179" s="46">
        <f t="shared" si="350"/>
        <v>0</v>
      </c>
      <c r="AO179" s="46">
        <f t="shared" si="350"/>
        <v>0</v>
      </c>
      <c r="AP179" s="37"/>
      <c r="AQ179" s="43">
        <f>'EQUIPO FEBRERO 2025  1'!AQ179</f>
        <v>0</v>
      </c>
      <c r="AR179" s="41"/>
      <c r="AS179" s="41"/>
      <c r="AT179" s="53"/>
      <c r="AU179" s="54"/>
      <c r="AV179" s="54"/>
      <c r="AW179" s="4"/>
      <c r="AX179" s="4"/>
    </row>
    <row r="180" spans="1:50" ht="64.5" customHeight="1" x14ac:dyDescent="0.4">
      <c r="A180" s="35">
        <f t="shared" si="3"/>
        <v>175</v>
      </c>
      <c r="B180" s="73" t="s">
        <v>763</v>
      </c>
      <c r="C180" s="44" t="s">
        <v>132</v>
      </c>
      <c r="D180" s="41" t="s">
        <v>176</v>
      </c>
      <c r="E180" s="41" t="s">
        <v>764</v>
      </c>
      <c r="F180" s="41" t="s">
        <v>700</v>
      </c>
      <c r="G180" s="44" t="s">
        <v>42</v>
      </c>
      <c r="H180" s="41"/>
      <c r="I180" s="44"/>
      <c r="J180" s="41" t="s">
        <v>386</v>
      </c>
      <c r="K180" s="72">
        <v>45539</v>
      </c>
      <c r="L180" s="43" t="s">
        <v>625</v>
      </c>
      <c r="M180" s="43">
        <v>33</v>
      </c>
      <c r="N180" s="44"/>
      <c r="O180" s="43">
        <f>'EQUIPO FEBRERO 2025  1'!AQ180</f>
        <v>3</v>
      </c>
      <c r="P180" s="45">
        <f t="shared" si="0"/>
        <v>3</v>
      </c>
      <c r="Q180" s="46">
        <f t="shared" si="293"/>
        <v>3</v>
      </c>
      <c r="R180" s="46">
        <f t="shared" ref="R180:T180" si="351">AL180</f>
        <v>3</v>
      </c>
      <c r="S180" s="46">
        <f t="shared" si="351"/>
        <v>3</v>
      </c>
      <c r="T180" s="47">
        <f t="shared" si="351"/>
        <v>3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2025'!AP180</f>
        <v>3</v>
      </c>
      <c r="AK180" s="52">
        <f t="shared" ref="AK180:AO180" si="352">P180-Z180+AE180+U180</f>
        <v>3</v>
      </c>
      <c r="AL180" s="46">
        <f t="shared" si="352"/>
        <v>3</v>
      </c>
      <c r="AM180" s="46">
        <f t="shared" si="352"/>
        <v>3</v>
      </c>
      <c r="AN180" s="46">
        <f t="shared" si="352"/>
        <v>3</v>
      </c>
      <c r="AO180" s="46">
        <f t="shared" si="352"/>
        <v>3</v>
      </c>
      <c r="AP180" s="37"/>
      <c r="AQ180" s="43">
        <f>'EQUIPO FEBRERO 2025  1'!AQ180</f>
        <v>3</v>
      </c>
      <c r="AR180" s="41"/>
      <c r="AS180" s="41"/>
      <c r="AT180" s="53"/>
      <c r="AU180" s="54"/>
      <c r="AV180" s="54"/>
      <c r="AW180" s="4"/>
      <c r="AX180" s="4"/>
    </row>
    <row r="181" spans="1:50" ht="64.5" customHeight="1" x14ac:dyDescent="0.4">
      <c r="A181" s="35">
        <f t="shared" si="3"/>
        <v>176</v>
      </c>
      <c r="B181" s="73" t="s">
        <v>765</v>
      </c>
      <c r="C181" s="44" t="s">
        <v>132</v>
      </c>
      <c r="D181" s="41" t="s">
        <v>58</v>
      </c>
      <c r="E181" s="41" t="s">
        <v>766</v>
      </c>
      <c r="F181" s="41" t="s">
        <v>700</v>
      </c>
      <c r="G181" s="44"/>
      <c r="H181" s="41"/>
      <c r="I181" s="41" t="s">
        <v>766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f>'EQUIPO FEBRERO 2025  1'!AQ181</f>
        <v>5</v>
      </c>
      <c r="P181" s="45">
        <f t="shared" si="0"/>
        <v>5</v>
      </c>
      <c r="Q181" s="46">
        <f t="shared" si="293"/>
        <v>5</v>
      </c>
      <c r="R181" s="46">
        <f t="shared" ref="R181:T181" si="353">AL181</f>
        <v>5</v>
      </c>
      <c r="S181" s="46">
        <f t="shared" si="353"/>
        <v>5</v>
      </c>
      <c r="T181" s="47">
        <f t="shared" si="353"/>
        <v>5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2025'!AP181</f>
        <v>5</v>
      </c>
      <c r="AK181" s="52">
        <f t="shared" ref="AK181:AO181" si="354">P181-Z181+AE181+U181</f>
        <v>5</v>
      </c>
      <c r="AL181" s="46">
        <f t="shared" si="354"/>
        <v>5</v>
      </c>
      <c r="AM181" s="46">
        <f t="shared" si="354"/>
        <v>5</v>
      </c>
      <c r="AN181" s="46">
        <f t="shared" si="354"/>
        <v>5</v>
      </c>
      <c r="AO181" s="46">
        <f t="shared" si="354"/>
        <v>5</v>
      </c>
      <c r="AP181" s="37"/>
      <c r="AQ181" s="43">
        <f>'EQUIPO FEBRERO 2025  1'!AQ181</f>
        <v>5</v>
      </c>
      <c r="AR181" s="41"/>
      <c r="AS181" s="41"/>
      <c r="AT181" s="53"/>
      <c r="AU181" s="54"/>
      <c r="AV181" s="54"/>
      <c r="AW181" s="4"/>
      <c r="AX181" s="4"/>
    </row>
    <row r="182" spans="1:50" ht="64.5" customHeight="1" x14ac:dyDescent="0.4">
      <c r="A182" s="35">
        <f t="shared" si="3"/>
        <v>177</v>
      </c>
      <c r="B182" s="73" t="s">
        <v>767</v>
      </c>
      <c r="C182" s="44" t="s">
        <v>132</v>
      </c>
      <c r="D182" s="41" t="s">
        <v>58</v>
      </c>
      <c r="E182" s="41" t="s">
        <v>768</v>
      </c>
      <c r="F182" s="41" t="s">
        <v>700</v>
      </c>
      <c r="G182" s="44"/>
      <c r="H182" s="41"/>
      <c r="I182" s="41" t="s">
        <v>768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FEBRERO 2025  1'!AQ182</f>
        <v>5</v>
      </c>
      <c r="P182" s="45">
        <f t="shared" si="0"/>
        <v>5</v>
      </c>
      <c r="Q182" s="46">
        <f t="shared" si="293"/>
        <v>5</v>
      </c>
      <c r="R182" s="46">
        <f t="shared" ref="R182:T182" si="355">AL182</f>
        <v>5</v>
      </c>
      <c r="S182" s="46">
        <f t="shared" si="355"/>
        <v>5</v>
      </c>
      <c r="T182" s="47">
        <f t="shared" si="355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2025'!AP182</f>
        <v>5</v>
      </c>
      <c r="AK182" s="52">
        <f t="shared" ref="AK182:AO182" si="356">P182-Z182+AE182+U182</f>
        <v>5</v>
      </c>
      <c r="AL182" s="46">
        <f t="shared" si="356"/>
        <v>5</v>
      </c>
      <c r="AM182" s="46">
        <f t="shared" si="356"/>
        <v>5</v>
      </c>
      <c r="AN182" s="46">
        <f t="shared" si="356"/>
        <v>5</v>
      </c>
      <c r="AO182" s="46">
        <f t="shared" si="356"/>
        <v>5</v>
      </c>
      <c r="AP182" s="37"/>
      <c r="AQ182" s="43">
        <f>'EQUIPO FEBRERO 2025  1'!AQ182</f>
        <v>5</v>
      </c>
      <c r="AR182" s="41"/>
      <c r="AS182" s="41"/>
      <c r="AT182" s="53"/>
      <c r="AU182" s="54"/>
      <c r="AV182" s="54"/>
      <c r="AW182" s="4"/>
      <c r="AX182" s="4"/>
    </row>
    <row r="183" spans="1:50" ht="64.5" customHeight="1" x14ac:dyDescent="0.4">
      <c r="A183" s="35">
        <f t="shared" si="3"/>
        <v>178</v>
      </c>
      <c r="B183" s="73" t="s">
        <v>770</v>
      </c>
      <c r="C183" s="44" t="s">
        <v>155</v>
      </c>
      <c r="D183" s="53" t="s">
        <v>176</v>
      </c>
      <c r="E183" s="41" t="s">
        <v>771</v>
      </c>
      <c r="F183" s="41" t="s">
        <v>700</v>
      </c>
      <c r="G183" s="44" t="s">
        <v>42</v>
      </c>
      <c r="H183" s="74">
        <v>9600</v>
      </c>
      <c r="I183" s="41" t="s">
        <v>771</v>
      </c>
      <c r="J183" s="41" t="s">
        <v>160</v>
      </c>
      <c r="K183" s="72">
        <v>45666</v>
      </c>
      <c r="L183" s="43" t="s">
        <v>45</v>
      </c>
      <c r="M183" s="43">
        <v>117</v>
      </c>
      <c r="N183" s="44"/>
      <c r="O183" s="43">
        <f>'EQUIPO FEBRERO 2025  1'!AQ183</f>
        <v>0</v>
      </c>
      <c r="P183" s="45">
        <f t="shared" si="0"/>
        <v>0</v>
      </c>
      <c r="Q183" s="46">
        <f t="shared" si="293"/>
        <v>0</v>
      </c>
      <c r="R183" s="46">
        <f t="shared" ref="R183:T183" si="357">AL183</f>
        <v>0</v>
      </c>
      <c r="S183" s="46">
        <f t="shared" si="357"/>
        <v>0</v>
      </c>
      <c r="T183" s="47">
        <f t="shared" si="357"/>
        <v>0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2025'!AP183</f>
        <v>0</v>
      </c>
      <c r="AK183" s="52">
        <f t="shared" ref="AK183:AO183" si="358">P183-Z183+AE183+U183</f>
        <v>0</v>
      </c>
      <c r="AL183" s="46">
        <f t="shared" si="358"/>
        <v>0</v>
      </c>
      <c r="AM183" s="46">
        <f t="shared" si="358"/>
        <v>0</v>
      </c>
      <c r="AN183" s="46">
        <f t="shared" si="358"/>
        <v>0</v>
      </c>
      <c r="AO183" s="46">
        <f t="shared" si="358"/>
        <v>0</v>
      </c>
      <c r="AP183" s="37"/>
      <c r="AQ183" s="43">
        <f>'EQUIPO FEBRERO 2025  1'!AQ183</f>
        <v>0</v>
      </c>
      <c r="AR183" s="41"/>
      <c r="AS183" s="41"/>
      <c r="AT183" s="53"/>
      <c r="AU183" s="54"/>
      <c r="AV183" s="54"/>
      <c r="AW183" s="4"/>
      <c r="AX183" s="4"/>
    </row>
    <row r="184" spans="1:50" ht="64.5" customHeight="1" x14ac:dyDescent="0.4">
      <c r="A184" s="35">
        <f t="shared" si="3"/>
        <v>179</v>
      </c>
      <c r="B184" s="67" t="s">
        <v>775</v>
      </c>
      <c r="C184" s="41" t="s">
        <v>91</v>
      </c>
      <c r="D184" s="41" t="s">
        <v>58</v>
      </c>
      <c r="E184" s="41" t="s">
        <v>776</v>
      </c>
      <c r="F184" s="41" t="s">
        <v>700</v>
      </c>
      <c r="G184" s="41" t="s">
        <v>42</v>
      </c>
      <c r="H184" s="74">
        <v>3800</v>
      </c>
      <c r="I184" s="41" t="s">
        <v>777</v>
      </c>
      <c r="J184" s="41" t="s">
        <v>72</v>
      </c>
      <c r="K184" s="72">
        <v>45574</v>
      </c>
      <c r="L184" s="43" t="s">
        <v>142</v>
      </c>
      <c r="M184" s="43">
        <v>72</v>
      </c>
      <c r="N184" s="133"/>
      <c r="O184" s="43">
        <f>'EQUIPO FEBRERO 2025  1'!AQ184</f>
        <v>14</v>
      </c>
      <c r="P184" s="45">
        <f t="shared" si="0"/>
        <v>14</v>
      </c>
      <c r="Q184" s="46">
        <f t="shared" si="293"/>
        <v>14</v>
      </c>
      <c r="R184" s="46">
        <f t="shared" ref="R184:T184" si="359">AL184</f>
        <v>14</v>
      </c>
      <c r="S184" s="46">
        <f t="shared" si="359"/>
        <v>14</v>
      </c>
      <c r="T184" s="47">
        <f t="shared" si="359"/>
        <v>14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2025'!AP184</f>
        <v>14</v>
      </c>
      <c r="AK184" s="52">
        <f t="shared" ref="AK184:AO184" si="360">P184-Z184+AE184+U184</f>
        <v>14</v>
      </c>
      <c r="AL184" s="46">
        <f t="shared" si="360"/>
        <v>14</v>
      </c>
      <c r="AM184" s="46">
        <f t="shared" si="360"/>
        <v>14</v>
      </c>
      <c r="AN184" s="46">
        <f t="shared" si="360"/>
        <v>14</v>
      </c>
      <c r="AO184" s="46">
        <f t="shared" si="360"/>
        <v>14</v>
      </c>
      <c r="AP184" s="37"/>
      <c r="AQ184" s="43">
        <f>'EQUIPO FEBRERO 2025  1'!AQ184</f>
        <v>14</v>
      </c>
      <c r="AR184" s="41"/>
      <c r="AS184" s="41"/>
      <c r="AT184" s="53"/>
      <c r="AU184" s="54"/>
      <c r="AV184" s="54"/>
      <c r="AW184" s="158"/>
      <c r="AX184" s="158"/>
    </row>
    <row r="185" spans="1:50" ht="64.5" customHeight="1" x14ac:dyDescent="0.4">
      <c r="A185" s="35">
        <f t="shared" si="3"/>
        <v>180</v>
      </c>
      <c r="B185" s="67" t="s">
        <v>781</v>
      </c>
      <c r="C185" s="41" t="s">
        <v>91</v>
      </c>
      <c r="D185" s="41" t="s">
        <v>411</v>
      </c>
      <c r="E185" s="41" t="s">
        <v>782</v>
      </c>
      <c r="F185" s="41" t="s">
        <v>472</v>
      </c>
      <c r="G185" s="53" t="s">
        <v>42</v>
      </c>
      <c r="H185" s="41"/>
      <c r="I185" s="41" t="s">
        <v>782</v>
      </c>
      <c r="J185" s="41" t="s">
        <v>72</v>
      </c>
      <c r="K185" s="72">
        <v>45139</v>
      </c>
      <c r="L185" s="43">
        <v>781781092133</v>
      </c>
      <c r="M185" s="43">
        <v>419</v>
      </c>
      <c r="N185" s="44"/>
      <c r="O185" s="43">
        <f>'EQUIPO FEBRERO 2025  1'!AQ185</f>
        <v>1</v>
      </c>
      <c r="P185" s="45">
        <f t="shared" si="0"/>
        <v>1</v>
      </c>
      <c r="Q185" s="46">
        <f t="shared" si="293"/>
        <v>1</v>
      </c>
      <c r="R185" s="46">
        <f t="shared" ref="R185:T185" si="361">AL185</f>
        <v>1</v>
      </c>
      <c r="S185" s="46">
        <f t="shared" si="361"/>
        <v>1</v>
      </c>
      <c r="T185" s="47">
        <f t="shared" si="361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2025'!AP185</f>
        <v>1</v>
      </c>
      <c r="AK185" s="52">
        <f t="shared" ref="AK185:AO185" si="362">P185-Z185+AE185+U185</f>
        <v>1</v>
      </c>
      <c r="AL185" s="46">
        <f t="shared" si="362"/>
        <v>1</v>
      </c>
      <c r="AM185" s="46">
        <f t="shared" si="362"/>
        <v>1</v>
      </c>
      <c r="AN185" s="46">
        <f t="shared" si="362"/>
        <v>1</v>
      </c>
      <c r="AO185" s="46">
        <f t="shared" si="362"/>
        <v>1</v>
      </c>
      <c r="AP185" s="37"/>
      <c r="AQ185" s="43">
        <f>'EQUIPO FEBRERO 2025  1'!AQ185</f>
        <v>1</v>
      </c>
      <c r="AR185" s="41"/>
      <c r="AS185" s="41"/>
      <c r="AT185" s="53"/>
      <c r="AU185" s="54"/>
      <c r="AV185" s="54"/>
      <c r="AW185" s="4"/>
      <c r="AX185" s="4"/>
    </row>
    <row r="186" spans="1:50" ht="64.5" customHeight="1" x14ac:dyDescent="0.4">
      <c r="A186" s="35">
        <f t="shared" si="3"/>
        <v>181</v>
      </c>
      <c r="B186" s="55" t="s">
        <v>784</v>
      </c>
      <c r="C186" s="58" t="s">
        <v>38</v>
      </c>
      <c r="D186" s="56" t="s">
        <v>58</v>
      </c>
      <c r="E186" s="57" t="s">
        <v>59</v>
      </c>
      <c r="F186" s="58" t="s">
        <v>439</v>
      </c>
      <c r="G186" s="59" t="s">
        <v>42</v>
      </c>
      <c r="H186" s="58"/>
      <c r="I186" s="61" t="s">
        <v>785</v>
      </c>
      <c r="J186" s="74" t="s">
        <v>58</v>
      </c>
      <c r="K186" s="66">
        <v>44592</v>
      </c>
      <c r="L186" s="43"/>
      <c r="M186" s="43"/>
      <c r="N186" s="41"/>
      <c r="O186" s="43">
        <f>'EQUIPO FEBRERO 2025  1'!AQ186</f>
        <v>1</v>
      </c>
      <c r="P186" s="45">
        <f t="shared" si="0"/>
        <v>1</v>
      </c>
      <c r="Q186" s="46">
        <f t="shared" si="293"/>
        <v>1</v>
      </c>
      <c r="R186" s="46">
        <f t="shared" ref="R186:T186" si="363">AL186</f>
        <v>1</v>
      </c>
      <c r="S186" s="46">
        <f t="shared" si="363"/>
        <v>1</v>
      </c>
      <c r="T186" s="47">
        <f t="shared" si="363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2025'!AP186</f>
        <v>1</v>
      </c>
      <c r="AK186" s="52">
        <f t="shared" ref="AK186:AO186" si="364">P186-Z186+AE186+U186</f>
        <v>1</v>
      </c>
      <c r="AL186" s="46">
        <f t="shared" si="364"/>
        <v>1</v>
      </c>
      <c r="AM186" s="46">
        <f t="shared" si="364"/>
        <v>1</v>
      </c>
      <c r="AN186" s="46">
        <f t="shared" si="364"/>
        <v>1</v>
      </c>
      <c r="AO186" s="46">
        <f t="shared" si="364"/>
        <v>1</v>
      </c>
      <c r="AP186" s="37"/>
      <c r="AQ186" s="43">
        <f>'EQUIPO FEBRERO 2025  1'!AQ186</f>
        <v>1</v>
      </c>
      <c r="AR186" s="41"/>
      <c r="AS186" s="41"/>
      <c r="AT186" s="53"/>
      <c r="AU186" s="54"/>
      <c r="AV186" s="54"/>
      <c r="AW186" s="4"/>
      <c r="AX186" s="4"/>
    </row>
    <row r="187" spans="1:50" ht="64.5" customHeight="1" x14ac:dyDescent="0.4">
      <c r="A187" s="35">
        <f t="shared" si="3"/>
        <v>182</v>
      </c>
      <c r="B187" s="55" t="s">
        <v>787</v>
      </c>
      <c r="C187" s="58" t="s">
        <v>38</v>
      </c>
      <c r="D187" s="63" t="s">
        <v>788</v>
      </c>
      <c r="E187" s="57" t="s">
        <v>788</v>
      </c>
      <c r="F187" s="64" t="s">
        <v>789</v>
      </c>
      <c r="G187" s="55" t="s">
        <v>42</v>
      </c>
      <c r="H187" s="64"/>
      <c r="I187" s="61" t="s">
        <v>790</v>
      </c>
      <c r="J187" s="63" t="s">
        <v>788</v>
      </c>
      <c r="K187" s="66">
        <v>44592</v>
      </c>
      <c r="L187" s="43"/>
      <c r="M187" s="43"/>
      <c r="N187" s="53"/>
      <c r="O187" s="43">
        <f>'EQUIPO FEBRERO 2025  1'!AQ187</f>
        <v>1</v>
      </c>
      <c r="P187" s="45">
        <f t="shared" si="0"/>
        <v>1</v>
      </c>
      <c r="Q187" s="46">
        <f t="shared" si="293"/>
        <v>1</v>
      </c>
      <c r="R187" s="46">
        <f t="shared" ref="R187:T187" si="365">AL187</f>
        <v>1</v>
      </c>
      <c r="S187" s="46">
        <f t="shared" si="365"/>
        <v>1</v>
      </c>
      <c r="T187" s="47">
        <f t="shared" si="365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2025'!AP187</f>
        <v>1</v>
      </c>
      <c r="AK187" s="52">
        <f t="shared" ref="AK187:AO187" si="366">P187-Z187+AE187+U187</f>
        <v>1</v>
      </c>
      <c r="AL187" s="46">
        <f t="shared" si="366"/>
        <v>1</v>
      </c>
      <c r="AM187" s="46">
        <f t="shared" si="366"/>
        <v>1</v>
      </c>
      <c r="AN187" s="46">
        <f t="shared" si="366"/>
        <v>1</v>
      </c>
      <c r="AO187" s="46">
        <f t="shared" si="366"/>
        <v>1</v>
      </c>
      <c r="AP187" s="37"/>
      <c r="AQ187" s="43">
        <f>'EQUIPO FEBRERO 2025  1'!AQ187</f>
        <v>1</v>
      </c>
      <c r="AR187" s="41"/>
      <c r="AS187" s="41"/>
      <c r="AT187" s="53"/>
      <c r="AU187" s="54"/>
      <c r="AV187" s="54"/>
      <c r="AW187" s="4"/>
      <c r="AX187" s="4"/>
    </row>
    <row r="188" spans="1:50" ht="64.5" customHeight="1" x14ac:dyDescent="0.4">
      <c r="A188" s="35">
        <f t="shared" si="3"/>
        <v>183</v>
      </c>
      <c r="B188" s="67" t="s">
        <v>791</v>
      </c>
      <c r="C188" s="41" t="s">
        <v>91</v>
      </c>
      <c r="D188" s="41" t="s">
        <v>72</v>
      </c>
      <c r="E188" s="41" t="s">
        <v>792</v>
      </c>
      <c r="F188" s="41" t="s">
        <v>793</v>
      </c>
      <c r="G188" s="53" t="s">
        <v>42</v>
      </c>
      <c r="H188" s="74">
        <v>1300</v>
      </c>
      <c r="I188" s="41" t="s">
        <v>794</v>
      </c>
      <c r="J188" s="41" t="s">
        <v>72</v>
      </c>
      <c r="K188" s="72">
        <v>45316</v>
      </c>
      <c r="L188" s="43"/>
      <c r="M188" s="43">
        <v>15</v>
      </c>
      <c r="N188" s="53"/>
      <c r="O188" s="43">
        <f>'EQUIPO FEBRERO 2025  1'!AQ188</f>
        <v>5</v>
      </c>
      <c r="P188" s="45">
        <f t="shared" si="0"/>
        <v>5</v>
      </c>
      <c r="Q188" s="46">
        <f t="shared" si="293"/>
        <v>5</v>
      </c>
      <c r="R188" s="46">
        <f t="shared" ref="R188:T188" si="367">AL188</f>
        <v>5</v>
      </c>
      <c r="S188" s="46">
        <f t="shared" si="367"/>
        <v>5</v>
      </c>
      <c r="T188" s="47">
        <f t="shared" si="367"/>
        <v>5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2025'!AP188</f>
        <v>5</v>
      </c>
      <c r="AK188" s="52">
        <f t="shared" ref="AK188:AO188" si="368">P188-Z188+AE188+U188</f>
        <v>5</v>
      </c>
      <c r="AL188" s="46">
        <f t="shared" si="368"/>
        <v>5</v>
      </c>
      <c r="AM188" s="46">
        <f t="shared" si="368"/>
        <v>5</v>
      </c>
      <c r="AN188" s="46">
        <f t="shared" si="368"/>
        <v>5</v>
      </c>
      <c r="AO188" s="46">
        <f t="shared" si="368"/>
        <v>5</v>
      </c>
      <c r="AP188" s="37"/>
      <c r="AQ188" s="43">
        <f>'EQUIPO FEBRERO 2025  1'!AQ188</f>
        <v>5</v>
      </c>
      <c r="AR188" s="41"/>
      <c r="AS188" s="41"/>
      <c r="AT188" s="53"/>
      <c r="AU188" s="54"/>
      <c r="AV188" s="54"/>
      <c r="AW188" s="4"/>
      <c r="AX188" s="4"/>
    </row>
    <row r="189" spans="1:50" ht="64.5" customHeight="1" x14ac:dyDescent="0.4">
      <c r="A189" s="35">
        <f t="shared" si="3"/>
        <v>184</v>
      </c>
      <c r="B189" s="67" t="s">
        <v>795</v>
      </c>
      <c r="C189" s="41" t="s">
        <v>91</v>
      </c>
      <c r="D189" s="41" t="s">
        <v>72</v>
      </c>
      <c r="E189" s="41" t="s">
        <v>792</v>
      </c>
      <c r="F189" s="41" t="s">
        <v>796</v>
      </c>
      <c r="G189" s="53" t="s">
        <v>42</v>
      </c>
      <c r="H189" s="74">
        <v>2800</v>
      </c>
      <c r="I189" s="41" t="s">
        <v>797</v>
      </c>
      <c r="J189" s="41" t="s">
        <v>72</v>
      </c>
      <c r="K189" s="72">
        <v>45107</v>
      </c>
      <c r="L189" s="43" t="s">
        <v>109</v>
      </c>
      <c r="M189" s="43">
        <v>392</v>
      </c>
      <c r="N189" s="44"/>
      <c r="O189" s="43">
        <f>'EQUIPO FEBRERO 2025  1'!AQ189</f>
        <v>2</v>
      </c>
      <c r="P189" s="45">
        <f t="shared" si="0"/>
        <v>2</v>
      </c>
      <c r="Q189" s="46">
        <f t="shared" si="293"/>
        <v>2</v>
      </c>
      <c r="R189" s="46">
        <f t="shared" ref="R189:T189" si="369">AL189</f>
        <v>2</v>
      </c>
      <c r="S189" s="46">
        <f t="shared" si="369"/>
        <v>2</v>
      </c>
      <c r="T189" s="47">
        <f t="shared" si="369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2025'!AP189</f>
        <v>2</v>
      </c>
      <c r="AK189" s="52">
        <f t="shared" ref="AK189:AO189" si="370">P189-Z189+AE189+U189</f>
        <v>2</v>
      </c>
      <c r="AL189" s="46">
        <f t="shared" si="370"/>
        <v>2</v>
      </c>
      <c r="AM189" s="46">
        <f t="shared" si="370"/>
        <v>2</v>
      </c>
      <c r="AN189" s="46">
        <f t="shared" si="370"/>
        <v>2</v>
      </c>
      <c r="AO189" s="46">
        <f t="shared" si="370"/>
        <v>2</v>
      </c>
      <c r="AP189" s="37"/>
      <c r="AQ189" s="43">
        <f>'EQUIPO FEBRERO 2025  1'!AQ189</f>
        <v>2</v>
      </c>
      <c r="AR189" s="41"/>
      <c r="AS189" s="41"/>
      <c r="AT189" s="53"/>
      <c r="AU189" s="54"/>
      <c r="AV189" s="54"/>
      <c r="AW189" s="4"/>
      <c r="AX189" s="4"/>
    </row>
    <row r="190" spans="1:50" ht="64.5" customHeight="1" x14ac:dyDescent="0.4">
      <c r="A190" s="35">
        <f t="shared" si="3"/>
        <v>185</v>
      </c>
      <c r="B190" s="67" t="s">
        <v>798</v>
      </c>
      <c r="C190" s="41" t="s">
        <v>190</v>
      </c>
      <c r="D190" s="41" t="s">
        <v>72</v>
      </c>
      <c r="E190" s="41" t="s">
        <v>792</v>
      </c>
      <c r="F190" s="41" t="s">
        <v>799</v>
      </c>
      <c r="G190" s="53" t="s">
        <v>42</v>
      </c>
      <c r="H190" s="74"/>
      <c r="I190" s="41" t="s">
        <v>800</v>
      </c>
      <c r="J190" s="41" t="s">
        <v>72</v>
      </c>
      <c r="K190" s="72">
        <v>45566</v>
      </c>
      <c r="L190" s="43" t="s">
        <v>277</v>
      </c>
      <c r="M190" s="43">
        <v>68</v>
      </c>
      <c r="N190" s="44"/>
      <c r="O190" s="43">
        <f>'EQUIPO FEBRERO 2025  1'!AQ190</f>
        <v>2</v>
      </c>
      <c r="P190" s="45">
        <f t="shared" si="0"/>
        <v>2</v>
      </c>
      <c r="Q190" s="46">
        <f t="shared" si="293"/>
        <v>2</v>
      </c>
      <c r="R190" s="46">
        <f t="shared" ref="R190:T190" si="371">AL190</f>
        <v>2</v>
      </c>
      <c r="S190" s="46">
        <f t="shared" si="371"/>
        <v>2</v>
      </c>
      <c r="T190" s="47">
        <f t="shared" si="371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2025'!AP190</f>
        <v>2</v>
      </c>
      <c r="AK190" s="52">
        <f t="shared" ref="AK190:AO190" si="372">P190-Z190+AE190+U190</f>
        <v>2</v>
      </c>
      <c r="AL190" s="46">
        <f t="shared" si="372"/>
        <v>2</v>
      </c>
      <c r="AM190" s="46">
        <f t="shared" si="372"/>
        <v>2</v>
      </c>
      <c r="AN190" s="46">
        <f t="shared" si="372"/>
        <v>2</v>
      </c>
      <c r="AO190" s="46">
        <f t="shared" si="372"/>
        <v>2</v>
      </c>
      <c r="AP190" s="37"/>
      <c r="AQ190" s="43">
        <f>'EQUIPO FEBRERO 2025  1'!AQ190</f>
        <v>2</v>
      </c>
      <c r="AR190" s="41"/>
      <c r="AS190" s="41"/>
      <c r="AT190" s="53"/>
      <c r="AU190" s="54"/>
      <c r="AV190" s="54"/>
      <c r="AW190" s="4"/>
      <c r="AX190" s="4"/>
    </row>
    <row r="191" spans="1:50" ht="64.5" customHeight="1" x14ac:dyDescent="0.4">
      <c r="A191" s="35">
        <f t="shared" si="3"/>
        <v>186</v>
      </c>
      <c r="B191" s="67" t="s">
        <v>801</v>
      </c>
      <c r="C191" s="41" t="s">
        <v>91</v>
      </c>
      <c r="D191" s="41" t="s">
        <v>72</v>
      </c>
      <c r="E191" s="41" t="s">
        <v>792</v>
      </c>
      <c r="F191" s="41" t="s">
        <v>802</v>
      </c>
      <c r="G191" s="53" t="s">
        <v>42</v>
      </c>
      <c r="H191" s="159" t="s">
        <v>803</v>
      </c>
      <c r="I191" s="41" t="s">
        <v>804</v>
      </c>
      <c r="J191" s="41" t="s">
        <v>72</v>
      </c>
      <c r="K191" s="72">
        <v>45107</v>
      </c>
      <c r="L191" s="43" t="s">
        <v>109</v>
      </c>
      <c r="M191" s="43">
        <v>394</v>
      </c>
      <c r="N191" s="44"/>
      <c r="O191" s="43">
        <f>'EQUIPO FEBRERO 2025  1'!AQ191</f>
        <v>4</v>
      </c>
      <c r="P191" s="45">
        <f t="shared" si="0"/>
        <v>4</v>
      </c>
      <c r="Q191" s="46">
        <f t="shared" si="293"/>
        <v>4</v>
      </c>
      <c r="R191" s="46">
        <f t="shared" ref="R191:T191" si="373">AL191</f>
        <v>4</v>
      </c>
      <c r="S191" s="46">
        <f t="shared" si="373"/>
        <v>4</v>
      </c>
      <c r="T191" s="47">
        <f t="shared" si="373"/>
        <v>4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2025'!AP191</f>
        <v>4</v>
      </c>
      <c r="AK191" s="52">
        <f t="shared" ref="AK191:AO191" si="374">P191-Z191+AE191+U191</f>
        <v>4</v>
      </c>
      <c r="AL191" s="46">
        <f t="shared" si="374"/>
        <v>4</v>
      </c>
      <c r="AM191" s="46">
        <f t="shared" si="374"/>
        <v>4</v>
      </c>
      <c r="AN191" s="46">
        <f t="shared" si="374"/>
        <v>4</v>
      </c>
      <c r="AO191" s="46">
        <f t="shared" si="374"/>
        <v>4</v>
      </c>
      <c r="AP191" s="37"/>
      <c r="AQ191" s="43">
        <f>'EQUIPO FEBRERO 2025  1'!AQ191</f>
        <v>4</v>
      </c>
      <c r="AR191" s="41"/>
      <c r="AS191" s="41"/>
      <c r="AT191" s="53"/>
      <c r="AU191" s="54"/>
      <c r="AV191" s="54"/>
      <c r="AW191" s="4"/>
      <c r="AX191" s="4"/>
    </row>
    <row r="192" spans="1:50" ht="64.5" customHeight="1" x14ac:dyDescent="0.4">
      <c r="A192" s="35">
        <f t="shared" si="3"/>
        <v>187</v>
      </c>
      <c r="B192" s="67" t="s">
        <v>805</v>
      </c>
      <c r="C192" s="41" t="s">
        <v>91</v>
      </c>
      <c r="D192" s="41" t="s">
        <v>392</v>
      </c>
      <c r="E192" s="41" t="s">
        <v>792</v>
      </c>
      <c r="F192" s="41" t="s">
        <v>806</v>
      </c>
      <c r="G192" s="53" t="s">
        <v>42</v>
      </c>
      <c r="H192" s="159" t="s">
        <v>807</v>
      </c>
      <c r="I192" s="41" t="s">
        <v>808</v>
      </c>
      <c r="J192" s="41" t="s">
        <v>392</v>
      </c>
      <c r="K192" s="72">
        <v>45324</v>
      </c>
      <c r="L192" s="43"/>
      <c r="M192" s="43">
        <v>24</v>
      </c>
      <c r="N192" s="44"/>
      <c r="O192" s="43">
        <f>'EQUIPO FEBRERO 2025  1'!AQ192</f>
        <v>0</v>
      </c>
      <c r="P192" s="45">
        <f t="shared" si="0"/>
        <v>0</v>
      </c>
      <c r="Q192" s="46">
        <f t="shared" si="293"/>
        <v>0</v>
      </c>
      <c r="R192" s="46">
        <f t="shared" ref="R192:T192" si="375">AL192</f>
        <v>0</v>
      </c>
      <c r="S192" s="46">
        <f t="shared" si="375"/>
        <v>0</v>
      </c>
      <c r="T192" s="47">
        <f t="shared" si="375"/>
        <v>0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2025'!AP192</f>
        <v>0</v>
      </c>
      <c r="AK192" s="52">
        <f t="shared" ref="AK192:AO192" si="376">P192-Z192+AE192+U192</f>
        <v>0</v>
      </c>
      <c r="AL192" s="46">
        <f t="shared" si="376"/>
        <v>0</v>
      </c>
      <c r="AM192" s="46">
        <f t="shared" si="376"/>
        <v>0</v>
      </c>
      <c r="AN192" s="46">
        <f t="shared" si="376"/>
        <v>0</v>
      </c>
      <c r="AO192" s="46">
        <f t="shared" si="376"/>
        <v>0</v>
      </c>
      <c r="AP192" s="37"/>
      <c r="AQ192" s="43">
        <f>'EQUIPO FEBRERO 2025  1'!AQ192</f>
        <v>0</v>
      </c>
      <c r="AR192" s="41"/>
      <c r="AS192" s="41"/>
      <c r="AT192" s="53"/>
      <c r="AU192" s="54"/>
      <c r="AV192" s="54"/>
      <c r="AW192" s="4"/>
      <c r="AX192" s="4"/>
    </row>
    <row r="193" spans="1:50" ht="64.5" customHeight="1" x14ac:dyDescent="0.4">
      <c r="A193" s="35">
        <f t="shared" si="3"/>
        <v>188</v>
      </c>
      <c r="B193" s="67" t="s">
        <v>809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53" t="s">
        <v>810</v>
      </c>
      <c r="I193" s="41" t="s">
        <v>811</v>
      </c>
      <c r="J193" s="41" t="s">
        <v>72</v>
      </c>
      <c r="K193" s="72">
        <v>45107</v>
      </c>
      <c r="L193" s="43" t="s">
        <v>109</v>
      </c>
      <c r="M193" s="43">
        <v>394</v>
      </c>
      <c r="N193" s="44"/>
      <c r="O193" s="43">
        <f>'EQUIPO FEBRERO 2025  1'!AQ193</f>
        <v>5</v>
      </c>
      <c r="P193" s="45">
        <f t="shared" si="0"/>
        <v>5</v>
      </c>
      <c r="Q193" s="46">
        <f t="shared" si="293"/>
        <v>5</v>
      </c>
      <c r="R193" s="46">
        <f t="shared" ref="R193:T193" si="377">AL193</f>
        <v>5</v>
      </c>
      <c r="S193" s="46">
        <f t="shared" si="377"/>
        <v>5</v>
      </c>
      <c r="T193" s="47">
        <f t="shared" si="377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2025'!AP193</f>
        <v>5</v>
      </c>
      <c r="AK193" s="52">
        <f t="shared" ref="AK193:AO193" si="378">P193-Z193+AE193+U193</f>
        <v>5</v>
      </c>
      <c r="AL193" s="46">
        <f t="shared" si="378"/>
        <v>5</v>
      </c>
      <c r="AM193" s="46">
        <f t="shared" si="378"/>
        <v>5</v>
      </c>
      <c r="AN193" s="46">
        <f t="shared" si="378"/>
        <v>5</v>
      </c>
      <c r="AO193" s="46">
        <f t="shared" si="378"/>
        <v>5</v>
      </c>
      <c r="AP193" s="37"/>
      <c r="AQ193" s="43">
        <f>'EQUIPO FEBRERO 2025  1'!AQ193</f>
        <v>5</v>
      </c>
      <c r="AR193" s="41"/>
      <c r="AS193" s="41"/>
      <c r="AT193" s="53"/>
      <c r="AU193" s="54"/>
      <c r="AV193" s="54"/>
      <c r="AW193" s="4"/>
      <c r="AX193" s="4"/>
    </row>
    <row r="194" spans="1:50" ht="64.5" customHeight="1" x14ac:dyDescent="0.4">
      <c r="A194" s="35">
        <f t="shared" si="3"/>
        <v>189</v>
      </c>
      <c r="B194" s="67" t="s">
        <v>812</v>
      </c>
      <c r="C194" s="41" t="s">
        <v>91</v>
      </c>
      <c r="D194" s="41" t="s">
        <v>392</v>
      </c>
      <c r="E194" s="41" t="s">
        <v>792</v>
      </c>
      <c r="F194" s="41" t="s">
        <v>793</v>
      </c>
      <c r="G194" s="53" t="s">
        <v>42</v>
      </c>
      <c r="H194" s="53" t="s">
        <v>813</v>
      </c>
      <c r="I194" s="41" t="s">
        <v>814</v>
      </c>
      <c r="J194" s="41" t="s">
        <v>392</v>
      </c>
      <c r="K194" s="72">
        <v>45324</v>
      </c>
      <c r="L194" s="43"/>
      <c r="M194" s="43">
        <v>24</v>
      </c>
      <c r="N194" s="44"/>
      <c r="O194" s="43">
        <f>'EQUIPO FEBRERO 2025  1'!AQ194</f>
        <v>0</v>
      </c>
      <c r="P194" s="45">
        <f t="shared" si="0"/>
        <v>0</v>
      </c>
      <c r="Q194" s="46">
        <f t="shared" si="293"/>
        <v>0</v>
      </c>
      <c r="R194" s="46">
        <f t="shared" ref="R194:T194" si="379">AL194</f>
        <v>0</v>
      </c>
      <c r="S194" s="46">
        <f t="shared" si="379"/>
        <v>0</v>
      </c>
      <c r="T194" s="47">
        <f t="shared" si="379"/>
        <v>0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2025'!AP194</f>
        <v>0</v>
      </c>
      <c r="AK194" s="52">
        <f t="shared" ref="AK194:AO194" si="380">P194-Z194+AE194+U194</f>
        <v>0</v>
      </c>
      <c r="AL194" s="46">
        <f t="shared" si="380"/>
        <v>0</v>
      </c>
      <c r="AM194" s="46">
        <f t="shared" si="380"/>
        <v>0</v>
      </c>
      <c r="AN194" s="46">
        <f t="shared" si="380"/>
        <v>0</v>
      </c>
      <c r="AO194" s="46">
        <f t="shared" si="380"/>
        <v>0</v>
      </c>
      <c r="AP194" s="37"/>
      <c r="AQ194" s="43">
        <f>'EQUIPO FEBRERO 2025  1'!AQ194</f>
        <v>0</v>
      </c>
      <c r="AR194" s="41"/>
      <c r="AS194" s="41"/>
      <c r="AT194" s="53"/>
      <c r="AU194" s="54"/>
      <c r="AV194" s="54"/>
      <c r="AW194" s="4"/>
      <c r="AX194" s="4"/>
    </row>
    <row r="195" spans="1:50" ht="64.5" customHeight="1" x14ac:dyDescent="0.4">
      <c r="A195" s="35">
        <f t="shared" si="3"/>
        <v>190</v>
      </c>
      <c r="B195" s="67" t="s">
        <v>815</v>
      </c>
      <c r="C195" s="41" t="s">
        <v>91</v>
      </c>
      <c r="D195" s="41" t="s">
        <v>72</v>
      </c>
      <c r="E195" s="41" t="s">
        <v>792</v>
      </c>
      <c r="F195" s="41" t="s">
        <v>816</v>
      </c>
      <c r="G195" s="53" t="s">
        <v>42</v>
      </c>
      <c r="H195" s="53" t="s">
        <v>817</v>
      </c>
      <c r="I195" s="41" t="s">
        <v>818</v>
      </c>
      <c r="J195" s="41" t="s">
        <v>72</v>
      </c>
      <c r="K195" s="72">
        <v>45107</v>
      </c>
      <c r="L195" s="43" t="s">
        <v>109</v>
      </c>
      <c r="M195" s="43">
        <v>394</v>
      </c>
      <c r="N195" s="44"/>
      <c r="O195" s="43">
        <f>'EQUIPO FEBRERO 2025  1'!AQ195</f>
        <v>4</v>
      </c>
      <c r="P195" s="45">
        <f t="shared" si="0"/>
        <v>4</v>
      </c>
      <c r="Q195" s="46">
        <f t="shared" si="293"/>
        <v>4</v>
      </c>
      <c r="R195" s="46">
        <f t="shared" ref="R195:T195" si="381">AL195</f>
        <v>4</v>
      </c>
      <c r="S195" s="46">
        <f t="shared" si="381"/>
        <v>4</v>
      </c>
      <c r="T195" s="47">
        <f t="shared" si="381"/>
        <v>4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2025'!AP195</f>
        <v>4</v>
      </c>
      <c r="AK195" s="52">
        <f t="shared" ref="AK195:AO195" si="382">P195-Z195+AE195+U195</f>
        <v>4</v>
      </c>
      <c r="AL195" s="46">
        <f t="shared" si="382"/>
        <v>4</v>
      </c>
      <c r="AM195" s="46">
        <f t="shared" si="382"/>
        <v>4</v>
      </c>
      <c r="AN195" s="46">
        <f t="shared" si="382"/>
        <v>4</v>
      </c>
      <c r="AO195" s="46">
        <f t="shared" si="382"/>
        <v>4</v>
      </c>
      <c r="AP195" s="37"/>
      <c r="AQ195" s="43">
        <f>'EQUIPO FEBRERO 2025  1'!AQ195</f>
        <v>4</v>
      </c>
      <c r="AR195" s="41"/>
      <c r="AS195" s="41"/>
      <c r="AT195" s="53"/>
      <c r="AU195" s="54"/>
      <c r="AV195" s="54"/>
      <c r="AW195" s="4"/>
      <c r="AX195" s="4"/>
    </row>
    <row r="196" spans="1:50" ht="64.5" customHeight="1" x14ac:dyDescent="0.4">
      <c r="A196" s="35">
        <f t="shared" si="3"/>
        <v>191</v>
      </c>
      <c r="B196" s="55" t="s">
        <v>819</v>
      </c>
      <c r="C196" s="64" t="s">
        <v>410</v>
      </c>
      <c r="D196" s="63" t="s">
        <v>58</v>
      </c>
      <c r="E196" s="41" t="s">
        <v>792</v>
      </c>
      <c r="F196" s="64" t="s">
        <v>214</v>
      </c>
      <c r="G196" s="55" t="s">
        <v>42</v>
      </c>
      <c r="H196" s="64"/>
      <c r="I196" s="61" t="s">
        <v>820</v>
      </c>
      <c r="J196" s="74" t="s">
        <v>58</v>
      </c>
      <c r="K196" s="66">
        <v>44592</v>
      </c>
      <c r="L196" s="43"/>
      <c r="M196" s="43"/>
      <c r="N196" s="53"/>
      <c r="O196" s="43">
        <f>'EQUIPO FEBRERO 2025  1'!AQ196</f>
        <v>4</v>
      </c>
      <c r="P196" s="45">
        <f t="shared" si="0"/>
        <v>4</v>
      </c>
      <c r="Q196" s="46">
        <f t="shared" si="293"/>
        <v>4</v>
      </c>
      <c r="R196" s="46">
        <f t="shared" ref="R196:T196" si="383">AL196</f>
        <v>4</v>
      </c>
      <c r="S196" s="46">
        <f t="shared" si="383"/>
        <v>4</v>
      </c>
      <c r="T196" s="47">
        <f t="shared" si="383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2025'!AP196</f>
        <v>5</v>
      </c>
      <c r="AK196" s="52">
        <f t="shared" ref="AK196:AO196" si="384">P196-Z196+AE196+U196</f>
        <v>4</v>
      </c>
      <c r="AL196" s="46">
        <f t="shared" si="384"/>
        <v>4</v>
      </c>
      <c r="AM196" s="46">
        <f t="shared" si="384"/>
        <v>4</v>
      </c>
      <c r="AN196" s="46">
        <f t="shared" si="384"/>
        <v>4</v>
      </c>
      <c r="AO196" s="46">
        <f t="shared" si="384"/>
        <v>4</v>
      </c>
      <c r="AP196" s="37"/>
      <c r="AQ196" s="43">
        <f>'EQUIPO FEBRERO 2025  1'!AQ196</f>
        <v>4</v>
      </c>
      <c r="AR196" s="41"/>
      <c r="AS196" s="41"/>
      <c r="AT196" s="53"/>
      <c r="AU196" s="54"/>
      <c r="AV196" s="54"/>
      <c r="AW196" s="4"/>
      <c r="AX196" s="4"/>
    </row>
    <row r="197" spans="1:50" ht="64.5" customHeight="1" x14ac:dyDescent="0.4">
      <c r="A197" s="35">
        <f t="shared" si="3"/>
        <v>192</v>
      </c>
      <c r="B197" s="67" t="s">
        <v>821</v>
      </c>
      <c r="C197" s="41" t="s">
        <v>91</v>
      </c>
      <c r="D197" s="41" t="s">
        <v>72</v>
      </c>
      <c r="E197" s="41" t="s">
        <v>792</v>
      </c>
      <c r="F197" s="64" t="s">
        <v>822</v>
      </c>
      <c r="G197" s="55" t="s">
        <v>42</v>
      </c>
      <c r="H197" s="64"/>
      <c r="I197" s="61"/>
      <c r="J197" s="41" t="s">
        <v>72</v>
      </c>
      <c r="K197" s="72">
        <v>45107</v>
      </c>
      <c r="L197" s="43" t="s">
        <v>109</v>
      </c>
      <c r="M197" s="43"/>
      <c r="N197" s="53"/>
      <c r="O197" s="43">
        <f>'EQUIPO FEBRERO 2025  1'!AQ197</f>
        <v>8</v>
      </c>
      <c r="P197" s="45">
        <f t="shared" si="0"/>
        <v>8</v>
      </c>
      <c r="Q197" s="46">
        <f t="shared" si="293"/>
        <v>8</v>
      </c>
      <c r="R197" s="46">
        <f t="shared" ref="R197:T197" si="385">AL197</f>
        <v>8</v>
      </c>
      <c r="S197" s="46">
        <f t="shared" si="385"/>
        <v>8</v>
      </c>
      <c r="T197" s="47">
        <f t="shared" si="385"/>
        <v>8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2025'!AP197</f>
        <v>8</v>
      </c>
      <c r="AK197" s="52">
        <f t="shared" ref="AK197:AO197" si="386">P197-Z197+AE197+U197</f>
        <v>8</v>
      </c>
      <c r="AL197" s="46">
        <f t="shared" si="386"/>
        <v>8</v>
      </c>
      <c r="AM197" s="46">
        <f t="shared" si="386"/>
        <v>8</v>
      </c>
      <c r="AN197" s="46">
        <f t="shared" si="386"/>
        <v>8</v>
      </c>
      <c r="AO197" s="46">
        <f t="shared" si="386"/>
        <v>8</v>
      </c>
      <c r="AP197" s="37"/>
      <c r="AQ197" s="43">
        <f>'EQUIPO FEBRERO 2025  1'!AQ197</f>
        <v>8</v>
      </c>
      <c r="AR197" s="41"/>
      <c r="AS197" s="41"/>
      <c r="AT197" s="53"/>
      <c r="AU197" s="54"/>
      <c r="AV197" s="54"/>
      <c r="AW197" s="4"/>
      <c r="AX197" s="4"/>
    </row>
    <row r="198" spans="1:50" ht="64.5" customHeight="1" x14ac:dyDescent="0.4">
      <c r="A198" s="35">
        <f t="shared" si="3"/>
        <v>193</v>
      </c>
      <c r="B198" s="67" t="s">
        <v>823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824</v>
      </c>
      <c r="I198" s="41" t="s">
        <v>826</v>
      </c>
      <c r="J198" s="41" t="s">
        <v>392</v>
      </c>
      <c r="K198" s="72">
        <v>45099</v>
      </c>
      <c r="L198" s="43">
        <v>412323</v>
      </c>
      <c r="M198" s="43">
        <v>386</v>
      </c>
      <c r="N198" s="44"/>
      <c r="O198" s="43">
        <f>'EQUIPO FEBRERO 2025  1'!AQ198</f>
        <v>0</v>
      </c>
      <c r="P198" s="45">
        <f t="shared" si="0"/>
        <v>0</v>
      </c>
      <c r="Q198" s="46">
        <f t="shared" si="293"/>
        <v>0</v>
      </c>
      <c r="R198" s="46">
        <f t="shared" ref="R198:T198" si="387">AL198</f>
        <v>0</v>
      </c>
      <c r="S198" s="46">
        <f t="shared" si="387"/>
        <v>0</v>
      </c>
      <c r="T198" s="47">
        <f t="shared" si="387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2025'!AP198</f>
        <v>0</v>
      </c>
      <c r="AK198" s="52">
        <f t="shared" ref="AK198:AO198" si="388">P198-Z198+AE198+U198</f>
        <v>0</v>
      </c>
      <c r="AL198" s="46">
        <f t="shared" si="388"/>
        <v>0</v>
      </c>
      <c r="AM198" s="46">
        <f t="shared" si="388"/>
        <v>0</v>
      </c>
      <c r="AN198" s="46">
        <f t="shared" si="388"/>
        <v>0</v>
      </c>
      <c r="AO198" s="46">
        <f t="shared" si="388"/>
        <v>0</v>
      </c>
      <c r="AP198" s="37"/>
      <c r="AQ198" s="43">
        <f>'EQUIPO FEBRERO 2025  1'!AQ198</f>
        <v>0</v>
      </c>
      <c r="AR198" s="41"/>
      <c r="AS198" s="41"/>
      <c r="AT198" s="53"/>
      <c r="AU198" s="54"/>
      <c r="AV198" s="54"/>
      <c r="AW198" s="4"/>
      <c r="AX198" s="4"/>
    </row>
    <row r="199" spans="1:50" ht="64.5" customHeight="1" x14ac:dyDescent="0.4">
      <c r="A199" s="35">
        <f t="shared" si="3"/>
        <v>194</v>
      </c>
      <c r="B199" s="67" t="s">
        <v>827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828</v>
      </c>
      <c r="I199" s="41" t="s">
        <v>829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FEBRERO 2025  1'!AQ199</f>
        <v>0</v>
      </c>
      <c r="P199" s="45">
        <f t="shared" si="0"/>
        <v>0</v>
      </c>
      <c r="Q199" s="46">
        <f t="shared" si="293"/>
        <v>0</v>
      </c>
      <c r="R199" s="46">
        <f t="shared" ref="R199:T199" si="389">AL199</f>
        <v>0</v>
      </c>
      <c r="S199" s="46">
        <f t="shared" si="389"/>
        <v>0</v>
      </c>
      <c r="T199" s="47">
        <f t="shared" si="389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2025'!AP199</f>
        <v>0</v>
      </c>
      <c r="AK199" s="52">
        <f t="shared" ref="AK199:AO199" si="390">P199-Z199+AE199+U199</f>
        <v>0</v>
      </c>
      <c r="AL199" s="46">
        <f t="shared" si="390"/>
        <v>0</v>
      </c>
      <c r="AM199" s="46">
        <f t="shared" si="390"/>
        <v>0</v>
      </c>
      <c r="AN199" s="46">
        <f t="shared" si="390"/>
        <v>0</v>
      </c>
      <c r="AO199" s="46">
        <f t="shared" si="390"/>
        <v>0</v>
      </c>
      <c r="AP199" s="37"/>
      <c r="AQ199" s="43">
        <f>'EQUIPO FEBRERO 2025  1'!AQ199</f>
        <v>0</v>
      </c>
      <c r="AR199" s="41"/>
      <c r="AS199" s="41"/>
      <c r="AT199" s="53"/>
      <c r="AU199" s="54"/>
      <c r="AV199" s="54"/>
      <c r="AW199" s="4"/>
      <c r="AX199" s="4"/>
    </row>
    <row r="200" spans="1:50" ht="64.5" customHeight="1" x14ac:dyDescent="0.4">
      <c r="A200" s="35">
        <f t="shared" si="3"/>
        <v>195</v>
      </c>
      <c r="B200" s="67" t="s">
        <v>830</v>
      </c>
      <c r="C200" s="41" t="s">
        <v>91</v>
      </c>
      <c r="D200" s="41" t="s">
        <v>392</v>
      </c>
      <c r="E200" s="41" t="s">
        <v>792</v>
      </c>
      <c r="F200" s="41" t="s">
        <v>831</v>
      </c>
      <c r="G200" s="53" t="s">
        <v>42</v>
      </c>
      <c r="H200" s="159"/>
      <c r="I200" s="41" t="s">
        <v>832</v>
      </c>
      <c r="J200" s="41" t="s">
        <v>392</v>
      </c>
      <c r="K200" s="72">
        <v>45324</v>
      </c>
      <c r="L200" s="43"/>
      <c r="M200" s="43">
        <v>23</v>
      </c>
      <c r="N200" s="44"/>
      <c r="O200" s="43">
        <f>'EQUIPO FEBRERO 2025  1'!AQ200</f>
        <v>0</v>
      </c>
      <c r="P200" s="45">
        <f t="shared" si="0"/>
        <v>0</v>
      </c>
      <c r="Q200" s="46">
        <f t="shared" si="293"/>
        <v>0</v>
      </c>
      <c r="R200" s="46">
        <f t="shared" ref="R200:T200" si="391">AL200</f>
        <v>0</v>
      </c>
      <c r="S200" s="46">
        <f t="shared" si="391"/>
        <v>0</v>
      </c>
      <c r="T200" s="47">
        <f t="shared" si="391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2025'!AP200</f>
        <v>0</v>
      </c>
      <c r="AK200" s="52">
        <f t="shared" ref="AK200:AO200" si="392">P200-Z200+AE200+U200</f>
        <v>0</v>
      </c>
      <c r="AL200" s="46">
        <f t="shared" si="392"/>
        <v>0</v>
      </c>
      <c r="AM200" s="46">
        <f t="shared" si="392"/>
        <v>0</v>
      </c>
      <c r="AN200" s="46">
        <f t="shared" si="392"/>
        <v>0</v>
      </c>
      <c r="AO200" s="46">
        <f t="shared" si="392"/>
        <v>0</v>
      </c>
      <c r="AP200" s="37"/>
      <c r="AQ200" s="43">
        <f>'EQUIPO FEBRERO 2025  1'!AQ200</f>
        <v>0</v>
      </c>
      <c r="AR200" s="41"/>
      <c r="AS200" s="41"/>
      <c r="AT200" s="53"/>
      <c r="AU200" s="54"/>
      <c r="AV200" s="54"/>
      <c r="AW200" s="4"/>
      <c r="AX200" s="4"/>
    </row>
    <row r="201" spans="1:50" ht="64.5" customHeight="1" x14ac:dyDescent="0.4">
      <c r="A201" s="35">
        <f t="shared" si="3"/>
        <v>196</v>
      </c>
      <c r="B201" s="67" t="s">
        <v>833</v>
      </c>
      <c r="C201" s="41" t="s">
        <v>91</v>
      </c>
      <c r="D201" s="41" t="s">
        <v>392</v>
      </c>
      <c r="E201" s="41" t="s">
        <v>792</v>
      </c>
      <c r="F201" s="41" t="s">
        <v>834</v>
      </c>
      <c r="G201" s="53" t="s">
        <v>42</v>
      </c>
      <c r="H201" s="159"/>
      <c r="I201" s="41" t="s">
        <v>835</v>
      </c>
      <c r="J201" s="41" t="s">
        <v>392</v>
      </c>
      <c r="K201" s="72">
        <v>45324</v>
      </c>
      <c r="L201" s="43"/>
      <c r="M201" s="43">
        <v>25</v>
      </c>
      <c r="N201" s="44"/>
      <c r="O201" s="43">
        <f>'EQUIPO FEBRERO 2025  1'!AQ201</f>
        <v>1</v>
      </c>
      <c r="P201" s="45">
        <f t="shared" si="0"/>
        <v>1</v>
      </c>
      <c r="Q201" s="46">
        <f t="shared" si="293"/>
        <v>1</v>
      </c>
      <c r="R201" s="46">
        <f t="shared" ref="R201:T201" si="393">AL201</f>
        <v>1</v>
      </c>
      <c r="S201" s="46">
        <f t="shared" si="393"/>
        <v>1</v>
      </c>
      <c r="T201" s="47">
        <f t="shared" si="393"/>
        <v>1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2025'!AP201</f>
        <v>1</v>
      </c>
      <c r="AK201" s="52">
        <f t="shared" ref="AK201:AO201" si="394">P201-Z201+AE201+U201</f>
        <v>1</v>
      </c>
      <c r="AL201" s="46">
        <f t="shared" si="394"/>
        <v>1</v>
      </c>
      <c r="AM201" s="46">
        <f t="shared" si="394"/>
        <v>1</v>
      </c>
      <c r="AN201" s="46">
        <f t="shared" si="394"/>
        <v>1</v>
      </c>
      <c r="AO201" s="46">
        <f t="shared" si="394"/>
        <v>1</v>
      </c>
      <c r="AP201" s="37"/>
      <c r="AQ201" s="43">
        <f>'EQUIPO FEBRERO 2025  1'!AQ201</f>
        <v>1</v>
      </c>
      <c r="AR201" s="41"/>
      <c r="AS201" s="41"/>
      <c r="AT201" s="53"/>
      <c r="AU201" s="54"/>
      <c r="AV201" s="54"/>
      <c r="AW201" s="4"/>
      <c r="AX201" s="4"/>
    </row>
    <row r="202" spans="1:50" ht="64.5" customHeight="1" x14ac:dyDescent="0.4">
      <c r="A202" s="35">
        <f t="shared" si="3"/>
        <v>197</v>
      </c>
      <c r="B202" s="67" t="s">
        <v>836</v>
      </c>
      <c r="C202" s="41" t="s">
        <v>91</v>
      </c>
      <c r="D202" s="41" t="s">
        <v>392</v>
      </c>
      <c r="E202" s="41" t="s">
        <v>792</v>
      </c>
      <c r="F202" s="41" t="s">
        <v>837</v>
      </c>
      <c r="G202" s="53" t="s">
        <v>42</v>
      </c>
      <c r="H202" s="159"/>
      <c r="I202" s="41" t="s">
        <v>838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f>'EQUIPO FEBRERO 2025  1'!AQ202</f>
        <v>0</v>
      </c>
      <c r="P202" s="45">
        <f t="shared" si="0"/>
        <v>0</v>
      </c>
      <c r="Q202" s="46">
        <f t="shared" si="293"/>
        <v>0</v>
      </c>
      <c r="R202" s="46">
        <f t="shared" ref="R202:T202" si="395">AL202</f>
        <v>0</v>
      </c>
      <c r="S202" s="46">
        <f t="shared" si="395"/>
        <v>0</v>
      </c>
      <c r="T202" s="47">
        <f t="shared" si="395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2025'!AP202</f>
        <v>0</v>
      </c>
      <c r="AK202" s="52">
        <f t="shared" ref="AK202:AO202" si="396">P202-Z202+AE202+U202</f>
        <v>0</v>
      </c>
      <c r="AL202" s="46">
        <f t="shared" si="396"/>
        <v>0</v>
      </c>
      <c r="AM202" s="46">
        <f t="shared" si="396"/>
        <v>0</v>
      </c>
      <c r="AN202" s="46">
        <f t="shared" si="396"/>
        <v>0</v>
      </c>
      <c r="AO202" s="46">
        <f t="shared" si="396"/>
        <v>0</v>
      </c>
      <c r="AP202" s="37"/>
      <c r="AQ202" s="43">
        <f>'EQUIPO FEBRERO 2025  1'!AQ202</f>
        <v>0</v>
      </c>
      <c r="AR202" s="41"/>
      <c r="AS202" s="41"/>
      <c r="AT202" s="53"/>
      <c r="AU202" s="54"/>
      <c r="AV202" s="54"/>
      <c r="AW202" s="4"/>
      <c r="AX202" s="4"/>
    </row>
    <row r="203" spans="1:50" ht="64.5" customHeight="1" x14ac:dyDescent="0.4">
      <c r="A203" s="35">
        <f t="shared" si="3"/>
        <v>198</v>
      </c>
      <c r="B203" s="67" t="s">
        <v>839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159"/>
      <c r="I203" s="41" t="s">
        <v>841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FEBRERO 2025  1'!AQ203</f>
        <v>0</v>
      </c>
      <c r="P203" s="45">
        <f t="shared" si="0"/>
        <v>0</v>
      </c>
      <c r="Q203" s="46">
        <f t="shared" si="293"/>
        <v>0</v>
      </c>
      <c r="R203" s="46">
        <f t="shared" ref="R203:T203" si="397">AL203</f>
        <v>0</v>
      </c>
      <c r="S203" s="46">
        <f t="shared" si="397"/>
        <v>0</v>
      </c>
      <c r="T203" s="47">
        <f t="shared" si="397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2025'!AP203</f>
        <v>0</v>
      </c>
      <c r="AK203" s="52">
        <f t="shared" ref="AK203:AO203" si="398">P203-Z203+AE203+U203</f>
        <v>0</v>
      </c>
      <c r="AL203" s="46">
        <f t="shared" si="398"/>
        <v>0</v>
      </c>
      <c r="AM203" s="46">
        <f t="shared" si="398"/>
        <v>0</v>
      </c>
      <c r="AN203" s="46">
        <f t="shared" si="398"/>
        <v>0</v>
      </c>
      <c r="AO203" s="46">
        <f t="shared" si="398"/>
        <v>0</v>
      </c>
      <c r="AP203" s="37"/>
      <c r="AQ203" s="43">
        <f>'EQUIPO FEBRERO 2025  1'!AQ203</f>
        <v>0</v>
      </c>
      <c r="AR203" s="41"/>
      <c r="AS203" s="41"/>
      <c r="AT203" s="53"/>
      <c r="AU203" s="54"/>
      <c r="AV203" s="54"/>
      <c r="AW203" s="4"/>
      <c r="AX203" s="4"/>
    </row>
    <row r="204" spans="1:50" ht="64.5" customHeight="1" x14ac:dyDescent="0.4">
      <c r="A204" s="35">
        <f t="shared" si="3"/>
        <v>199</v>
      </c>
      <c r="B204" s="67" t="s">
        <v>842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53" t="s">
        <v>843</v>
      </c>
      <c r="I204" s="41" t="s">
        <v>844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f>'EQUIPO FEBRERO 2025  1'!AQ204</f>
        <v>0</v>
      </c>
      <c r="P204" s="45">
        <f t="shared" si="0"/>
        <v>0</v>
      </c>
      <c r="Q204" s="46">
        <f t="shared" si="293"/>
        <v>0</v>
      </c>
      <c r="R204" s="46">
        <f t="shared" ref="R204:T204" si="399">AL204</f>
        <v>0</v>
      </c>
      <c r="S204" s="46">
        <f t="shared" si="399"/>
        <v>0</v>
      </c>
      <c r="T204" s="47">
        <f t="shared" si="399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2025'!AP204</f>
        <v>0</v>
      </c>
      <c r="AK204" s="52">
        <f t="shared" ref="AK204:AO204" si="400">P204-Z204+AE204+U204</f>
        <v>0</v>
      </c>
      <c r="AL204" s="46">
        <f t="shared" si="400"/>
        <v>0</v>
      </c>
      <c r="AM204" s="46">
        <f t="shared" si="400"/>
        <v>0</v>
      </c>
      <c r="AN204" s="46">
        <f t="shared" si="400"/>
        <v>0</v>
      </c>
      <c r="AO204" s="46">
        <f t="shared" si="400"/>
        <v>0</v>
      </c>
      <c r="AP204" s="37"/>
      <c r="AQ204" s="43">
        <f>'EQUIPO FEBRERO 2025  1'!AQ204</f>
        <v>0</v>
      </c>
      <c r="AR204" s="41"/>
      <c r="AS204" s="41"/>
      <c r="AT204" s="53"/>
      <c r="AU204" s="54"/>
      <c r="AV204" s="54"/>
      <c r="AW204" s="4"/>
      <c r="AX204" s="4"/>
    </row>
    <row r="205" spans="1:50" ht="64.5" customHeight="1" x14ac:dyDescent="0.4">
      <c r="A205" s="35">
        <f t="shared" si="3"/>
        <v>200</v>
      </c>
      <c r="B205" s="67" t="s">
        <v>845</v>
      </c>
      <c r="C205" s="41" t="s">
        <v>91</v>
      </c>
      <c r="D205" s="41" t="s">
        <v>392</v>
      </c>
      <c r="E205" s="41" t="s">
        <v>792</v>
      </c>
      <c r="F205" s="41" t="s">
        <v>793</v>
      </c>
      <c r="G205" s="53" t="s">
        <v>42</v>
      </c>
      <c r="H205" s="160" t="s">
        <v>810</v>
      </c>
      <c r="I205" s="41" t="s">
        <v>846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FEBRERO 2025  1'!AQ205</f>
        <v>1</v>
      </c>
      <c r="P205" s="45">
        <f t="shared" si="0"/>
        <v>1</v>
      </c>
      <c r="Q205" s="46">
        <f t="shared" si="293"/>
        <v>1</v>
      </c>
      <c r="R205" s="46">
        <f t="shared" ref="R205:T205" si="401">AL205</f>
        <v>1</v>
      </c>
      <c r="S205" s="46">
        <f t="shared" si="401"/>
        <v>1</v>
      </c>
      <c r="T205" s="47">
        <f t="shared" si="401"/>
        <v>1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2025'!AP205</f>
        <v>1</v>
      </c>
      <c r="AK205" s="52">
        <f t="shared" ref="AK205:AO205" si="402">P205-Z205+AE205+U205</f>
        <v>1</v>
      </c>
      <c r="AL205" s="46">
        <f t="shared" si="402"/>
        <v>1</v>
      </c>
      <c r="AM205" s="46">
        <f t="shared" si="402"/>
        <v>1</v>
      </c>
      <c r="AN205" s="46">
        <f t="shared" si="402"/>
        <v>1</v>
      </c>
      <c r="AO205" s="46">
        <f t="shared" si="402"/>
        <v>1</v>
      </c>
      <c r="AP205" s="37"/>
      <c r="AQ205" s="43">
        <f>'EQUIPO FEBRERO 2025  1'!AQ205</f>
        <v>1</v>
      </c>
      <c r="AR205" s="41"/>
      <c r="AS205" s="41"/>
      <c r="AT205" s="53"/>
      <c r="AU205" s="54"/>
      <c r="AV205" s="54"/>
      <c r="AW205" s="4"/>
      <c r="AX205" s="4"/>
    </row>
    <row r="206" spans="1:50" ht="64.5" customHeight="1" x14ac:dyDescent="0.4">
      <c r="A206" s="35">
        <f t="shared" si="3"/>
        <v>201</v>
      </c>
      <c r="B206" s="67" t="s">
        <v>847</v>
      </c>
      <c r="C206" s="41" t="s">
        <v>91</v>
      </c>
      <c r="D206" s="41" t="s">
        <v>392</v>
      </c>
      <c r="E206" s="41" t="s">
        <v>792</v>
      </c>
      <c r="F206" s="41" t="s">
        <v>848</v>
      </c>
      <c r="G206" s="53" t="s">
        <v>42</v>
      </c>
      <c r="H206" s="41"/>
      <c r="I206" s="41" t="s">
        <v>849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FEBRERO 2025  1'!AQ206</f>
        <v>7</v>
      </c>
      <c r="P206" s="45">
        <f t="shared" si="0"/>
        <v>7</v>
      </c>
      <c r="Q206" s="46">
        <f t="shared" si="293"/>
        <v>7</v>
      </c>
      <c r="R206" s="46">
        <f t="shared" ref="R206:T206" si="403">AL206</f>
        <v>7</v>
      </c>
      <c r="S206" s="46">
        <f t="shared" si="403"/>
        <v>7</v>
      </c>
      <c r="T206" s="47">
        <f t="shared" si="403"/>
        <v>7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2025'!AP206</f>
        <v>7</v>
      </c>
      <c r="AK206" s="52">
        <f t="shared" ref="AK206:AO206" si="404">P206-Z206+AE206+U206</f>
        <v>7</v>
      </c>
      <c r="AL206" s="46">
        <f t="shared" si="404"/>
        <v>7</v>
      </c>
      <c r="AM206" s="46">
        <f t="shared" si="404"/>
        <v>7</v>
      </c>
      <c r="AN206" s="46">
        <f t="shared" si="404"/>
        <v>7</v>
      </c>
      <c r="AO206" s="46">
        <f t="shared" si="404"/>
        <v>7</v>
      </c>
      <c r="AP206" s="37"/>
      <c r="AQ206" s="43">
        <f>'EQUIPO FEBRERO 2025  1'!AQ206</f>
        <v>7</v>
      </c>
      <c r="AR206" s="41"/>
      <c r="AS206" s="41"/>
      <c r="AT206" s="53"/>
      <c r="AU206" s="54"/>
      <c r="AV206" s="54"/>
      <c r="AW206" s="4"/>
      <c r="AX206" s="4"/>
    </row>
    <row r="207" spans="1:50" ht="64.5" customHeight="1" x14ac:dyDescent="0.4">
      <c r="A207" s="35">
        <f t="shared" si="3"/>
        <v>202</v>
      </c>
      <c r="B207" s="73" t="s">
        <v>850</v>
      </c>
      <c r="C207" s="41" t="s">
        <v>91</v>
      </c>
      <c r="D207" s="41" t="s">
        <v>72</v>
      </c>
      <c r="E207" s="41" t="s">
        <v>792</v>
      </c>
      <c r="F207" s="41" t="s">
        <v>840</v>
      </c>
      <c r="G207" s="44" t="s">
        <v>42</v>
      </c>
      <c r="H207" s="41"/>
      <c r="I207" s="41" t="s">
        <v>851</v>
      </c>
      <c r="J207" s="41" t="s">
        <v>72</v>
      </c>
      <c r="K207" s="72">
        <v>45299</v>
      </c>
      <c r="L207" s="43"/>
      <c r="M207" s="43">
        <v>6</v>
      </c>
      <c r="N207" s="44"/>
      <c r="O207" s="43">
        <f>'EQUIPO FEBRERO 2025  1'!AQ207</f>
        <v>0</v>
      </c>
      <c r="P207" s="45">
        <f t="shared" si="0"/>
        <v>0</v>
      </c>
      <c r="Q207" s="46">
        <f t="shared" si="293"/>
        <v>0</v>
      </c>
      <c r="R207" s="46">
        <f t="shared" ref="R207:T207" si="405">AL207</f>
        <v>0</v>
      </c>
      <c r="S207" s="46">
        <f t="shared" si="405"/>
        <v>0</v>
      </c>
      <c r="T207" s="47">
        <f t="shared" si="405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2025'!AP207</f>
        <v>0</v>
      </c>
      <c r="AK207" s="52">
        <f t="shared" ref="AK207:AO207" si="406">P207-Z207+AE207+U207</f>
        <v>0</v>
      </c>
      <c r="AL207" s="46">
        <f t="shared" si="406"/>
        <v>0</v>
      </c>
      <c r="AM207" s="46">
        <f t="shared" si="406"/>
        <v>0</v>
      </c>
      <c r="AN207" s="46">
        <f t="shared" si="406"/>
        <v>0</v>
      </c>
      <c r="AO207" s="46">
        <f t="shared" si="406"/>
        <v>0</v>
      </c>
      <c r="AP207" s="37"/>
      <c r="AQ207" s="43">
        <f>'EQUIPO FEBRERO 2025  1'!AQ207</f>
        <v>0</v>
      </c>
      <c r="AR207" s="41"/>
      <c r="AS207" s="41"/>
      <c r="AT207" s="53"/>
      <c r="AU207" s="54"/>
      <c r="AV207" s="54"/>
      <c r="AW207" s="4"/>
      <c r="AX207" s="4"/>
    </row>
    <row r="208" spans="1:50" ht="64.5" customHeight="1" x14ac:dyDescent="0.4">
      <c r="A208" s="35">
        <f t="shared" si="3"/>
        <v>203</v>
      </c>
      <c r="B208" s="67" t="s">
        <v>852</v>
      </c>
      <c r="C208" s="41" t="s">
        <v>410</v>
      </c>
      <c r="D208" s="41" t="s">
        <v>72</v>
      </c>
      <c r="E208" s="41" t="s">
        <v>792</v>
      </c>
      <c r="F208" s="41" t="s">
        <v>437</v>
      </c>
      <c r="G208" s="53" t="s">
        <v>42</v>
      </c>
      <c r="H208" s="53" t="s">
        <v>853</v>
      </c>
      <c r="I208" s="41" t="s">
        <v>854</v>
      </c>
      <c r="J208" s="41" t="s">
        <v>72</v>
      </c>
      <c r="K208" s="72">
        <v>45574</v>
      </c>
      <c r="L208" s="43" t="s">
        <v>855</v>
      </c>
      <c r="M208" s="43">
        <v>78</v>
      </c>
      <c r="N208" s="44"/>
      <c r="O208" s="43">
        <f>'EQUIPO FEBRERO 2025  1'!AQ208</f>
        <v>22</v>
      </c>
      <c r="P208" s="45">
        <f t="shared" si="0"/>
        <v>22</v>
      </c>
      <c r="Q208" s="46">
        <f t="shared" si="293"/>
        <v>22</v>
      </c>
      <c r="R208" s="46">
        <f t="shared" ref="R208:T208" si="407">AL208</f>
        <v>22</v>
      </c>
      <c r="S208" s="46">
        <f t="shared" si="407"/>
        <v>22</v>
      </c>
      <c r="T208" s="47">
        <f t="shared" si="407"/>
        <v>22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2025'!AP208</f>
        <v>22</v>
      </c>
      <c r="AK208" s="52">
        <f t="shared" ref="AK208:AO208" si="408">P208-Z208+AE208+U208</f>
        <v>22</v>
      </c>
      <c r="AL208" s="46">
        <f t="shared" si="408"/>
        <v>22</v>
      </c>
      <c r="AM208" s="46">
        <f t="shared" si="408"/>
        <v>22</v>
      </c>
      <c r="AN208" s="46">
        <f t="shared" si="408"/>
        <v>22</v>
      </c>
      <c r="AO208" s="46">
        <f t="shared" si="408"/>
        <v>22</v>
      </c>
      <c r="AP208" s="37"/>
      <c r="AQ208" s="43">
        <f>'EQUIPO FEBRERO 2025  1'!AQ208</f>
        <v>22</v>
      </c>
      <c r="AR208" s="41"/>
      <c r="AS208" s="41"/>
      <c r="AT208" s="53"/>
      <c r="AU208" s="54"/>
      <c r="AV208" s="54"/>
      <c r="AW208" s="4"/>
      <c r="AX208" s="4"/>
    </row>
    <row r="209" spans="1:50" ht="64.5" customHeight="1" x14ac:dyDescent="0.4">
      <c r="A209" s="35">
        <f t="shared" si="3"/>
        <v>204</v>
      </c>
      <c r="B209" s="67" t="s">
        <v>858</v>
      </c>
      <c r="C209" s="41" t="s">
        <v>410</v>
      </c>
      <c r="D209" s="41" t="s">
        <v>72</v>
      </c>
      <c r="E209" s="41" t="s">
        <v>792</v>
      </c>
      <c r="F209" s="41" t="s">
        <v>472</v>
      </c>
      <c r="G209" s="53" t="s">
        <v>42</v>
      </c>
      <c r="H209" s="74">
        <v>850</v>
      </c>
      <c r="I209" s="41" t="s">
        <v>859</v>
      </c>
      <c r="J209" s="41" t="s">
        <v>72</v>
      </c>
      <c r="K209" s="72">
        <v>45673</v>
      </c>
      <c r="L209" s="43" t="s">
        <v>89</v>
      </c>
      <c r="M209" s="43">
        <v>129</v>
      </c>
      <c r="N209" s="44"/>
      <c r="O209" s="43">
        <f>'EQUIPO FEBRERO 2025  1'!AQ209</f>
        <v>15</v>
      </c>
      <c r="P209" s="45">
        <f t="shared" si="0"/>
        <v>15</v>
      </c>
      <c r="Q209" s="46">
        <f t="shared" si="293"/>
        <v>15</v>
      </c>
      <c r="R209" s="46">
        <f t="shared" ref="R209:T209" si="409">AL209</f>
        <v>15</v>
      </c>
      <c r="S209" s="46">
        <f t="shared" si="409"/>
        <v>15</v>
      </c>
      <c r="T209" s="47">
        <f t="shared" si="409"/>
        <v>15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2025'!AP209</f>
        <v>15</v>
      </c>
      <c r="AK209" s="52">
        <f t="shared" ref="AK209:AO209" si="410">P209-Z209+AE209+U209</f>
        <v>15</v>
      </c>
      <c r="AL209" s="46">
        <f t="shared" si="410"/>
        <v>15</v>
      </c>
      <c r="AM209" s="46">
        <f t="shared" si="410"/>
        <v>15</v>
      </c>
      <c r="AN209" s="46">
        <f t="shared" si="410"/>
        <v>15</v>
      </c>
      <c r="AO209" s="46">
        <f t="shared" si="410"/>
        <v>15</v>
      </c>
      <c r="AP209" s="37"/>
      <c r="AQ209" s="43">
        <f>'EQUIPO FEBRERO 2025  1'!AQ209</f>
        <v>15</v>
      </c>
      <c r="AR209" s="41"/>
      <c r="AS209" s="41"/>
      <c r="AT209" s="53"/>
      <c r="AU209" s="54"/>
      <c r="AV209" s="54"/>
      <c r="AW209" s="4"/>
      <c r="AX209" s="4"/>
    </row>
    <row r="210" spans="1:50" ht="64.5" customHeight="1" x14ac:dyDescent="0.4">
      <c r="A210" s="35">
        <f t="shared" si="3"/>
        <v>205</v>
      </c>
      <c r="B210" s="67" t="s">
        <v>860</v>
      </c>
      <c r="C210" s="41" t="s">
        <v>91</v>
      </c>
      <c r="D210" s="41" t="s">
        <v>72</v>
      </c>
      <c r="E210" s="41" t="s">
        <v>792</v>
      </c>
      <c r="F210" s="41" t="s">
        <v>799</v>
      </c>
      <c r="G210" s="53" t="s">
        <v>42</v>
      </c>
      <c r="H210" s="53" t="s">
        <v>861</v>
      </c>
      <c r="I210" s="41" t="s">
        <v>862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f>'EQUIPO FEBRERO 2025  1'!AQ210</f>
        <v>3</v>
      </c>
      <c r="P210" s="45">
        <f t="shared" si="0"/>
        <v>3</v>
      </c>
      <c r="Q210" s="46">
        <f t="shared" si="293"/>
        <v>3</v>
      </c>
      <c r="R210" s="46">
        <f t="shared" ref="R210:T210" si="411">AL210</f>
        <v>3</v>
      </c>
      <c r="S210" s="46">
        <f t="shared" si="411"/>
        <v>3</v>
      </c>
      <c r="T210" s="47">
        <f t="shared" si="411"/>
        <v>3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2025'!AP210</f>
        <v>4</v>
      </c>
      <c r="AK210" s="52">
        <f t="shared" ref="AK210:AO210" si="412">P210-Z210+AE210+U210</f>
        <v>3</v>
      </c>
      <c r="AL210" s="46">
        <f t="shared" si="412"/>
        <v>3</v>
      </c>
      <c r="AM210" s="46">
        <f t="shared" si="412"/>
        <v>3</v>
      </c>
      <c r="AN210" s="46">
        <f t="shared" si="412"/>
        <v>3</v>
      </c>
      <c r="AO210" s="46">
        <f t="shared" si="412"/>
        <v>3</v>
      </c>
      <c r="AP210" s="37"/>
      <c r="AQ210" s="43">
        <f>'EQUIPO FEBRERO 2025  1'!AQ210</f>
        <v>3</v>
      </c>
      <c r="AR210" s="41"/>
      <c r="AS210" s="41"/>
      <c r="AT210" s="53"/>
      <c r="AU210" s="54"/>
      <c r="AV210" s="54"/>
      <c r="AW210" s="4"/>
      <c r="AX210" s="4"/>
    </row>
    <row r="211" spans="1:50" ht="64.5" customHeight="1" x14ac:dyDescent="0.4">
      <c r="A211" s="35">
        <f t="shared" si="3"/>
        <v>206</v>
      </c>
      <c r="B211" s="67" t="s">
        <v>863</v>
      </c>
      <c r="C211" s="41" t="s">
        <v>212</v>
      </c>
      <c r="D211" s="41" t="s">
        <v>72</v>
      </c>
      <c r="E211" s="41" t="s">
        <v>792</v>
      </c>
      <c r="F211" s="41" t="s">
        <v>510</v>
      </c>
      <c r="G211" s="53"/>
      <c r="H211" s="53"/>
      <c r="I211" s="41" t="s">
        <v>864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FEBRERO 2025  1'!AQ211</f>
        <v>1</v>
      </c>
      <c r="P211" s="45">
        <f t="shared" si="0"/>
        <v>1</v>
      </c>
      <c r="Q211" s="46">
        <f t="shared" si="293"/>
        <v>1</v>
      </c>
      <c r="R211" s="46">
        <f t="shared" ref="R211:T211" si="413">AL211</f>
        <v>1</v>
      </c>
      <c r="S211" s="46">
        <f t="shared" si="413"/>
        <v>1</v>
      </c>
      <c r="T211" s="47">
        <f t="shared" si="413"/>
        <v>1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2025'!AP211</f>
        <v>1</v>
      </c>
      <c r="AK211" s="52">
        <f t="shared" ref="AK211:AO211" si="414">P211-Z211+AE211+U211</f>
        <v>1</v>
      </c>
      <c r="AL211" s="46">
        <f t="shared" si="414"/>
        <v>1</v>
      </c>
      <c r="AM211" s="46">
        <f t="shared" si="414"/>
        <v>1</v>
      </c>
      <c r="AN211" s="46">
        <f t="shared" si="414"/>
        <v>1</v>
      </c>
      <c r="AO211" s="46">
        <f t="shared" si="414"/>
        <v>1</v>
      </c>
      <c r="AP211" s="37"/>
      <c r="AQ211" s="43">
        <f>'EQUIPO FEBRERO 2025  1'!AQ211</f>
        <v>1</v>
      </c>
      <c r="AR211" s="41"/>
      <c r="AS211" s="41"/>
      <c r="AT211" s="53"/>
      <c r="AU211" s="54"/>
      <c r="AV211" s="54"/>
      <c r="AW211" s="4"/>
      <c r="AX211" s="4"/>
    </row>
    <row r="212" spans="1:50" ht="64.5" customHeight="1" x14ac:dyDescent="0.4">
      <c r="A212" s="35">
        <f t="shared" si="3"/>
        <v>207</v>
      </c>
      <c r="B212" s="67" t="s">
        <v>865</v>
      </c>
      <c r="C212" s="41" t="s">
        <v>155</v>
      </c>
      <c r="D212" s="41" t="s">
        <v>58</v>
      </c>
      <c r="E212" s="53" t="s">
        <v>866</v>
      </c>
      <c r="F212" s="41"/>
      <c r="G212" s="53" t="s">
        <v>42</v>
      </c>
      <c r="H212" s="53"/>
      <c r="I212" s="41" t="s">
        <v>866</v>
      </c>
      <c r="J212" s="41" t="s">
        <v>44</v>
      </c>
      <c r="K212" s="72">
        <v>45666</v>
      </c>
      <c r="L212" s="43" t="s">
        <v>45</v>
      </c>
      <c r="M212" s="43">
        <v>118</v>
      </c>
      <c r="N212" s="44"/>
      <c r="O212" s="43">
        <f>'EQUIPO FEBRERO 2025  1'!AQ212</f>
        <v>6</v>
      </c>
      <c r="P212" s="45">
        <f t="shared" si="0"/>
        <v>6</v>
      </c>
      <c r="Q212" s="46">
        <f t="shared" si="293"/>
        <v>6</v>
      </c>
      <c r="R212" s="46">
        <f t="shared" ref="R212:T212" si="415">AL212</f>
        <v>6</v>
      </c>
      <c r="S212" s="46">
        <f t="shared" si="415"/>
        <v>6</v>
      </c>
      <c r="T212" s="47">
        <f t="shared" si="415"/>
        <v>6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2025'!AP212</f>
        <v>6</v>
      </c>
      <c r="AK212" s="52">
        <f t="shared" ref="AK212:AO212" si="416">P212-Z212+AE212+U212</f>
        <v>6</v>
      </c>
      <c r="AL212" s="46">
        <f t="shared" si="416"/>
        <v>6</v>
      </c>
      <c r="AM212" s="46">
        <f t="shared" si="416"/>
        <v>6</v>
      </c>
      <c r="AN212" s="46">
        <f t="shared" si="416"/>
        <v>6</v>
      </c>
      <c r="AO212" s="46">
        <f t="shared" si="416"/>
        <v>6</v>
      </c>
      <c r="AP212" s="37"/>
      <c r="AQ212" s="43">
        <f>'EQUIPO FEBRERO 2025  1'!AQ212</f>
        <v>6</v>
      </c>
      <c r="AR212" s="41"/>
      <c r="AS212" s="41"/>
      <c r="AT212" s="53"/>
      <c r="AU212" s="54"/>
      <c r="AV212" s="54"/>
      <c r="AW212" s="4"/>
      <c r="AX212" s="4"/>
    </row>
    <row r="213" spans="1:50" ht="64.5" customHeight="1" x14ac:dyDescent="0.4">
      <c r="A213" s="35">
        <f t="shared" si="3"/>
        <v>208</v>
      </c>
      <c r="B213" s="110" t="s">
        <v>868</v>
      </c>
      <c r="C213" s="41" t="s">
        <v>190</v>
      </c>
      <c r="D213" s="41" t="s">
        <v>392</v>
      </c>
      <c r="E213" s="53" t="s">
        <v>869</v>
      </c>
      <c r="F213" s="53" t="s">
        <v>870</v>
      </c>
      <c r="G213" s="53" t="s">
        <v>42</v>
      </c>
      <c r="H213" s="74">
        <v>3640</v>
      </c>
      <c r="I213" s="41" t="s">
        <v>871</v>
      </c>
      <c r="J213" s="105" t="s">
        <v>397</v>
      </c>
      <c r="K213" s="72">
        <v>45670</v>
      </c>
      <c r="L213" s="43">
        <v>121307285</v>
      </c>
      <c r="M213" s="43">
        <v>124</v>
      </c>
      <c r="N213" s="44"/>
      <c r="O213" s="43">
        <f>'EQUIPO FEBRERO 2025  1'!AQ213</f>
        <v>0</v>
      </c>
      <c r="P213" s="45">
        <f t="shared" si="0"/>
        <v>0</v>
      </c>
      <c r="Q213" s="46">
        <f t="shared" si="293"/>
        <v>0</v>
      </c>
      <c r="R213" s="46">
        <f t="shared" ref="R213:T213" si="417">AL213</f>
        <v>0</v>
      </c>
      <c r="S213" s="46">
        <f t="shared" si="417"/>
        <v>0</v>
      </c>
      <c r="T213" s="47">
        <f t="shared" si="417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2025'!AP213</f>
        <v>0</v>
      </c>
      <c r="AK213" s="52">
        <f t="shared" ref="AK213:AO213" si="418">P213-Z213+AE213+U213</f>
        <v>0</v>
      </c>
      <c r="AL213" s="46">
        <f t="shared" si="418"/>
        <v>0</v>
      </c>
      <c r="AM213" s="46">
        <f t="shared" si="418"/>
        <v>0</v>
      </c>
      <c r="AN213" s="46">
        <f t="shared" si="418"/>
        <v>0</v>
      </c>
      <c r="AO213" s="46">
        <f t="shared" si="418"/>
        <v>0</v>
      </c>
      <c r="AP213" s="37"/>
      <c r="AQ213" s="43">
        <f>'EQUIPO FEBRERO 2025  1'!AQ213</f>
        <v>0</v>
      </c>
      <c r="AR213" s="41"/>
      <c r="AS213" s="41"/>
      <c r="AT213" s="53"/>
      <c r="AU213" s="54"/>
      <c r="AV213" s="54"/>
      <c r="AW213" s="4"/>
      <c r="AX213" s="4"/>
    </row>
    <row r="214" spans="1:50" ht="64.5" customHeight="1" x14ac:dyDescent="0.4">
      <c r="A214" s="35">
        <f t="shared" si="3"/>
        <v>209</v>
      </c>
      <c r="B214" s="67" t="s">
        <v>873</v>
      </c>
      <c r="C214" s="41" t="s">
        <v>91</v>
      </c>
      <c r="D214" s="63" t="s">
        <v>58</v>
      </c>
      <c r="E214" s="41" t="s">
        <v>689</v>
      </c>
      <c r="F214" s="41" t="s">
        <v>874</v>
      </c>
      <c r="G214" s="53" t="s">
        <v>42</v>
      </c>
      <c r="H214" s="53" t="s">
        <v>875</v>
      </c>
      <c r="I214" s="41" t="s">
        <v>876</v>
      </c>
      <c r="J214" s="41" t="s">
        <v>72</v>
      </c>
      <c r="K214" s="72">
        <v>45107</v>
      </c>
      <c r="L214" s="43" t="s">
        <v>109</v>
      </c>
      <c r="M214" s="43">
        <v>394</v>
      </c>
      <c r="N214" s="44"/>
      <c r="O214" s="43">
        <f>'EQUIPO FEBRERO 2025  1'!AQ214</f>
        <v>0</v>
      </c>
      <c r="P214" s="45">
        <f t="shared" si="0"/>
        <v>0</v>
      </c>
      <c r="Q214" s="46">
        <f t="shared" si="293"/>
        <v>0</v>
      </c>
      <c r="R214" s="46">
        <f t="shared" ref="R214:T214" si="419">AL214</f>
        <v>0</v>
      </c>
      <c r="S214" s="46">
        <f t="shared" si="419"/>
        <v>0</v>
      </c>
      <c r="T214" s="47">
        <f t="shared" si="419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2025'!AP214</f>
        <v>0</v>
      </c>
      <c r="AK214" s="52">
        <f t="shared" ref="AK214:AO214" si="420">P214-Z214+AE214+U214</f>
        <v>0</v>
      </c>
      <c r="AL214" s="46">
        <f t="shared" si="420"/>
        <v>0</v>
      </c>
      <c r="AM214" s="46">
        <f t="shared" si="420"/>
        <v>0</v>
      </c>
      <c r="AN214" s="46">
        <f t="shared" si="420"/>
        <v>0</v>
      </c>
      <c r="AO214" s="46">
        <f t="shared" si="420"/>
        <v>0</v>
      </c>
      <c r="AP214" s="37"/>
      <c r="AQ214" s="43">
        <f>'EQUIPO FEBRERO 2025  1'!AQ214</f>
        <v>0</v>
      </c>
      <c r="AR214" s="41"/>
      <c r="AS214" s="41"/>
      <c r="AT214" s="53"/>
      <c r="AU214" s="54"/>
      <c r="AV214" s="54"/>
      <c r="AW214" s="4"/>
      <c r="AX214" s="4"/>
    </row>
    <row r="215" spans="1:50" ht="64.5" customHeight="1" x14ac:dyDescent="0.4">
      <c r="A215" s="35">
        <f t="shared" si="3"/>
        <v>210</v>
      </c>
      <c r="B215" s="67" t="s">
        <v>878</v>
      </c>
      <c r="C215" s="41" t="s">
        <v>132</v>
      </c>
      <c r="D215" s="41" t="s">
        <v>72</v>
      </c>
      <c r="E215" s="41" t="s">
        <v>879</v>
      </c>
      <c r="F215" s="41" t="s">
        <v>880</v>
      </c>
      <c r="G215" s="53" t="s">
        <v>42</v>
      </c>
      <c r="H215" s="41"/>
      <c r="I215" s="41" t="s">
        <v>881</v>
      </c>
      <c r="J215" s="41"/>
      <c r="K215" s="72"/>
      <c r="L215" s="43"/>
      <c r="M215" s="43"/>
      <c r="N215" s="44"/>
      <c r="O215" s="43">
        <f>'EQUIPO FEBRERO 2025  1'!AQ215</f>
        <v>1</v>
      </c>
      <c r="P215" s="45">
        <f t="shared" si="0"/>
        <v>1</v>
      </c>
      <c r="Q215" s="46">
        <f t="shared" si="293"/>
        <v>1</v>
      </c>
      <c r="R215" s="46">
        <f t="shared" ref="R215:T215" si="421">AL215</f>
        <v>1</v>
      </c>
      <c r="S215" s="46">
        <f t="shared" si="421"/>
        <v>1</v>
      </c>
      <c r="T215" s="47">
        <f t="shared" si="421"/>
        <v>1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2025'!AP215</f>
        <v>1</v>
      </c>
      <c r="AK215" s="52">
        <f t="shared" ref="AK215:AO215" si="422">P215-Z215+AE215+U215</f>
        <v>1</v>
      </c>
      <c r="AL215" s="46">
        <f t="shared" si="422"/>
        <v>1</v>
      </c>
      <c r="AM215" s="46">
        <f t="shared" si="422"/>
        <v>1</v>
      </c>
      <c r="AN215" s="46">
        <f t="shared" si="422"/>
        <v>1</v>
      </c>
      <c r="AO215" s="46">
        <f t="shared" si="422"/>
        <v>1</v>
      </c>
      <c r="AP215" s="37"/>
      <c r="AQ215" s="43">
        <f>'EQUIPO FEBRERO 2025  1'!AQ215</f>
        <v>1</v>
      </c>
      <c r="AR215" s="41"/>
      <c r="AS215" s="41"/>
      <c r="AT215" s="53"/>
      <c r="AU215" s="54"/>
      <c r="AV215" s="54"/>
      <c r="AW215" s="4"/>
      <c r="AX215" s="4"/>
    </row>
    <row r="216" spans="1:50" ht="64.5" customHeight="1" x14ac:dyDescent="0.4">
      <c r="A216" s="35">
        <f t="shared" si="3"/>
        <v>211</v>
      </c>
      <c r="B216" s="67" t="s">
        <v>882</v>
      </c>
      <c r="C216" s="41" t="s">
        <v>190</v>
      </c>
      <c r="D216" s="53" t="s">
        <v>176</v>
      </c>
      <c r="E216" s="41" t="s">
        <v>883</v>
      </c>
      <c r="F216" s="41" t="s">
        <v>884</v>
      </c>
      <c r="G216" s="53" t="s">
        <v>42</v>
      </c>
      <c r="H216" s="74"/>
      <c r="I216" s="41" t="s">
        <v>885</v>
      </c>
      <c r="J216" s="37" t="s">
        <v>72</v>
      </c>
      <c r="K216" s="42">
        <v>45566</v>
      </c>
      <c r="L216" s="43" t="s">
        <v>277</v>
      </c>
      <c r="M216" s="43">
        <v>69</v>
      </c>
      <c r="N216" s="44"/>
      <c r="O216" s="43">
        <f>'EQUIPO FEBRERO 2025  1'!AQ216</f>
        <v>1</v>
      </c>
      <c r="P216" s="45">
        <f t="shared" si="0"/>
        <v>1</v>
      </c>
      <c r="Q216" s="46">
        <f t="shared" si="293"/>
        <v>1</v>
      </c>
      <c r="R216" s="46">
        <f t="shared" ref="R216:T216" si="423">AL216</f>
        <v>1</v>
      </c>
      <c r="S216" s="46">
        <f t="shared" si="423"/>
        <v>1</v>
      </c>
      <c r="T216" s="47">
        <f t="shared" si="423"/>
        <v>1</v>
      </c>
      <c r="U216" s="48"/>
      <c r="V216" s="37"/>
      <c r="W216" s="37"/>
      <c r="X216" s="37"/>
      <c r="Y216" s="49"/>
      <c r="Z216" s="50"/>
      <c r="AA216" s="37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2025'!AP216</f>
        <v>1</v>
      </c>
      <c r="AK216" s="52">
        <f t="shared" ref="AK216:AO216" si="424">P216-Z216+AE216+U216</f>
        <v>1</v>
      </c>
      <c r="AL216" s="46">
        <f t="shared" si="424"/>
        <v>1</v>
      </c>
      <c r="AM216" s="46">
        <f t="shared" si="424"/>
        <v>1</v>
      </c>
      <c r="AN216" s="46">
        <f t="shared" si="424"/>
        <v>1</v>
      </c>
      <c r="AO216" s="46">
        <f t="shared" si="424"/>
        <v>1</v>
      </c>
      <c r="AP216" s="37"/>
      <c r="AQ216" s="43">
        <f>'EQUIPO FEBRERO 2025  1'!AQ216</f>
        <v>1</v>
      </c>
      <c r="AR216" s="41"/>
      <c r="AS216" s="41"/>
      <c r="AT216" s="53"/>
      <c r="AU216" s="54"/>
      <c r="AV216" s="54"/>
      <c r="AW216" s="4"/>
      <c r="AX216" s="4"/>
    </row>
    <row r="217" spans="1:50" ht="64.5" customHeight="1" x14ac:dyDescent="0.4">
      <c r="A217" s="35">
        <f t="shared" si="3"/>
        <v>212</v>
      </c>
      <c r="B217" s="161" t="s">
        <v>888</v>
      </c>
      <c r="C217" s="162" t="s">
        <v>97</v>
      </c>
      <c r="D217" s="162" t="s">
        <v>889</v>
      </c>
      <c r="E217" s="162" t="s">
        <v>890</v>
      </c>
      <c r="F217" s="162" t="s">
        <v>545</v>
      </c>
      <c r="G217" s="163" t="s">
        <v>42</v>
      </c>
      <c r="H217" s="162"/>
      <c r="I217" s="162" t="s">
        <v>891</v>
      </c>
      <c r="J217" s="162" t="s">
        <v>72</v>
      </c>
      <c r="K217" s="164">
        <v>44942</v>
      </c>
      <c r="L217" s="165" t="s">
        <v>892</v>
      </c>
      <c r="M217" s="166">
        <v>260</v>
      </c>
      <c r="N217" s="162"/>
      <c r="O217" s="43">
        <f>'EQUIPO FEBRERO 2025  1'!AQ217</f>
        <v>0</v>
      </c>
      <c r="P217" s="167">
        <f t="shared" si="0"/>
        <v>0</v>
      </c>
      <c r="Q217" s="168">
        <f t="shared" si="293"/>
        <v>0</v>
      </c>
      <c r="R217" s="168">
        <f t="shared" ref="R217:T217" si="425">AL217</f>
        <v>0</v>
      </c>
      <c r="S217" s="168">
        <f t="shared" si="425"/>
        <v>0</v>
      </c>
      <c r="T217" s="169">
        <f t="shared" si="425"/>
        <v>0</v>
      </c>
      <c r="U217" s="170"/>
      <c r="V217" s="171"/>
      <c r="W217" s="171"/>
      <c r="X217" s="171"/>
      <c r="Y217" s="172"/>
      <c r="Z217" s="173"/>
      <c r="AA217" s="174"/>
      <c r="AB217" s="171"/>
      <c r="AC217" s="171"/>
      <c r="AD217" s="172"/>
      <c r="AE217" s="175"/>
      <c r="AF217" s="171"/>
      <c r="AG217" s="171"/>
      <c r="AH217" s="171"/>
      <c r="AI217" s="172"/>
      <c r="AJ217" s="51">
        <f>'EQUIPO ENERO 2025'!AP217</f>
        <v>0</v>
      </c>
      <c r="AK217" s="176">
        <f t="shared" ref="AK217:AO217" si="426">P217-Z217+AE217+U217</f>
        <v>0</v>
      </c>
      <c r="AL217" s="168">
        <f t="shared" si="426"/>
        <v>0</v>
      </c>
      <c r="AM217" s="168">
        <f t="shared" si="426"/>
        <v>0</v>
      </c>
      <c r="AN217" s="168">
        <f t="shared" si="426"/>
        <v>0</v>
      </c>
      <c r="AO217" s="168">
        <f t="shared" si="426"/>
        <v>0</v>
      </c>
      <c r="AP217" s="171"/>
      <c r="AQ217" s="43">
        <f>'EQUIPO FEBRERO 2025  1'!AQ217</f>
        <v>0</v>
      </c>
      <c r="AR217" s="162"/>
      <c r="AS217" s="162"/>
      <c r="AT217" s="177"/>
      <c r="AU217" s="178"/>
      <c r="AV217" s="178"/>
      <c r="AW217" s="179"/>
      <c r="AX217" s="179"/>
    </row>
    <row r="218" spans="1:50" ht="64.5" customHeight="1" x14ac:dyDescent="0.4">
      <c r="A218" s="35">
        <f t="shared" si="3"/>
        <v>213</v>
      </c>
      <c r="B218" s="55" t="s">
        <v>893</v>
      </c>
      <c r="C218" s="64" t="s">
        <v>38</v>
      </c>
      <c r="D218" s="63" t="s">
        <v>58</v>
      </c>
      <c r="E218" s="57" t="s">
        <v>500</v>
      </c>
      <c r="F218" s="64" t="s">
        <v>799</v>
      </c>
      <c r="G218" s="55" t="s">
        <v>42</v>
      </c>
      <c r="H218" s="64"/>
      <c r="I218" s="61" t="s">
        <v>894</v>
      </c>
      <c r="J218" s="74" t="s">
        <v>58</v>
      </c>
      <c r="K218" s="66">
        <v>44592</v>
      </c>
      <c r="L218" s="43"/>
      <c r="M218" s="43"/>
      <c r="N218" s="41"/>
      <c r="O218" s="43">
        <f>'EQUIPO FEBRERO 2025  1'!AQ218</f>
        <v>8</v>
      </c>
      <c r="P218" s="45">
        <f t="shared" si="0"/>
        <v>8</v>
      </c>
      <c r="Q218" s="46">
        <f t="shared" si="293"/>
        <v>8</v>
      </c>
      <c r="R218" s="46">
        <f t="shared" ref="R218:T218" si="427">AL218</f>
        <v>8</v>
      </c>
      <c r="S218" s="46">
        <f t="shared" si="427"/>
        <v>8</v>
      </c>
      <c r="T218" s="47">
        <f t="shared" si="427"/>
        <v>8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51">
        <f>'EQUIPO ENERO 2025'!AP218</f>
        <v>8</v>
      </c>
      <c r="AK218" s="52">
        <f t="shared" ref="AK218:AO218" si="428">P218-Z218+AE218+U218</f>
        <v>8</v>
      </c>
      <c r="AL218" s="46">
        <f t="shared" si="428"/>
        <v>8</v>
      </c>
      <c r="AM218" s="46">
        <f t="shared" si="428"/>
        <v>8</v>
      </c>
      <c r="AN218" s="46">
        <f t="shared" si="428"/>
        <v>8</v>
      </c>
      <c r="AO218" s="46">
        <f t="shared" si="428"/>
        <v>8</v>
      </c>
      <c r="AP218" s="37"/>
      <c r="AQ218" s="43">
        <f>'EQUIPO FEBRERO 2025  1'!AQ218</f>
        <v>8</v>
      </c>
      <c r="AR218" s="41"/>
      <c r="AS218" s="41"/>
      <c r="AT218" s="53"/>
      <c r="AU218" s="54"/>
      <c r="AV218" s="54"/>
      <c r="AW218" s="4"/>
      <c r="AX218" s="4"/>
    </row>
    <row r="219" spans="1:50" ht="64.5" customHeight="1" x14ac:dyDescent="0.4">
      <c r="A219" s="35">
        <f t="shared" si="3"/>
        <v>214</v>
      </c>
      <c r="B219" s="73" t="s">
        <v>895</v>
      </c>
      <c r="C219" s="64" t="s">
        <v>38</v>
      </c>
      <c r="D219" s="63" t="s">
        <v>58</v>
      </c>
      <c r="E219" s="57" t="s">
        <v>59</v>
      </c>
      <c r="F219" s="41"/>
      <c r="G219" s="44" t="s">
        <v>42</v>
      </c>
      <c r="H219" s="41"/>
      <c r="I219" s="41" t="s">
        <v>896</v>
      </c>
      <c r="J219" s="74" t="s">
        <v>58</v>
      </c>
      <c r="K219" s="66">
        <v>44592</v>
      </c>
      <c r="L219" s="43"/>
      <c r="M219" s="43"/>
      <c r="N219" s="53"/>
      <c r="O219" s="43">
        <f>'EQUIPO FEBRERO 2025  1'!AQ219</f>
        <v>12</v>
      </c>
      <c r="P219" s="45">
        <f t="shared" si="0"/>
        <v>12</v>
      </c>
      <c r="Q219" s="46">
        <f t="shared" si="293"/>
        <v>12</v>
      </c>
      <c r="R219" s="46">
        <f t="shared" ref="R219:T219" si="429">AL219</f>
        <v>12</v>
      </c>
      <c r="S219" s="46">
        <f t="shared" si="429"/>
        <v>12</v>
      </c>
      <c r="T219" s="47">
        <f t="shared" si="429"/>
        <v>12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2025'!AP219</f>
        <v>12</v>
      </c>
      <c r="AK219" s="52">
        <f t="shared" ref="AK219:AO219" si="430">P219-Z219+AE219+U219</f>
        <v>12</v>
      </c>
      <c r="AL219" s="46">
        <f t="shared" si="430"/>
        <v>12</v>
      </c>
      <c r="AM219" s="46">
        <f t="shared" si="430"/>
        <v>12</v>
      </c>
      <c r="AN219" s="46">
        <f t="shared" si="430"/>
        <v>12</v>
      </c>
      <c r="AO219" s="46">
        <f t="shared" si="430"/>
        <v>12</v>
      </c>
      <c r="AP219" s="38" t="s">
        <v>755</v>
      </c>
      <c r="AQ219" s="43">
        <f>'EQUIPO FEBRERO 2025  1'!AQ219</f>
        <v>12</v>
      </c>
      <c r="AR219" s="41"/>
      <c r="AS219" s="41"/>
      <c r="AT219" s="53"/>
      <c r="AU219" s="54"/>
      <c r="AV219" s="54"/>
      <c r="AW219" s="4"/>
      <c r="AX219" s="4"/>
    </row>
    <row r="220" spans="1:50" ht="64.5" customHeight="1" x14ac:dyDescent="0.4">
      <c r="A220" s="35">
        <f t="shared" si="3"/>
        <v>215</v>
      </c>
      <c r="B220" s="73" t="s">
        <v>897</v>
      </c>
      <c r="C220" s="64" t="s">
        <v>898</v>
      </c>
      <c r="D220" s="63" t="s">
        <v>176</v>
      </c>
      <c r="E220" s="57" t="s">
        <v>899</v>
      </c>
      <c r="F220" s="41" t="s">
        <v>510</v>
      </c>
      <c r="G220" s="44" t="s">
        <v>42</v>
      </c>
      <c r="H220" s="41"/>
      <c r="I220" s="41"/>
      <c r="J220" s="74" t="s">
        <v>72</v>
      </c>
      <c r="K220" s="66">
        <v>45566</v>
      </c>
      <c r="L220" s="43" t="s">
        <v>142</v>
      </c>
      <c r="M220" s="43">
        <v>76</v>
      </c>
      <c r="N220" s="53"/>
      <c r="O220" s="43">
        <f>'EQUIPO FEBRERO 2025  1'!AQ220</f>
        <v>0</v>
      </c>
      <c r="P220" s="68">
        <v>0</v>
      </c>
      <c r="Q220" s="37">
        <v>0</v>
      </c>
      <c r="R220" s="37">
        <v>0</v>
      </c>
      <c r="S220" s="37">
        <f t="shared" ref="S220:T220" si="431">AM220</f>
        <v>0</v>
      </c>
      <c r="T220" s="132">
        <f t="shared" si="431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2025'!AP220</f>
        <v>0</v>
      </c>
      <c r="AK220" s="139">
        <f t="shared" ref="AK220:AO220" si="432">P220-Z220+AE220+U220</f>
        <v>0</v>
      </c>
      <c r="AL220" s="37">
        <f t="shared" si="432"/>
        <v>0</v>
      </c>
      <c r="AM220" s="37">
        <f t="shared" si="432"/>
        <v>0</v>
      </c>
      <c r="AN220" s="37">
        <f t="shared" si="432"/>
        <v>0</v>
      </c>
      <c r="AO220" s="37">
        <f t="shared" si="432"/>
        <v>0</v>
      </c>
      <c r="AP220" s="38"/>
      <c r="AQ220" s="43">
        <f>'EQUIPO FEBRERO 2025  1'!AQ220</f>
        <v>0</v>
      </c>
      <c r="AR220" s="41"/>
      <c r="AS220" s="41"/>
      <c r="AT220" s="53"/>
      <c r="AU220" s="54"/>
      <c r="AV220" s="54"/>
      <c r="AW220" s="4"/>
      <c r="AX220" s="4"/>
    </row>
    <row r="221" spans="1:50" ht="64.5" customHeight="1" x14ac:dyDescent="0.4">
      <c r="A221" s="35">
        <f t="shared" si="3"/>
        <v>216</v>
      </c>
      <c r="B221" s="73" t="s">
        <v>900</v>
      </c>
      <c r="C221" s="64" t="s">
        <v>38</v>
      </c>
      <c r="D221" s="63" t="s">
        <v>176</v>
      </c>
      <c r="E221" s="57" t="s">
        <v>899</v>
      </c>
      <c r="F221" s="41" t="s">
        <v>513</v>
      </c>
      <c r="G221" s="44" t="s">
        <v>42</v>
      </c>
      <c r="H221" s="41"/>
      <c r="I221" s="41" t="s">
        <v>901</v>
      </c>
      <c r="J221" s="74" t="s">
        <v>72</v>
      </c>
      <c r="K221" s="66">
        <v>45351</v>
      </c>
      <c r="L221" s="43" t="s">
        <v>902</v>
      </c>
      <c r="M221" s="43">
        <v>43</v>
      </c>
      <c r="N221" s="53"/>
      <c r="O221" s="43">
        <f>'EQUIPO FEBRERO 2025  1'!AQ221</f>
        <v>4</v>
      </c>
      <c r="P221" s="45">
        <f t="shared" ref="P221:P276" si="433">O221</f>
        <v>4</v>
      </c>
      <c r="Q221" s="46">
        <f t="shared" ref="Q221:T221" si="434">AK221</f>
        <v>4</v>
      </c>
      <c r="R221" s="46">
        <f t="shared" si="434"/>
        <v>4</v>
      </c>
      <c r="S221" s="46">
        <f t="shared" si="434"/>
        <v>4</v>
      </c>
      <c r="T221" s="47">
        <f t="shared" si="434"/>
        <v>4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2025'!AP221</f>
        <v>4</v>
      </c>
      <c r="AK221" s="52">
        <f t="shared" ref="AK221:AO221" si="435">P221-Z221+AE221+U221</f>
        <v>4</v>
      </c>
      <c r="AL221" s="46">
        <f t="shared" si="435"/>
        <v>4</v>
      </c>
      <c r="AM221" s="46">
        <f t="shared" si="435"/>
        <v>4</v>
      </c>
      <c r="AN221" s="46">
        <f t="shared" si="435"/>
        <v>4</v>
      </c>
      <c r="AO221" s="46">
        <f t="shared" si="435"/>
        <v>4</v>
      </c>
      <c r="AP221" s="38"/>
      <c r="AQ221" s="43">
        <f>'EQUIPO FEBRERO 2025  1'!AQ221</f>
        <v>4</v>
      </c>
      <c r="AR221" s="41"/>
      <c r="AS221" s="41"/>
      <c r="AT221" s="53"/>
      <c r="AU221" s="54"/>
      <c r="AV221" s="54"/>
      <c r="AW221" s="4"/>
      <c r="AX221" s="4"/>
    </row>
    <row r="222" spans="1:50" ht="64.5" customHeight="1" x14ac:dyDescent="0.4">
      <c r="A222" s="35">
        <f t="shared" si="3"/>
        <v>217</v>
      </c>
      <c r="B222" s="67" t="s">
        <v>903</v>
      </c>
      <c r="C222" s="64" t="s">
        <v>38</v>
      </c>
      <c r="D222" s="41"/>
      <c r="E222" s="41"/>
      <c r="F222" s="41"/>
      <c r="G222" s="53" t="s">
        <v>42</v>
      </c>
      <c r="H222" s="41"/>
      <c r="I222" s="41" t="s">
        <v>94</v>
      </c>
      <c r="J222" s="44"/>
      <c r="K222" s="72">
        <v>44592</v>
      </c>
      <c r="L222" s="43"/>
      <c r="M222" s="43"/>
      <c r="N222" s="44"/>
      <c r="O222" s="43">
        <f>'EQUIPO FEBRERO 2025  1'!AQ222</f>
        <v>0</v>
      </c>
      <c r="P222" s="45">
        <f t="shared" si="433"/>
        <v>0</v>
      </c>
      <c r="Q222" s="46">
        <f t="shared" ref="Q222:T222" si="436">AK222</f>
        <v>0</v>
      </c>
      <c r="R222" s="46">
        <f t="shared" si="436"/>
        <v>0</v>
      </c>
      <c r="S222" s="46">
        <f t="shared" si="436"/>
        <v>0</v>
      </c>
      <c r="T222" s="47">
        <f t="shared" si="436"/>
        <v>0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2025'!AP222</f>
        <v>0</v>
      </c>
      <c r="AK222" s="52">
        <f t="shared" ref="AK222:AO222" si="437">P222-Z222+AE222+U222</f>
        <v>0</v>
      </c>
      <c r="AL222" s="46">
        <f t="shared" si="437"/>
        <v>0</v>
      </c>
      <c r="AM222" s="46">
        <f t="shared" si="437"/>
        <v>0</v>
      </c>
      <c r="AN222" s="46">
        <f t="shared" si="437"/>
        <v>0</v>
      </c>
      <c r="AO222" s="46">
        <f t="shared" si="437"/>
        <v>0</v>
      </c>
      <c r="AP222" s="37"/>
      <c r="AQ222" s="43">
        <f>'EQUIPO FEBRERO 2025  1'!AQ222</f>
        <v>0</v>
      </c>
      <c r="AR222" s="41"/>
      <c r="AS222" s="41"/>
      <c r="AT222" s="53"/>
      <c r="AU222" s="54"/>
      <c r="AV222" s="54"/>
      <c r="AW222" s="4"/>
      <c r="AX222" s="4"/>
    </row>
    <row r="223" spans="1:50" ht="64.5" customHeight="1" x14ac:dyDescent="0.4">
      <c r="A223" s="35">
        <f t="shared" si="3"/>
        <v>218</v>
      </c>
      <c r="B223" s="73" t="s">
        <v>904</v>
      </c>
      <c r="C223" s="64" t="s">
        <v>38</v>
      </c>
      <c r="D223" s="41" t="s">
        <v>58</v>
      </c>
      <c r="E223" s="41" t="s">
        <v>905</v>
      </c>
      <c r="F223" s="41"/>
      <c r="G223" s="44" t="s">
        <v>42</v>
      </c>
      <c r="H223" s="41"/>
      <c r="I223" s="41" t="s">
        <v>906</v>
      </c>
      <c r="J223" s="41" t="s">
        <v>72</v>
      </c>
      <c r="K223" s="72">
        <v>44592</v>
      </c>
      <c r="L223" s="43"/>
      <c r="M223" s="43"/>
      <c r="N223" s="44"/>
      <c r="O223" s="43">
        <f>'EQUIPO FEBRERO 2025  1'!AQ223</f>
        <v>1</v>
      </c>
      <c r="P223" s="45">
        <f t="shared" si="433"/>
        <v>1</v>
      </c>
      <c r="Q223" s="46">
        <f t="shared" ref="Q223:T223" si="438">AK223</f>
        <v>1</v>
      </c>
      <c r="R223" s="46">
        <f t="shared" si="438"/>
        <v>1</v>
      </c>
      <c r="S223" s="46">
        <f t="shared" si="438"/>
        <v>1</v>
      </c>
      <c r="T223" s="47">
        <f t="shared" si="438"/>
        <v>1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2025'!AP223</f>
        <v>1</v>
      </c>
      <c r="AK223" s="52">
        <f t="shared" ref="AK223:AO223" si="439">P223-Z223+AE223+U223</f>
        <v>1</v>
      </c>
      <c r="AL223" s="46">
        <f t="shared" si="439"/>
        <v>1</v>
      </c>
      <c r="AM223" s="46">
        <f t="shared" si="439"/>
        <v>1</v>
      </c>
      <c r="AN223" s="46">
        <f t="shared" si="439"/>
        <v>1</v>
      </c>
      <c r="AO223" s="46">
        <f t="shared" si="439"/>
        <v>1</v>
      </c>
      <c r="AP223" s="37"/>
      <c r="AQ223" s="43">
        <f>'EQUIPO FEBRERO 2025  1'!AQ223</f>
        <v>1</v>
      </c>
      <c r="AR223" s="41"/>
      <c r="AS223" s="41"/>
      <c r="AT223" s="53"/>
      <c r="AU223" s="54"/>
      <c r="AV223" s="54"/>
      <c r="AW223" s="4"/>
      <c r="AX223" s="4"/>
    </row>
    <row r="224" spans="1:50" ht="64.5" customHeight="1" x14ac:dyDescent="0.4">
      <c r="A224" s="35">
        <f t="shared" si="3"/>
        <v>219</v>
      </c>
      <c r="B224" s="67" t="s">
        <v>907</v>
      </c>
      <c r="C224" s="64" t="s">
        <v>38</v>
      </c>
      <c r="D224" s="41" t="s">
        <v>58</v>
      </c>
      <c r="E224" s="41" t="s">
        <v>908</v>
      </c>
      <c r="F224" s="41"/>
      <c r="G224" s="53" t="s">
        <v>42</v>
      </c>
      <c r="H224" s="74">
        <v>8200</v>
      </c>
      <c r="I224" s="41" t="s">
        <v>909</v>
      </c>
      <c r="J224" s="41" t="s">
        <v>72</v>
      </c>
      <c r="K224" s="72">
        <v>45673</v>
      </c>
      <c r="L224" s="43" t="s">
        <v>89</v>
      </c>
      <c r="M224" s="43">
        <v>131</v>
      </c>
      <c r="N224" s="53"/>
      <c r="O224" s="43">
        <f>'EQUIPO FEBRERO 2025  1'!AQ224</f>
        <v>4</v>
      </c>
      <c r="P224" s="45">
        <f t="shared" si="433"/>
        <v>4</v>
      </c>
      <c r="Q224" s="46">
        <f t="shared" ref="Q224:T224" si="440">AK224</f>
        <v>4</v>
      </c>
      <c r="R224" s="46">
        <f t="shared" si="440"/>
        <v>4</v>
      </c>
      <c r="S224" s="46">
        <f t="shared" si="440"/>
        <v>4</v>
      </c>
      <c r="T224" s="47">
        <f t="shared" si="440"/>
        <v>4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2025'!AP224</f>
        <v>4</v>
      </c>
      <c r="AK224" s="52">
        <f t="shared" ref="AK224:AO224" si="441">P224-Z224+AE224+U224</f>
        <v>4</v>
      </c>
      <c r="AL224" s="46">
        <f t="shared" si="441"/>
        <v>4</v>
      </c>
      <c r="AM224" s="46">
        <f t="shared" si="441"/>
        <v>4</v>
      </c>
      <c r="AN224" s="46">
        <f t="shared" si="441"/>
        <v>4</v>
      </c>
      <c r="AO224" s="46">
        <f t="shared" si="441"/>
        <v>4</v>
      </c>
      <c r="AP224" s="37"/>
      <c r="AQ224" s="43">
        <f>'EQUIPO FEBRERO 2025  1'!AQ224</f>
        <v>4</v>
      </c>
      <c r="AR224" s="41"/>
      <c r="AS224" s="41"/>
      <c r="AT224" s="53"/>
      <c r="AU224" s="54"/>
      <c r="AV224" s="54"/>
      <c r="AW224" s="4"/>
      <c r="AX224" s="4"/>
    </row>
    <row r="225" spans="1:50" ht="64.5" customHeight="1" x14ac:dyDescent="0.4">
      <c r="A225" s="35">
        <f t="shared" si="3"/>
        <v>220</v>
      </c>
      <c r="B225" s="55" t="s">
        <v>911</v>
      </c>
      <c r="C225" s="64" t="s">
        <v>38</v>
      </c>
      <c r="D225" s="63" t="s">
        <v>58</v>
      </c>
      <c r="E225" s="57" t="s">
        <v>608</v>
      </c>
      <c r="F225" s="64" t="s">
        <v>612</v>
      </c>
      <c r="G225" s="55" t="s">
        <v>42</v>
      </c>
      <c r="H225" s="64"/>
      <c r="I225" s="61" t="s">
        <v>912</v>
      </c>
      <c r="J225" s="74" t="s">
        <v>58</v>
      </c>
      <c r="K225" s="66">
        <v>44592</v>
      </c>
      <c r="L225" s="43"/>
      <c r="M225" s="43"/>
      <c r="N225" s="53"/>
      <c r="O225" s="43">
        <f>'EQUIPO FEBRERO 2025  1'!AQ225</f>
        <v>12</v>
      </c>
      <c r="P225" s="45">
        <f t="shared" si="433"/>
        <v>12</v>
      </c>
      <c r="Q225" s="46">
        <f t="shared" ref="Q225:T225" si="442">AK225</f>
        <v>12</v>
      </c>
      <c r="R225" s="46">
        <f t="shared" si="442"/>
        <v>12</v>
      </c>
      <c r="S225" s="46">
        <f t="shared" si="442"/>
        <v>12</v>
      </c>
      <c r="T225" s="47">
        <f t="shared" si="442"/>
        <v>12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2025'!AP225</f>
        <v>12</v>
      </c>
      <c r="AK225" s="52">
        <f t="shared" ref="AK225:AO225" si="443">P225-Z225+AE225+U225</f>
        <v>12</v>
      </c>
      <c r="AL225" s="46">
        <f t="shared" si="443"/>
        <v>12</v>
      </c>
      <c r="AM225" s="46">
        <f t="shared" si="443"/>
        <v>12</v>
      </c>
      <c r="AN225" s="46">
        <f t="shared" si="443"/>
        <v>12</v>
      </c>
      <c r="AO225" s="46">
        <f t="shared" si="443"/>
        <v>12</v>
      </c>
      <c r="AP225" s="37"/>
      <c r="AQ225" s="43">
        <f>'EQUIPO FEBRERO 2025  1'!AQ225</f>
        <v>12</v>
      </c>
      <c r="AR225" s="41"/>
      <c r="AS225" s="41"/>
      <c r="AT225" s="53"/>
      <c r="AU225" s="54"/>
      <c r="AV225" s="54"/>
      <c r="AW225" s="4"/>
      <c r="AX225" s="4"/>
    </row>
    <row r="226" spans="1:50" ht="64.5" customHeight="1" x14ac:dyDescent="0.4">
      <c r="A226" s="35">
        <f t="shared" si="3"/>
        <v>221</v>
      </c>
      <c r="B226" s="55" t="s">
        <v>915</v>
      </c>
      <c r="C226" s="64" t="s">
        <v>38</v>
      </c>
      <c r="D226" s="63"/>
      <c r="E226" s="57"/>
      <c r="F226" s="64"/>
      <c r="G226" s="55"/>
      <c r="H226" s="64"/>
      <c r="I226" s="61"/>
      <c r="J226" s="74"/>
      <c r="K226" s="66"/>
      <c r="L226" s="43"/>
      <c r="M226" s="43"/>
      <c r="N226" s="133"/>
      <c r="O226" s="43">
        <f>'EQUIPO FEBRERO 2025  1'!AQ226</f>
        <v>0</v>
      </c>
      <c r="P226" s="45">
        <f t="shared" si="433"/>
        <v>0</v>
      </c>
      <c r="Q226" s="46">
        <f t="shared" ref="Q226:T226" si="444">AK226</f>
        <v>0</v>
      </c>
      <c r="R226" s="46">
        <f t="shared" si="444"/>
        <v>0</v>
      </c>
      <c r="S226" s="46">
        <f t="shared" si="444"/>
        <v>0</v>
      </c>
      <c r="T226" s="47">
        <f t="shared" si="444"/>
        <v>0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/>
      <c r="AK226" s="52">
        <f t="shared" ref="AK226:AO226" si="445">P226-Z226+AE226+U226</f>
        <v>0</v>
      </c>
      <c r="AL226" s="46">
        <f t="shared" si="445"/>
        <v>0</v>
      </c>
      <c r="AM226" s="46">
        <f t="shared" si="445"/>
        <v>0</v>
      </c>
      <c r="AN226" s="46">
        <f t="shared" si="445"/>
        <v>0</v>
      </c>
      <c r="AO226" s="46">
        <f t="shared" si="445"/>
        <v>0</v>
      </c>
      <c r="AP226" s="37"/>
      <c r="AQ226" s="43">
        <f>'EQUIPO FEBRERO 2025  1'!AQ226</f>
        <v>0</v>
      </c>
      <c r="AR226" s="41"/>
      <c r="AS226" s="41"/>
      <c r="AT226" s="53"/>
      <c r="AU226" s="54"/>
      <c r="AV226" s="54"/>
      <c r="AW226" s="4"/>
      <c r="AX226" s="4"/>
    </row>
    <row r="227" spans="1:50" ht="64.5" customHeight="1" x14ac:dyDescent="0.4">
      <c r="A227" s="35">
        <f t="shared" si="3"/>
        <v>222</v>
      </c>
      <c r="B227" s="67" t="s">
        <v>917</v>
      </c>
      <c r="C227" s="64" t="s">
        <v>38</v>
      </c>
      <c r="D227" s="41" t="s">
        <v>59</v>
      </c>
      <c r="E227" s="41" t="s">
        <v>918</v>
      </c>
      <c r="F227" s="41" t="s">
        <v>609</v>
      </c>
      <c r="G227" s="53" t="s">
        <v>42</v>
      </c>
      <c r="H227" s="74">
        <v>300</v>
      </c>
      <c r="I227" s="41" t="s">
        <v>919</v>
      </c>
      <c r="J227" s="41" t="s">
        <v>72</v>
      </c>
      <c r="K227" s="66">
        <v>45574</v>
      </c>
      <c r="L227" s="43" t="s">
        <v>142</v>
      </c>
      <c r="M227" s="43">
        <v>74</v>
      </c>
      <c r="N227" s="53" t="s">
        <v>1742</v>
      </c>
      <c r="O227" s="43">
        <f>'EQUIPO FEBRERO 2025  1'!AQ227</f>
        <v>48</v>
      </c>
      <c r="P227" s="45">
        <f t="shared" si="433"/>
        <v>48</v>
      </c>
      <c r="Q227" s="46">
        <f t="shared" ref="Q227:T227" si="446">AK227</f>
        <v>48</v>
      </c>
      <c r="R227" s="46">
        <f t="shared" si="446"/>
        <v>48</v>
      </c>
      <c r="S227" s="46">
        <f t="shared" si="446"/>
        <v>48</v>
      </c>
      <c r="T227" s="47">
        <f t="shared" si="446"/>
        <v>48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>
        <v>4</v>
      </c>
      <c r="AE227" s="50"/>
      <c r="AF227" s="37"/>
      <c r="AG227" s="37"/>
      <c r="AH227" s="37"/>
      <c r="AI227" s="49"/>
      <c r="AJ227" s="51">
        <f>'EQUIPO ENERO 2025'!AP227</f>
        <v>48</v>
      </c>
      <c r="AK227" s="52">
        <f t="shared" ref="AK227:AO227" si="447">P227-Z227+AE227+U227</f>
        <v>48</v>
      </c>
      <c r="AL227" s="46">
        <f t="shared" si="447"/>
        <v>48</v>
      </c>
      <c r="AM227" s="46">
        <f t="shared" si="447"/>
        <v>48</v>
      </c>
      <c r="AN227" s="46">
        <f t="shared" si="447"/>
        <v>48</v>
      </c>
      <c r="AO227" s="46">
        <f t="shared" si="447"/>
        <v>44</v>
      </c>
      <c r="AP227" s="37"/>
      <c r="AQ227" s="43">
        <f>'EQUIPO FEBRERO 2025  1'!AQ227</f>
        <v>48</v>
      </c>
      <c r="AR227" s="41"/>
      <c r="AS227" s="53">
        <v>375</v>
      </c>
      <c r="AT227" s="53"/>
      <c r="AU227" s="54"/>
      <c r="AV227" s="54"/>
      <c r="AW227" s="4"/>
      <c r="AX227" s="4"/>
    </row>
    <row r="228" spans="1:50" ht="64.5" customHeight="1" x14ac:dyDescent="0.4">
      <c r="A228" s="35">
        <f t="shared" si="3"/>
        <v>223</v>
      </c>
      <c r="B228" s="67" t="s">
        <v>922</v>
      </c>
      <c r="C228" s="64" t="s">
        <v>38</v>
      </c>
      <c r="D228" s="41" t="s">
        <v>58</v>
      </c>
      <c r="E228" s="41" t="s">
        <v>923</v>
      </c>
      <c r="F228" s="41"/>
      <c r="G228" s="53"/>
      <c r="H228" s="41"/>
      <c r="I228" s="41" t="s">
        <v>924</v>
      </c>
      <c r="J228" s="41" t="s">
        <v>72</v>
      </c>
      <c r="K228" s="72">
        <v>45107</v>
      </c>
      <c r="L228" s="43" t="s">
        <v>109</v>
      </c>
      <c r="M228" s="43">
        <v>388</v>
      </c>
      <c r="N228" s="44"/>
      <c r="O228" s="43">
        <f>'EQUIPO FEBRERO 2025  1'!AQ228</f>
        <v>0</v>
      </c>
      <c r="P228" s="45">
        <f t="shared" si="433"/>
        <v>0</v>
      </c>
      <c r="Q228" s="46">
        <f t="shared" ref="Q228:T228" si="448">AK228</f>
        <v>0</v>
      </c>
      <c r="R228" s="46">
        <f t="shared" si="448"/>
        <v>0</v>
      </c>
      <c r="S228" s="46">
        <f t="shared" si="448"/>
        <v>0</v>
      </c>
      <c r="T228" s="47">
        <f t="shared" si="448"/>
        <v>0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2025'!AP228</f>
        <v>0</v>
      </c>
      <c r="AK228" s="52">
        <f t="shared" ref="AK228:AO228" si="449">P228-Z228+AE228+U228</f>
        <v>0</v>
      </c>
      <c r="AL228" s="46">
        <f t="shared" si="449"/>
        <v>0</v>
      </c>
      <c r="AM228" s="46">
        <f t="shared" si="449"/>
        <v>0</v>
      </c>
      <c r="AN228" s="46">
        <f t="shared" si="449"/>
        <v>0</v>
      </c>
      <c r="AO228" s="46">
        <f t="shared" si="449"/>
        <v>0</v>
      </c>
      <c r="AP228" s="37"/>
      <c r="AQ228" s="43">
        <f>'EQUIPO FEBRERO 2025  1'!AQ228</f>
        <v>0</v>
      </c>
      <c r="AR228" s="41"/>
      <c r="AS228" s="41"/>
      <c r="AT228" s="53"/>
      <c r="AU228" s="54"/>
      <c r="AV228" s="54"/>
      <c r="AW228" s="4"/>
      <c r="AX228" s="4"/>
    </row>
    <row r="229" spans="1:50" ht="64.5" customHeight="1" x14ac:dyDescent="0.4">
      <c r="A229" s="35">
        <f t="shared" si="3"/>
        <v>224</v>
      </c>
      <c r="B229" s="55" t="s">
        <v>929</v>
      </c>
      <c r="C229" s="64" t="s">
        <v>38</v>
      </c>
      <c r="D229" s="63" t="s">
        <v>58</v>
      </c>
      <c r="E229" s="57" t="s">
        <v>930</v>
      </c>
      <c r="F229" s="64" t="s">
        <v>609</v>
      </c>
      <c r="G229" s="55" t="s">
        <v>42</v>
      </c>
      <c r="H229" s="65">
        <v>300</v>
      </c>
      <c r="I229" s="41" t="s">
        <v>919</v>
      </c>
      <c r="J229" s="74" t="s">
        <v>58</v>
      </c>
      <c r="K229" s="66">
        <v>44592</v>
      </c>
      <c r="L229" s="43"/>
      <c r="M229" s="43"/>
      <c r="N229" s="41"/>
      <c r="O229" s="43">
        <f>'EQUIPO FEBRERO 2025  1'!AQ229</f>
        <v>47</v>
      </c>
      <c r="P229" s="45">
        <f t="shared" si="433"/>
        <v>47</v>
      </c>
      <c r="Q229" s="46">
        <f t="shared" ref="Q229:T229" si="450">AK229</f>
        <v>47</v>
      </c>
      <c r="R229" s="46">
        <f t="shared" si="450"/>
        <v>47</v>
      </c>
      <c r="S229" s="46">
        <f t="shared" si="450"/>
        <v>47</v>
      </c>
      <c r="T229" s="47">
        <f t="shared" si="450"/>
        <v>47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2025'!AP229</f>
        <v>47</v>
      </c>
      <c r="AK229" s="52">
        <f t="shared" ref="AK229:AO229" si="451">P229-Z229+AE229+U229</f>
        <v>47</v>
      </c>
      <c r="AL229" s="46">
        <f t="shared" si="451"/>
        <v>47</v>
      </c>
      <c r="AM229" s="46">
        <f t="shared" si="451"/>
        <v>47</v>
      </c>
      <c r="AN229" s="46">
        <f t="shared" si="451"/>
        <v>47</v>
      </c>
      <c r="AO229" s="46">
        <f t="shared" si="451"/>
        <v>47</v>
      </c>
      <c r="AP229" s="37"/>
      <c r="AQ229" s="43">
        <f>'EQUIPO FEBRERO 2025  1'!AQ229</f>
        <v>47</v>
      </c>
      <c r="AR229" s="41"/>
      <c r="AS229" s="41"/>
      <c r="AT229" s="53"/>
      <c r="AU229" s="54"/>
      <c r="AV229" s="54"/>
      <c r="AW229" s="4"/>
      <c r="AX229" s="4"/>
    </row>
    <row r="230" spans="1:50" ht="64.5" customHeight="1" x14ac:dyDescent="0.4">
      <c r="A230" s="35">
        <f t="shared" si="3"/>
        <v>225</v>
      </c>
      <c r="B230" s="55" t="s">
        <v>934</v>
      </c>
      <c r="C230" s="64" t="s">
        <v>38</v>
      </c>
      <c r="D230" s="63" t="s">
        <v>788</v>
      </c>
      <c r="E230" s="57" t="s">
        <v>788</v>
      </c>
      <c r="F230" s="64"/>
      <c r="G230" s="55" t="s">
        <v>42</v>
      </c>
      <c r="H230" s="64"/>
      <c r="I230" s="61" t="s">
        <v>935</v>
      </c>
      <c r="J230" s="63" t="s">
        <v>788</v>
      </c>
      <c r="K230" s="66">
        <v>44592</v>
      </c>
      <c r="L230" s="43"/>
      <c r="M230" s="43"/>
      <c r="N230" s="41"/>
      <c r="O230" s="43">
        <f>'EQUIPO FEBRERO 2025  1'!AQ230</f>
        <v>1</v>
      </c>
      <c r="P230" s="45">
        <f t="shared" si="433"/>
        <v>1</v>
      </c>
      <c r="Q230" s="46">
        <f t="shared" ref="Q230:T230" si="452">AK230</f>
        <v>1</v>
      </c>
      <c r="R230" s="46">
        <f t="shared" si="452"/>
        <v>1</v>
      </c>
      <c r="S230" s="46">
        <f t="shared" si="452"/>
        <v>1</v>
      </c>
      <c r="T230" s="47">
        <f t="shared" si="452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2025'!AP230</f>
        <v>1</v>
      </c>
      <c r="AK230" s="52">
        <f t="shared" ref="AK230:AO230" si="453">P230-Z230+AE230+U230</f>
        <v>1</v>
      </c>
      <c r="AL230" s="46">
        <f t="shared" si="453"/>
        <v>1</v>
      </c>
      <c r="AM230" s="46">
        <f t="shared" si="453"/>
        <v>1</v>
      </c>
      <c r="AN230" s="46">
        <f t="shared" si="453"/>
        <v>1</v>
      </c>
      <c r="AO230" s="46">
        <f t="shared" si="453"/>
        <v>1</v>
      </c>
      <c r="AP230" s="37"/>
      <c r="AQ230" s="43">
        <f>'EQUIPO FEBRERO 2025  1'!AQ230</f>
        <v>1</v>
      </c>
      <c r="AR230" s="41"/>
      <c r="AS230" s="41"/>
      <c r="AT230" s="53"/>
      <c r="AU230" s="54"/>
      <c r="AV230" s="54"/>
      <c r="AW230" s="4"/>
      <c r="AX230" s="4"/>
    </row>
    <row r="231" spans="1:50" ht="64.5" customHeight="1" x14ac:dyDescent="0.4">
      <c r="A231" s="35">
        <f t="shared" si="3"/>
        <v>226</v>
      </c>
      <c r="B231" s="73" t="s">
        <v>937</v>
      </c>
      <c r="C231" s="41" t="s">
        <v>410</v>
      </c>
      <c r="D231" s="63" t="s">
        <v>58</v>
      </c>
      <c r="E231" s="57" t="s">
        <v>59</v>
      </c>
      <c r="F231" s="41"/>
      <c r="G231" s="44" t="s">
        <v>42</v>
      </c>
      <c r="H231" s="41"/>
      <c r="I231" s="41" t="s">
        <v>938</v>
      </c>
      <c r="J231" s="74" t="s">
        <v>58</v>
      </c>
      <c r="K231" s="66">
        <v>44592</v>
      </c>
      <c r="L231" s="43"/>
      <c r="M231" s="43"/>
      <c r="N231" s="53"/>
      <c r="O231" s="43">
        <f>'EQUIPO FEBRERO 2025  1'!AQ231</f>
        <v>1</v>
      </c>
      <c r="P231" s="45">
        <f t="shared" si="433"/>
        <v>1</v>
      </c>
      <c r="Q231" s="46">
        <f t="shared" ref="Q231:T231" si="454">AK231</f>
        <v>1</v>
      </c>
      <c r="R231" s="46">
        <f t="shared" si="454"/>
        <v>1</v>
      </c>
      <c r="S231" s="46">
        <f t="shared" si="454"/>
        <v>1</v>
      </c>
      <c r="T231" s="47">
        <f t="shared" si="454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2025'!AP231</f>
        <v>1</v>
      </c>
      <c r="AK231" s="52">
        <f t="shared" ref="AK231:AO231" si="455">P231-Z231+AE231+U231</f>
        <v>1</v>
      </c>
      <c r="AL231" s="46">
        <f t="shared" si="455"/>
        <v>1</v>
      </c>
      <c r="AM231" s="46">
        <f t="shared" si="455"/>
        <v>1</v>
      </c>
      <c r="AN231" s="46">
        <f t="shared" si="455"/>
        <v>1</v>
      </c>
      <c r="AO231" s="46">
        <f t="shared" si="455"/>
        <v>1</v>
      </c>
      <c r="AP231" s="38" t="s">
        <v>939</v>
      </c>
      <c r="AQ231" s="43">
        <f>'EQUIPO FEBRERO 2025  1'!AQ231</f>
        <v>1</v>
      </c>
      <c r="AR231" s="53"/>
      <c r="AS231" s="53"/>
      <c r="AT231" s="53"/>
      <c r="AU231" s="54"/>
      <c r="AV231" s="54"/>
      <c r="AW231" s="4"/>
      <c r="AX231" s="4"/>
    </row>
    <row r="232" spans="1:50" ht="64.5" customHeight="1" x14ac:dyDescent="0.4">
      <c r="A232" s="35">
        <f t="shared" si="3"/>
        <v>227</v>
      </c>
      <c r="B232" s="73" t="s">
        <v>940</v>
      </c>
      <c r="C232" s="64" t="s">
        <v>410</v>
      </c>
      <c r="D232" s="63" t="s">
        <v>218</v>
      </c>
      <c r="E232" s="57" t="s">
        <v>218</v>
      </c>
      <c r="F232" s="41"/>
      <c r="G232" s="44" t="s">
        <v>42</v>
      </c>
      <c r="H232" s="41"/>
      <c r="I232" s="41" t="s">
        <v>941</v>
      </c>
      <c r="J232" s="74" t="s">
        <v>218</v>
      </c>
      <c r="K232" s="66">
        <v>44592</v>
      </c>
      <c r="L232" s="43"/>
      <c r="M232" s="43"/>
      <c r="N232" s="41"/>
      <c r="O232" s="43">
        <f>'EQUIPO FEBRERO 2025  1'!AQ232</f>
        <v>1</v>
      </c>
      <c r="P232" s="45">
        <f t="shared" si="433"/>
        <v>1</v>
      </c>
      <c r="Q232" s="46">
        <f t="shared" ref="Q232:T232" si="456">AK232</f>
        <v>1</v>
      </c>
      <c r="R232" s="46">
        <f t="shared" si="456"/>
        <v>1</v>
      </c>
      <c r="S232" s="46">
        <f t="shared" si="456"/>
        <v>1</v>
      </c>
      <c r="T232" s="47">
        <f t="shared" si="456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2025'!AP232</f>
        <v>1</v>
      </c>
      <c r="AK232" s="52">
        <f t="shared" ref="AK232:AO232" si="457">P232-Z232+AE232+U232</f>
        <v>1</v>
      </c>
      <c r="AL232" s="46">
        <f t="shared" si="457"/>
        <v>1</v>
      </c>
      <c r="AM232" s="46">
        <f t="shared" si="457"/>
        <v>1</v>
      </c>
      <c r="AN232" s="46">
        <f t="shared" si="457"/>
        <v>1</v>
      </c>
      <c r="AO232" s="46">
        <f t="shared" si="457"/>
        <v>1</v>
      </c>
      <c r="AP232" s="37">
        <v>1</v>
      </c>
      <c r="AQ232" s="43">
        <f>'EQUIPO FEBRERO 2025  1'!AQ232</f>
        <v>1</v>
      </c>
      <c r="AR232" s="41"/>
      <c r="AS232" s="41"/>
      <c r="AT232" s="53"/>
      <c r="AU232" s="54"/>
      <c r="AV232" s="54"/>
      <c r="AW232" s="4"/>
      <c r="AX232" s="4"/>
    </row>
    <row r="233" spans="1:50" ht="64.5" customHeight="1" x14ac:dyDescent="0.4">
      <c r="A233" s="35">
        <f t="shared" si="3"/>
        <v>228</v>
      </c>
      <c r="B233" s="67" t="s">
        <v>942</v>
      </c>
      <c r="C233" s="41" t="s">
        <v>410</v>
      </c>
      <c r="D233" s="63" t="s">
        <v>58</v>
      </c>
      <c r="E233" s="41" t="s">
        <v>890</v>
      </c>
      <c r="F233" s="41" t="s">
        <v>943</v>
      </c>
      <c r="G233" s="53" t="s">
        <v>42</v>
      </c>
      <c r="H233" s="74">
        <v>9000</v>
      </c>
      <c r="I233" s="41" t="s">
        <v>944</v>
      </c>
      <c r="J233" s="41" t="s">
        <v>72</v>
      </c>
      <c r="K233" s="72"/>
      <c r="L233" s="43"/>
      <c r="M233" s="43"/>
      <c r="N233" s="44"/>
      <c r="O233" s="43">
        <f>'EQUIPO FEBRERO 2025  1'!AQ233</f>
        <v>2</v>
      </c>
      <c r="P233" s="45">
        <f t="shared" si="433"/>
        <v>2</v>
      </c>
      <c r="Q233" s="46">
        <f t="shared" ref="Q233:T233" si="458">AK233</f>
        <v>2</v>
      </c>
      <c r="R233" s="46">
        <f t="shared" si="458"/>
        <v>2</v>
      </c>
      <c r="S233" s="46">
        <f t="shared" si="458"/>
        <v>2</v>
      </c>
      <c r="T233" s="47">
        <f t="shared" si="458"/>
        <v>2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2025'!AP233</f>
        <v>2</v>
      </c>
      <c r="AK233" s="52">
        <f t="shared" ref="AK233:AO233" si="459">P233-Z233+AE233+U233</f>
        <v>2</v>
      </c>
      <c r="AL233" s="46">
        <f t="shared" si="459"/>
        <v>2</v>
      </c>
      <c r="AM233" s="46">
        <f t="shared" si="459"/>
        <v>2</v>
      </c>
      <c r="AN233" s="46">
        <f t="shared" si="459"/>
        <v>2</v>
      </c>
      <c r="AO233" s="46">
        <f t="shared" si="459"/>
        <v>2</v>
      </c>
      <c r="AP233" s="37"/>
      <c r="AQ233" s="43">
        <f>'EQUIPO FEBRERO 2025  1'!AQ233</f>
        <v>2</v>
      </c>
      <c r="AR233" s="41"/>
      <c r="AS233" s="41"/>
      <c r="AT233" s="53"/>
      <c r="AU233" s="54"/>
      <c r="AV233" s="54"/>
      <c r="AW233" s="4"/>
      <c r="AX233" s="4"/>
    </row>
    <row r="234" spans="1:50" ht="64.5" customHeight="1" x14ac:dyDescent="0.4">
      <c r="A234" s="35">
        <f t="shared" si="3"/>
        <v>229</v>
      </c>
      <c r="B234" s="67" t="s">
        <v>946</v>
      </c>
      <c r="C234" s="41"/>
      <c r="D234" s="63" t="s">
        <v>58</v>
      </c>
      <c r="E234" s="41" t="s">
        <v>182</v>
      </c>
      <c r="F234" s="41" t="s">
        <v>452</v>
      </c>
      <c r="G234" s="53" t="s">
        <v>42</v>
      </c>
      <c r="H234" s="41"/>
      <c r="I234" s="41" t="s">
        <v>949</v>
      </c>
      <c r="J234" s="41" t="s">
        <v>72</v>
      </c>
      <c r="K234" s="72">
        <v>44592</v>
      </c>
      <c r="L234" s="43"/>
      <c r="M234" s="43"/>
      <c r="N234" s="44"/>
      <c r="O234" s="43">
        <f>'EQUIPO FEBRERO 2025  1'!AQ234</f>
        <v>0</v>
      </c>
      <c r="P234" s="45">
        <f t="shared" si="433"/>
        <v>0</v>
      </c>
      <c r="Q234" s="46">
        <f t="shared" ref="Q234:T234" si="460">AK234</f>
        <v>0</v>
      </c>
      <c r="R234" s="46">
        <f t="shared" si="460"/>
        <v>0</v>
      </c>
      <c r="S234" s="46">
        <f t="shared" si="460"/>
        <v>0</v>
      </c>
      <c r="T234" s="47">
        <f t="shared" si="460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2025'!AP234</f>
        <v>0</v>
      </c>
      <c r="AK234" s="52">
        <f t="shared" ref="AK234:AO234" si="461">P234-Z234+AE234+U234</f>
        <v>0</v>
      </c>
      <c r="AL234" s="46">
        <f t="shared" si="461"/>
        <v>0</v>
      </c>
      <c r="AM234" s="46">
        <f t="shared" si="461"/>
        <v>0</v>
      </c>
      <c r="AN234" s="46">
        <f t="shared" si="461"/>
        <v>0</v>
      </c>
      <c r="AO234" s="46">
        <f t="shared" si="461"/>
        <v>0</v>
      </c>
      <c r="AP234" s="37"/>
      <c r="AQ234" s="43">
        <f>'EQUIPO FEBRERO 2025  1'!AQ234</f>
        <v>0</v>
      </c>
      <c r="AR234" s="41"/>
      <c r="AS234" s="41"/>
      <c r="AT234" s="53"/>
      <c r="AU234" s="54"/>
      <c r="AV234" s="54"/>
      <c r="AW234" s="4"/>
      <c r="AX234" s="4"/>
    </row>
    <row r="235" spans="1:50" ht="64.5" customHeight="1" x14ac:dyDescent="0.4">
      <c r="A235" s="35">
        <f t="shared" si="3"/>
        <v>230</v>
      </c>
      <c r="B235" s="67" t="s">
        <v>950</v>
      </c>
      <c r="C235" s="41" t="s">
        <v>97</v>
      </c>
      <c r="D235" s="41"/>
      <c r="E235" s="41" t="s">
        <v>59</v>
      </c>
      <c r="F235" s="41"/>
      <c r="G235" s="53"/>
      <c r="H235" s="41"/>
      <c r="I235" s="41" t="s">
        <v>951</v>
      </c>
      <c r="J235" s="41" t="s">
        <v>743</v>
      </c>
      <c r="K235" s="72">
        <v>45241</v>
      </c>
      <c r="L235" s="43">
        <v>2590526372</v>
      </c>
      <c r="M235" s="43">
        <v>465</v>
      </c>
      <c r="N235" s="44"/>
      <c r="O235" s="43">
        <f>'EQUIPO FEBRERO 2025  1'!AQ235</f>
        <v>0</v>
      </c>
      <c r="P235" s="45">
        <f t="shared" si="433"/>
        <v>0</v>
      </c>
      <c r="Q235" s="46">
        <f t="shared" ref="Q235:T235" si="462">AK235</f>
        <v>0</v>
      </c>
      <c r="R235" s="46">
        <f t="shared" si="462"/>
        <v>0</v>
      </c>
      <c r="S235" s="46">
        <f t="shared" si="462"/>
        <v>0</v>
      </c>
      <c r="T235" s="47">
        <f t="shared" si="462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2025'!AP235</f>
        <v>0</v>
      </c>
      <c r="AK235" s="52">
        <f t="shared" ref="AK235:AO235" si="463">P235-Z235+AE235+U235</f>
        <v>0</v>
      </c>
      <c r="AL235" s="46">
        <f t="shared" si="463"/>
        <v>0</v>
      </c>
      <c r="AM235" s="46">
        <f t="shared" si="463"/>
        <v>0</v>
      </c>
      <c r="AN235" s="46">
        <f t="shared" si="463"/>
        <v>0</v>
      </c>
      <c r="AO235" s="46">
        <f t="shared" si="463"/>
        <v>0</v>
      </c>
      <c r="AP235" s="37"/>
      <c r="AQ235" s="43">
        <f>'EQUIPO FEBRERO 2025  1'!AQ235</f>
        <v>0</v>
      </c>
      <c r="AR235" s="41"/>
      <c r="AS235" s="41"/>
      <c r="AT235" s="53"/>
      <c r="AU235" s="54"/>
      <c r="AV235" s="54"/>
      <c r="AW235" s="4"/>
      <c r="AX235" s="4"/>
    </row>
    <row r="236" spans="1:50" ht="64.5" customHeight="1" x14ac:dyDescent="0.4">
      <c r="A236" s="35">
        <f t="shared" si="3"/>
        <v>231</v>
      </c>
      <c r="B236" s="55" t="s">
        <v>952</v>
      </c>
      <c r="C236" s="64" t="s">
        <v>410</v>
      </c>
      <c r="D236" s="63" t="s">
        <v>58</v>
      </c>
      <c r="E236" s="57" t="s">
        <v>953</v>
      </c>
      <c r="F236" s="64"/>
      <c r="G236" s="55" t="s">
        <v>42</v>
      </c>
      <c r="H236" s="64"/>
      <c r="I236" s="61" t="s">
        <v>954</v>
      </c>
      <c r="J236" s="74" t="s">
        <v>58</v>
      </c>
      <c r="K236" s="66">
        <v>44592</v>
      </c>
      <c r="L236" s="43"/>
      <c r="M236" s="43"/>
      <c r="N236" s="53"/>
      <c r="O236" s="43">
        <f>'EQUIPO FEBRERO 2025  1'!AQ236</f>
        <v>0</v>
      </c>
      <c r="P236" s="45">
        <f t="shared" si="433"/>
        <v>0</v>
      </c>
      <c r="Q236" s="46">
        <f t="shared" ref="Q236:T236" si="464">AK236</f>
        <v>0</v>
      </c>
      <c r="R236" s="46">
        <f t="shared" si="464"/>
        <v>0</v>
      </c>
      <c r="S236" s="46">
        <f t="shared" si="464"/>
        <v>0</v>
      </c>
      <c r="T236" s="47">
        <f t="shared" si="464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2025'!AP236</f>
        <v>0</v>
      </c>
      <c r="AK236" s="52">
        <f t="shared" ref="AK236:AO236" si="465">P236-Z236+AE236+U236</f>
        <v>0</v>
      </c>
      <c r="AL236" s="46">
        <f t="shared" si="465"/>
        <v>0</v>
      </c>
      <c r="AM236" s="46">
        <f t="shared" si="465"/>
        <v>0</v>
      </c>
      <c r="AN236" s="46">
        <f t="shared" si="465"/>
        <v>0</v>
      </c>
      <c r="AO236" s="46">
        <f t="shared" si="465"/>
        <v>0</v>
      </c>
      <c r="AP236" s="37"/>
      <c r="AQ236" s="43">
        <f>'EQUIPO FEBRERO 2025  1'!AQ236</f>
        <v>0</v>
      </c>
      <c r="AR236" s="41"/>
      <c r="AS236" s="41"/>
      <c r="AT236" s="53"/>
      <c r="AU236" s="54"/>
      <c r="AV236" s="54"/>
      <c r="AW236" s="4"/>
      <c r="AX236" s="4"/>
    </row>
    <row r="237" spans="1:50" ht="64.5" customHeight="1" x14ac:dyDescent="0.4">
      <c r="A237" s="35">
        <f t="shared" si="3"/>
        <v>232</v>
      </c>
      <c r="B237" s="55" t="s">
        <v>955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956</v>
      </c>
      <c r="J237" s="74" t="s">
        <v>58</v>
      </c>
      <c r="K237" s="66">
        <v>44592</v>
      </c>
      <c r="L237" s="43"/>
      <c r="M237" s="43"/>
      <c r="N237" s="44"/>
      <c r="O237" s="43">
        <f>'EQUIPO FEBRERO 2025  1'!AQ237</f>
        <v>0</v>
      </c>
      <c r="P237" s="45">
        <f t="shared" si="433"/>
        <v>0</v>
      </c>
      <c r="Q237" s="46">
        <f t="shared" ref="Q237:T237" si="466">AK237</f>
        <v>0</v>
      </c>
      <c r="R237" s="46">
        <f t="shared" si="466"/>
        <v>0</v>
      </c>
      <c r="S237" s="46">
        <f t="shared" si="466"/>
        <v>0</v>
      </c>
      <c r="T237" s="47">
        <f t="shared" si="466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2025'!AP237</f>
        <v>0</v>
      </c>
      <c r="AK237" s="52">
        <f t="shared" ref="AK237:AO237" si="467">P237-Z237+AE237+U237</f>
        <v>0</v>
      </c>
      <c r="AL237" s="46">
        <f t="shared" si="467"/>
        <v>0</v>
      </c>
      <c r="AM237" s="46">
        <f t="shared" si="467"/>
        <v>0</v>
      </c>
      <c r="AN237" s="46">
        <f t="shared" si="467"/>
        <v>0</v>
      </c>
      <c r="AO237" s="46">
        <f t="shared" si="467"/>
        <v>0</v>
      </c>
      <c r="AP237" s="37"/>
      <c r="AQ237" s="43">
        <f>'EQUIPO FEBRERO 2025  1'!AQ237</f>
        <v>0</v>
      </c>
      <c r="AR237" s="41"/>
      <c r="AS237" s="41"/>
      <c r="AT237" s="53"/>
      <c r="AU237" s="54"/>
      <c r="AV237" s="54"/>
      <c r="AW237" s="4"/>
      <c r="AX237" s="4"/>
    </row>
    <row r="238" spans="1:50" ht="64.5" customHeight="1" x14ac:dyDescent="0.4">
      <c r="A238" s="35">
        <f t="shared" si="3"/>
        <v>233</v>
      </c>
      <c r="B238" s="67" t="s">
        <v>958</v>
      </c>
      <c r="C238" s="64" t="s">
        <v>190</v>
      </c>
      <c r="D238" s="63" t="s">
        <v>58</v>
      </c>
      <c r="E238" s="41" t="s">
        <v>959</v>
      </c>
      <c r="F238" s="41" t="s">
        <v>960</v>
      </c>
      <c r="G238" s="53" t="s">
        <v>42</v>
      </c>
      <c r="H238" s="41"/>
      <c r="I238" s="41" t="s">
        <v>961</v>
      </c>
      <c r="J238" s="41" t="s">
        <v>72</v>
      </c>
      <c r="K238" s="72">
        <v>45574</v>
      </c>
      <c r="L238" s="43" t="s">
        <v>142</v>
      </c>
      <c r="M238" s="43">
        <v>74</v>
      </c>
      <c r="N238" s="44"/>
      <c r="O238" s="43">
        <f>'EQUIPO FEBRERO 2025  1'!AQ238</f>
        <v>5</v>
      </c>
      <c r="P238" s="45">
        <f t="shared" si="433"/>
        <v>5</v>
      </c>
      <c r="Q238" s="46">
        <f t="shared" ref="Q238:T238" si="468">AK238</f>
        <v>5</v>
      </c>
      <c r="R238" s="46">
        <f t="shared" si="468"/>
        <v>5</v>
      </c>
      <c r="S238" s="46">
        <f t="shared" si="468"/>
        <v>5</v>
      </c>
      <c r="T238" s="47">
        <f t="shared" si="468"/>
        <v>5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2025'!AP238</f>
        <v>5</v>
      </c>
      <c r="AK238" s="52">
        <f t="shared" ref="AK238:AO238" si="469">P238-Z238+AE238+U238</f>
        <v>5</v>
      </c>
      <c r="AL238" s="46">
        <f t="shared" si="469"/>
        <v>5</v>
      </c>
      <c r="AM238" s="46">
        <f t="shared" si="469"/>
        <v>5</v>
      </c>
      <c r="AN238" s="46">
        <f t="shared" si="469"/>
        <v>5</v>
      </c>
      <c r="AO238" s="46">
        <f t="shared" si="469"/>
        <v>5</v>
      </c>
      <c r="AP238" s="37"/>
      <c r="AQ238" s="43">
        <f>'EQUIPO FEBRERO 2025  1'!AQ238</f>
        <v>5</v>
      </c>
      <c r="AR238" s="41"/>
      <c r="AS238" s="41"/>
      <c r="AT238" s="53"/>
      <c r="AU238" s="54"/>
      <c r="AV238" s="54"/>
      <c r="AW238" s="4"/>
      <c r="AX238" s="4"/>
    </row>
    <row r="239" spans="1:50" ht="64.5" customHeight="1" x14ac:dyDescent="0.4">
      <c r="A239" s="35">
        <f t="shared" si="3"/>
        <v>234</v>
      </c>
      <c r="B239" s="67" t="s">
        <v>962</v>
      </c>
      <c r="C239" s="41" t="s">
        <v>212</v>
      </c>
      <c r="D239" s="105" t="s">
        <v>963</v>
      </c>
      <c r="E239" s="41" t="s">
        <v>964</v>
      </c>
      <c r="F239" s="41" t="s">
        <v>965</v>
      </c>
      <c r="G239" s="53" t="s">
        <v>42</v>
      </c>
      <c r="H239" s="41"/>
      <c r="I239" s="41" t="s">
        <v>966</v>
      </c>
      <c r="J239" s="41" t="s">
        <v>72</v>
      </c>
      <c r="K239" s="72">
        <v>45574</v>
      </c>
      <c r="L239" s="43" t="s">
        <v>855</v>
      </c>
      <c r="M239" s="43">
        <v>78</v>
      </c>
      <c r="N239" s="44"/>
      <c r="O239" s="43">
        <f>'EQUIPO FEBRERO 2025  1'!AQ239</f>
        <v>2</v>
      </c>
      <c r="P239" s="45">
        <f t="shared" si="433"/>
        <v>2</v>
      </c>
      <c r="Q239" s="46">
        <f t="shared" ref="Q239:T239" si="470">AK239</f>
        <v>2</v>
      </c>
      <c r="R239" s="46">
        <f t="shared" si="470"/>
        <v>2</v>
      </c>
      <c r="S239" s="46">
        <f t="shared" si="470"/>
        <v>2</v>
      </c>
      <c r="T239" s="47">
        <f t="shared" si="470"/>
        <v>2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2025'!AP239</f>
        <v>2</v>
      </c>
      <c r="AK239" s="52">
        <f t="shared" ref="AK239:AO239" si="471">P239-Z239+AE239+U239</f>
        <v>2</v>
      </c>
      <c r="AL239" s="46">
        <f t="shared" si="471"/>
        <v>2</v>
      </c>
      <c r="AM239" s="46">
        <f t="shared" si="471"/>
        <v>2</v>
      </c>
      <c r="AN239" s="46">
        <f t="shared" si="471"/>
        <v>2</v>
      </c>
      <c r="AO239" s="46">
        <f t="shared" si="471"/>
        <v>2</v>
      </c>
      <c r="AP239" s="37"/>
      <c r="AQ239" s="43">
        <f>'EQUIPO FEBRERO 2025  1'!AQ239</f>
        <v>2</v>
      </c>
      <c r="AR239" s="41"/>
      <c r="AS239" s="41"/>
      <c r="AT239" s="53"/>
      <c r="AU239" s="54"/>
      <c r="AV239" s="54"/>
      <c r="AW239" s="4"/>
      <c r="AX239" s="4"/>
    </row>
    <row r="240" spans="1:50" ht="64.5" customHeight="1" x14ac:dyDescent="0.4">
      <c r="A240" s="35">
        <f t="shared" si="3"/>
        <v>235</v>
      </c>
      <c r="B240" s="67" t="s">
        <v>967</v>
      </c>
      <c r="C240" s="64" t="s">
        <v>410</v>
      </c>
      <c r="D240" s="41" t="s">
        <v>59</v>
      </c>
      <c r="E240" s="41" t="s">
        <v>890</v>
      </c>
      <c r="F240" s="41"/>
      <c r="G240" s="53" t="s">
        <v>42</v>
      </c>
      <c r="H240" s="41"/>
      <c r="I240" s="41" t="s">
        <v>890</v>
      </c>
      <c r="J240" s="41" t="s">
        <v>72</v>
      </c>
      <c r="K240" s="72">
        <v>44942</v>
      </c>
      <c r="L240" s="74" t="s">
        <v>892</v>
      </c>
      <c r="M240" s="43">
        <v>260</v>
      </c>
      <c r="N240" s="41"/>
      <c r="O240" s="43">
        <f>'EQUIPO FEBRERO 2025  1'!AQ240</f>
        <v>0</v>
      </c>
      <c r="P240" s="45">
        <f t="shared" si="433"/>
        <v>0</v>
      </c>
      <c r="Q240" s="46">
        <f t="shared" ref="Q240:T240" si="472">AK240</f>
        <v>0</v>
      </c>
      <c r="R240" s="46">
        <f t="shared" si="472"/>
        <v>0</v>
      </c>
      <c r="S240" s="46">
        <f t="shared" si="472"/>
        <v>0</v>
      </c>
      <c r="T240" s="47">
        <f t="shared" si="472"/>
        <v>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2025'!AP240</f>
        <v>0</v>
      </c>
      <c r="AK240" s="52">
        <f t="shared" ref="AK240:AO240" si="473">P240-Z240+AE240+U240</f>
        <v>0</v>
      </c>
      <c r="AL240" s="46">
        <f t="shared" si="473"/>
        <v>0</v>
      </c>
      <c r="AM240" s="46">
        <f t="shared" si="473"/>
        <v>0</v>
      </c>
      <c r="AN240" s="46">
        <f t="shared" si="473"/>
        <v>0</v>
      </c>
      <c r="AO240" s="46">
        <f t="shared" si="473"/>
        <v>0</v>
      </c>
      <c r="AP240" s="37"/>
      <c r="AQ240" s="43">
        <f>'EQUIPO FEBRERO 2025  1'!AQ240</f>
        <v>0</v>
      </c>
      <c r="AR240" s="41"/>
      <c r="AS240" s="41"/>
      <c r="AT240" s="53"/>
      <c r="AU240" s="54"/>
      <c r="AV240" s="54"/>
      <c r="AW240" s="4"/>
      <c r="AX240" s="4"/>
    </row>
    <row r="241" spans="1:50" ht="64.5" customHeight="1" x14ac:dyDescent="0.4">
      <c r="A241" s="35">
        <f t="shared" si="3"/>
        <v>236</v>
      </c>
      <c r="B241" s="154" t="s">
        <v>968</v>
      </c>
      <c r="C241" s="155"/>
      <c r="D241" s="41"/>
      <c r="E241" s="41"/>
      <c r="F241" s="41"/>
      <c r="G241" s="53"/>
      <c r="H241" s="41"/>
      <c r="I241" s="41" t="s">
        <v>969</v>
      </c>
      <c r="J241" s="41" t="s">
        <v>72</v>
      </c>
      <c r="K241" s="72">
        <v>44592</v>
      </c>
      <c r="L241" s="43"/>
      <c r="M241" s="43"/>
      <c r="N241" s="44"/>
      <c r="O241" s="43">
        <f>'EQUIPO FEBRERO 2025  1'!AQ241</f>
        <v>4</v>
      </c>
      <c r="P241" s="45">
        <f t="shared" si="433"/>
        <v>4</v>
      </c>
      <c r="Q241" s="46">
        <f t="shared" ref="Q241:T241" si="474">AK241</f>
        <v>4</v>
      </c>
      <c r="R241" s="46">
        <f t="shared" si="474"/>
        <v>4</v>
      </c>
      <c r="S241" s="46">
        <f t="shared" si="474"/>
        <v>4</v>
      </c>
      <c r="T241" s="47">
        <f t="shared" si="474"/>
        <v>4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2025'!AP241</f>
        <v>4</v>
      </c>
      <c r="AK241" s="52">
        <f t="shared" ref="AK241:AO241" si="475">P241-Z241+AE241+U241</f>
        <v>4</v>
      </c>
      <c r="AL241" s="46">
        <f t="shared" si="475"/>
        <v>4</v>
      </c>
      <c r="AM241" s="46">
        <f t="shared" si="475"/>
        <v>4</v>
      </c>
      <c r="AN241" s="46">
        <f t="shared" si="475"/>
        <v>4</v>
      </c>
      <c r="AO241" s="46">
        <f t="shared" si="475"/>
        <v>4</v>
      </c>
      <c r="AP241" s="37"/>
      <c r="AQ241" s="43">
        <f>'EQUIPO FEBRERO 2025  1'!AQ241</f>
        <v>4</v>
      </c>
      <c r="AR241" s="41"/>
      <c r="AS241" s="41"/>
      <c r="AT241" s="53"/>
      <c r="AU241" s="54"/>
      <c r="AV241" s="54"/>
      <c r="AW241" s="4"/>
      <c r="AX241" s="4"/>
    </row>
    <row r="242" spans="1:50" ht="64.5" customHeight="1" x14ac:dyDescent="0.4">
      <c r="A242" s="35">
        <f t="shared" si="3"/>
        <v>237</v>
      </c>
      <c r="B242" s="154" t="s">
        <v>970</v>
      </c>
      <c r="C242" s="155"/>
      <c r="D242" s="41"/>
      <c r="E242" s="41"/>
      <c r="F242" s="41"/>
      <c r="G242" s="53"/>
      <c r="H242" s="41"/>
      <c r="I242" s="41" t="s">
        <v>971</v>
      </c>
      <c r="J242" s="41" t="s">
        <v>72</v>
      </c>
      <c r="K242" s="72">
        <v>44592</v>
      </c>
      <c r="L242" s="43"/>
      <c r="M242" s="43"/>
      <c r="N242" s="44"/>
      <c r="O242" s="43">
        <f>'EQUIPO FEBRERO 2025  1'!AQ242</f>
        <v>4</v>
      </c>
      <c r="P242" s="45">
        <f t="shared" si="433"/>
        <v>4</v>
      </c>
      <c r="Q242" s="46">
        <f t="shared" ref="Q242:T242" si="476">AK242</f>
        <v>4</v>
      </c>
      <c r="R242" s="46">
        <f t="shared" si="476"/>
        <v>4</v>
      </c>
      <c r="S242" s="46">
        <f t="shared" si="476"/>
        <v>4</v>
      </c>
      <c r="T242" s="47">
        <f t="shared" si="476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2025'!AP242</f>
        <v>4</v>
      </c>
      <c r="AK242" s="52">
        <f t="shared" ref="AK242:AO242" si="477">P242-Z242+AE242+U242</f>
        <v>4</v>
      </c>
      <c r="AL242" s="46">
        <f t="shared" si="477"/>
        <v>4</v>
      </c>
      <c r="AM242" s="46">
        <f t="shared" si="477"/>
        <v>4</v>
      </c>
      <c r="AN242" s="46">
        <f t="shared" si="477"/>
        <v>4</v>
      </c>
      <c r="AO242" s="46">
        <f t="shared" si="477"/>
        <v>4</v>
      </c>
      <c r="AP242" s="37"/>
      <c r="AQ242" s="43">
        <f>'EQUIPO FEBRERO 2025  1'!AQ242</f>
        <v>4</v>
      </c>
      <c r="AR242" s="41"/>
      <c r="AS242" s="41"/>
      <c r="AT242" s="53"/>
      <c r="AU242" s="54"/>
      <c r="AV242" s="54"/>
      <c r="AW242" s="4"/>
      <c r="AX242" s="4"/>
    </row>
    <row r="243" spans="1:50" ht="64.5" customHeight="1" x14ac:dyDescent="0.4">
      <c r="A243" s="35">
        <f t="shared" si="3"/>
        <v>238</v>
      </c>
      <c r="B243" s="67" t="s">
        <v>973</v>
      </c>
      <c r="C243" s="41"/>
      <c r="D243" s="41"/>
      <c r="E243" s="41"/>
      <c r="F243" s="41"/>
      <c r="G243" s="53"/>
      <c r="H243" s="41"/>
      <c r="I243" s="41"/>
      <c r="J243" s="41"/>
      <c r="K243" s="72"/>
      <c r="L243" s="43"/>
      <c r="M243" s="43"/>
      <c r="N243" s="44"/>
      <c r="O243" s="43">
        <f>'EQUIPO FEBRERO 2025  1'!AQ243</f>
        <v>-30</v>
      </c>
      <c r="P243" s="45">
        <f t="shared" si="433"/>
        <v>-30</v>
      </c>
      <c r="Q243" s="46">
        <f t="shared" ref="Q243:T243" si="478">AK243</f>
        <v>-30</v>
      </c>
      <c r="R243" s="46">
        <f t="shared" si="478"/>
        <v>-30</v>
      </c>
      <c r="S243" s="46">
        <f t="shared" si="478"/>
        <v>-30</v>
      </c>
      <c r="T243" s="47">
        <f t="shared" si="478"/>
        <v>-30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/>
      <c r="AK243" s="52">
        <f t="shared" ref="AK243:AO243" si="479">P243-Z243+AE243+U243</f>
        <v>-30</v>
      </c>
      <c r="AL243" s="46">
        <f t="shared" si="479"/>
        <v>-30</v>
      </c>
      <c r="AM243" s="46">
        <f t="shared" si="479"/>
        <v>-30</v>
      </c>
      <c r="AN243" s="46">
        <f t="shared" si="479"/>
        <v>-30</v>
      </c>
      <c r="AO243" s="46">
        <f t="shared" si="479"/>
        <v>-30</v>
      </c>
      <c r="AP243" s="37"/>
      <c r="AQ243" s="43">
        <f>'EQUIPO FEBRERO 2025  1'!AQ243</f>
        <v>-30</v>
      </c>
      <c r="AR243" s="41"/>
      <c r="AS243" s="41"/>
      <c r="AT243" s="53"/>
      <c r="AU243" s="54"/>
      <c r="AV243" s="54"/>
      <c r="AW243" s="4"/>
      <c r="AX243" s="4"/>
    </row>
    <row r="244" spans="1:50" ht="64.5" customHeight="1" x14ac:dyDescent="0.4">
      <c r="A244" s="35">
        <f t="shared" si="3"/>
        <v>239</v>
      </c>
      <c r="B244" s="67" t="s">
        <v>974</v>
      </c>
      <c r="C244" s="41" t="s">
        <v>52</v>
      </c>
      <c r="D244" s="41" t="s">
        <v>58</v>
      </c>
      <c r="E244" s="41" t="s">
        <v>975</v>
      </c>
      <c r="F244" s="41"/>
      <c r="G244" s="53" t="s">
        <v>42</v>
      </c>
      <c r="H244" s="41"/>
      <c r="I244" s="41" t="s">
        <v>976</v>
      </c>
      <c r="J244" s="41" t="s">
        <v>72</v>
      </c>
      <c r="K244" s="72">
        <v>44592</v>
      </c>
      <c r="L244" s="43"/>
      <c r="M244" s="43"/>
      <c r="N244" s="44"/>
      <c r="O244" s="43">
        <f>'EQUIPO FEBRERO 2025  1'!AQ244</f>
        <v>10</v>
      </c>
      <c r="P244" s="45">
        <f t="shared" si="433"/>
        <v>10</v>
      </c>
      <c r="Q244" s="46">
        <f t="shared" ref="Q244:T244" si="480">AK244</f>
        <v>10</v>
      </c>
      <c r="R244" s="46">
        <f t="shared" si="480"/>
        <v>10</v>
      </c>
      <c r="S244" s="46">
        <f t="shared" si="480"/>
        <v>10</v>
      </c>
      <c r="T244" s="47">
        <f t="shared" si="480"/>
        <v>10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2025'!AP244</f>
        <v>10</v>
      </c>
      <c r="AK244" s="52">
        <f t="shared" ref="AK244:AO244" si="481">P244-Z244+AE244+U244</f>
        <v>10</v>
      </c>
      <c r="AL244" s="46">
        <f t="shared" si="481"/>
        <v>10</v>
      </c>
      <c r="AM244" s="46">
        <f t="shared" si="481"/>
        <v>10</v>
      </c>
      <c r="AN244" s="46">
        <f t="shared" si="481"/>
        <v>10</v>
      </c>
      <c r="AO244" s="46">
        <f t="shared" si="481"/>
        <v>10</v>
      </c>
      <c r="AP244" s="37"/>
      <c r="AQ244" s="43">
        <f>'EQUIPO FEBRERO 2025  1'!AQ244</f>
        <v>10</v>
      </c>
      <c r="AR244" s="41"/>
      <c r="AS244" s="41"/>
      <c r="AT244" s="53"/>
      <c r="AU244" s="54"/>
      <c r="AV244" s="54"/>
      <c r="AW244" s="4"/>
      <c r="AX244" s="4"/>
    </row>
    <row r="245" spans="1:50" ht="64.5" customHeight="1" x14ac:dyDescent="0.4">
      <c r="A245" s="35">
        <f t="shared" si="3"/>
        <v>240</v>
      </c>
      <c r="B245" s="67" t="s">
        <v>977</v>
      </c>
      <c r="C245" s="41" t="s">
        <v>52</v>
      </c>
      <c r="D245" s="41"/>
      <c r="E245" s="41" t="s">
        <v>978</v>
      </c>
      <c r="F245" s="41" t="s">
        <v>979</v>
      </c>
      <c r="G245" s="53" t="s">
        <v>42</v>
      </c>
      <c r="H245" s="41"/>
      <c r="I245" s="41" t="s">
        <v>980</v>
      </c>
      <c r="J245" s="41" t="s">
        <v>72</v>
      </c>
      <c r="K245" s="72">
        <v>44592</v>
      </c>
      <c r="L245" s="43"/>
      <c r="M245" s="43"/>
      <c r="N245" s="44" t="s">
        <v>186</v>
      </c>
      <c r="O245" s="43">
        <f>'EQUIPO FEBRERO 2025  1'!AQ245</f>
        <v>-61</v>
      </c>
      <c r="P245" s="45">
        <f t="shared" si="433"/>
        <v>-61</v>
      </c>
      <c r="Q245" s="46">
        <f t="shared" ref="Q245:T245" si="482">AK245</f>
        <v>-69</v>
      </c>
      <c r="R245" s="46">
        <f t="shared" si="482"/>
        <v>-69</v>
      </c>
      <c r="S245" s="46">
        <f t="shared" si="482"/>
        <v>-69</v>
      </c>
      <c r="T245" s="47">
        <f t="shared" si="482"/>
        <v>-69</v>
      </c>
      <c r="U245" s="48"/>
      <c r="V245" s="37"/>
      <c r="W245" s="37"/>
      <c r="X245" s="37"/>
      <c r="Y245" s="49"/>
      <c r="Z245" s="138">
        <v>8</v>
      </c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2025'!AP245</f>
        <v>142</v>
      </c>
      <c r="AK245" s="52">
        <f t="shared" ref="AK245:AO245" si="483">P245-Z245+AE245+U245</f>
        <v>-69</v>
      </c>
      <c r="AL245" s="46">
        <f t="shared" si="483"/>
        <v>-69</v>
      </c>
      <c r="AM245" s="46">
        <f t="shared" si="483"/>
        <v>-69</v>
      </c>
      <c r="AN245" s="46">
        <f t="shared" si="483"/>
        <v>-69</v>
      </c>
      <c r="AO245" s="46">
        <f t="shared" si="483"/>
        <v>-69</v>
      </c>
      <c r="AP245" s="37"/>
      <c r="AQ245" s="43">
        <f>'EQUIPO FEBRERO 2025  1'!AQ245</f>
        <v>-61</v>
      </c>
      <c r="AR245" s="41"/>
      <c r="AS245" s="41">
        <v>351</v>
      </c>
      <c r="AT245" s="53"/>
      <c r="AU245" s="54"/>
      <c r="AV245" s="54"/>
      <c r="AW245" s="4"/>
      <c r="AX245" s="4"/>
    </row>
    <row r="246" spans="1:50" ht="64.5" customHeight="1" x14ac:dyDescent="0.4">
      <c r="A246" s="35">
        <f t="shared" si="3"/>
        <v>241</v>
      </c>
      <c r="B246" s="67" t="s">
        <v>985</v>
      </c>
      <c r="C246" s="41" t="s">
        <v>52</v>
      </c>
      <c r="D246" s="41" t="s">
        <v>59</v>
      </c>
      <c r="E246" s="41" t="s">
        <v>986</v>
      </c>
      <c r="F246" s="41" t="s">
        <v>979</v>
      </c>
      <c r="G246" s="53" t="s">
        <v>42</v>
      </c>
      <c r="H246" s="74">
        <v>95</v>
      </c>
      <c r="I246" s="41" t="s">
        <v>986</v>
      </c>
      <c r="J246" s="41" t="s">
        <v>72</v>
      </c>
      <c r="K246" s="72">
        <v>45574</v>
      </c>
      <c r="L246" s="43" t="s">
        <v>142</v>
      </c>
      <c r="M246" s="43">
        <v>74</v>
      </c>
      <c r="N246" s="53"/>
      <c r="O246" s="43">
        <f>'EQUIPO FEBRERO 2025  1'!AQ246</f>
        <v>410</v>
      </c>
      <c r="P246" s="45">
        <f t="shared" si="433"/>
        <v>410</v>
      </c>
      <c r="Q246" s="46">
        <f t="shared" ref="Q246:T246" si="484">AK246</f>
        <v>410</v>
      </c>
      <c r="R246" s="46">
        <f t="shared" si="484"/>
        <v>410</v>
      </c>
      <c r="S246" s="46">
        <f t="shared" si="484"/>
        <v>410</v>
      </c>
      <c r="T246" s="47">
        <f t="shared" si="484"/>
        <v>410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2025'!AP246</f>
        <v>410</v>
      </c>
      <c r="AK246" s="52">
        <f t="shared" ref="AK246:AO246" si="485">P246-Z246+AE246+U246</f>
        <v>410</v>
      </c>
      <c r="AL246" s="46">
        <f t="shared" si="485"/>
        <v>410</v>
      </c>
      <c r="AM246" s="46">
        <f t="shared" si="485"/>
        <v>410</v>
      </c>
      <c r="AN246" s="46">
        <f t="shared" si="485"/>
        <v>410</v>
      </c>
      <c r="AO246" s="46">
        <f t="shared" si="485"/>
        <v>410</v>
      </c>
      <c r="AP246" s="37"/>
      <c r="AQ246" s="43">
        <f>'EQUIPO FEBRERO 2025  1'!AQ246</f>
        <v>410</v>
      </c>
      <c r="AR246" s="41"/>
      <c r="AS246" s="41"/>
      <c r="AT246" s="53"/>
      <c r="AU246" s="54"/>
      <c r="AV246" s="54"/>
      <c r="AW246" s="4"/>
      <c r="AX246" s="4"/>
    </row>
    <row r="247" spans="1:50" ht="64.5" customHeight="1" x14ac:dyDescent="0.4">
      <c r="A247" s="35">
        <f t="shared" si="3"/>
        <v>242</v>
      </c>
      <c r="B247" s="67" t="s">
        <v>988</v>
      </c>
      <c r="C247" s="41" t="s">
        <v>52</v>
      </c>
      <c r="D247" s="41" t="s">
        <v>59</v>
      </c>
      <c r="E247" s="41" t="s">
        <v>989</v>
      </c>
      <c r="F247" s="41" t="s">
        <v>979</v>
      </c>
      <c r="G247" s="53" t="s">
        <v>42</v>
      </c>
      <c r="H247" s="74">
        <v>85</v>
      </c>
      <c r="I247" s="41" t="s">
        <v>989</v>
      </c>
      <c r="J247" s="41" t="s">
        <v>72</v>
      </c>
      <c r="K247" s="66">
        <v>44592</v>
      </c>
      <c r="L247" s="43"/>
      <c r="M247" s="43"/>
      <c r="N247" s="53"/>
      <c r="O247" s="43">
        <f>'EQUIPO FEBRERO 2025  1'!AQ247</f>
        <v>755</v>
      </c>
      <c r="P247" s="45">
        <f t="shared" si="433"/>
        <v>755</v>
      </c>
      <c r="Q247" s="46">
        <f t="shared" ref="Q247:T247" si="486">AK247</f>
        <v>755</v>
      </c>
      <c r="R247" s="46">
        <f t="shared" si="486"/>
        <v>755</v>
      </c>
      <c r="S247" s="46">
        <f t="shared" si="486"/>
        <v>755</v>
      </c>
      <c r="T247" s="47">
        <f t="shared" si="486"/>
        <v>755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2025'!AP247</f>
        <v>355</v>
      </c>
      <c r="AK247" s="52">
        <f t="shared" ref="AK247:AO247" si="487">P247-Z247+AE247+U247</f>
        <v>755</v>
      </c>
      <c r="AL247" s="46">
        <f t="shared" si="487"/>
        <v>755</v>
      </c>
      <c r="AM247" s="46">
        <f t="shared" si="487"/>
        <v>755</v>
      </c>
      <c r="AN247" s="46">
        <f t="shared" si="487"/>
        <v>755</v>
      </c>
      <c r="AO247" s="46">
        <f t="shared" si="487"/>
        <v>755</v>
      </c>
      <c r="AP247" s="37"/>
      <c r="AQ247" s="43">
        <f>'EQUIPO FEBRERO 2025  1'!AQ247</f>
        <v>755</v>
      </c>
      <c r="AR247" s="41"/>
      <c r="AS247" s="41"/>
      <c r="AT247" s="53"/>
      <c r="AU247" s="54"/>
      <c r="AV247" s="54"/>
      <c r="AW247" s="4"/>
      <c r="AX247" s="4"/>
    </row>
    <row r="248" spans="1:50" ht="64.5" customHeight="1" x14ac:dyDescent="0.4">
      <c r="A248" s="35">
        <f t="shared" si="3"/>
        <v>243</v>
      </c>
      <c r="B248" s="67" t="s">
        <v>990</v>
      </c>
      <c r="C248" s="41" t="s">
        <v>52</v>
      </c>
      <c r="D248" s="41" t="s">
        <v>59</v>
      </c>
      <c r="E248" s="41"/>
      <c r="F248" s="41"/>
      <c r="G248" s="53"/>
      <c r="H248" s="74"/>
      <c r="I248" s="41"/>
      <c r="J248" s="41"/>
      <c r="K248" s="72"/>
      <c r="L248" s="43"/>
      <c r="M248" s="43">
        <v>157</v>
      </c>
      <c r="N248" s="131" t="s">
        <v>186</v>
      </c>
      <c r="O248" s="43">
        <f>'EQUIPO FEBRERO 2025  1'!AQ248</f>
        <v>200</v>
      </c>
      <c r="P248" s="45">
        <f t="shared" si="433"/>
        <v>200</v>
      </c>
      <c r="Q248" s="46">
        <f t="shared" ref="Q248:T248" si="488">AK248</f>
        <v>199</v>
      </c>
      <c r="R248" s="46">
        <f t="shared" si="488"/>
        <v>199</v>
      </c>
      <c r="S248" s="46">
        <f t="shared" si="488"/>
        <v>199</v>
      </c>
      <c r="T248" s="47">
        <f t="shared" si="488"/>
        <v>199</v>
      </c>
      <c r="U248" s="48"/>
      <c r="V248" s="37"/>
      <c r="W248" s="37"/>
      <c r="X248" s="37"/>
      <c r="Y248" s="49"/>
      <c r="Z248" s="138">
        <v>1</v>
      </c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/>
      <c r="AK248" s="52">
        <f t="shared" ref="AK248:AO248" si="489">P248-Z248+AE248+U248</f>
        <v>199</v>
      </c>
      <c r="AL248" s="46">
        <f t="shared" si="489"/>
        <v>199</v>
      </c>
      <c r="AM248" s="46">
        <f t="shared" si="489"/>
        <v>199</v>
      </c>
      <c r="AN248" s="46">
        <f t="shared" si="489"/>
        <v>199</v>
      </c>
      <c r="AO248" s="46">
        <f t="shared" si="489"/>
        <v>199</v>
      </c>
      <c r="AP248" s="37"/>
      <c r="AQ248" s="43">
        <f>'EQUIPO FEBRERO 2025  1'!AQ248</f>
        <v>200</v>
      </c>
      <c r="AR248" s="53"/>
      <c r="AS248" s="53">
        <v>351</v>
      </c>
      <c r="AT248" s="53"/>
      <c r="AU248" s="54"/>
      <c r="AV248" s="54"/>
      <c r="AW248" s="4"/>
      <c r="AX248" s="4"/>
    </row>
    <row r="249" spans="1:50" ht="64.5" customHeight="1" x14ac:dyDescent="0.4">
      <c r="A249" s="35">
        <f t="shared" si="3"/>
        <v>244</v>
      </c>
      <c r="B249" s="67" t="s">
        <v>991</v>
      </c>
      <c r="C249" s="41" t="s">
        <v>52</v>
      </c>
      <c r="D249" s="41" t="s">
        <v>59</v>
      </c>
      <c r="E249" s="41" t="s">
        <v>992</v>
      </c>
      <c r="F249" s="41" t="s">
        <v>993</v>
      </c>
      <c r="G249" s="53" t="s">
        <v>42</v>
      </c>
      <c r="H249" s="74">
        <v>22</v>
      </c>
      <c r="I249" s="41" t="s">
        <v>994</v>
      </c>
      <c r="J249" s="41" t="s">
        <v>72</v>
      </c>
      <c r="K249" s="72">
        <v>45107</v>
      </c>
      <c r="L249" s="43" t="s">
        <v>109</v>
      </c>
      <c r="M249" s="43">
        <v>387</v>
      </c>
      <c r="N249" s="131"/>
      <c r="O249" s="43">
        <f>'EQUIPO FEBRERO 2025  1'!AQ249</f>
        <v>398</v>
      </c>
      <c r="P249" s="45">
        <f t="shared" si="433"/>
        <v>398</v>
      </c>
      <c r="Q249" s="46">
        <f t="shared" ref="Q249:T249" si="490">AK249</f>
        <v>398</v>
      </c>
      <c r="R249" s="46">
        <f t="shared" si="490"/>
        <v>398</v>
      </c>
      <c r="S249" s="46">
        <f t="shared" si="490"/>
        <v>398</v>
      </c>
      <c r="T249" s="47">
        <f t="shared" si="490"/>
        <v>398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2025'!AP249</f>
        <v>418</v>
      </c>
      <c r="AK249" s="52">
        <f t="shared" ref="AK249:AO249" si="491">P249-Z249+AE249+U249</f>
        <v>398</v>
      </c>
      <c r="AL249" s="46">
        <f t="shared" si="491"/>
        <v>398</v>
      </c>
      <c r="AM249" s="46">
        <f t="shared" si="491"/>
        <v>398</v>
      </c>
      <c r="AN249" s="46">
        <f t="shared" si="491"/>
        <v>398</v>
      </c>
      <c r="AO249" s="46">
        <f t="shared" si="491"/>
        <v>398</v>
      </c>
      <c r="AP249" s="37"/>
      <c r="AQ249" s="43">
        <f>'EQUIPO FEBRERO 2025  1'!AQ249</f>
        <v>398</v>
      </c>
      <c r="AR249" s="53"/>
      <c r="AS249" s="53"/>
      <c r="AT249" s="53"/>
      <c r="AU249" s="54"/>
      <c r="AV249" s="54"/>
      <c r="AW249" s="4"/>
      <c r="AX249" s="4"/>
    </row>
    <row r="250" spans="1:50" ht="64.5" customHeight="1" x14ac:dyDescent="0.4">
      <c r="A250" s="35">
        <f t="shared" si="3"/>
        <v>245</v>
      </c>
      <c r="B250" s="67" t="s">
        <v>991</v>
      </c>
      <c r="C250" s="41" t="s">
        <v>52</v>
      </c>
      <c r="D250" s="41" t="s">
        <v>59</v>
      </c>
      <c r="E250" s="41" t="s">
        <v>997</v>
      </c>
      <c r="F250" s="41" t="s">
        <v>998</v>
      </c>
      <c r="G250" s="53" t="s">
        <v>42</v>
      </c>
      <c r="H250" s="74">
        <v>22</v>
      </c>
      <c r="I250" s="41" t="s">
        <v>999</v>
      </c>
      <c r="J250" s="41" t="s">
        <v>72</v>
      </c>
      <c r="K250" s="72">
        <v>44592</v>
      </c>
      <c r="L250" s="43"/>
      <c r="M250" s="43"/>
      <c r="N250" s="44" t="s">
        <v>1421</v>
      </c>
      <c r="O250" s="43">
        <f>'EQUIPO FEBRERO 2025  1'!AQ250</f>
        <v>468</v>
      </c>
      <c r="P250" s="45">
        <f t="shared" si="433"/>
        <v>468</v>
      </c>
      <c r="Q250" s="46">
        <f t="shared" ref="Q250:T250" si="492">AK250</f>
        <v>468</v>
      </c>
      <c r="R250" s="46">
        <f t="shared" si="492"/>
        <v>468</v>
      </c>
      <c r="S250" s="46">
        <f t="shared" si="492"/>
        <v>468</v>
      </c>
      <c r="T250" s="47">
        <f t="shared" si="492"/>
        <v>458</v>
      </c>
      <c r="U250" s="48"/>
      <c r="V250" s="37"/>
      <c r="W250" s="37"/>
      <c r="X250" s="37"/>
      <c r="Y250" s="49"/>
      <c r="Z250" s="138"/>
      <c r="AA250" s="139"/>
      <c r="AB250" s="37"/>
      <c r="AC250" s="37">
        <v>10</v>
      </c>
      <c r="AD250" s="49"/>
      <c r="AE250" s="50"/>
      <c r="AF250" s="37"/>
      <c r="AG250" s="37"/>
      <c r="AH250" s="37"/>
      <c r="AI250" s="49"/>
      <c r="AJ250" s="51">
        <f>'EQUIPO ENERO 2025'!AP250</f>
        <v>468</v>
      </c>
      <c r="AK250" s="52">
        <f t="shared" ref="AK250:AO250" si="493">P250-Z250+AE250+U250</f>
        <v>468</v>
      </c>
      <c r="AL250" s="46">
        <f t="shared" si="493"/>
        <v>468</v>
      </c>
      <c r="AM250" s="46">
        <f t="shared" si="493"/>
        <v>468</v>
      </c>
      <c r="AN250" s="46">
        <f t="shared" si="493"/>
        <v>458</v>
      </c>
      <c r="AO250" s="46">
        <f t="shared" si="493"/>
        <v>458</v>
      </c>
      <c r="AP250" s="37"/>
      <c r="AQ250" s="43">
        <f>'EQUIPO FEBRERO 2025  1'!AQ250</f>
        <v>468</v>
      </c>
      <c r="AR250" s="53">
        <v>163859486</v>
      </c>
      <c r="AS250" s="53">
        <v>372</v>
      </c>
      <c r="AT250" s="53"/>
      <c r="AU250" s="54"/>
      <c r="AV250" s="54"/>
      <c r="AW250" s="4"/>
      <c r="AX250" s="4"/>
    </row>
    <row r="251" spans="1:50" ht="64.5" customHeight="1" x14ac:dyDescent="0.4">
      <c r="A251" s="35">
        <f t="shared" si="3"/>
        <v>246</v>
      </c>
      <c r="B251" s="67" t="s">
        <v>1001</v>
      </c>
      <c r="C251" s="41" t="s">
        <v>155</v>
      </c>
      <c r="D251" s="41" t="s">
        <v>59</v>
      </c>
      <c r="E251" s="41" t="s">
        <v>1002</v>
      </c>
      <c r="F251" s="41" t="s">
        <v>979</v>
      </c>
      <c r="G251" s="53"/>
      <c r="H251" s="74"/>
      <c r="I251" s="41"/>
      <c r="J251" s="41" t="s">
        <v>386</v>
      </c>
      <c r="K251" s="72">
        <v>45539</v>
      </c>
      <c r="L251" s="43" t="s">
        <v>625</v>
      </c>
      <c r="M251" s="43">
        <v>33</v>
      </c>
      <c r="N251" s="44"/>
      <c r="O251" s="43">
        <f>'EQUIPO FEBRERO 2025  1'!AQ251</f>
        <v>100</v>
      </c>
      <c r="P251" s="45">
        <f t="shared" si="433"/>
        <v>100</v>
      </c>
      <c r="Q251" s="46">
        <f t="shared" ref="Q251:T251" si="494">AK251</f>
        <v>100</v>
      </c>
      <c r="R251" s="46">
        <f t="shared" si="494"/>
        <v>100</v>
      </c>
      <c r="S251" s="46">
        <f t="shared" si="494"/>
        <v>100</v>
      </c>
      <c r="T251" s="47">
        <f t="shared" si="494"/>
        <v>100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2025'!AP251</f>
        <v>100</v>
      </c>
      <c r="AK251" s="52">
        <f t="shared" ref="AK251:AO251" si="495">P251-Z251+AE251+U251</f>
        <v>100</v>
      </c>
      <c r="AL251" s="46">
        <f t="shared" si="495"/>
        <v>100</v>
      </c>
      <c r="AM251" s="46">
        <f t="shared" si="495"/>
        <v>100</v>
      </c>
      <c r="AN251" s="46">
        <f t="shared" si="495"/>
        <v>100</v>
      </c>
      <c r="AO251" s="46">
        <f t="shared" si="495"/>
        <v>100</v>
      </c>
      <c r="AP251" s="37"/>
      <c r="AQ251" s="43">
        <f>'EQUIPO FEBRERO 2025  1'!AQ251</f>
        <v>100</v>
      </c>
      <c r="AR251" s="41"/>
      <c r="AS251" s="41"/>
      <c r="AT251" s="53"/>
      <c r="AU251" s="54"/>
      <c r="AV251" s="54"/>
      <c r="AW251" s="4"/>
      <c r="AX251" s="4"/>
    </row>
    <row r="252" spans="1:50" ht="64.5" customHeight="1" x14ac:dyDescent="0.4">
      <c r="A252" s="35">
        <f t="shared" si="3"/>
        <v>247</v>
      </c>
      <c r="B252" s="67" t="s">
        <v>1003</v>
      </c>
      <c r="C252" s="41" t="s">
        <v>132</v>
      </c>
      <c r="D252" s="41" t="s">
        <v>72</v>
      </c>
      <c r="E252" s="41" t="s">
        <v>792</v>
      </c>
      <c r="F252" s="41" t="s">
        <v>1004</v>
      </c>
      <c r="G252" s="53" t="s">
        <v>42</v>
      </c>
      <c r="H252" s="74"/>
      <c r="I252" s="41" t="s">
        <v>1005</v>
      </c>
      <c r="J252" s="41" t="s">
        <v>72</v>
      </c>
      <c r="K252" s="72"/>
      <c r="L252" s="43" t="s">
        <v>142</v>
      </c>
      <c r="M252" s="43">
        <v>73</v>
      </c>
      <c r="N252" s="44"/>
      <c r="O252" s="43">
        <f>'EQUIPO FEBRERO 2025  1'!AQ252</f>
        <v>2</v>
      </c>
      <c r="P252" s="45">
        <f t="shared" si="433"/>
        <v>2</v>
      </c>
      <c r="Q252" s="46">
        <f t="shared" ref="Q252:T252" si="496">AK252</f>
        <v>2</v>
      </c>
      <c r="R252" s="46">
        <f t="shared" si="496"/>
        <v>2</v>
      </c>
      <c r="S252" s="46">
        <f t="shared" si="496"/>
        <v>2</v>
      </c>
      <c r="T252" s="47">
        <f t="shared" si="496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2025'!AP252</f>
        <v>2</v>
      </c>
      <c r="AK252" s="52">
        <f t="shared" ref="AK252:AO252" si="497">P252-Z252+AE252+U252</f>
        <v>2</v>
      </c>
      <c r="AL252" s="46">
        <f t="shared" si="497"/>
        <v>2</v>
      </c>
      <c r="AM252" s="46">
        <f t="shared" si="497"/>
        <v>2</v>
      </c>
      <c r="AN252" s="46">
        <f t="shared" si="497"/>
        <v>2</v>
      </c>
      <c r="AO252" s="46">
        <f t="shared" si="497"/>
        <v>2</v>
      </c>
      <c r="AP252" s="37"/>
      <c r="AQ252" s="43">
        <f>'EQUIPO FEBRERO 2025  1'!AQ252</f>
        <v>2</v>
      </c>
      <c r="AR252" s="41"/>
      <c r="AS252" s="41"/>
      <c r="AT252" s="53"/>
      <c r="AU252" s="54"/>
      <c r="AV252" s="54"/>
      <c r="AW252" s="4"/>
      <c r="AX252" s="4"/>
    </row>
    <row r="253" spans="1:50" ht="64.5" customHeight="1" x14ac:dyDescent="0.4">
      <c r="A253" s="35">
        <f t="shared" si="3"/>
        <v>248</v>
      </c>
      <c r="B253" s="67" t="s">
        <v>1006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53" t="s">
        <v>1007</v>
      </c>
      <c r="I253" s="41" t="s">
        <v>1005</v>
      </c>
      <c r="J253" s="41" t="s">
        <v>72</v>
      </c>
      <c r="K253" s="72">
        <v>45574</v>
      </c>
      <c r="L253" s="43" t="s">
        <v>142</v>
      </c>
      <c r="M253" s="43">
        <v>73</v>
      </c>
      <c r="N253" s="44"/>
      <c r="O253" s="43">
        <f>'EQUIPO FEBRERO 2025  1'!AQ253</f>
        <v>1</v>
      </c>
      <c r="P253" s="45">
        <f t="shared" si="433"/>
        <v>1</v>
      </c>
      <c r="Q253" s="46">
        <f t="shared" ref="Q253:T253" si="498">AK253</f>
        <v>1</v>
      </c>
      <c r="R253" s="46">
        <f t="shared" si="498"/>
        <v>1</v>
      </c>
      <c r="S253" s="46">
        <f t="shared" si="498"/>
        <v>1</v>
      </c>
      <c r="T253" s="47">
        <f t="shared" si="498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2025'!AP253</f>
        <v>1</v>
      </c>
      <c r="AK253" s="52">
        <f t="shared" ref="AK253:AO253" si="499">P253-Z253+AE253+U253</f>
        <v>1</v>
      </c>
      <c r="AL253" s="46">
        <f t="shared" si="499"/>
        <v>1</v>
      </c>
      <c r="AM253" s="46">
        <f t="shared" si="499"/>
        <v>1</v>
      </c>
      <c r="AN253" s="46">
        <f t="shared" si="499"/>
        <v>1</v>
      </c>
      <c r="AO253" s="46">
        <f t="shared" si="499"/>
        <v>1</v>
      </c>
      <c r="AP253" s="37"/>
      <c r="AQ253" s="43">
        <f>'EQUIPO FEBRERO 2025  1'!AQ253</f>
        <v>1</v>
      </c>
      <c r="AR253" s="41"/>
      <c r="AS253" s="41"/>
      <c r="AT253" s="53"/>
      <c r="AU253" s="54"/>
      <c r="AV253" s="54"/>
      <c r="AW253" s="4"/>
      <c r="AX253" s="4"/>
    </row>
    <row r="254" spans="1:50" ht="64.5" customHeight="1" x14ac:dyDescent="0.4">
      <c r="A254" s="35">
        <f t="shared" si="3"/>
        <v>249</v>
      </c>
      <c r="B254" s="67" t="s">
        <v>1008</v>
      </c>
      <c r="C254" s="41" t="s">
        <v>132</v>
      </c>
      <c r="D254" s="41" t="s">
        <v>72</v>
      </c>
      <c r="E254" s="41" t="s">
        <v>792</v>
      </c>
      <c r="F254" s="41" t="s">
        <v>1009</v>
      </c>
      <c r="G254" s="53" t="s">
        <v>42</v>
      </c>
      <c r="H254" s="53"/>
      <c r="I254" s="41" t="s">
        <v>1010</v>
      </c>
      <c r="J254" s="41" t="s">
        <v>72</v>
      </c>
      <c r="K254" s="72">
        <v>45574</v>
      </c>
      <c r="L254" s="43" t="s">
        <v>142</v>
      </c>
      <c r="M254" s="43">
        <v>73</v>
      </c>
      <c r="N254" s="44"/>
      <c r="O254" s="43">
        <f>'EQUIPO FEBRERO 2025  1'!AQ254</f>
        <v>1</v>
      </c>
      <c r="P254" s="45">
        <f t="shared" si="433"/>
        <v>1</v>
      </c>
      <c r="Q254" s="46">
        <f t="shared" ref="Q254:T254" si="500">AK254</f>
        <v>1</v>
      </c>
      <c r="R254" s="46">
        <f t="shared" si="500"/>
        <v>1</v>
      </c>
      <c r="S254" s="46">
        <f t="shared" si="500"/>
        <v>1</v>
      </c>
      <c r="T254" s="47">
        <f t="shared" si="500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2025'!AP254</f>
        <v>1</v>
      </c>
      <c r="AK254" s="52">
        <f t="shared" ref="AK254:AO254" si="501">P254-Z254+AE254+U254</f>
        <v>1</v>
      </c>
      <c r="AL254" s="46">
        <f t="shared" si="501"/>
        <v>1</v>
      </c>
      <c r="AM254" s="46">
        <f t="shared" si="501"/>
        <v>1</v>
      </c>
      <c r="AN254" s="46">
        <f t="shared" si="501"/>
        <v>1</v>
      </c>
      <c r="AO254" s="46">
        <f t="shared" si="501"/>
        <v>1</v>
      </c>
      <c r="AP254" s="37"/>
      <c r="AQ254" s="43">
        <f>'EQUIPO FEBRERO 2025  1'!AQ254</f>
        <v>1</v>
      </c>
      <c r="AR254" s="41"/>
      <c r="AS254" s="41"/>
      <c r="AT254" s="53"/>
      <c r="AU254" s="54"/>
      <c r="AV254" s="54"/>
      <c r="AW254" s="4"/>
      <c r="AX254" s="4"/>
    </row>
    <row r="255" spans="1:50" ht="64.5" customHeight="1" x14ac:dyDescent="0.4">
      <c r="A255" s="35">
        <f t="shared" si="3"/>
        <v>250</v>
      </c>
      <c r="B255" s="67" t="s">
        <v>1011</v>
      </c>
      <c r="C255" s="41" t="s">
        <v>132</v>
      </c>
      <c r="D255" s="41" t="s">
        <v>72</v>
      </c>
      <c r="E255" s="41" t="s">
        <v>792</v>
      </c>
      <c r="F255" s="41" t="s">
        <v>1004</v>
      </c>
      <c r="G255" s="53" t="s">
        <v>42</v>
      </c>
      <c r="H255" s="53" t="s">
        <v>1012</v>
      </c>
      <c r="I255" s="41" t="s">
        <v>1013</v>
      </c>
      <c r="J255" s="41" t="s">
        <v>72</v>
      </c>
      <c r="K255" s="72">
        <v>45107</v>
      </c>
      <c r="L255" s="43" t="s">
        <v>109</v>
      </c>
      <c r="M255" s="43">
        <v>394</v>
      </c>
      <c r="N255" s="44"/>
      <c r="O255" s="43">
        <f>'EQUIPO FEBRERO 2025  1'!AQ255</f>
        <v>0</v>
      </c>
      <c r="P255" s="45">
        <f t="shared" si="433"/>
        <v>0</v>
      </c>
      <c r="Q255" s="46">
        <f t="shared" ref="Q255:T255" si="502">AK255</f>
        <v>0</v>
      </c>
      <c r="R255" s="46">
        <f t="shared" si="502"/>
        <v>0</v>
      </c>
      <c r="S255" s="46">
        <f t="shared" si="502"/>
        <v>0</v>
      </c>
      <c r="T255" s="47">
        <f t="shared" si="502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2025'!AP255</f>
        <v>0</v>
      </c>
      <c r="AK255" s="52">
        <f t="shared" ref="AK255:AO255" si="503">P255-Z255+AE255+U255</f>
        <v>0</v>
      </c>
      <c r="AL255" s="46">
        <f t="shared" si="503"/>
        <v>0</v>
      </c>
      <c r="AM255" s="46">
        <f t="shared" si="503"/>
        <v>0</v>
      </c>
      <c r="AN255" s="46">
        <f t="shared" si="503"/>
        <v>0</v>
      </c>
      <c r="AO255" s="46">
        <f t="shared" si="503"/>
        <v>0</v>
      </c>
      <c r="AP255" s="37"/>
      <c r="AQ255" s="43">
        <f>'EQUIPO FEBRERO 2025  1'!AQ255</f>
        <v>0</v>
      </c>
      <c r="AR255" s="41"/>
      <c r="AS255" s="41"/>
      <c r="AT255" s="53"/>
      <c r="AU255" s="54"/>
      <c r="AV255" s="54"/>
      <c r="AW255" s="4"/>
      <c r="AX255" s="4"/>
    </row>
    <row r="256" spans="1:50" ht="64.5" customHeight="1" x14ac:dyDescent="0.4">
      <c r="A256" s="35">
        <f t="shared" si="3"/>
        <v>251</v>
      </c>
      <c r="B256" s="67" t="s">
        <v>1014</v>
      </c>
      <c r="C256" s="41" t="s">
        <v>190</v>
      </c>
      <c r="D256" s="41" t="s">
        <v>72</v>
      </c>
      <c r="E256" s="41" t="s">
        <v>792</v>
      </c>
      <c r="F256" s="41" t="s">
        <v>1015</v>
      </c>
      <c r="G256" s="53" t="s">
        <v>42</v>
      </c>
      <c r="H256" s="53"/>
      <c r="I256" s="41" t="s">
        <v>1016</v>
      </c>
      <c r="J256" s="41" t="s">
        <v>72</v>
      </c>
      <c r="K256" s="72">
        <v>45566</v>
      </c>
      <c r="L256" s="43" t="s">
        <v>277</v>
      </c>
      <c r="M256" s="43">
        <v>69</v>
      </c>
      <c r="N256" s="44"/>
      <c r="O256" s="43">
        <f>'EQUIPO FEBRERO 2025  1'!AQ256</f>
        <v>1</v>
      </c>
      <c r="P256" s="45">
        <f t="shared" si="433"/>
        <v>1</v>
      </c>
      <c r="Q256" s="46">
        <f t="shared" ref="Q256:T256" si="504">AK256</f>
        <v>1</v>
      </c>
      <c r="R256" s="46">
        <f t="shared" si="504"/>
        <v>1</v>
      </c>
      <c r="S256" s="46">
        <f t="shared" si="504"/>
        <v>1</v>
      </c>
      <c r="T256" s="47">
        <f t="shared" si="504"/>
        <v>1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2025'!AP256</f>
        <v>1</v>
      </c>
      <c r="AK256" s="52">
        <f t="shared" ref="AK256:AO256" si="505">P256-Z256+AE256+U256</f>
        <v>1</v>
      </c>
      <c r="AL256" s="46">
        <f t="shared" si="505"/>
        <v>1</v>
      </c>
      <c r="AM256" s="46">
        <f t="shared" si="505"/>
        <v>1</v>
      </c>
      <c r="AN256" s="46">
        <f t="shared" si="505"/>
        <v>1</v>
      </c>
      <c r="AO256" s="46">
        <f t="shared" si="505"/>
        <v>1</v>
      </c>
      <c r="AP256" s="37"/>
      <c r="AQ256" s="43">
        <f>'EQUIPO FEBRERO 2025  1'!AQ256</f>
        <v>1</v>
      </c>
      <c r="AR256" s="41"/>
      <c r="AS256" s="41"/>
      <c r="AT256" s="53"/>
      <c r="AU256" s="54"/>
      <c r="AV256" s="54"/>
      <c r="AW256" s="4"/>
      <c r="AX256" s="4"/>
    </row>
    <row r="257" spans="1:50" ht="64.5" customHeight="1" x14ac:dyDescent="0.4">
      <c r="A257" s="35">
        <f t="shared" si="3"/>
        <v>252</v>
      </c>
      <c r="B257" s="67" t="s">
        <v>1017</v>
      </c>
      <c r="C257" s="41" t="s">
        <v>155</v>
      </c>
      <c r="D257" s="41" t="s">
        <v>72</v>
      </c>
      <c r="E257" s="41" t="s">
        <v>1018</v>
      </c>
      <c r="F257" s="41" t="s">
        <v>97</v>
      </c>
      <c r="G257" s="53" t="s">
        <v>42</v>
      </c>
      <c r="H257" s="53"/>
      <c r="I257" s="41" t="s">
        <v>1018</v>
      </c>
      <c r="J257" s="41" t="s">
        <v>72</v>
      </c>
      <c r="K257" s="72">
        <v>45566</v>
      </c>
      <c r="L257" s="43" t="s">
        <v>277</v>
      </c>
      <c r="M257" s="43">
        <v>67</v>
      </c>
      <c r="N257" s="44"/>
      <c r="O257" s="43">
        <f>'EQUIPO FEBRERO 2025  1'!AQ257</f>
        <v>2</v>
      </c>
      <c r="P257" s="45">
        <f t="shared" si="433"/>
        <v>2</v>
      </c>
      <c r="Q257" s="46">
        <f t="shared" ref="Q257:T257" si="506">AK257</f>
        <v>2</v>
      </c>
      <c r="R257" s="46">
        <f t="shared" si="506"/>
        <v>2</v>
      </c>
      <c r="S257" s="46">
        <f t="shared" si="506"/>
        <v>2</v>
      </c>
      <c r="T257" s="47">
        <f t="shared" si="506"/>
        <v>2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2025'!AP257</f>
        <v>2</v>
      </c>
      <c r="AK257" s="52">
        <f t="shared" ref="AK257:AO257" si="507">P257-Z257+AE257+U257</f>
        <v>2</v>
      </c>
      <c r="AL257" s="46">
        <f t="shared" si="507"/>
        <v>2</v>
      </c>
      <c r="AM257" s="46">
        <f t="shared" si="507"/>
        <v>2</v>
      </c>
      <c r="AN257" s="46">
        <f t="shared" si="507"/>
        <v>2</v>
      </c>
      <c r="AO257" s="46">
        <f t="shared" si="507"/>
        <v>2</v>
      </c>
      <c r="AP257" s="37"/>
      <c r="AQ257" s="43">
        <f>'EQUIPO FEBRERO 2025  1'!AQ257</f>
        <v>2</v>
      </c>
      <c r="AR257" s="41"/>
      <c r="AS257" s="41"/>
      <c r="AT257" s="53"/>
      <c r="AU257" s="54"/>
      <c r="AV257" s="54"/>
      <c r="AW257" s="4"/>
      <c r="AX257" s="4"/>
    </row>
    <row r="258" spans="1:50" ht="64.5" customHeight="1" x14ac:dyDescent="0.4">
      <c r="A258" s="35">
        <f t="shared" si="3"/>
        <v>253</v>
      </c>
      <c r="B258" s="55" t="s">
        <v>1019</v>
      </c>
      <c r="C258" s="41" t="s">
        <v>52</v>
      </c>
      <c r="D258" s="63" t="s">
        <v>788</v>
      </c>
      <c r="E258" s="57" t="s">
        <v>788</v>
      </c>
      <c r="F258" s="64"/>
      <c r="G258" s="55" t="s">
        <v>42</v>
      </c>
      <c r="H258" s="64"/>
      <c r="I258" s="61" t="s">
        <v>1020</v>
      </c>
      <c r="J258" s="74" t="s">
        <v>788</v>
      </c>
      <c r="K258" s="66">
        <v>44592</v>
      </c>
      <c r="L258" s="43"/>
      <c r="M258" s="43"/>
      <c r="N258" s="41"/>
      <c r="O258" s="43">
        <f>'EQUIPO FEBRERO 2025  1'!AQ258</f>
        <v>1</v>
      </c>
      <c r="P258" s="45">
        <f t="shared" si="433"/>
        <v>1</v>
      </c>
      <c r="Q258" s="46">
        <f t="shared" ref="Q258:T258" si="508">AK258</f>
        <v>1</v>
      </c>
      <c r="R258" s="46">
        <f t="shared" si="508"/>
        <v>1</v>
      </c>
      <c r="S258" s="46">
        <f t="shared" si="508"/>
        <v>1</v>
      </c>
      <c r="T258" s="47">
        <f t="shared" si="508"/>
        <v>1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2025'!AP258</f>
        <v>1</v>
      </c>
      <c r="AK258" s="52">
        <f t="shared" ref="AK258:AO258" si="509">P258-Z258+AE258+U258</f>
        <v>1</v>
      </c>
      <c r="AL258" s="46">
        <f t="shared" si="509"/>
        <v>1</v>
      </c>
      <c r="AM258" s="46">
        <f t="shared" si="509"/>
        <v>1</v>
      </c>
      <c r="AN258" s="46">
        <f t="shared" si="509"/>
        <v>1</v>
      </c>
      <c r="AO258" s="46">
        <f t="shared" si="509"/>
        <v>1</v>
      </c>
      <c r="AP258" s="37"/>
      <c r="AQ258" s="43">
        <f>'EQUIPO FEBRERO 2025  1'!AQ258</f>
        <v>1</v>
      </c>
      <c r="AR258" s="41"/>
      <c r="AS258" s="41"/>
      <c r="AT258" s="53"/>
      <c r="AU258" s="54"/>
      <c r="AV258" s="54"/>
      <c r="AW258" s="4"/>
      <c r="AX258" s="4"/>
    </row>
    <row r="259" spans="1:50" ht="64.5" customHeight="1" x14ac:dyDescent="0.4">
      <c r="A259" s="35">
        <f t="shared" si="3"/>
        <v>254</v>
      </c>
      <c r="B259" s="73" t="s">
        <v>1021</v>
      </c>
      <c r="C259" s="41" t="s">
        <v>52</v>
      </c>
      <c r="D259" s="41" t="s">
        <v>176</v>
      </c>
      <c r="E259" s="41" t="s">
        <v>59</v>
      </c>
      <c r="F259" s="41"/>
      <c r="G259" s="44" t="s">
        <v>42</v>
      </c>
      <c r="H259" s="41"/>
      <c r="I259" s="41" t="s">
        <v>1022</v>
      </c>
      <c r="J259" s="41" t="s">
        <v>72</v>
      </c>
      <c r="K259" s="72">
        <v>45107</v>
      </c>
      <c r="L259" s="43" t="s">
        <v>109</v>
      </c>
      <c r="M259" s="43">
        <v>387</v>
      </c>
      <c r="N259" s="44"/>
      <c r="O259" s="43">
        <f>'EQUIPO FEBRERO 2025  1'!AQ259</f>
        <v>1</v>
      </c>
      <c r="P259" s="45">
        <f t="shared" si="433"/>
        <v>1</v>
      </c>
      <c r="Q259" s="46">
        <f t="shared" ref="Q259:T259" si="510">AK259</f>
        <v>1</v>
      </c>
      <c r="R259" s="46">
        <f t="shared" si="510"/>
        <v>1</v>
      </c>
      <c r="S259" s="46">
        <f t="shared" si="510"/>
        <v>1</v>
      </c>
      <c r="T259" s="47">
        <f t="shared" si="510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2025'!AP259</f>
        <v>1</v>
      </c>
      <c r="AK259" s="52">
        <f t="shared" ref="AK259:AO259" si="511">P259-Z259+AE259+U259</f>
        <v>1</v>
      </c>
      <c r="AL259" s="46">
        <f t="shared" si="511"/>
        <v>1</v>
      </c>
      <c r="AM259" s="46">
        <f t="shared" si="511"/>
        <v>1</v>
      </c>
      <c r="AN259" s="46">
        <f t="shared" si="511"/>
        <v>1</v>
      </c>
      <c r="AO259" s="46">
        <f t="shared" si="511"/>
        <v>1</v>
      </c>
      <c r="AP259" s="37"/>
      <c r="AQ259" s="43">
        <f>'EQUIPO FEBRERO 2025  1'!AQ259</f>
        <v>1</v>
      </c>
      <c r="AR259" s="41"/>
      <c r="AS259" s="41"/>
      <c r="AT259" s="53"/>
      <c r="AU259" s="54"/>
      <c r="AV259" s="54"/>
      <c r="AW259" s="4"/>
      <c r="AX259" s="4"/>
    </row>
    <row r="260" spans="1:50" ht="64.5" customHeight="1" x14ac:dyDescent="0.4">
      <c r="A260" s="35">
        <f t="shared" si="3"/>
        <v>255</v>
      </c>
      <c r="B260" s="73" t="s">
        <v>1023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1024</v>
      </c>
      <c r="J260" s="41" t="s">
        <v>72</v>
      </c>
      <c r="K260" s="41"/>
      <c r="L260" s="43"/>
      <c r="M260" s="43"/>
      <c r="N260" s="44"/>
      <c r="O260" s="43">
        <f>'EQUIPO FEBRERO 2025  1'!AQ260</f>
        <v>0</v>
      </c>
      <c r="P260" s="45">
        <f t="shared" si="433"/>
        <v>0</v>
      </c>
      <c r="Q260" s="46">
        <f t="shared" ref="Q260:T260" si="512">AK260</f>
        <v>0</v>
      </c>
      <c r="R260" s="46">
        <f t="shared" si="512"/>
        <v>0</v>
      </c>
      <c r="S260" s="46">
        <f t="shared" si="512"/>
        <v>0</v>
      </c>
      <c r="T260" s="47">
        <f t="shared" si="512"/>
        <v>0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2025'!AP260</f>
        <v>0</v>
      </c>
      <c r="AK260" s="52">
        <f t="shared" ref="AK260:AO260" si="513">P260-Z260+AE260+U260</f>
        <v>0</v>
      </c>
      <c r="AL260" s="46">
        <f t="shared" si="513"/>
        <v>0</v>
      </c>
      <c r="AM260" s="46">
        <f t="shared" si="513"/>
        <v>0</v>
      </c>
      <c r="AN260" s="46">
        <f t="shared" si="513"/>
        <v>0</v>
      </c>
      <c r="AO260" s="46">
        <f t="shared" si="513"/>
        <v>0</v>
      </c>
      <c r="AP260" s="37"/>
      <c r="AQ260" s="43">
        <f>'EQUIPO FEBRERO 2025  1'!AQ260</f>
        <v>0</v>
      </c>
      <c r="AR260" s="41"/>
      <c r="AS260" s="41"/>
      <c r="AT260" s="53"/>
      <c r="AU260" s="54"/>
      <c r="AV260" s="54"/>
      <c r="AW260" s="4"/>
      <c r="AX260" s="4"/>
    </row>
    <row r="261" spans="1:50" ht="64.5" customHeight="1" x14ac:dyDescent="0.4">
      <c r="A261" s="35">
        <f t="shared" si="3"/>
        <v>256</v>
      </c>
      <c r="B261" s="67" t="s">
        <v>1025</v>
      </c>
      <c r="C261" s="41" t="s">
        <v>52</v>
      </c>
      <c r="D261" s="105" t="s">
        <v>334</v>
      </c>
      <c r="E261" s="41" t="s">
        <v>1026</v>
      </c>
      <c r="F261" s="41"/>
      <c r="G261" s="53" t="s">
        <v>42</v>
      </c>
      <c r="H261" s="41"/>
      <c r="I261" s="41" t="s">
        <v>1027</v>
      </c>
      <c r="J261" s="44"/>
      <c r="K261" s="72">
        <v>44592</v>
      </c>
      <c r="L261" s="43"/>
      <c r="M261" s="43"/>
      <c r="N261" s="44"/>
      <c r="O261" s="43">
        <f>'EQUIPO FEBRERO 2025  1'!AQ261</f>
        <v>2</v>
      </c>
      <c r="P261" s="45">
        <f t="shared" si="433"/>
        <v>2</v>
      </c>
      <c r="Q261" s="46">
        <f t="shared" ref="Q261:T261" si="514">AK261</f>
        <v>2</v>
      </c>
      <c r="R261" s="46">
        <f t="shared" si="514"/>
        <v>2</v>
      </c>
      <c r="S261" s="46">
        <f t="shared" si="514"/>
        <v>2</v>
      </c>
      <c r="T261" s="47">
        <f t="shared" si="514"/>
        <v>2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2025'!AP261</f>
        <v>2</v>
      </c>
      <c r="AK261" s="52">
        <f t="shared" ref="AK261:AO261" si="515">P261-Z261+AE261+U261</f>
        <v>2</v>
      </c>
      <c r="AL261" s="46">
        <f t="shared" si="515"/>
        <v>2</v>
      </c>
      <c r="AM261" s="46">
        <f t="shared" si="515"/>
        <v>2</v>
      </c>
      <c r="AN261" s="46">
        <f t="shared" si="515"/>
        <v>2</v>
      </c>
      <c r="AO261" s="46">
        <f t="shared" si="515"/>
        <v>2</v>
      </c>
      <c r="AP261" s="38"/>
      <c r="AQ261" s="43">
        <f>'EQUIPO FEBRERO 2025  1'!AQ261</f>
        <v>2</v>
      </c>
      <c r="AR261" s="41"/>
      <c r="AS261" s="41"/>
      <c r="AT261" s="53"/>
      <c r="AU261" s="54"/>
      <c r="AV261" s="54"/>
      <c r="AW261" s="4"/>
      <c r="AX261" s="4"/>
    </row>
    <row r="262" spans="1:50" ht="64.5" customHeight="1" x14ac:dyDescent="0.4">
      <c r="A262" s="35">
        <f t="shared" ref="A262:A276" si="516">A261+1</f>
        <v>257</v>
      </c>
      <c r="B262" s="154" t="s">
        <v>1028</v>
      </c>
      <c r="C262" s="155"/>
      <c r="D262" s="105" t="s">
        <v>334</v>
      </c>
      <c r="E262" s="41"/>
      <c r="F262" s="41"/>
      <c r="G262" s="53"/>
      <c r="H262" s="41"/>
      <c r="I262" s="105" t="s">
        <v>1029</v>
      </c>
      <c r="J262" s="44"/>
      <c r="K262" s="72">
        <v>44592</v>
      </c>
      <c r="L262" s="43"/>
      <c r="M262" s="43"/>
      <c r="N262" s="44"/>
      <c r="O262" s="43">
        <f>'EQUIPO FEBRERO 2025  1'!AQ262</f>
        <v>0</v>
      </c>
      <c r="P262" s="45">
        <f t="shared" si="433"/>
        <v>0</v>
      </c>
      <c r="Q262" s="46">
        <f t="shared" ref="Q262:T262" si="517">AK262</f>
        <v>0</v>
      </c>
      <c r="R262" s="46">
        <f t="shared" si="517"/>
        <v>0</v>
      </c>
      <c r="S262" s="46">
        <f t="shared" si="517"/>
        <v>0</v>
      </c>
      <c r="T262" s="47">
        <f t="shared" si="517"/>
        <v>0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2025'!AP262</f>
        <v>0</v>
      </c>
      <c r="AK262" s="52">
        <f t="shared" ref="AK262:AO262" si="518">P262-Z262+AE262+U262</f>
        <v>0</v>
      </c>
      <c r="AL262" s="46">
        <f t="shared" si="518"/>
        <v>0</v>
      </c>
      <c r="AM262" s="46">
        <f t="shared" si="518"/>
        <v>0</v>
      </c>
      <c r="AN262" s="46">
        <f t="shared" si="518"/>
        <v>0</v>
      </c>
      <c r="AO262" s="46">
        <f t="shared" si="518"/>
        <v>0</v>
      </c>
      <c r="AP262" s="37"/>
      <c r="AQ262" s="43">
        <f>'EQUIPO FEBRERO 2025  1'!AQ262</f>
        <v>0</v>
      </c>
      <c r="AR262" s="41"/>
      <c r="AS262" s="41"/>
      <c r="AT262" s="53"/>
      <c r="AU262" s="54"/>
      <c r="AV262" s="54"/>
      <c r="AW262" s="4"/>
      <c r="AX262" s="4"/>
    </row>
    <row r="263" spans="1:50" ht="64.5" customHeight="1" x14ac:dyDescent="0.4">
      <c r="A263" s="35">
        <f t="shared" si="516"/>
        <v>258</v>
      </c>
      <c r="B263" s="154" t="s">
        <v>1030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FEBRERO 2025  1'!AQ263</f>
        <v>0</v>
      </c>
      <c r="P263" s="45">
        <f t="shared" si="433"/>
        <v>0</v>
      </c>
      <c r="Q263" s="46">
        <f t="shared" ref="Q263:T263" si="519">AK263</f>
        <v>0</v>
      </c>
      <c r="R263" s="46">
        <f t="shared" si="519"/>
        <v>0</v>
      </c>
      <c r="S263" s="46">
        <f t="shared" si="519"/>
        <v>0</v>
      </c>
      <c r="T263" s="47">
        <f t="shared" si="519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2025'!AP263</f>
        <v>0</v>
      </c>
      <c r="AK263" s="52">
        <f t="shared" ref="AK263:AO263" si="520">P263-Z263+AE263+U263</f>
        <v>0</v>
      </c>
      <c r="AL263" s="46">
        <f t="shared" si="520"/>
        <v>0</v>
      </c>
      <c r="AM263" s="46">
        <f t="shared" si="520"/>
        <v>0</v>
      </c>
      <c r="AN263" s="46">
        <f t="shared" si="520"/>
        <v>0</v>
      </c>
      <c r="AO263" s="46">
        <f t="shared" si="520"/>
        <v>0</v>
      </c>
      <c r="AP263" s="37"/>
      <c r="AQ263" s="43">
        <f>'EQUIPO FEBRERO 2025  1'!AQ263</f>
        <v>0</v>
      </c>
      <c r="AR263" s="41"/>
      <c r="AS263" s="41"/>
      <c r="AT263" s="53"/>
      <c r="AU263" s="54"/>
      <c r="AV263" s="54"/>
      <c r="AW263" s="4"/>
      <c r="AX263" s="4"/>
    </row>
    <row r="264" spans="1:50" ht="64.5" customHeight="1" x14ac:dyDescent="0.4">
      <c r="A264" s="35">
        <f t="shared" si="516"/>
        <v>259</v>
      </c>
      <c r="B264" s="67" t="s">
        <v>1031</v>
      </c>
      <c r="C264" s="41" t="s">
        <v>52</v>
      </c>
      <c r="D264" s="105" t="s">
        <v>334</v>
      </c>
      <c r="E264" s="41" t="s">
        <v>1032</v>
      </c>
      <c r="F264" s="41"/>
      <c r="G264" s="53" t="s">
        <v>42</v>
      </c>
      <c r="H264" s="41"/>
      <c r="I264" s="41" t="s">
        <v>1033</v>
      </c>
      <c r="J264" s="44"/>
      <c r="K264" s="72">
        <v>44592</v>
      </c>
      <c r="L264" s="43"/>
      <c r="M264" s="43"/>
      <c r="N264" s="44"/>
      <c r="O264" s="43">
        <f>'EQUIPO FEBRERO 2025  1'!AQ264</f>
        <v>1</v>
      </c>
      <c r="P264" s="45">
        <f t="shared" si="433"/>
        <v>1</v>
      </c>
      <c r="Q264" s="46">
        <f t="shared" ref="Q264:T264" si="521">AK264</f>
        <v>1</v>
      </c>
      <c r="R264" s="46">
        <f t="shared" si="521"/>
        <v>1</v>
      </c>
      <c r="S264" s="46">
        <f t="shared" si="521"/>
        <v>1</v>
      </c>
      <c r="T264" s="47">
        <f t="shared" si="521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2025'!AP264</f>
        <v>1</v>
      </c>
      <c r="AK264" s="52">
        <f t="shared" ref="AK264:AO264" si="522">P264-Z264+AE264+U264</f>
        <v>1</v>
      </c>
      <c r="AL264" s="46">
        <f t="shared" si="522"/>
        <v>1</v>
      </c>
      <c r="AM264" s="46">
        <f t="shared" si="522"/>
        <v>1</v>
      </c>
      <c r="AN264" s="46">
        <f t="shared" si="522"/>
        <v>1</v>
      </c>
      <c r="AO264" s="46">
        <f t="shared" si="522"/>
        <v>1</v>
      </c>
      <c r="AP264" s="37"/>
      <c r="AQ264" s="43">
        <f>'EQUIPO FEBRERO 2025  1'!AQ264</f>
        <v>1</v>
      </c>
      <c r="AR264" s="41"/>
      <c r="AS264" s="41"/>
      <c r="AT264" s="53"/>
      <c r="AU264" s="54"/>
      <c r="AV264" s="54"/>
      <c r="AW264" s="4"/>
      <c r="AX264" s="4"/>
    </row>
    <row r="265" spans="1:50" ht="64.5" customHeight="1" x14ac:dyDescent="0.4">
      <c r="A265" s="35">
        <f t="shared" si="516"/>
        <v>260</v>
      </c>
      <c r="B265" s="55" t="s">
        <v>1034</v>
      </c>
      <c r="C265" s="41" t="s">
        <v>52</v>
      </c>
      <c r="D265" s="63" t="s">
        <v>362</v>
      </c>
      <c r="E265" s="57" t="s">
        <v>1035</v>
      </c>
      <c r="F265" s="64"/>
      <c r="G265" s="55" t="s">
        <v>42</v>
      </c>
      <c r="H265" s="64"/>
      <c r="I265" s="61"/>
      <c r="J265" s="41" t="s">
        <v>362</v>
      </c>
      <c r="K265" s="66">
        <v>45391</v>
      </c>
      <c r="L265" s="43" t="s">
        <v>1036</v>
      </c>
      <c r="M265" s="43">
        <v>55</v>
      </c>
      <c r="N265" s="53"/>
      <c r="O265" s="43">
        <f>'EQUIPO FEBRERO 2025  1'!AQ265</f>
        <v>4</v>
      </c>
      <c r="P265" s="45">
        <f t="shared" si="433"/>
        <v>4</v>
      </c>
      <c r="Q265" s="46">
        <f t="shared" ref="Q265:T265" si="523">AK265</f>
        <v>4</v>
      </c>
      <c r="R265" s="46">
        <f t="shared" si="523"/>
        <v>4</v>
      </c>
      <c r="S265" s="46">
        <f t="shared" si="523"/>
        <v>4</v>
      </c>
      <c r="T265" s="47">
        <f t="shared" si="523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2025'!AP265</f>
        <v>4</v>
      </c>
      <c r="AK265" s="52">
        <f t="shared" ref="AK265:AO265" si="524">P265-Z265+AE265+U265</f>
        <v>4</v>
      </c>
      <c r="AL265" s="46">
        <f t="shared" si="524"/>
        <v>4</v>
      </c>
      <c r="AM265" s="46">
        <f t="shared" si="524"/>
        <v>4</v>
      </c>
      <c r="AN265" s="46">
        <f t="shared" si="524"/>
        <v>4</v>
      </c>
      <c r="AO265" s="46">
        <f t="shared" si="524"/>
        <v>4</v>
      </c>
      <c r="AP265" s="37"/>
      <c r="AQ265" s="43">
        <f>'EQUIPO FEBRERO 2025  1'!AQ265</f>
        <v>4</v>
      </c>
      <c r="AR265" s="41"/>
      <c r="AS265" s="41"/>
      <c r="AT265" s="53"/>
      <c r="AU265" s="54"/>
      <c r="AV265" s="54"/>
      <c r="AW265" s="4"/>
      <c r="AX265" s="4"/>
    </row>
    <row r="266" spans="1:50" ht="64.5" customHeight="1" x14ac:dyDescent="0.4">
      <c r="A266" s="35">
        <f t="shared" si="516"/>
        <v>261</v>
      </c>
      <c r="B266" s="67" t="s">
        <v>1038</v>
      </c>
      <c r="C266" s="41" t="s">
        <v>52</v>
      </c>
      <c r="D266" s="41" t="s">
        <v>362</v>
      </c>
      <c r="E266" s="41">
        <v>1250</v>
      </c>
      <c r="F266" s="41"/>
      <c r="G266" s="53" t="s">
        <v>42</v>
      </c>
      <c r="H266" s="41"/>
      <c r="I266" s="41" t="s">
        <v>1039</v>
      </c>
      <c r="J266" s="41" t="s">
        <v>362</v>
      </c>
      <c r="K266" s="72">
        <v>44985</v>
      </c>
      <c r="L266" s="43">
        <v>375834</v>
      </c>
      <c r="M266" s="43">
        <v>285</v>
      </c>
      <c r="N266" s="44"/>
      <c r="O266" s="43">
        <f>'EQUIPO FEBRERO 2025  1'!AQ266</f>
        <v>1</v>
      </c>
      <c r="P266" s="45">
        <f t="shared" si="433"/>
        <v>1</v>
      </c>
      <c r="Q266" s="46">
        <f t="shared" ref="Q266:T266" si="525">AK266</f>
        <v>1</v>
      </c>
      <c r="R266" s="46">
        <f t="shared" si="525"/>
        <v>1</v>
      </c>
      <c r="S266" s="46">
        <f t="shared" si="525"/>
        <v>1</v>
      </c>
      <c r="T266" s="47">
        <f t="shared" si="525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2025'!AP266</f>
        <v>1</v>
      </c>
      <c r="AK266" s="52">
        <f t="shared" ref="AK266:AO266" si="526">P266-Z266+AE266+U266</f>
        <v>1</v>
      </c>
      <c r="AL266" s="46">
        <f t="shared" si="526"/>
        <v>1</v>
      </c>
      <c r="AM266" s="46">
        <f t="shared" si="526"/>
        <v>1</v>
      </c>
      <c r="AN266" s="46">
        <f t="shared" si="526"/>
        <v>1</v>
      </c>
      <c r="AO266" s="46">
        <f t="shared" si="526"/>
        <v>1</v>
      </c>
      <c r="AP266" s="37"/>
      <c r="AQ266" s="43">
        <f>'EQUIPO FEBRERO 2025  1'!AQ266</f>
        <v>1</v>
      </c>
      <c r="AR266" s="41"/>
      <c r="AS266" s="41"/>
      <c r="AT266" s="53"/>
      <c r="AU266" s="54"/>
      <c r="AV266" s="54"/>
      <c r="AW266" s="4"/>
      <c r="AX266" s="4"/>
    </row>
    <row r="267" spans="1:50" ht="64.5" customHeight="1" x14ac:dyDescent="0.4">
      <c r="A267" s="35">
        <f t="shared" si="516"/>
        <v>262</v>
      </c>
      <c r="B267" s="55" t="s">
        <v>1040</v>
      </c>
      <c r="C267" s="41" t="s">
        <v>52</v>
      </c>
      <c r="D267" s="63" t="s">
        <v>63</v>
      </c>
      <c r="E267" s="57" t="s">
        <v>577</v>
      </c>
      <c r="F267" s="64"/>
      <c r="G267" s="55" t="s">
        <v>42</v>
      </c>
      <c r="H267" s="64"/>
      <c r="I267" s="61" t="s">
        <v>1041</v>
      </c>
      <c r="J267" s="63" t="s">
        <v>63</v>
      </c>
      <c r="K267" s="66">
        <v>44592</v>
      </c>
      <c r="L267" s="43"/>
      <c r="M267" s="43"/>
      <c r="N267" s="41"/>
      <c r="O267" s="43">
        <f>'EQUIPO FEBRERO 2025  1'!AQ267</f>
        <v>2</v>
      </c>
      <c r="P267" s="45">
        <f t="shared" si="433"/>
        <v>2</v>
      </c>
      <c r="Q267" s="46">
        <f t="shared" ref="Q267:T267" si="527">AK267</f>
        <v>2</v>
      </c>
      <c r="R267" s="46">
        <f t="shared" si="527"/>
        <v>2</v>
      </c>
      <c r="S267" s="46">
        <f t="shared" si="527"/>
        <v>2</v>
      </c>
      <c r="T267" s="47">
        <f t="shared" si="527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2025'!AP267</f>
        <v>2</v>
      </c>
      <c r="AK267" s="52">
        <f t="shared" ref="AK267:AO267" si="528">P267-Z267+AE267+U267</f>
        <v>2</v>
      </c>
      <c r="AL267" s="46">
        <f t="shared" si="528"/>
        <v>2</v>
      </c>
      <c r="AM267" s="46">
        <f t="shared" si="528"/>
        <v>2</v>
      </c>
      <c r="AN267" s="46">
        <f t="shared" si="528"/>
        <v>2</v>
      </c>
      <c r="AO267" s="46">
        <f t="shared" si="528"/>
        <v>2</v>
      </c>
      <c r="AP267" s="37"/>
      <c r="AQ267" s="43">
        <f>'EQUIPO FEBRERO 2025  1'!AQ267</f>
        <v>2</v>
      </c>
      <c r="AR267" s="41"/>
      <c r="AS267" s="41"/>
      <c r="AT267" s="53"/>
      <c r="AU267" s="54"/>
      <c r="AV267" s="54"/>
      <c r="AW267" s="4"/>
      <c r="AX267" s="4"/>
    </row>
    <row r="268" spans="1:50" ht="64.5" customHeight="1" x14ac:dyDescent="0.4">
      <c r="A268" s="35">
        <f t="shared" si="516"/>
        <v>263</v>
      </c>
      <c r="B268" s="55" t="s">
        <v>1042</v>
      </c>
      <c r="C268" s="41" t="s">
        <v>52</v>
      </c>
      <c r="D268" s="63" t="s">
        <v>63</v>
      </c>
      <c r="E268" s="57" t="s">
        <v>1043</v>
      </c>
      <c r="F268" s="64"/>
      <c r="G268" s="55" t="s">
        <v>42</v>
      </c>
      <c r="H268" s="64"/>
      <c r="I268" s="61" t="s">
        <v>1044</v>
      </c>
      <c r="J268" s="63" t="s">
        <v>63</v>
      </c>
      <c r="K268" s="66">
        <v>44592</v>
      </c>
      <c r="L268" s="43"/>
      <c r="M268" s="43"/>
      <c r="N268" s="41"/>
      <c r="O268" s="43">
        <f>'EQUIPO FEBRERO 2025  1'!AQ268</f>
        <v>8</v>
      </c>
      <c r="P268" s="45">
        <f t="shared" si="433"/>
        <v>8</v>
      </c>
      <c r="Q268" s="46">
        <f t="shared" ref="Q268:T268" si="529">AK268</f>
        <v>8</v>
      </c>
      <c r="R268" s="46">
        <f t="shared" si="529"/>
        <v>8</v>
      </c>
      <c r="S268" s="46">
        <f t="shared" si="529"/>
        <v>8</v>
      </c>
      <c r="T268" s="47">
        <f t="shared" si="529"/>
        <v>8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2025'!AP268</f>
        <v>8</v>
      </c>
      <c r="AK268" s="52">
        <f t="shared" ref="AK268:AO268" si="530">P268-Z268+AE268+U268</f>
        <v>8</v>
      </c>
      <c r="AL268" s="46">
        <f t="shared" si="530"/>
        <v>8</v>
      </c>
      <c r="AM268" s="46">
        <f t="shared" si="530"/>
        <v>8</v>
      </c>
      <c r="AN268" s="46">
        <f t="shared" si="530"/>
        <v>8</v>
      </c>
      <c r="AO268" s="46">
        <f t="shared" si="530"/>
        <v>8</v>
      </c>
      <c r="AP268" s="37"/>
      <c r="AQ268" s="43">
        <f>'EQUIPO FEBRERO 2025  1'!AQ268</f>
        <v>8</v>
      </c>
      <c r="AR268" s="41"/>
      <c r="AS268" s="41"/>
      <c r="AT268" s="53"/>
      <c r="AU268" s="54"/>
      <c r="AV268" s="54"/>
      <c r="AW268" s="4"/>
      <c r="AX268" s="4"/>
    </row>
    <row r="269" spans="1:50" ht="64.5" customHeight="1" x14ac:dyDescent="0.4">
      <c r="A269" s="35">
        <f t="shared" si="516"/>
        <v>264</v>
      </c>
      <c r="B269" s="55" t="s">
        <v>1045</v>
      </c>
      <c r="C269" s="41" t="s">
        <v>52</v>
      </c>
      <c r="D269" s="183" t="s">
        <v>58</v>
      </c>
      <c r="E269" s="57" t="s">
        <v>1046</v>
      </c>
      <c r="F269" s="64" t="s">
        <v>1047</v>
      </c>
      <c r="G269" s="55" t="s">
        <v>42</v>
      </c>
      <c r="H269" s="64"/>
      <c r="I269" s="61" t="s">
        <v>1048</v>
      </c>
      <c r="J269" s="74" t="s">
        <v>58</v>
      </c>
      <c r="K269" s="66">
        <v>44592</v>
      </c>
      <c r="L269" s="43"/>
      <c r="M269" s="43"/>
      <c r="N269" s="41"/>
      <c r="O269" s="43">
        <f>'EQUIPO FEBRERO 2025  1'!AQ269</f>
        <v>1</v>
      </c>
      <c r="P269" s="45">
        <f t="shared" si="433"/>
        <v>1</v>
      </c>
      <c r="Q269" s="46">
        <f t="shared" ref="Q269:T269" si="531">AK269</f>
        <v>1</v>
      </c>
      <c r="R269" s="46">
        <f t="shared" si="531"/>
        <v>1</v>
      </c>
      <c r="S269" s="46">
        <f t="shared" si="531"/>
        <v>1</v>
      </c>
      <c r="T269" s="47">
        <f t="shared" si="531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2025'!AP269</f>
        <v>1</v>
      </c>
      <c r="AK269" s="52">
        <f t="shared" ref="AK269:AO269" si="532">P269-Z269+AE269+U269</f>
        <v>1</v>
      </c>
      <c r="AL269" s="46">
        <f t="shared" si="532"/>
        <v>1</v>
      </c>
      <c r="AM269" s="46">
        <f t="shared" si="532"/>
        <v>1</v>
      </c>
      <c r="AN269" s="46">
        <f t="shared" si="532"/>
        <v>1</v>
      </c>
      <c r="AO269" s="46">
        <f t="shared" si="532"/>
        <v>1</v>
      </c>
      <c r="AP269" s="37"/>
      <c r="AQ269" s="43">
        <f>'EQUIPO FEBRERO 2025  1'!AQ269</f>
        <v>1</v>
      </c>
      <c r="AR269" s="41"/>
      <c r="AS269" s="41"/>
      <c r="AT269" s="53"/>
      <c r="AU269" s="54"/>
      <c r="AV269" s="54"/>
      <c r="AW269" s="4"/>
      <c r="AX269" s="4"/>
    </row>
    <row r="270" spans="1:50" ht="64.5" customHeight="1" x14ac:dyDescent="0.4">
      <c r="A270" s="35">
        <f t="shared" si="516"/>
        <v>265</v>
      </c>
      <c r="B270" s="55" t="s">
        <v>1049</v>
      </c>
      <c r="C270" s="41" t="s">
        <v>52</v>
      </c>
      <c r="D270" s="184" t="s">
        <v>58</v>
      </c>
      <c r="E270" s="57" t="s">
        <v>1050</v>
      </c>
      <c r="F270" s="64" t="s">
        <v>1051</v>
      </c>
      <c r="G270" s="55" t="s">
        <v>42</v>
      </c>
      <c r="H270" s="64"/>
      <c r="I270" s="61" t="s">
        <v>1052</v>
      </c>
      <c r="J270" s="74" t="s">
        <v>58</v>
      </c>
      <c r="K270" s="72">
        <v>45138</v>
      </c>
      <c r="L270" s="43">
        <v>2130012</v>
      </c>
      <c r="M270" s="43">
        <v>417</v>
      </c>
      <c r="N270" s="41"/>
      <c r="O270" s="43">
        <f>'EQUIPO FEBRERO 2025  1'!AQ270</f>
        <v>4</v>
      </c>
      <c r="P270" s="45">
        <f t="shared" si="433"/>
        <v>4</v>
      </c>
      <c r="Q270" s="46">
        <f t="shared" ref="Q270:T270" si="533">AK270</f>
        <v>4</v>
      </c>
      <c r="R270" s="46">
        <f t="shared" si="533"/>
        <v>4</v>
      </c>
      <c r="S270" s="46">
        <f t="shared" si="533"/>
        <v>4</v>
      </c>
      <c r="T270" s="47">
        <f t="shared" si="533"/>
        <v>4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2025'!AP270</f>
        <v>4</v>
      </c>
      <c r="AK270" s="52">
        <f t="shared" ref="AK270:AO270" si="534">P270-Z270+AE270+U270</f>
        <v>4</v>
      </c>
      <c r="AL270" s="46">
        <f t="shared" si="534"/>
        <v>4</v>
      </c>
      <c r="AM270" s="46">
        <f t="shared" si="534"/>
        <v>4</v>
      </c>
      <c r="AN270" s="46">
        <f t="shared" si="534"/>
        <v>4</v>
      </c>
      <c r="AO270" s="46">
        <f t="shared" si="534"/>
        <v>4</v>
      </c>
      <c r="AP270" s="38" t="s">
        <v>1053</v>
      </c>
      <c r="AQ270" s="43">
        <f>'EQUIPO FEBRERO 2025  1'!AQ270</f>
        <v>4</v>
      </c>
      <c r="AR270" s="41"/>
      <c r="AS270" s="41"/>
      <c r="AT270" s="53"/>
      <c r="AU270" s="54"/>
      <c r="AV270" s="54"/>
      <c r="AW270" s="4"/>
      <c r="AX270" s="4"/>
    </row>
    <row r="271" spans="1:50" ht="64.5" customHeight="1" x14ac:dyDescent="0.4">
      <c r="A271" s="35">
        <f t="shared" si="516"/>
        <v>266</v>
      </c>
      <c r="B271" s="69" t="s">
        <v>1054</v>
      </c>
      <c r="C271" s="41" t="s">
        <v>52</v>
      </c>
      <c r="D271" s="37" t="s">
        <v>59</v>
      </c>
      <c r="E271" s="37" t="s">
        <v>708</v>
      </c>
      <c r="F271" s="37"/>
      <c r="G271" s="38"/>
      <c r="H271" s="37"/>
      <c r="I271" s="37" t="s">
        <v>1055</v>
      </c>
      <c r="J271" s="37" t="s">
        <v>72</v>
      </c>
      <c r="K271" s="62">
        <v>44592</v>
      </c>
      <c r="L271" s="46"/>
      <c r="M271" s="46"/>
      <c r="N271" s="37"/>
      <c r="O271" s="43">
        <f>'EQUIPO FEBRERO 2025  1'!AQ271</f>
        <v>0</v>
      </c>
      <c r="P271" s="45">
        <f t="shared" si="433"/>
        <v>0</v>
      </c>
      <c r="Q271" s="46">
        <f t="shared" ref="Q271:T271" si="535">AK271</f>
        <v>0</v>
      </c>
      <c r="R271" s="46">
        <f t="shared" si="535"/>
        <v>0</v>
      </c>
      <c r="S271" s="46">
        <f t="shared" si="535"/>
        <v>0</v>
      </c>
      <c r="T271" s="47">
        <f t="shared" si="535"/>
        <v>0</v>
      </c>
      <c r="U271" s="48"/>
      <c r="V271" s="37"/>
      <c r="W271" s="37"/>
      <c r="X271" s="37"/>
      <c r="Y271" s="49"/>
      <c r="Z271" s="50"/>
      <c r="AA271" s="37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2025'!AP271</f>
        <v>0</v>
      </c>
      <c r="AK271" s="52">
        <f t="shared" ref="AK271:AO271" si="536">P271-Z271+AE271+U271</f>
        <v>0</v>
      </c>
      <c r="AL271" s="46">
        <f t="shared" si="536"/>
        <v>0</v>
      </c>
      <c r="AM271" s="46">
        <f t="shared" si="536"/>
        <v>0</v>
      </c>
      <c r="AN271" s="46">
        <f t="shared" si="536"/>
        <v>0</v>
      </c>
      <c r="AO271" s="46">
        <f t="shared" si="536"/>
        <v>0</v>
      </c>
      <c r="AP271" s="37"/>
      <c r="AQ271" s="43">
        <f>'EQUIPO FEBRERO 2025  1'!AQ271</f>
        <v>0</v>
      </c>
      <c r="AR271" s="37"/>
      <c r="AS271" s="37"/>
      <c r="AT271" s="38"/>
      <c r="AU271" s="185"/>
      <c r="AV271" s="185"/>
      <c r="AW271" s="4"/>
      <c r="AX271" s="4"/>
    </row>
    <row r="272" spans="1:50" ht="64.5" customHeight="1" x14ac:dyDescent="0.5">
      <c r="A272" s="35">
        <f t="shared" si="516"/>
        <v>267</v>
      </c>
      <c r="B272" s="67" t="s">
        <v>1056</v>
      </c>
      <c r="C272" s="41" t="s">
        <v>52</v>
      </c>
      <c r="D272" s="105" t="s">
        <v>334</v>
      </c>
      <c r="E272" s="186" t="s">
        <v>1057</v>
      </c>
      <c r="F272" s="41"/>
      <c r="G272" s="53" t="s">
        <v>42</v>
      </c>
      <c r="H272" s="41"/>
      <c r="I272" s="41" t="s">
        <v>1058</v>
      </c>
      <c r="J272" s="187"/>
      <c r="K272" s="188">
        <v>44592</v>
      </c>
      <c r="L272" s="189"/>
      <c r="M272" s="189"/>
      <c r="N272" s="187"/>
      <c r="O272" s="43">
        <f>'EQUIPO FEBRERO 2025  1'!AQ272</f>
        <v>2</v>
      </c>
      <c r="P272" s="45">
        <f t="shared" si="433"/>
        <v>2</v>
      </c>
      <c r="Q272" s="46">
        <f t="shared" ref="Q272:T272" si="537">AK272</f>
        <v>2</v>
      </c>
      <c r="R272" s="46">
        <f t="shared" si="537"/>
        <v>2</v>
      </c>
      <c r="S272" s="46">
        <f t="shared" si="537"/>
        <v>2</v>
      </c>
      <c r="T272" s="47">
        <f t="shared" si="537"/>
        <v>2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2025'!AP272</f>
        <v>2</v>
      </c>
      <c r="AK272" s="52">
        <f t="shared" ref="AK272:AO272" si="538">P272-Z272+AE272+U272</f>
        <v>2</v>
      </c>
      <c r="AL272" s="46">
        <f t="shared" si="538"/>
        <v>2</v>
      </c>
      <c r="AM272" s="46">
        <f t="shared" si="538"/>
        <v>2</v>
      </c>
      <c r="AN272" s="46">
        <f t="shared" si="538"/>
        <v>2</v>
      </c>
      <c r="AO272" s="46">
        <f t="shared" si="538"/>
        <v>2</v>
      </c>
      <c r="AP272" s="38" t="s">
        <v>1059</v>
      </c>
      <c r="AQ272" s="43">
        <f>'EQUIPO FEBRERO 2025  1'!AQ272</f>
        <v>2</v>
      </c>
      <c r="AR272" s="41"/>
      <c r="AS272" s="41"/>
      <c r="AT272" s="53"/>
      <c r="AU272" s="54"/>
      <c r="AV272" s="54"/>
      <c r="AW272" s="4"/>
      <c r="AX272" s="4"/>
    </row>
    <row r="273" spans="1:50" ht="64.5" customHeight="1" x14ac:dyDescent="0.4">
      <c r="A273" s="35">
        <f t="shared" si="516"/>
        <v>268</v>
      </c>
      <c r="B273" s="73" t="s">
        <v>1060</v>
      </c>
      <c r="C273" s="41" t="s">
        <v>52</v>
      </c>
      <c r="D273" s="105" t="s">
        <v>334</v>
      </c>
      <c r="E273" s="41"/>
      <c r="F273" s="41"/>
      <c r="G273" s="44"/>
      <c r="H273" s="41"/>
      <c r="I273" s="44"/>
      <c r="J273" s="44"/>
      <c r="K273" s="41"/>
      <c r="L273" s="43"/>
      <c r="M273" s="43"/>
      <c r="N273" s="44"/>
      <c r="O273" s="43">
        <f>'EQUIPO FEBRERO 2025  1'!AQ273</f>
        <v>1</v>
      </c>
      <c r="P273" s="45">
        <f t="shared" si="433"/>
        <v>1</v>
      </c>
      <c r="Q273" s="46">
        <f t="shared" ref="Q273:T273" si="539">AK273</f>
        <v>1</v>
      </c>
      <c r="R273" s="46">
        <f t="shared" si="539"/>
        <v>1</v>
      </c>
      <c r="S273" s="46">
        <f t="shared" si="539"/>
        <v>1</v>
      </c>
      <c r="T273" s="47">
        <f t="shared" si="539"/>
        <v>1</v>
      </c>
      <c r="U273" s="48"/>
      <c r="V273" s="37"/>
      <c r="W273" s="37"/>
      <c r="X273" s="37"/>
      <c r="Y273" s="49"/>
      <c r="Z273" s="50"/>
      <c r="AA273" s="37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2025'!AP273</f>
        <v>1</v>
      </c>
      <c r="AK273" s="52">
        <f t="shared" ref="AK273:AO273" si="540">P273-Z273+AE273+U273</f>
        <v>1</v>
      </c>
      <c r="AL273" s="46">
        <f t="shared" si="540"/>
        <v>1</v>
      </c>
      <c r="AM273" s="46">
        <f t="shared" si="540"/>
        <v>1</v>
      </c>
      <c r="AN273" s="46">
        <f t="shared" si="540"/>
        <v>1</v>
      </c>
      <c r="AO273" s="46">
        <f t="shared" si="540"/>
        <v>1</v>
      </c>
      <c r="AP273" s="37"/>
      <c r="AQ273" s="43">
        <f>'EQUIPO FEBRERO 2025  1'!AQ273</f>
        <v>1</v>
      </c>
      <c r="AR273" s="41"/>
      <c r="AS273" s="41"/>
      <c r="AT273" s="53"/>
      <c r="AU273" s="54"/>
      <c r="AV273" s="54"/>
      <c r="AW273" s="4"/>
      <c r="AX273" s="4"/>
    </row>
    <row r="274" spans="1:50" ht="64.5" customHeight="1" x14ac:dyDescent="0.4">
      <c r="A274" s="35">
        <f t="shared" si="516"/>
        <v>269</v>
      </c>
      <c r="B274" s="73" t="s">
        <v>1061</v>
      </c>
      <c r="C274" s="44" t="s">
        <v>74</v>
      </c>
      <c r="D274" s="41"/>
      <c r="E274" s="41" t="s">
        <v>1062</v>
      </c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FEBRERO 2025  1'!AQ274</f>
        <v>1</v>
      </c>
      <c r="P274" s="45">
        <f t="shared" si="433"/>
        <v>1</v>
      </c>
      <c r="Q274" s="46">
        <f t="shared" ref="Q274:T274" si="541">AK274</f>
        <v>1</v>
      </c>
      <c r="R274" s="46">
        <f t="shared" si="541"/>
        <v>1</v>
      </c>
      <c r="S274" s="46">
        <f t="shared" si="541"/>
        <v>1</v>
      </c>
      <c r="T274" s="47">
        <f t="shared" si="541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2025'!AP274</f>
        <v>1</v>
      </c>
      <c r="AK274" s="52">
        <f t="shared" ref="AK274:AO274" si="542">P274-Z274+AE274+U274</f>
        <v>1</v>
      </c>
      <c r="AL274" s="46">
        <f t="shared" si="542"/>
        <v>1</v>
      </c>
      <c r="AM274" s="46">
        <f t="shared" si="542"/>
        <v>1</v>
      </c>
      <c r="AN274" s="46">
        <f t="shared" si="542"/>
        <v>1</v>
      </c>
      <c r="AO274" s="46">
        <f t="shared" si="542"/>
        <v>1</v>
      </c>
      <c r="AP274" s="90" t="s">
        <v>1063</v>
      </c>
      <c r="AQ274" s="43">
        <f>'EQUIPO FEBRERO 2025  1'!AQ274</f>
        <v>1</v>
      </c>
      <c r="AR274" s="41"/>
      <c r="AS274" s="41"/>
      <c r="AT274" s="53"/>
      <c r="AU274" s="54"/>
      <c r="AV274" s="54"/>
      <c r="AW274" s="4"/>
      <c r="AX274" s="4"/>
    </row>
    <row r="275" spans="1:50" ht="64.5" customHeight="1" x14ac:dyDescent="0.5">
      <c r="A275" s="35">
        <f t="shared" si="516"/>
        <v>270</v>
      </c>
      <c r="B275" s="67" t="s">
        <v>1064</v>
      </c>
      <c r="C275" s="41" t="s">
        <v>52</v>
      </c>
      <c r="D275" s="190" t="s">
        <v>334</v>
      </c>
      <c r="E275" s="186" t="s">
        <v>1065</v>
      </c>
      <c r="F275" s="41"/>
      <c r="G275" s="53" t="s">
        <v>42</v>
      </c>
      <c r="H275" s="41"/>
      <c r="I275" s="41" t="s">
        <v>1066</v>
      </c>
      <c r="J275" s="187"/>
      <c r="K275" s="188">
        <v>44592</v>
      </c>
      <c r="L275" s="189"/>
      <c r="M275" s="189"/>
      <c r="N275" s="187"/>
      <c r="O275" s="43">
        <f>'EQUIPO FEBRERO 2025  1'!AQ275</f>
        <v>1</v>
      </c>
      <c r="P275" s="45">
        <f t="shared" si="433"/>
        <v>1</v>
      </c>
      <c r="Q275" s="46">
        <f t="shared" ref="Q275:T275" si="543">AK275</f>
        <v>1</v>
      </c>
      <c r="R275" s="46">
        <f t="shared" si="543"/>
        <v>1</v>
      </c>
      <c r="S275" s="46">
        <f t="shared" si="543"/>
        <v>1</v>
      </c>
      <c r="T275" s="47">
        <f t="shared" si="543"/>
        <v>1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2025'!AP275</f>
        <v>1</v>
      </c>
      <c r="AK275" s="52">
        <f t="shared" ref="AK275:AO275" si="544">P275-Z275+AE275+U275</f>
        <v>1</v>
      </c>
      <c r="AL275" s="46">
        <f t="shared" si="544"/>
        <v>1</v>
      </c>
      <c r="AM275" s="46">
        <f t="shared" si="544"/>
        <v>1</v>
      </c>
      <c r="AN275" s="46">
        <f t="shared" si="544"/>
        <v>1</v>
      </c>
      <c r="AO275" s="46">
        <f t="shared" si="544"/>
        <v>1</v>
      </c>
      <c r="AP275" s="90" t="s">
        <v>1063</v>
      </c>
      <c r="AQ275" s="43">
        <f>'EQUIPO FEBRERO 2025  1'!AQ275</f>
        <v>1</v>
      </c>
      <c r="AR275" s="43"/>
      <c r="AS275" s="43"/>
      <c r="AT275" s="134"/>
      <c r="AU275" s="191"/>
      <c r="AV275" s="191"/>
      <c r="AW275" s="191"/>
      <c r="AX275" s="191"/>
    </row>
    <row r="276" spans="1:50" ht="64.5" customHeight="1" x14ac:dyDescent="0.5">
      <c r="A276" s="35">
        <f t="shared" si="516"/>
        <v>271</v>
      </c>
      <c r="B276" s="67" t="s">
        <v>1067</v>
      </c>
      <c r="C276" s="41" t="s">
        <v>38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1068</v>
      </c>
      <c r="J276" s="187"/>
      <c r="K276" s="188">
        <v>44592</v>
      </c>
      <c r="L276" s="189"/>
      <c r="M276" s="189"/>
      <c r="N276" s="187"/>
      <c r="O276" s="43">
        <f>'EQUIPO FEBRERO 2025  1'!AQ276</f>
        <v>1</v>
      </c>
      <c r="P276" s="45">
        <f t="shared" si="433"/>
        <v>1</v>
      </c>
      <c r="Q276" s="46">
        <f t="shared" ref="Q276:T276" si="545">AK276</f>
        <v>1</v>
      </c>
      <c r="R276" s="46">
        <f t="shared" si="545"/>
        <v>1</v>
      </c>
      <c r="S276" s="46">
        <f t="shared" si="545"/>
        <v>1</v>
      </c>
      <c r="T276" s="47">
        <f t="shared" si="545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2025'!AP276</f>
        <v>1</v>
      </c>
      <c r="AK276" s="52">
        <f t="shared" ref="AK276:AO276" si="546">P276-Z276+AE276+U276</f>
        <v>1</v>
      </c>
      <c r="AL276" s="46">
        <f t="shared" si="546"/>
        <v>1</v>
      </c>
      <c r="AM276" s="46">
        <f t="shared" si="546"/>
        <v>1</v>
      </c>
      <c r="AN276" s="46">
        <f t="shared" si="546"/>
        <v>1</v>
      </c>
      <c r="AO276" s="46">
        <f t="shared" si="546"/>
        <v>1</v>
      </c>
      <c r="AP276" s="90" t="s">
        <v>1063</v>
      </c>
      <c r="AQ276" s="43">
        <f>'EQUIPO FEBRERO 2025  1'!AQ276</f>
        <v>1</v>
      </c>
      <c r="AR276" s="43"/>
      <c r="AS276" s="43"/>
      <c r="AT276" s="134"/>
      <c r="AU276" s="191"/>
      <c r="AV276" s="191"/>
      <c r="AW276" s="191"/>
      <c r="AX276" s="191"/>
    </row>
    <row r="277" spans="1:50" ht="15" customHeight="1" x14ac:dyDescent="0.4">
      <c r="A277" s="4"/>
      <c r="B277" s="192"/>
      <c r="C277" s="4"/>
      <c r="D277" s="4"/>
      <c r="E277" s="4"/>
      <c r="F277" s="193"/>
      <c r="G277" s="4"/>
      <c r="H277" s="4"/>
      <c r="I277" s="4"/>
      <c r="J277" s="4"/>
      <c r="K277" s="4"/>
      <c r="L277" s="4"/>
      <c r="M277" s="4"/>
      <c r="N277" s="4"/>
      <c r="O277" s="43">
        <f>'EQUIPO ENERO 2025'!AP277</f>
        <v>0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51">
        <f t="shared" ref="AJ277:AJ315" si="547">AQ277</f>
        <v>0</v>
      </c>
      <c r="AK277" s="4"/>
      <c r="AL277" s="4"/>
      <c r="AM277" s="4"/>
      <c r="AN277" s="4"/>
      <c r="AO277" s="4"/>
      <c r="AP277" s="4"/>
      <c r="AQ277" s="43">
        <f>'EQUIPO FEBRERO 2025  1'!AQ278</f>
        <v>0</v>
      </c>
      <c r="AR277" s="4"/>
      <c r="AS277" s="4"/>
      <c r="AT277" s="4"/>
      <c r="AU277" s="4"/>
      <c r="AV277" s="4"/>
      <c r="AW277" s="4"/>
      <c r="AX277" s="4"/>
    </row>
    <row r="278" spans="1:50" ht="15.75" customHeight="1" x14ac:dyDescent="0.4">
      <c r="A278" s="4"/>
      <c r="B278" s="192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43">
        <f>'EQUIPO ENERO 2025'!AP278</f>
        <v>0</v>
      </c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si="547"/>
        <v>0</v>
      </c>
      <c r="AK278" s="4"/>
      <c r="AL278" s="4"/>
      <c r="AM278" s="4"/>
      <c r="AN278" s="4"/>
      <c r="AO278" s="4"/>
      <c r="AP278" s="4"/>
      <c r="AQ278" s="43">
        <f>'EQUIPO FEBRERO 2025  1'!AQ279</f>
        <v>0</v>
      </c>
      <c r="AR278" s="4"/>
      <c r="AS278" s="4"/>
      <c r="AT278" s="4"/>
      <c r="AU278" s="4"/>
      <c r="AV278" s="4"/>
      <c r="AW278" s="4"/>
      <c r="AX278" s="4"/>
    </row>
    <row r="279" spans="1:50" ht="15.75" customHeight="1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3">
        <f>'EQUIPO ENERO 2025'!AP279</f>
        <v>0</v>
      </c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47"/>
        <v>0</v>
      </c>
      <c r="AK279" s="4"/>
      <c r="AL279" s="4"/>
      <c r="AM279" s="4"/>
      <c r="AN279" s="4"/>
      <c r="AO279" s="4"/>
      <c r="AP279" s="4"/>
      <c r="AQ279" s="43">
        <f>'EQUIPO FEBRERO 2025  1'!AQ280</f>
        <v>0</v>
      </c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47"/>
        <v>0</v>
      </c>
      <c r="AK280" s="4"/>
      <c r="AL280" s="4"/>
      <c r="AM280" s="4"/>
      <c r="AN280" s="4"/>
      <c r="AO280" s="4"/>
      <c r="AP280" s="4"/>
      <c r="AQ280" s="43">
        <f>'EQUIPO FEBRERO 2025  1'!AQ281</f>
        <v>0</v>
      </c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47"/>
        <v>0</v>
      </c>
      <c r="AK281" s="4"/>
      <c r="AL281" s="4"/>
      <c r="AM281" s="4"/>
      <c r="AN281" s="4"/>
      <c r="AO281" s="4"/>
      <c r="AP281" s="4"/>
      <c r="AQ281" s="43">
        <f>'EQUIPO FEBRERO 2025  1'!AQ282</f>
        <v>0</v>
      </c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47"/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47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47"/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47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47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47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47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47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47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47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47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47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47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47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47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47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47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47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47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47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47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47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47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47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47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47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47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47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47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47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47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47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47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47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spans="1:50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spans="1:50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spans="1:50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spans="1:50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spans="1:50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74" priority="1" operator="equal">
      <formula>3</formula>
    </cfRule>
  </conditionalFormatting>
  <conditionalFormatting sqref="AK3">
    <cfRule type="cellIs" dxfId="73" priority="2" operator="greaterThan">
      <formula>3</formula>
    </cfRule>
    <cfRule type="cellIs" dxfId="72" priority="3" operator="equal">
      <formula>0</formula>
    </cfRule>
    <cfRule type="cellIs" dxfId="71" priority="4" operator="between">
      <formula>1</formula>
      <formula>2</formula>
    </cfRule>
  </conditionalFormatting>
  <conditionalFormatting sqref="AK6:AP276 AK278:AP1005">
    <cfRule type="cellIs" dxfId="70" priority="5" operator="equal">
      <formula>3</formula>
    </cfRule>
    <cfRule type="cellIs" dxfId="69" priority="6" operator="greaterThan">
      <formula>3</formula>
    </cfRule>
    <cfRule type="cellIs" dxfId="68" priority="7" operator="equal">
      <formula>0</formula>
    </cfRule>
    <cfRule type="cellIs" dxfId="67" priority="8" operator="between">
      <formula>1</formula>
      <formula>2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AX100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8" t="s">
        <v>1691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5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64.5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1693</v>
      </c>
      <c r="O6" s="43">
        <f>'EQUIPO MARZO 2025'!AQ6</f>
        <v>43</v>
      </c>
      <c r="P6" s="45">
        <f t="shared" ref="P6:P220" si="0">O6</f>
        <v>43</v>
      </c>
      <c r="Q6" s="46">
        <f t="shared" ref="Q6:T6" si="1">AK6</f>
        <v>43</v>
      </c>
      <c r="R6" s="46">
        <f t="shared" si="1"/>
        <v>43</v>
      </c>
      <c r="S6" s="46">
        <f t="shared" si="1"/>
        <v>42</v>
      </c>
      <c r="T6" s="47">
        <f t="shared" si="1"/>
        <v>40</v>
      </c>
      <c r="U6" s="48"/>
      <c r="V6" s="37"/>
      <c r="W6" s="37"/>
      <c r="X6" s="37"/>
      <c r="Y6" s="49"/>
      <c r="Z6" s="50"/>
      <c r="AA6" s="37"/>
      <c r="AB6" s="37">
        <v>1</v>
      </c>
      <c r="AC6" s="37">
        <v>2</v>
      </c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43</v>
      </c>
      <c r="AL6" s="46">
        <f t="shared" si="2"/>
        <v>43</v>
      </c>
      <c r="AM6" s="46">
        <f t="shared" si="2"/>
        <v>42</v>
      </c>
      <c r="AN6" s="46">
        <f t="shared" si="2"/>
        <v>40</v>
      </c>
      <c r="AO6" s="46">
        <f t="shared" si="2"/>
        <v>40</v>
      </c>
      <c r="AP6" s="37"/>
      <c r="AQ6" s="43">
        <f t="shared" ref="AQ6:AQ260" si="3">AO6</f>
        <v>40</v>
      </c>
      <c r="AR6" s="53"/>
      <c r="AS6" s="53" t="s">
        <v>1694</v>
      </c>
      <c r="AT6" s="53"/>
      <c r="AU6" s="54"/>
      <c r="AV6" s="54"/>
      <c r="AW6" s="25"/>
      <c r="AX6" s="4"/>
    </row>
    <row r="7" spans="1:50" ht="64.5" customHeight="1" x14ac:dyDescent="0.4">
      <c r="A7" s="35">
        <f t="shared" ref="A7:A20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MARZO 2025'!AQ7</f>
        <v>10</v>
      </c>
      <c r="P7" s="45">
        <f t="shared" si="0"/>
        <v>10</v>
      </c>
      <c r="Q7" s="46">
        <f t="shared" ref="Q7:T7" si="5">AK7</f>
        <v>10</v>
      </c>
      <c r="R7" s="46">
        <f t="shared" si="5"/>
        <v>10</v>
      </c>
      <c r="S7" s="46">
        <f t="shared" si="5"/>
        <v>10</v>
      </c>
      <c r="T7" s="47">
        <f t="shared" si="5"/>
        <v>10</v>
      </c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10</v>
      </c>
      <c r="AL7" s="46">
        <f t="shared" si="6"/>
        <v>10</v>
      </c>
      <c r="AM7" s="46">
        <f t="shared" si="6"/>
        <v>10</v>
      </c>
      <c r="AN7" s="46">
        <f t="shared" si="6"/>
        <v>10</v>
      </c>
      <c r="AO7" s="46">
        <f t="shared" si="6"/>
        <v>10</v>
      </c>
      <c r="AP7" s="37"/>
      <c r="AQ7" s="43">
        <f t="shared" si="3"/>
        <v>10</v>
      </c>
      <c r="AR7" s="53"/>
      <c r="AS7" s="53"/>
      <c r="AT7" s="53"/>
      <c r="AU7" s="54"/>
      <c r="AV7" s="54"/>
      <c r="AW7" s="25"/>
      <c r="AX7" s="4"/>
    </row>
    <row r="8" spans="1:50" ht="64.5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MARZO 2025'!AQ8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  <c r="AW8" s="25"/>
      <c r="AX8" s="4"/>
    </row>
    <row r="9" spans="1:50" ht="64.5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MARZO 2025'!AQ9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  <c r="AW9" s="25"/>
      <c r="AX9" s="4"/>
    </row>
    <row r="10" spans="1:50" ht="64.5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MARZO 2025'!AQ10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  <c r="AW10" s="4"/>
      <c r="AX10" s="4"/>
    </row>
    <row r="11" spans="1:50" ht="64.5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MARZO 2025'!AQ11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  <c r="AW11" s="4"/>
      <c r="AX11" s="4"/>
    </row>
    <row r="12" spans="1:50" ht="64.5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MARZO 2025'!AQ12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  <c r="AW12" s="4"/>
      <c r="AX12" s="4"/>
    </row>
    <row r="13" spans="1:50" ht="64.5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MARZO 2025'!AQ13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  <c r="AW13" s="4"/>
      <c r="AX13" s="4"/>
    </row>
    <row r="14" spans="1:50" ht="64.5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MARZO 2025'!AQ14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  <c r="AW14" s="4"/>
      <c r="AX14" s="4"/>
    </row>
    <row r="15" spans="1:50" ht="64.5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MARZO 2025'!AQ15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  <c r="AW15" s="4"/>
      <c r="AX15" s="4"/>
    </row>
    <row r="16" spans="1:50" ht="64.5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MARZO 2025'!AQ16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  <c r="AW16" s="4"/>
      <c r="AX16" s="4"/>
    </row>
    <row r="17" spans="1:50" ht="64.5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MARZO 2025'!AQ17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  <c r="AW17" s="4"/>
      <c r="AX17" s="4"/>
    </row>
    <row r="18" spans="1:50" ht="64.5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MARZO 2025'!AQ18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  <c r="AW18" s="4"/>
      <c r="AX18" s="4"/>
    </row>
    <row r="19" spans="1:50" ht="64.5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MARZO 2025'!AQ19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  <c r="AW19" s="4"/>
      <c r="AX19" s="4"/>
    </row>
    <row r="20" spans="1:50" ht="64.5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MARZO 2025'!AQ20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  <c r="AW20" s="4"/>
      <c r="AX20" s="4"/>
    </row>
    <row r="21" spans="1:50" ht="64.5" customHeight="1" x14ac:dyDescent="0.4">
      <c r="A21" s="35"/>
      <c r="B21" s="73" t="s">
        <v>1695</v>
      </c>
      <c r="C21" s="37" t="s">
        <v>132</v>
      </c>
      <c r="D21" s="37" t="s">
        <v>98</v>
      </c>
      <c r="E21" s="41" t="s">
        <v>1696</v>
      </c>
      <c r="F21" s="37" t="s">
        <v>1697</v>
      </c>
      <c r="G21" s="71"/>
      <c r="H21" s="40"/>
      <c r="I21" s="41"/>
      <c r="J21" s="37"/>
      <c r="K21" s="72">
        <v>45768</v>
      </c>
      <c r="L21" s="43"/>
      <c r="M21" s="43">
        <v>187</v>
      </c>
      <c r="N21" s="44" t="s">
        <v>313</v>
      </c>
      <c r="O21" s="43"/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1</v>
      </c>
      <c r="T21" s="47">
        <f t="shared" si="33"/>
        <v>0</v>
      </c>
      <c r="U21" s="48"/>
      <c r="V21" s="37"/>
      <c r="W21" s="37">
        <v>1</v>
      </c>
      <c r="X21" s="37"/>
      <c r="Y21" s="49"/>
      <c r="Z21" s="50"/>
      <c r="AA21" s="37"/>
      <c r="AB21" s="37"/>
      <c r="AC21" s="37">
        <v>1</v>
      </c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1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>
        <v>2482651331</v>
      </c>
      <c r="AS21" s="53">
        <v>410</v>
      </c>
      <c r="AT21" s="53"/>
      <c r="AU21" s="54"/>
      <c r="AV21" s="54"/>
      <c r="AW21" s="4"/>
      <c r="AX21" s="4"/>
    </row>
    <row r="22" spans="1:50" ht="64.5" customHeight="1" x14ac:dyDescent="0.4">
      <c r="A22" s="35">
        <f>A20+1</f>
        <v>16</v>
      </c>
      <c r="B22" s="73" t="s">
        <v>114</v>
      </c>
      <c r="C22" s="41" t="s">
        <v>97</v>
      </c>
      <c r="D22" s="41" t="s">
        <v>98</v>
      </c>
      <c r="E22" s="41" t="s">
        <v>115</v>
      </c>
      <c r="F22" s="41" t="s">
        <v>116</v>
      </c>
      <c r="G22" s="44" t="s">
        <v>42</v>
      </c>
      <c r="H22" s="74">
        <v>36300</v>
      </c>
      <c r="I22" s="41" t="s">
        <v>117</v>
      </c>
      <c r="J22" s="37" t="s">
        <v>72</v>
      </c>
      <c r="K22" s="72">
        <v>45299</v>
      </c>
      <c r="L22" s="43"/>
      <c r="M22" s="43">
        <v>6</v>
      </c>
      <c r="N22" s="44"/>
      <c r="O22" s="43">
        <f>'EQUIPO MARZO 2025'!AQ21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2025'!AP21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  <c r="AW22" s="4"/>
      <c r="AX22" s="4"/>
    </row>
    <row r="23" spans="1:50" ht="64.5" customHeight="1" x14ac:dyDescent="0.4">
      <c r="A23" s="35">
        <f t="shared" ref="A23:A277" si="37">A22+1</f>
        <v>17</v>
      </c>
      <c r="B23" s="73" t="s">
        <v>118</v>
      </c>
      <c r="C23" s="41" t="s">
        <v>97</v>
      </c>
      <c r="D23" s="41" t="s">
        <v>98</v>
      </c>
      <c r="E23" s="41" t="s">
        <v>119</v>
      </c>
      <c r="F23" s="41" t="s">
        <v>120</v>
      </c>
      <c r="G23" s="44" t="s">
        <v>42</v>
      </c>
      <c r="H23" s="74"/>
      <c r="I23" s="41" t="s">
        <v>121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MARZO 2025'!AQ22</f>
        <v>0</v>
      </c>
      <c r="P23" s="45">
        <f t="shared" si="0"/>
        <v>0</v>
      </c>
      <c r="Q23" s="46">
        <f t="shared" ref="Q23:T23" si="38">AK23</f>
        <v>0</v>
      </c>
      <c r="R23" s="46">
        <f t="shared" si="38"/>
        <v>0</v>
      </c>
      <c r="S23" s="46">
        <f t="shared" si="38"/>
        <v>0</v>
      </c>
      <c r="T23" s="47">
        <f t="shared" si="38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2025'!AP22</f>
        <v>0</v>
      </c>
      <c r="AK23" s="52">
        <f t="shared" ref="AK23:AO23" si="39">P23-Z23+AE23+U23</f>
        <v>0</v>
      </c>
      <c r="AL23" s="46">
        <f t="shared" si="39"/>
        <v>0</v>
      </c>
      <c r="AM23" s="46">
        <f t="shared" si="39"/>
        <v>0</v>
      </c>
      <c r="AN23" s="46">
        <f t="shared" si="39"/>
        <v>0</v>
      </c>
      <c r="AO23" s="46">
        <f t="shared" si="39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  <c r="AW23" s="4"/>
      <c r="AX23" s="4"/>
    </row>
    <row r="24" spans="1:50" ht="64.5" customHeight="1" x14ac:dyDescent="0.4">
      <c r="A24" s="35">
        <f t="shared" si="37"/>
        <v>18</v>
      </c>
      <c r="B24" s="73" t="s">
        <v>123</v>
      </c>
      <c r="C24" s="41" t="s">
        <v>97</v>
      </c>
      <c r="D24" s="41" t="s">
        <v>98</v>
      </c>
      <c r="E24" s="41" t="s">
        <v>124</v>
      </c>
      <c r="F24" s="41" t="s">
        <v>125</v>
      </c>
      <c r="G24" s="44" t="s">
        <v>42</v>
      </c>
      <c r="H24" s="74"/>
      <c r="I24" s="41" t="s">
        <v>126</v>
      </c>
      <c r="J24" s="37" t="s">
        <v>72</v>
      </c>
      <c r="K24" s="42">
        <v>45336</v>
      </c>
      <c r="L24" s="75" t="s">
        <v>122</v>
      </c>
      <c r="M24" s="43">
        <v>37</v>
      </c>
      <c r="N24" s="44"/>
      <c r="O24" s="43">
        <f>'EQUIPO MARZO 2025'!AQ23</f>
        <v>0</v>
      </c>
      <c r="P24" s="45">
        <f t="shared" si="0"/>
        <v>0</v>
      </c>
      <c r="Q24" s="46">
        <f t="shared" ref="Q24:T24" si="40">AK24</f>
        <v>0</v>
      </c>
      <c r="R24" s="46">
        <f t="shared" si="40"/>
        <v>0</v>
      </c>
      <c r="S24" s="46">
        <f t="shared" si="40"/>
        <v>0</v>
      </c>
      <c r="T24" s="47">
        <f t="shared" si="40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2025'!AP23</f>
        <v>0</v>
      </c>
      <c r="AK24" s="52">
        <f t="shared" ref="AK24:AO24" si="41">P24-Z24+AE24+U24</f>
        <v>0</v>
      </c>
      <c r="AL24" s="46">
        <f t="shared" si="41"/>
        <v>0</v>
      </c>
      <c r="AM24" s="46">
        <f t="shared" si="41"/>
        <v>0</v>
      </c>
      <c r="AN24" s="46">
        <f t="shared" si="41"/>
        <v>0</v>
      </c>
      <c r="AO24" s="46">
        <f t="shared" si="41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  <c r="AW24" s="4"/>
      <c r="AX24" s="4"/>
    </row>
    <row r="25" spans="1:50" ht="64.5" customHeight="1" x14ac:dyDescent="0.4">
      <c r="A25" s="35">
        <f t="shared" si="37"/>
        <v>19</v>
      </c>
      <c r="B25" s="73" t="s">
        <v>127</v>
      </c>
      <c r="C25" s="41" t="s">
        <v>97</v>
      </c>
      <c r="D25" s="41" t="s">
        <v>98</v>
      </c>
      <c r="E25" s="41" t="s">
        <v>128</v>
      </c>
      <c r="F25" s="41" t="s">
        <v>129</v>
      </c>
      <c r="G25" s="44" t="s">
        <v>42</v>
      </c>
      <c r="H25" s="74"/>
      <c r="I25" s="41" t="s">
        <v>130</v>
      </c>
      <c r="J25" s="37" t="s">
        <v>72</v>
      </c>
      <c r="K25" s="42">
        <v>45336</v>
      </c>
      <c r="L25" s="75" t="s">
        <v>122</v>
      </c>
      <c r="M25" s="43">
        <v>38</v>
      </c>
      <c r="N25" s="44"/>
      <c r="O25" s="43">
        <f>'EQUIPO MARZO 2025'!AQ24</f>
        <v>0</v>
      </c>
      <c r="P25" s="45">
        <f t="shared" si="0"/>
        <v>0</v>
      </c>
      <c r="Q25" s="46">
        <f t="shared" ref="Q25:T25" si="42">AK25</f>
        <v>0</v>
      </c>
      <c r="R25" s="46">
        <f t="shared" si="42"/>
        <v>0</v>
      </c>
      <c r="S25" s="46">
        <f t="shared" si="42"/>
        <v>0</v>
      </c>
      <c r="T25" s="47">
        <f t="shared" si="42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2025'!AP24</f>
        <v>0</v>
      </c>
      <c r="AK25" s="52">
        <f t="shared" ref="AK25:AO25" si="43">P25-Z25+AE25+U25</f>
        <v>0</v>
      </c>
      <c r="AL25" s="46">
        <f t="shared" si="43"/>
        <v>0</v>
      </c>
      <c r="AM25" s="46">
        <f t="shared" si="43"/>
        <v>0</v>
      </c>
      <c r="AN25" s="46">
        <f t="shared" si="43"/>
        <v>0</v>
      </c>
      <c r="AO25" s="46">
        <f t="shared" si="43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  <c r="AW25" s="4"/>
      <c r="AX25" s="4"/>
    </row>
    <row r="26" spans="1:50" ht="64.5" customHeight="1" x14ac:dyDescent="0.4">
      <c r="A26" s="35">
        <f t="shared" si="37"/>
        <v>20</v>
      </c>
      <c r="B26" s="73" t="s">
        <v>131</v>
      </c>
      <c r="C26" s="37" t="s">
        <v>132</v>
      </c>
      <c r="D26" s="41"/>
      <c r="E26" s="41" t="s">
        <v>133</v>
      </c>
      <c r="F26" s="41" t="s">
        <v>134</v>
      </c>
      <c r="G26" s="44" t="s">
        <v>42</v>
      </c>
      <c r="H26" s="74"/>
      <c r="I26" s="41" t="s">
        <v>135</v>
      </c>
      <c r="J26" s="37" t="s">
        <v>136</v>
      </c>
      <c r="K26" s="42">
        <v>45454</v>
      </c>
      <c r="L26" s="75" t="s">
        <v>137</v>
      </c>
      <c r="M26" s="43">
        <v>76</v>
      </c>
      <c r="N26" s="44"/>
      <c r="O26" s="43">
        <f>'EQUIPO MARZO 2025'!AQ25</f>
        <v>0</v>
      </c>
      <c r="P26" s="45">
        <f t="shared" si="0"/>
        <v>0</v>
      </c>
      <c r="Q26" s="46">
        <f t="shared" ref="Q26:T26" si="44">AK26</f>
        <v>0</v>
      </c>
      <c r="R26" s="46">
        <f t="shared" si="44"/>
        <v>0</v>
      </c>
      <c r="S26" s="46">
        <f t="shared" si="44"/>
        <v>0</v>
      </c>
      <c r="T26" s="47">
        <f t="shared" si="44"/>
        <v>0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2025'!AP25</f>
        <v>0</v>
      </c>
      <c r="AK26" s="52">
        <f t="shared" ref="AK26:AO26" si="45">P26-Z26+AE26+U26</f>
        <v>0</v>
      </c>
      <c r="AL26" s="46">
        <f t="shared" si="45"/>
        <v>0</v>
      </c>
      <c r="AM26" s="46">
        <f t="shared" si="45"/>
        <v>0</v>
      </c>
      <c r="AN26" s="46">
        <f t="shared" si="45"/>
        <v>0</v>
      </c>
      <c r="AO26" s="46">
        <f t="shared" si="45"/>
        <v>0</v>
      </c>
      <c r="AP26" s="37"/>
      <c r="AQ26" s="43">
        <f t="shared" si="3"/>
        <v>0</v>
      </c>
      <c r="AR26" s="53"/>
      <c r="AS26" s="53"/>
      <c r="AT26" s="53"/>
      <c r="AU26" s="54"/>
      <c r="AV26" s="54"/>
      <c r="AW26" s="4"/>
      <c r="AX26" s="4"/>
    </row>
    <row r="27" spans="1:50" ht="64.5" customHeight="1" x14ac:dyDescent="0.4">
      <c r="A27" s="35">
        <f t="shared" si="37"/>
        <v>21</v>
      </c>
      <c r="B27" s="76" t="s">
        <v>138</v>
      </c>
      <c r="C27" s="68" t="s">
        <v>91</v>
      </c>
      <c r="D27" s="41" t="s">
        <v>58</v>
      </c>
      <c r="E27" s="41" t="s">
        <v>139</v>
      </c>
      <c r="F27" s="41" t="s">
        <v>140</v>
      </c>
      <c r="G27" s="53" t="s">
        <v>42</v>
      </c>
      <c r="H27" s="74">
        <v>2800</v>
      </c>
      <c r="I27" s="41" t="s">
        <v>141</v>
      </c>
      <c r="J27" s="41" t="s">
        <v>72</v>
      </c>
      <c r="K27" s="42">
        <v>45574</v>
      </c>
      <c r="L27" s="43" t="s">
        <v>142</v>
      </c>
      <c r="M27" s="43">
        <v>71</v>
      </c>
      <c r="N27" s="53"/>
      <c r="O27" s="43">
        <f>'EQUIPO MARZO 2025'!AQ26</f>
        <v>8</v>
      </c>
      <c r="P27" s="45">
        <f t="shared" si="0"/>
        <v>8</v>
      </c>
      <c r="Q27" s="46">
        <f t="shared" ref="Q27:T27" si="46">AK27</f>
        <v>8</v>
      </c>
      <c r="R27" s="46">
        <f t="shared" si="46"/>
        <v>8</v>
      </c>
      <c r="S27" s="46">
        <f t="shared" si="46"/>
        <v>8</v>
      </c>
      <c r="T27" s="47">
        <f t="shared" si="46"/>
        <v>8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2025'!AP26</f>
        <v>8</v>
      </c>
      <c r="AK27" s="52">
        <f t="shared" ref="AK27:AO27" si="47">P27-Z27+AE27+U27</f>
        <v>8</v>
      </c>
      <c r="AL27" s="46">
        <f t="shared" si="47"/>
        <v>8</v>
      </c>
      <c r="AM27" s="46">
        <f t="shared" si="47"/>
        <v>8</v>
      </c>
      <c r="AN27" s="46">
        <f t="shared" si="47"/>
        <v>8</v>
      </c>
      <c r="AO27" s="46">
        <f t="shared" si="47"/>
        <v>8</v>
      </c>
      <c r="AP27" s="37"/>
      <c r="AQ27" s="43">
        <f t="shared" si="3"/>
        <v>8</v>
      </c>
      <c r="AR27" s="41"/>
      <c r="AS27" s="41"/>
      <c r="AT27" s="53"/>
      <c r="AU27" s="54"/>
      <c r="AV27" s="54"/>
      <c r="AW27" s="4"/>
      <c r="AX27" s="4"/>
    </row>
    <row r="28" spans="1:50" ht="64.5" customHeight="1" x14ac:dyDescent="0.4">
      <c r="A28" s="35">
        <f t="shared" si="37"/>
        <v>22</v>
      </c>
      <c r="B28" s="76" t="s">
        <v>138</v>
      </c>
      <c r="C28" s="68" t="s">
        <v>91</v>
      </c>
      <c r="D28" s="37" t="s">
        <v>58</v>
      </c>
      <c r="E28" s="41" t="s">
        <v>139</v>
      </c>
      <c r="F28" s="37" t="s">
        <v>143</v>
      </c>
      <c r="G28" s="38" t="s">
        <v>42</v>
      </c>
      <c r="H28" s="40">
        <v>2800</v>
      </c>
      <c r="I28" s="41" t="s">
        <v>144</v>
      </c>
      <c r="J28" s="37" t="s">
        <v>72</v>
      </c>
      <c r="K28" s="42">
        <v>45574</v>
      </c>
      <c r="L28" s="43" t="s">
        <v>142</v>
      </c>
      <c r="M28" s="43">
        <v>71</v>
      </c>
      <c r="N28" s="41" t="s">
        <v>1699</v>
      </c>
      <c r="O28" s="43">
        <f>'EQUIPO MARZO 2025'!AQ27</f>
        <v>10</v>
      </c>
      <c r="P28" s="45">
        <f t="shared" si="0"/>
        <v>10</v>
      </c>
      <c r="Q28" s="46">
        <f t="shared" ref="Q28:T28" si="48">AK28</f>
        <v>10</v>
      </c>
      <c r="R28" s="46">
        <f t="shared" si="48"/>
        <v>10</v>
      </c>
      <c r="S28" s="46">
        <f t="shared" si="48"/>
        <v>10</v>
      </c>
      <c r="T28" s="47">
        <f t="shared" si="48"/>
        <v>9</v>
      </c>
      <c r="U28" s="48"/>
      <c r="V28" s="37"/>
      <c r="W28" s="37"/>
      <c r="X28" s="37"/>
      <c r="Y28" s="49"/>
      <c r="Z28" s="50"/>
      <c r="AA28" s="37"/>
      <c r="AB28" s="37"/>
      <c r="AC28" s="37">
        <v>1</v>
      </c>
      <c r="AD28" s="49"/>
      <c r="AE28" s="50"/>
      <c r="AF28" s="37"/>
      <c r="AG28" s="37"/>
      <c r="AH28" s="37"/>
      <c r="AI28" s="49"/>
      <c r="AJ28" s="51">
        <f>'EQUIPO ENERO 2025'!AP27</f>
        <v>10</v>
      </c>
      <c r="AK28" s="52">
        <f t="shared" ref="AK28:AO28" si="49">P28-Z28+AE28+U28</f>
        <v>10</v>
      </c>
      <c r="AL28" s="46">
        <f t="shared" si="49"/>
        <v>10</v>
      </c>
      <c r="AM28" s="46">
        <f t="shared" si="49"/>
        <v>10</v>
      </c>
      <c r="AN28" s="46">
        <f t="shared" si="49"/>
        <v>9</v>
      </c>
      <c r="AO28" s="46">
        <f t="shared" si="49"/>
        <v>9</v>
      </c>
      <c r="AP28" s="37"/>
      <c r="AQ28" s="43">
        <f t="shared" si="3"/>
        <v>9</v>
      </c>
      <c r="AR28" s="41">
        <v>2522433885</v>
      </c>
      <c r="AS28" s="41">
        <v>405</v>
      </c>
      <c r="AT28" s="53"/>
      <c r="AU28" s="54"/>
      <c r="AV28" s="54"/>
      <c r="AW28" s="4"/>
      <c r="AX28" s="4"/>
    </row>
    <row r="29" spans="1:50" ht="64.5" customHeight="1" x14ac:dyDescent="0.5">
      <c r="A29" s="35">
        <f t="shared" si="37"/>
        <v>23</v>
      </c>
      <c r="B29" s="76" t="s">
        <v>138</v>
      </c>
      <c r="C29" s="78" t="s">
        <v>91</v>
      </c>
      <c r="D29" s="79" t="s">
        <v>58</v>
      </c>
      <c r="E29" s="80" t="s">
        <v>139</v>
      </c>
      <c r="F29" s="79" t="s">
        <v>145</v>
      </c>
      <c r="G29" s="81" t="s">
        <v>42</v>
      </c>
      <c r="H29" s="82">
        <v>2800</v>
      </c>
      <c r="I29" s="80" t="s">
        <v>146</v>
      </c>
      <c r="J29" s="79" t="s">
        <v>72</v>
      </c>
      <c r="K29" s="83">
        <v>45574</v>
      </c>
      <c r="L29" s="84" t="s">
        <v>142</v>
      </c>
      <c r="M29" s="84">
        <v>71</v>
      </c>
      <c r="N29" s="85"/>
      <c r="O29" s="43">
        <f>'EQUIPO MARZO 2025'!AQ28</f>
        <v>6</v>
      </c>
      <c r="P29" s="86">
        <f t="shared" si="0"/>
        <v>6</v>
      </c>
      <c r="Q29" s="87">
        <f t="shared" ref="Q29:T29" si="50">AK29</f>
        <v>6</v>
      </c>
      <c r="R29" s="87">
        <f t="shared" si="50"/>
        <v>6</v>
      </c>
      <c r="S29" s="87">
        <f t="shared" si="50"/>
        <v>6</v>
      </c>
      <c r="T29" s="88">
        <f t="shared" si="50"/>
        <v>6</v>
      </c>
      <c r="U29" s="89"/>
      <c r="V29" s="90"/>
      <c r="W29" s="90"/>
      <c r="X29" s="90"/>
      <c r="Y29" s="91"/>
      <c r="Z29" s="92"/>
      <c r="AA29" s="90"/>
      <c r="AB29" s="90"/>
      <c r="AC29" s="90"/>
      <c r="AD29" s="91"/>
      <c r="AE29" s="92"/>
      <c r="AF29" s="90"/>
      <c r="AG29" s="90"/>
      <c r="AH29" s="90"/>
      <c r="AI29" s="91"/>
      <c r="AJ29" s="51">
        <f>'EQUIPO ENERO 2025'!AP28</f>
        <v>6</v>
      </c>
      <c r="AK29" s="93">
        <f t="shared" ref="AK29:AO29" si="51">P29-Z29+AE29+U29</f>
        <v>6</v>
      </c>
      <c r="AL29" s="94">
        <f t="shared" si="51"/>
        <v>6</v>
      </c>
      <c r="AM29" s="94">
        <f t="shared" si="51"/>
        <v>6</v>
      </c>
      <c r="AN29" s="94">
        <f t="shared" si="51"/>
        <v>6</v>
      </c>
      <c r="AO29" s="94">
        <f t="shared" si="51"/>
        <v>6</v>
      </c>
      <c r="AP29" s="79"/>
      <c r="AQ29" s="84">
        <f t="shared" si="3"/>
        <v>6</v>
      </c>
      <c r="AR29" s="95"/>
      <c r="AS29" s="95"/>
      <c r="AT29" s="96"/>
      <c r="AU29" s="97"/>
      <c r="AV29" s="97"/>
      <c r="AW29" s="98"/>
      <c r="AX29" s="98"/>
    </row>
    <row r="30" spans="1:50" ht="64.5" customHeight="1" x14ac:dyDescent="0.4">
      <c r="A30" s="35">
        <f t="shared" si="37"/>
        <v>24</v>
      </c>
      <c r="B30" s="67" t="s">
        <v>148</v>
      </c>
      <c r="C30" s="68" t="s">
        <v>91</v>
      </c>
      <c r="D30" s="56" t="s">
        <v>58</v>
      </c>
      <c r="E30" s="41" t="s">
        <v>139</v>
      </c>
      <c r="F30" s="37" t="s">
        <v>149</v>
      </c>
      <c r="G30" s="71" t="s">
        <v>42</v>
      </c>
      <c r="H30" s="40">
        <v>3000</v>
      </c>
      <c r="I30" s="41" t="s">
        <v>150</v>
      </c>
      <c r="J30" s="37" t="s">
        <v>72</v>
      </c>
      <c r="K30" s="42">
        <v>45107</v>
      </c>
      <c r="L30" s="43" t="s">
        <v>109</v>
      </c>
      <c r="M30" s="43">
        <v>390</v>
      </c>
      <c r="N30" s="44"/>
      <c r="O30" s="43">
        <f>'EQUIPO MARZO 2025'!AQ29</f>
        <v>5</v>
      </c>
      <c r="P30" s="45">
        <f t="shared" si="0"/>
        <v>5</v>
      </c>
      <c r="Q30" s="46">
        <f t="shared" ref="Q30:T30" si="52">AK30</f>
        <v>5</v>
      </c>
      <c r="R30" s="46">
        <f t="shared" si="52"/>
        <v>5</v>
      </c>
      <c r="S30" s="46">
        <f t="shared" si="52"/>
        <v>5</v>
      </c>
      <c r="T30" s="47">
        <f t="shared" si="52"/>
        <v>5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2025'!AP29</f>
        <v>5</v>
      </c>
      <c r="AK30" s="52">
        <f t="shared" ref="AK30:AO30" si="53">P30-Z30+AE30+U30</f>
        <v>5</v>
      </c>
      <c r="AL30" s="46">
        <f t="shared" si="53"/>
        <v>5</v>
      </c>
      <c r="AM30" s="46">
        <f t="shared" si="53"/>
        <v>5</v>
      </c>
      <c r="AN30" s="46">
        <f t="shared" si="53"/>
        <v>5</v>
      </c>
      <c r="AO30" s="46">
        <f t="shared" si="53"/>
        <v>5</v>
      </c>
      <c r="AP30" s="37"/>
      <c r="AQ30" s="43">
        <f t="shared" si="3"/>
        <v>5</v>
      </c>
      <c r="AR30" s="41"/>
      <c r="AS30" s="41"/>
      <c r="AT30" s="53"/>
      <c r="AU30" s="54"/>
      <c r="AV30" s="54"/>
      <c r="AW30" s="4"/>
      <c r="AX30" s="4"/>
    </row>
    <row r="31" spans="1:50" ht="64.5" customHeight="1" x14ac:dyDescent="0.4">
      <c r="A31" s="35">
        <f t="shared" si="37"/>
        <v>25</v>
      </c>
      <c r="B31" s="67" t="s">
        <v>151</v>
      </c>
      <c r="C31" s="37" t="s">
        <v>97</v>
      </c>
      <c r="D31" s="37" t="s">
        <v>98</v>
      </c>
      <c r="E31" s="41" t="s">
        <v>152</v>
      </c>
      <c r="F31" s="37" t="s">
        <v>153</v>
      </c>
      <c r="G31" s="38" t="s">
        <v>42</v>
      </c>
      <c r="H31" s="40">
        <v>6300</v>
      </c>
      <c r="I31" s="41" t="s">
        <v>152</v>
      </c>
      <c r="J31" s="37" t="s">
        <v>72</v>
      </c>
      <c r="K31" s="72">
        <v>45139</v>
      </c>
      <c r="L31" s="43">
        <v>781781092133</v>
      </c>
      <c r="M31" s="43">
        <v>419</v>
      </c>
      <c r="N31" s="44"/>
      <c r="O31" s="43">
        <f>'EQUIPO MARZO 2025'!AQ30</f>
        <v>0</v>
      </c>
      <c r="P31" s="45">
        <f t="shared" si="0"/>
        <v>0</v>
      </c>
      <c r="Q31" s="46">
        <f t="shared" ref="Q31:T31" si="54">AK31</f>
        <v>0</v>
      </c>
      <c r="R31" s="46">
        <f t="shared" si="54"/>
        <v>0</v>
      </c>
      <c r="S31" s="46">
        <f t="shared" si="54"/>
        <v>0</v>
      </c>
      <c r="T31" s="47">
        <f t="shared" si="54"/>
        <v>0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2025'!AP30</f>
        <v>0</v>
      </c>
      <c r="AK31" s="52">
        <f t="shared" ref="AK31:AO31" si="55">P31-Z31+AE31+U31</f>
        <v>0</v>
      </c>
      <c r="AL31" s="46">
        <f t="shared" si="55"/>
        <v>0</v>
      </c>
      <c r="AM31" s="46">
        <f t="shared" si="55"/>
        <v>0</v>
      </c>
      <c r="AN31" s="46">
        <f t="shared" si="55"/>
        <v>0</v>
      </c>
      <c r="AO31" s="46">
        <f t="shared" si="55"/>
        <v>0</v>
      </c>
      <c r="AP31" s="37"/>
      <c r="AQ31" s="43">
        <f t="shared" si="3"/>
        <v>0</v>
      </c>
      <c r="AR31" s="41"/>
      <c r="AS31" s="41"/>
      <c r="AT31" s="53"/>
      <c r="AU31" s="54"/>
      <c r="AV31" s="54"/>
      <c r="AW31" s="4"/>
      <c r="AX31" s="4"/>
    </row>
    <row r="32" spans="1:50" ht="64.5" customHeight="1" x14ac:dyDescent="0.4">
      <c r="A32" s="35">
        <f t="shared" si="37"/>
        <v>26</v>
      </c>
      <c r="B32" s="67" t="s">
        <v>154</v>
      </c>
      <c r="C32" s="37" t="s">
        <v>155</v>
      </c>
      <c r="D32" s="37" t="s">
        <v>59</v>
      </c>
      <c r="E32" s="41" t="s">
        <v>59</v>
      </c>
      <c r="F32" s="37"/>
      <c r="G32" s="38" t="s">
        <v>42</v>
      </c>
      <c r="H32" s="40"/>
      <c r="I32" s="41"/>
      <c r="J32" s="37"/>
      <c r="K32" s="42">
        <v>45568</v>
      </c>
      <c r="L32" s="43"/>
      <c r="M32" s="43">
        <v>62</v>
      </c>
      <c r="N32" s="44"/>
      <c r="O32" s="43">
        <f>'EQUIPO MARZO 2025'!AQ31</f>
        <v>2</v>
      </c>
      <c r="P32" s="45">
        <f t="shared" si="0"/>
        <v>2</v>
      </c>
      <c r="Q32" s="46">
        <f t="shared" ref="Q32:T32" si="56">AK32</f>
        <v>2</v>
      </c>
      <c r="R32" s="46">
        <f t="shared" si="56"/>
        <v>2</v>
      </c>
      <c r="S32" s="46">
        <f t="shared" si="56"/>
        <v>2</v>
      </c>
      <c r="T32" s="47">
        <f t="shared" si="56"/>
        <v>2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2025'!AP31</f>
        <v>2</v>
      </c>
      <c r="AK32" s="52">
        <f t="shared" ref="AK32:AO32" si="57">P32-Z32+AE32+U32</f>
        <v>2</v>
      </c>
      <c r="AL32" s="46">
        <f t="shared" si="57"/>
        <v>2</v>
      </c>
      <c r="AM32" s="46">
        <f t="shared" si="57"/>
        <v>2</v>
      </c>
      <c r="AN32" s="46">
        <f t="shared" si="57"/>
        <v>2</v>
      </c>
      <c r="AO32" s="46">
        <f t="shared" si="57"/>
        <v>2</v>
      </c>
      <c r="AP32" s="37"/>
      <c r="AQ32" s="43">
        <f t="shared" si="3"/>
        <v>2</v>
      </c>
      <c r="AR32" s="41"/>
      <c r="AS32" s="41"/>
      <c r="AT32" s="53"/>
      <c r="AU32" s="54"/>
      <c r="AV32" s="54"/>
      <c r="AW32" s="4"/>
      <c r="AX32" s="4"/>
    </row>
    <row r="33" spans="1:50" ht="64.5" customHeight="1" x14ac:dyDescent="0.4">
      <c r="A33" s="35">
        <f t="shared" si="37"/>
        <v>27</v>
      </c>
      <c r="B33" s="67" t="s">
        <v>156</v>
      </c>
      <c r="C33" s="37" t="s">
        <v>74</v>
      </c>
      <c r="D33" s="99" t="s">
        <v>58</v>
      </c>
      <c r="E33" s="41" t="s">
        <v>157</v>
      </c>
      <c r="F33" s="37" t="s">
        <v>158</v>
      </c>
      <c r="G33" s="38" t="s">
        <v>42</v>
      </c>
      <c r="H33" s="40">
        <v>9500</v>
      </c>
      <c r="I33" s="41" t="s">
        <v>159</v>
      </c>
      <c r="J33" s="37" t="s">
        <v>160</v>
      </c>
      <c r="K33" s="42">
        <v>45666</v>
      </c>
      <c r="L33" s="43" t="s">
        <v>45</v>
      </c>
      <c r="M33" s="43">
        <v>117</v>
      </c>
      <c r="N33" s="44"/>
      <c r="O33" s="43">
        <f>'EQUIPO MARZO 2025'!AQ32</f>
        <v>1</v>
      </c>
      <c r="P33" s="45">
        <f t="shared" si="0"/>
        <v>1</v>
      </c>
      <c r="Q33" s="46">
        <f t="shared" ref="Q33:T33" si="58">AK33</f>
        <v>1</v>
      </c>
      <c r="R33" s="46">
        <f t="shared" si="58"/>
        <v>1</v>
      </c>
      <c r="S33" s="46">
        <f t="shared" si="58"/>
        <v>1</v>
      </c>
      <c r="T33" s="47">
        <f t="shared" si="58"/>
        <v>1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2025'!AP32</f>
        <v>1</v>
      </c>
      <c r="AK33" s="52">
        <f t="shared" ref="AK33:AO33" si="59">P33-Z33+AE33+U33</f>
        <v>1</v>
      </c>
      <c r="AL33" s="46">
        <f t="shared" si="59"/>
        <v>1</v>
      </c>
      <c r="AM33" s="46">
        <f t="shared" si="59"/>
        <v>1</v>
      </c>
      <c r="AN33" s="46">
        <f t="shared" si="59"/>
        <v>1</v>
      </c>
      <c r="AO33" s="46">
        <f t="shared" si="59"/>
        <v>1</v>
      </c>
      <c r="AP33" s="37"/>
      <c r="AQ33" s="43">
        <f t="shared" si="3"/>
        <v>1</v>
      </c>
      <c r="AR33" s="41"/>
      <c r="AS33" s="41"/>
      <c r="AT33" s="53"/>
      <c r="AU33" s="54"/>
      <c r="AV33" s="54"/>
      <c r="AW33" s="4"/>
      <c r="AX33" s="4"/>
    </row>
    <row r="34" spans="1:50" ht="64.5" customHeight="1" x14ac:dyDescent="0.4">
      <c r="A34" s="35">
        <f t="shared" si="37"/>
        <v>28</v>
      </c>
      <c r="B34" s="67" t="s">
        <v>161</v>
      </c>
      <c r="C34" s="37" t="s">
        <v>38</v>
      </c>
      <c r="D34" s="100" t="s">
        <v>58</v>
      </c>
      <c r="E34" s="41" t="s">
        <v>157</v>
      </c>
      <c r="F34" s="37" t="s">
        <v>162</v>
      </c>
      <c r="G34" s="38" t="s">
        <v>42</v>
      </c>
      <c r="H34" s="38" t="s">
        <v>163</v>
      </c>
      <c r="I34" s="41" t="s">
        <v>164</v>
      </c>
      <c r="J34" s="37" t="s">
        <v>72</v>
      </c>
      <c r="K34" s="42">
        <v>45107</v>
      </c>
      <c r="L34" s="43" t="s">
        <v>109</v>
      </c>
      <c r="M34" s="43">
        <v>393</v>
      </c>
      <c r="N34" s="44"/>
      <c r="O34" s="43">
        <f>'EQUIPO MARZO 2025'!AQ33</f>
        <v>1</v>
      </c>
      <c r="P34" s="45">
        <f t="shared" si="0"/>
        <v>1</v>
      </c>
      <c r="Q34" s="46">
        <f t="shared" ref="Q34:T34" si="60">AK34</f>
        <v>1</v>
      </c>
      <c r="R34" s="46">
        <f t="shared" si="60"/>
        <v>1</v>
      </c>
      <c r="S34" s="46">
        <f t="shared" si="60"/>
        <v>1</v>
      </c>
      <c r="T34" s="47">
        <f t="shared" si="60"/>
        <v>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2025'!AP33</f>
        <v>1</v>
      </c>
      <c r="AK34" s="52">
        <f t="shared" ref="AK34:AO34" si="61">P34-Z34+AE34+U34</f>
        <v>1</v>
      </c>
      <c r="AL34" s="46">
        <f t="shared" si="61"/>
        <v>1</v>
      </c>
      <c r="AM34" s="46">
        <f t="shared" si="61"/>
        <v>1</v>
      </c>
      <c r="AN34" s="46">
        <f t="shared" si="61"/>
        <v>1</v>
      </c>
      <c r="AO34" s="46">
        <f t="shared" si="61"/>
        <v>1</v>
      </c>
      <c r="AP34" s="37"/>
      <c r="AQ34" s="43">
        <f t="shared" si="3"/>
        <v>1</v>
      </c>
      <c r="AR34" s="41"/>
      <c r="AS34" s="41"/>
      <c r="AT34" s="53"/>
      <c r="AU34" s="54"/>
      <c r="AV34" s="54"/>
      <c r="AW34" s="4"/>
      <c r="AX34" s="4"/>
    </row>
    <row r="35" spans="1:50" ht="64.5" customHeight="1" x14ac:dyDescent="0.4">
      <c r="A35" s="35">
        <f t="shared" si="37"/>
        <v>29</v>
      </c>
      <c r="B35" s="73" t="s">
        <v>165</v>
      </c>
      <c r="C35" s="68" t="s">
        <v>91</v>
      </c>
      <c r="D35" s="41" t="s">
        <v>58</v>
      </c>
      <c r="E35" s="41" t="s">
        <v>166</v>
      </c>
      <c r="F35" s="41" t="s">
        <v>167</v>
      </c>
      <c r="G35" s="44" t="s">
        <v>42</v>
      </c>
      <c r="H35" s="74">
        <v>650</v>
      </c>
      <c r="I35" s="41" t="s">
        <v>168</v>
      </c>
      <c r="J35" s="41" t="s">
        <v>72</v>
      </c>
      <c r="K35" s="42">
        <v>45107</v>
      </c>
      <c r="L35" s="43" t="s">
        <v>109</v>
      </c>
      <c r="M35" s="43">
        <v>389</v>
      </c>
      <c r="N35" s="44"/>
      <c r="O35" s="43">
        <f>'EQUIPO MARZO 2025'!AQ34</f>
        <v>11</v>
      </c>
      <c r="P35" s="45">
        <f t="shared" si="0"/>
        <v>11</v>
      </c>
      <c r="Q35" s="46">
        <f t="shared" ref="Q35:T35" si="62">AK35</f>
        <v>11</v>
      </c>
      <c r="R35" s="46">
        <f t="shared" si="62"/>
        <v>11</v>
      </c>
      <c r="S35" s="46">
        <f t="shared" si="62"/>
        <v>11</v>
      </c>
      <c r="T35" s="47">
        <f t="shared" si="62"/>
        <v>11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2025'!AP34</f>
        <v>11</v>
      </c>
      <c r="AK35" s="52">
        <f t="shared" ref="AK35:AO35" si="63">P35-Z35+AE35+U35</f>
        <v>11</v>
      </c>
      <c r="AL35" s="46">
        <f t="shared" si="63"/>
        <v>11</v>
      </c>
      <c r="AM35" s="46">
        <f t="shared" si="63"/>
        <v>11</v>
      </c>
      <c r="AN35" s="46">
        <f t="shared" si="63"/>
        <v>11</v>
      </c>
      <c r="AO35" s="46">
        <f t="shared" si="63"/>
        <v>11</v>
      </c>
      <c r="AP35" s="37"/>
      <c r="AQ35" s="43">
        <f t="shared" si="3"/>
        <v>11</v>
      </c>
      <c r="AR35" s="41"/>
      <c r="AS35" s="41"/>
      <c r="AT35" s="53"/>
      <c r="AU35" s="54"/>
      <c r="AV35" s="54"/>
      <c r="AW35" s="4"/>
      <c r="AX35" s="4"/>
    </row>
    <row r="36" spans="1:50" ht="64.5" customHeight="1" x14ac:dyDescent="0.4">
      <c r="A36" s="35">
        <f t="shared" si="37"/>
        <v>30</v>
      </c>
      <c r="B36" s="67" t="s">
        <v>169</v>
      </c>
      <c r="C36" s="68" t="s">
        <v>91</v>
      </c>
      <c r="D36" s="37" t="s">
        <v>58</v>
      </c>
      <c r="E36" s="41" t="s">
        <v>170</v>
      </c>
      <c r="F36" s="37" t="s">
        <v>167</v>
      </c>
      <c r="G36" s="38" t="s">
        <v>42</v>
      </c>
      <c r="H36" s="40">
        <v>1800</v>
      </c>
      <c r="I36" s="41" t="s">
        <v>171</v>
      </c>
      <c r="J36" s="37" t="s">
        <v>72</v>
      </c>
      <c r="K36" s="62">
        <v>44592</v>
      </c>
      <c r="L36" s="43"/>
      <c r="M36" s="43"/>
      <c r="N36" s="53"/>
      <c r="O36" s="43">
        <f>'EQUIPO MARZO 2025'!AQ35</f>
        <v>6</v>
      </c>
      <c r="P36" s="45">
        <f t="shared" si="0"/>
        <v>6</v>
      </c>
      <c r="Q36" s="46">
        <f t="shared" ref="Q36:T36" si="64">AK36</f>
        <v>6</v>
      </c>
      <c r="R36" s="46">
        <f t="shared" si="64"/>
        <v>6</v>
      </c>
      <c r="S36" s="46">
        <f t="shared" si="64"/>
        <v>6</v>
      </c>
      <c r="T36" s="47">
        <f t="shared" si="64"/>
        <v>6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2025'!AP35</f>
        <v>6</v>
      </c>
      <c r="AK36" s="52">
        <f t="shared" ref="AK36:AO36" si="65">P36-Z36+AE36+U36</f>
        <v>6</v>
      </c>
      <c r="AL36" s="46">
        <f t="shared" si="65"/>
        <v>6</v>
      </c>
      <c r="AM36" s="46">
        <f t="shared" si="65"/>
        <v>6</v>
      </c>
      <c r="AN36" s="46">
        <f t="shared" si="65"/>
        <v>6</v>
      </c>
      <c r="AO36" s="46">
        <f t="shared" si="65"/>
        <v>6</v>
      </c>
      <c r="AP36" s="37"/>
      <c r="AQ36" s="43">
        <f t="shared" si="3"/>
        <v>6</v>
      </c>
      <c r="AR36" s="41"/>
      <c r="AS36" s="41"/>
      <c r="AT36" s="53"/>
      <c r="AU36" s="54"/>
      <c r="AV36" s="54"/>
      <c r="AW36" s="4"/>
      <c r="AX36" s="4"/>
    </row>
    <row r="37" spans="1:50" ht="64.5" customHeight="1" x14ac:dyDescent="0.4">
      <c r="A37" s="35">
        <f t="shared" si="37"/>
        <v>31</v>
      </c>
      <c r="B37" s="67" t="s">
        <v>172</v>
      </c>
      <c r="C37" s="68" t="s">
        <v>91</v>
      </c>
      <c r="D37" s="53" t="s">
        <v>98</v>
      </c>
      <c r="E37" s="41" t="s">
        <v>173</v>
      </c>
      <c r="F37" s="41" t="s">
        <v>174</v>
      </c>
      <c r="G37" s="71" t="s">
        <v>42</v>
      </c>
      <c r="H37" s="74">
        <v>3400</v>
      </c>
      <c r="I37" s="41" t="s">
        <v>173</v>
      </c>
      <c r="J37" s="41" t="s">
        <v>72</v>
      </c>
      <c r="K37" s="42">
        <v>45107</v>
      </c>
      <c r="L37" s="43" t="s">
        <v>109</v>
      </c>
      <c r="M37" s="43">
        <v>393</v>
      </c>
      <c r="N37" s="44"/>
      <c r="O37" s="43">
        <f>'EQUIPO MARZO 2025'!AQ36</f>
        <v>4</v>
      </c>
      <c r="P37" s="45">
        <f t="shared" si="0"/>
        <v>4</v>
      </c>
      <c r="Q37" s="46">
        <f t="shared" ref="Q37:T37" si="66">AK37</f>
        <v>4</v>
      </c>
      <c r="R37" s="46">
        <f t="shared" si="66"/>
        <v>4</v>
      </c>
      <c r="S37" s="46">
        <f t="shared" si="66"/>
        <v>4</v>
      </c>
      <c r="T37" s="47">
        <f t="shared" si="66"/>
        <v>4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2025'!AP36</f>
        <v>4</v>
      </c>
      <c r="AK37" s="52">
        <f t="shared" ref="AK37:AO37" si="67">P37-Z37+AE37+U37</f>
        <v>4</v>
      </c>
      <c r="AL37" s="46">
        <f t="shared" si="67"/>
        <v>4</v>
      </c>
      <c r="AM37" s="46">
        <f t="shared" si="67"/>
        <v>4</v>
      </c>
      <c r="AN37" s="46">
        <f t="shared" si="67"/>
        <v>4</v>
      </c>
      <c r="AO37" s="46">
        <f t="shared" si="67"/>
        <v>4</v>
      </c>
      <c r="AP37" s="37"/>
      <c r="AQ37" s="43">
        <f t="shared" si="3"/>
        <v>4</v>
      </c>
      <c r="AR37" s="41"/>
      <c r="AS37" s="41"/>
      <c r="AT37" s="53"/>
      <c r="AU37" s="54"/>
      <c r="AV37" s="54"/>
      <c r="AW37" s="4"/>
      <c r="AX37" s="4"/>
    </row>
    <row r="38" spans="1:50" ht="64.5" customHeight="1" x14ac:dyDescent="0.4">
      <c r="A38" s="35">
        <f t="shared" si="37"/>
        <v>32</v>
      </c>
      <c r="B38" s="67" t="s">
        <v>175</v>
      </c>
      <c r="C38" s="68" t="s">
        <v>91</v>
      </c>
      <c r="D38" s="56" t="s">
        <v>176</v>
      </c>
      <c r="E38" s="41" t="s">
        <v>177</v>
      </c>
      <c r="F38" s="37" t="s">
        <v>178</v>
      </c>
      <c r="G38" s="71" t="s">
        <v>42</v>
      </c>
      <c r="H38" s="40">
        <v>550</v>
      </c>
      <c r="I38" s="41" t="s">
        <v>177</v>
      </c>
      <c r="J38" s="37" t="s">
        <v>72</v>
      </c>
      <c r="K38" s="42">
        <v>45328</v>
      </c>
      <c r="L38" s="43" t="s">
        <v>109</v>
      </c>
      <c r="M38" s="43">
        <v>32</v>
      </c>
      <c r="N38" s="44"/>
      <c r="O38" s="43">
        <f>'EQUIPO MARZO 2025'!AQ37</f>
        <v>12</v>
      </c>
      <c r="P38" s="45">
        <f t="shared" si="0"/>
        <v>12</v>
      </c>
      <c r="Q38" s="46">
        <f t="shared" ref="Q38:T38" si="68">AK38</f>
        <v>12</v>
      </c>
      <c r="R38" s="46">
        <f t="shared" si="68"/>
        <v>12</v>
      </c>
      <c r="S38" s="46">
        <f t="shared" si="68"/>
        <v>12</v>
      </c>
      <c r="T38" s="47">
        <f t="shared" si="68"/>
        <v>12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2025'!AP37</f>
        <v>14</v>
      </c>
      <c r="AK38" s="52">
        <f t="shared" ref="AK38:AO38" si="69">P38-Z38+AE38+U38</f>
        <v>12</v>
      </c>
      <c r="AL38" s="46">
        <f t="shared" si="69"/>
        <v>12</v>
      </c>
      <c r="AM38" s="46">
        <f t="shared" si="69"/>
        <v>12</v>
      </c>
      <c r="AN38" s="46">
        <f t="shared" si="69"/>
        <v>12</v>
      </c>
      <c r="AO38" s="46">
        <f t="shared" si="69"/>
        <v>12</v>
      </c>
      <c r="AP38" s="37"/>
      <c r="AQ38" s="43">
        <f t="shared" si="3"/>
        <v>12</v>
      </c>
      <c r="AR38" s="41"/>
      <c r="AS38" s="41"/>
      <c r="AT38" s="53"/>
      <c r="AU38" s="54"/>
      <c r="AV38" s="54"/>
      <c r="AW38" s="4"/>
      <c r="AX38" s="4"/>
    </row>
    <row r="39" spans="1:50" ht="64.5" customHeight="1" x14ac:dyDescent="0.4">
      <c r="A39" s="35">
        <f t="shared" si="37"/>
        <v>33</v>
      </c>
      <c r="B39" s="67" t="s">
        <v>181</v>
      </c>
      <c r="C39" s="68" t="s">
        <v>91</v>
      </c>
      <c r="D39" s="56" t="s">
        <v>58</v>
      </c>
      <c r="E39" s="41" t="s">
        <v>182</v>
      </c>
      <c r="F39" s="37" t="s">
        <v>183</v>
      </c>
      <c r="G39" s="38" t="s">
        <v>42</v>
      </c>
      <c r="H39" s="40">
        <v>7500</v>
      </c>
      <c r="I39" s="41" t="s">
        <v>184</v>
      </c>
      <c r="J39" s="37" t="s">
        <v>72</v>
      </c>
      <c r="K39" s="42">
        <v>45107</v>
      </c>
      <c r="L39" s="43" t="s">
        <v>109</v>
      </c>
      <c r="M39" s="43">
        <v>392</v>
      </c>
      <c r="N39" s="44"/>
      <c r="O39" s="43">
        <f>'EQUIPO MARZO 2025'!AQ38</f>
        <v>5</v>
      </c>
      <c r="P39" s="45">
        <f t="shared" si="0"/>
        <v>5</v>
      </c>
      <c r="Q39" s="46">
        <f t="shared" ref="Q39:T39" si="70">AK39</f>
        <v>5</v>
      </c>
      <c r="R39" s="46">
        <f t="shared" si="70"/>
        <v>5</v>
      </c>
      <c r="S39" s="46">
        <f t="shared" si="70"/>
        <v>5</v>
      </c>
      <c r="T39" s="47">
        <f t="shared" si="70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2025'!AP38</f>
        <v>5</v>
      </c>
      <c r="AK39" s="52">
        <f t="shared" ref="AK39:AO39" si="71">P39-Z39+AE39+U39</f>
        <v>5</v>
      </c>
      <c r="AL39" s="46">
        <f t="shared" si="71"/>
        <v>5</v>
      </c>
      <c r="AM39" s="46">
        <f t="shared" si="71"/>
        <v>5</v>
      </c>
      <c r="AN39" s="46">
        <f t="shared" si="71"/>
        <v>5</v>
      </c>
      <c r="AO39" s="46">
        <f t="shared" si="71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  <c r="AW39" s="4"/>
      <c r="AX39" s="4"/>
    </row>
    <row r="40" spans="1:50" ht="64.5" customHeight="1" x14ac:dyDescent="0.4">
      <c r="A40" s="35">
        <f t="shared" si="37"/>
        <v>34</v>
      </c>
      <c r="B40" s="67" t="s">
        <v>189</v>
      </c>
      <c r="C40" s="68" t="s">
        <v>190</v>
      </c>
      <c r="D40" s="56" t="s">
        <v>58</v>
      </c>
      <c r="E40" s="41" t="s">
        <v>191</v>
      </c>
      <c r="F40" s="37" t="s">
        <v>183</v>
      </c>
      <c r="G40" s="38" t="s">
        <v>42</v>
      </c>
      <c r="H40" s="40">
        <v>10800</v>
      </c>
      <c r="I40" s="41" t="s">
        <v>192</v>
      </c>
      <c r="J40" s="37" t="s">
        <v>72</v>
      </c>
      <c r="K40" s="42">
        <v>45673</v>
      </c>
      <c r="L40" s="43" t="s">
        <v>89</v>
      </c>
      <c r="M40" s="43">
        <v>126</v>
      </c>
      <c r="N40" s="44"/>
      <c r="O40" s="43">
        <f>'EQUIPO MARZO 2025'!AQ39</f>
        <v>5</v>
      </c>
      <c r="P40" s="45">
        <f t="shared" si="0"/>
        <v>5</v>
      </c>
      <c r="Q40" s="46">
        <f t="shared" ref="Q40:T40" si="72">AK40</f>
        <v>5</v>
      </c>
      <c r="R40" s="46">
        <f t="shared" si="72"/>
        <v>5</v>
      </c>
      <c r="S40" s="46">
        <f t="shared" si="72"/>
        <v>5</v>
      </c>
      <c r="T40" s="47">
        <f t="shared" si="72"/>
        <v>5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1">
        <f>'EQUIPO ENERO 2025'!AP39</f>
        <v>5</v>
      </c>
      <c r="AK40" s="52">
        <f t="shared" ref="AK40:AO40" si="73">P40-Z40+AE40+U40</f>
        <v>5</v>
      </c>
      <c r="AL40" s="46">
        <f t="shared" si="73"/>
        <v>5</v>
      </c>
      <c r="AM40" s="46">
        <f t="shared" si="73"/>
        <v>5</v>
      </c>
      <c r="AN40" s="46">
        <f t="shared" si="73"/>
        <v>5</v>
      </c>
      <c r="AO40" s="46">
        <f t="shared" si="73"/>
        <v>5</v>
      </c>
      <c r="AP40" s="37">
        <v>1</v>
      </c>
      <c r="AQ40" s="43">
        <f t="shared" si="3"/>
        <v>5</v>
      </c>
      <c r="AR40" s="41"/>
      <c r="AS40" s="41"/>
      <c r="AT40" s="53"/>
      <c r="AU40" s="54"/>
      <c r="AV40" s="54"/>
      <c r="AW40" s="4"/>
      <c r="AX40" s="4"/>
    </row>
    <row r="41" spans="1:50" ht="64.5" customHeight="1" x14ac:dyDescent="0.4">
      <c r="A41" s="35">
        <f t="shared" si="37"/>
        <v>35</v>
      </c>
      <c r="B41" s="67" t="s">
        <v>193</v>
      </c>
      <c r="C41" s="68" t="s">
        <v>91</v>
      </c>
      <c r="D41" s="56" t="s">
        <v>58</v>
      </c>
      <c r="E41" s="41" t="s">
        <v>194</v>
      </c>
      <c r="F41" s="37" t="s">
        <v>149</v>
      </c>
      <c r="G41" s="38" t="s">
        <v>42</v>
      </c>
      <c r="H41" s="40">
        <v>2800</v>
      </c>
      <c r="I41" s="41" t="s">
        <v>195</v>
      </c>
      <c r="J41" s="37" t="s">
        <v>72</v>
      </c>
      <c r="K41" s="42">
        <v>45574</v>
      </c>
      <c r="L41" s="43" t="s">
        <v>142</v>
      </c>
      <c r="M41" s="43">
        <v>71</v>
      </c>
      <c r="N41" s="44" t="s">
        <v>1701</v>
      </c>
      <c r="O41" s="43">
        <f>'EQUIPO MARZO 2025'!AQ40</f>
        <v>8</v>
      </c>
      <c r="P41" s="45">
        <f t="shared" si="0"/>
        <v>8</v>
      </c>
      <c r="Q41" s="46">
        <f t="shared" ref="Q41:T41" si="74">AK41</f>
        <v>7</v>
      </c>
      <c r="R41" s="46">
        <f t="shared" si="74"/>
        <v>7</v>
      </c>
      <c r="S41" s="46">
        <f t="shared" si="74"/>
        <v>7</v>
      </c>
      <c r="T41" s="47">
        <f t="shared" si="74"/>
        <v>6</v>
      </c>
      <c r="U41" s="48"/>
      <c r="V41" s="37"/>
      <c r="W41" s="37"/>
      <c r="X41" s="37"/>
      <c r="Y41" s="49"/>
      <c r="Z41" s="50">
        <v>1</v>
      </c>
      <c r="AA41" s="37"/>
      <c r="AB41" s="37"/>
      <c r="AC41" s="37">
        <v>1</v>
      </c>
      <c r="AD41" s="49"/>
      <c r="AE41" s="50"/>
      <c r="AF41" s="37"/>
      <c r="AG41" s="37"/>
      <c r="AH41" s="37"/>
      <c r="AI41" s="49"/>
      <c r="AJ41" s="51">
        <f>'EQUIPO ENERO 2025'!AP40</f>
        <v>8</v>
      </c>
      <c r="AK41" s="52">
        <f t="shared" ref="AK41:AO41" si="75">P41-Z41+AE41+U41</f>
        <v>7</v>
      </c>
      <c r="AL41" s="46">
        <f t="shared" si="75"/>
        <v>7</v>
      </c>
      <c r="AM41" s="46">
        <f t="shared" si="75"/>
        <v>7</v>
      </c>
      <c r="AN41" s="46">
        <f t="shared" si="75"/>
        <v>6</v>
      </c>
      <c r="AO41" s="46">
        <f t="shared" si="75"/>
        <v>6</v>
      </c>
      <c r="AP41" s="37">
        <v>1</v>
      </c>
      <c r="AQ41" s="43">
        <f t="shared" si="3"/>
        <v>6</v>
      </c>
      <c r="AR41" s="41" t="s">
        <v>1702</v>
      </c>
      <c r="AS41" s="41" t="s">
        <v>1703</v>
      </c>
      <c r="AT41" s="53"/>
      <c r="AU41" s="54"/>
      <c r="AV41" s="54"/>
      <c r="AW41" s="4"/>
      <c r="AX41" s="4"/>
    </row>
    <row r="42" spans="1:50" ht="64.5" customHeight="1" x14ac:dyDescent="0.4">
      <c r="A42" s="35">
        <f t="shared" si="37"/>
        <v>36</v>
      </c>
      <c r="B42" s="67" t="s">
        <v>198</v>
      </c>
      <c r="C42" s="68" t="s">
        <v>91</v>
      </c>
      <c r="D42" s="56" t="s">
        <v>58</v>
      </c>
      <c r="E42" s="41" t="s">
        <v>194</v>
      </c>
      <c r="F42" s="37" t="s">
        <v>199</v>
      </c>
      <c r="G42" s="38" t="s">
        <v>42</v>
      </c>
      <c r="H42" s="40">
        <v>2800</v>
      </c>
      <c r="I42" s="41" t="s">
        <v>200</v>
      </c>
      <c r="J42" s="37" t="s">
        <v>72</v>
      </c>
      <c r="K42" s="42">
        <v>45574</v>
      </c>
      <c r="L42" s="43" t="s">
        <v>142</v>
      </c>
      <c r="M42" s="43">
        <v>71</v>
      </c>
      <c r="N42" s="53"/>
      <c r="O42" s="43">
        <f>'EQUIPO MARZO 2025'!AQ41</f>
        <v>2</v>
      </c>
      <c r="P42" s="45">
        <f t="shared" si="0"/>
        <v>2</v>
      </c>
      <c r="Q42" s="46">
        <f t="shared" ref="Q42:T42" si="76">AK42</f>
        <v>2</v>
      </c>
      <c r="R42" s="46">
        <f t="shared" si="76"/>
        <v>2</v>
      </c>
      <c r="S42" s="46">
        <f t="shared" si="76"/>
        <v>2</v>
      </c>
      <c r="T42" s="47">
        <f t="shared" si="76"/>
        <v>2</v>
      </c>
      <c r="U42" s="48"/>
      <c r="V42" s="37"/>
      <c r="W42" s="37"/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2025'!AP41</f>
        <v>2</v>
      </c>
      <c r="AK42" s="52">
        <f t="shared" ref="AK42:AO42" si="77">P42-Z42+AE42+U42</f>
        <v>2</v>
      </c>
      <c r="AL42" s="46">
        <f t="shared" si="77"/>
        <v>2</v>
      </c>
      <c r="AM42" s="46">
        <f t="shared" si="77"/>
        <v>2</v>
      </c>
      <c r="AN42" s="46">
        <f t="shared" si="77"/>
        <v>2</v>
      </c>
      <c r="AO42" s="46">
        <f t="shared" si="77"/>
        <v>2</v>
      </c>
      <c r="AP42" s="37">
        <v>0</v>
      </c>
      <c r="AQ42" s="43">
        <f t="shared" si="3"/>
        <v>2</v>
      </c>
      <c r="AR42" s="53"/>
      <c r="AS42" s="53"/>
      <c r="AT42" s="53"/>
      <c r="AU42" s="54"/>
      <c r="AV42" s="54"/>
      <c r="AW42" s="4"/>
      <c r="AX42" s="4"/>
    </row>
    <row r="43" spans="1:50" ht="64.5" customHeight="1" x14ac:dyDescent="0.4">
      <c r="A43" s="35">
        <f t="shared" si="37"/>
        <v>37</v>
      </c>
      <c r="B43" s="67" t="s">
        <v>201</v>
      </c>
      <c r="C43" s="68" t="s">
        <v>91</v>
      </c>
      <c r="D43" s="37" t="s">
        <v>58</v>
      </c>
      <c r="E43" s="41" t="s">
        <v>203</v>
      </c>
      <c r="F43" s="37" t="s">
        <v>204</v>
      </c>
      <c r="G43" s="38" t="s">
        <v>42</v>
      </c>
      <c r="H43" s="40">
        <v>5500</v>
      </c>
      <c r="I43" s="41" t="s">
        <v>205</v>
      </c>
      <c r="J43" s="37" t="s">
        <v>72</v>
      </c>
      <c r="K43" s="62">
        <v>45673</v>
      </c>
      <c r="L43" s="43" t="s">
        <v>89</v>
      </c>
      <c r="M43" s="43">
        <v>127</v>
      </c>
      <c r="N43" s="53" t="s">
        <v>1704</v>
      </c>
      <c r="O43" s="43">
        <f>'EQUIPO MARZO 2025'!AQ42</f>
        <v>10</v>
      </c>
      <c r="P43" s="45">
        <f t="shared" si="0"/>
        <v>10</v>
      </c>
      <c r="Q43" s="46">
        <f t="shared" ref="Q43:T43" si="78">AK43</f>
        <v>10</v>
      </c>
      <c r="R43" s="46">
        <f t="shared" si="78"/>
        <v>10</v>
      </c>
      <c r="S43" s="46">
        <f t="shared" si="78"/>
        <v>8</v>
      </c>
      <c r="T43" s="47">
        <f t="shared" si="78"/>
        <v>8</v>
      </c>
      <c r="U43" s="48"/>
      <c r="V43" s="37"/>
      <c r="W43" s="37"/>
      <c r="X43" s="37"/>
      <c r="Y43" s="49"/>
      <c r="Z43" s="50"/>
      <c r="AA43" s="37"/>
      <c r="AB43" s="37">
        <v>2</v>
      </c>
      <c r="AC43" s="37"/>
      <c r="AD43" s="49"/>
      <c r="AE43" s="50"/>
      <c r="AF43" s="37"/>
      <c r="AG43" s="37"/>
      <c r="AH43" s="37"/>
      <c r="AI43" s="49"/>
      <c r="AJ43" s="51">
        <f>'EQUIPO ENERO 2025'!AP42</f>
        <v>10</v>
      </c>
      <c r="AK43" s="52">
        <f t="shared" ref="AK43:AO43" si="79">P43-Z43+AE43+U43</f>
        <v>10</v>
      </c>
      <c r="AL43" s="46">
        <f t="shared" si="79"/>
        <v>10</v>
      </c>
      <c r="AM43" s="46">
        <f t="shared" si="79"/>
        <v>8</v>
      </c>
      <c r="AN43" s="46">
        <f t="shared" si="79"/>
        <v>8</v>
      </c>
      <c r="AO43" s="46">
        <f t="shared" si="79"/>
        <v>8</v>
      </c>
      <c r="AP43" s="37">
        <v>1</v>
      </c>
      <c r="AQ43" s="43">
        <f t="shared" si="3"/>
        <v>8</v>
      </c>
      <c r="AR43" s="41"/>
      <c r="AS43" s="41">
        <v>392</v>
      </c>
      <c r="AT43" s="53"/>
      <c r="AU43" s="54"/>
      <c r="AV43" s="54"/>
      <c r="AW43" s="4"/>
      <c r="AX43" s="4"/>
    </row>
    <row r="44" spans="1:50" ht="64.5" customHeight="1" x14ac:dyDescent="0.4">
      <c r="A44" s="35">
        <f t="shared" si="37"/>
        <v>38</v>
      </c>
      <c r="B44" s="67" t="s">
        <v>211</v>
      </c>
      <c r="C44" s="68" t="s">
        <v>212</v>
      </c>
      <c r="D44" s="37" t="s">
        <v>58</v>
      </c>
      <c r="E44" s="41" t="s">
        <v>213</v>
      </c>
      <c r="F44" s="37" t="s">
        <v>214</v>
      </c>
      <c r="G44" s="38" t="s">
        <v>42</v>
      </c>
      <c r="H44" s="40"/>
      <c r="I44" s="41" t="s">
        <v>215</v>
      </c>
      <c r="J44" s="37" t="s">
        <v>72</v>
      </c>
      <c r="K44" s="62">
        <v>45673</v>
      </c>
      <c r="L44" s="43" t="s">
        <v>89</v>
      </c>
      <c r="M44" s="43">
        <v>128</v>
      </c>
      <c r="N44" s="53"/>
      <c r="O44" s="43">
        <f>'EQUIPO MARZO 2025'!AQ43</f>
        <v>10</v>
      </c>
      <c r="P44" s="45">
        <f t="shared" si="0"/>
        <v>10</v>
      </c>
      <c r="Q44" s="46">
        <f t="shared" ref="Q44:T44" si="80">AK44</f>
        <v>10</v>
      </c>
      <c r="R44" s="46">
        <f t="shared" si="80"/>
        <v>10</v>
      </c>
      <c r="S44" s="46">
        <f t="shared" si="80"/>
        <v>10</v>
      </c>
      <c r="T44" s="47">
        <f t="shared" si="80"/>
        <v>10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2025'!AP43</f>
        <v>10</v>
      </c>
      <c r="AK44" s="52">
        <f t="shared" ref="AK44:AO44" si="81">P44-Z44+AE44+U44</f>
        <v>10</v>
      </c>
      <c r="AL44" s="46">
        <f t="shared" si="81"/>
        <v>10</v>
      </c>
      <c r="AM44" s="46">
        <f t="shared" si="81"/>
        <v>10</v>
      </c>
      <c r="AN44" s="46">
        <f t="shared" si="81"/>
        <v>10</v>
      </c>
      <c r="AO44" s="46">
        <f t="shared" si="81"/>
        <v>10</v>
      </c>
      <c r="AP44" s="37">
        <v>1</v>
      </c>
      <c r="AQ44" s="43">
        <f t="shared" si="3"/>
        <v>10</v>
      </c>
      <c r="AR44" s="41"/>
      <c r="AS44" s="41"/>
      <c r="AT44" s="53"/>
      <c r="AU44" s="54"/>
      <c r="AV44" s="54"/>
      <c r="AW44" s="4"/>
      <c r="AX44" s="4"/>
    </row>
    <row r="45" spans="1:50" ht="64.5" customHeight="1" x14ac:dyDescent="0.4">
      <c r="A45" s="35">
        <f t="shared" si="37"/>
        <v>39</v>
      </c>
      <c r="B45" s="67" t="s">
        <v>217</v>
      </c>
      <c r="C45" s="68" t="s">
        <v>91</v>
      </c>
      <c r="D45" s="37" t="s">
        <v>218</v>
      </c>
      <c r="E45" s="41" t="s">
        <v>219</v>
      </c>
      <c r="F45" s="37" t="s">
        <v>220</v>
      </c>
      <c r="G45" s="38" t="s">
        <v>42</v>
      </c>
      <c r="H45" s="40">
        <v>2000</v>
      </c>
      <c r="I45" s="41" t="s">
        <v>221</v>
      </c>
      <c r="J45" s="37" t="s">
        <v>218</v>
      </c>
      <c r="K45" s="42">
        <v>44592</v>
      </c>
      <c r="L45" s="43"/>
      <c r="M45" s="43"/>
      <c r="N45" s="44"/>
      <c r="O45" s="43">
        <f>'EQUIPO MARZO 2025'!AQ44</f>
        <v>1</v>
      </c>
      <c r="P45" s="45">
        <f t="shared" si="0"/>
        <v>1</v>
      </c>
      <c r="Q45" s="46">
        <f t="shared" ref="Q45:T45" si="82">AK45</f>
        <v>1</v>
      </c>
      <c r="R45" s="46">
        <f t="shared" si="82"/>
        <v>1</v>
      </c>
      <c r="S45" s="46">
        <f t="shared" si="82"/>
        <v>1</v>
      </c>
      <c r="T45" s="47">
        <f t="shared" si="82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2025'!AP44</f>
        <v>1</v>
      </c>
      <c r="AK45" s="52">
        <f t="shared" ref="AK45:AO45" si="83">P45-Z45+AE45+U45</f>
        <v>1</v>
      </c>
      <c r="AL45" s="46">
        <f t="shared" si="83"/>
        <v>1</v>
      </c>
      <c r="AM45" s="46">
        <f t="shared" si="83"/>
        <v>1</v>
      </c>
      <c r="AN45" s="46">
        <f t="shared" si="83"/>
        <v>1</v>
      </c>
      <c r="AO45" s="46">
        <f t="shared" si="83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  <c r="AW45" s="4"/>
      <c r="AX45" s="4"/>
    </row>
    <row r="46" spans="1:50" ht="64.5" customHeight="1" x14ac:dyDescent="0.4">
      <c r="A46" s="35">
        <f t="shared" si="37"/>
        <v>40</v>
      </c>
      <c r="B46" s="55" t="s">
        <v>225</v>
      </c>
      <c r="C46" s="68" t="s">
        <v>91</v>
      </c>
      <c r="D46" s="56" t="s">
        <v>58</v>
      </c>
      <c r="E46" s="57" t="s">
        <v>226</v>
      </c>
      <c r="F46" s="58" t="s">
        <v>145</v>
      </c>
      <c r="G46" s="59" t="s">
        <v>42</v>
      </c>
      <c r="H46" s="60">
        <v>1500</v>
      </c>
      <c r="I46" s="61" t="s">
        <v>227</v>
      </c>
      <c r="J46" s="40" t="s">
        <v>58</v>
      </c>
      <c r="K46" s="62">
        <v>44592</v>
      </c>
      <c r="L46" s="43"/>
      <c r="M46" s="43"/>
      <c r="N46" s="41"/>
      <c r="O46" s="43">
        <f>'EQUIPO MARZO 2025'!AQ45</f>
        <v>1</v>
      </c>
      <c r="P46" s="45">
        <f t="shared" si="0"/>
        <v>1</v>
      </c>
      <c r="Q46" s="46">
        <f t="shared" ref="Q46:T46" si="84">AK46</f>
        <v>1</v>
      </c>
      <c r="R46" s="46">
        <f t="shared" si="84"/>
        <v>1</v>
      </c>
      <c r="S46" s="46">
        <f t="shared" si="84"/>
        <v>1</v>
      </c>
      <c r="T46" s="47">
        <f t="shared" si="84"/>
        <v>1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2025'!AP45</f>
        <v>1</v>
      </c>
      <c r="AK46" s="52">
        <f t="shared" ref="AK46:AO46" si="85">P46-Z46+AE46+U46</f>
        <v>1</v>
      </c>
      <c r="AL46" s="46">
        <f t="shared" si="85"/>
        <v>1</v>
      </c>
      <c r="AM46" s="46">
        <f t="shared" si="85"/>
        <v>1</v>
      </c>
      <c r="AN46" s="46">
        <f t="shared" si="85"/>
        <v>1</v>
      </c>
      <c r="AO46" s="46">
        <f t="shared" si="85"/>
        <v>1</v>
      </c>
      <c r="AP46" s="37"/>
      <c r="AQ46" s="43">
        <f t="shared" si="3"/>
        <v>1</v>
      </c>
      <c r="AR46" s="41"/>
      <c r="AS46" s="41"/>
      <c r="AT46" s="53"/>
      <c r="AU46" s="54"/>
      <c r="AV46" s="54"/>
      <c r="AW46" s="4"/>
      <c r="AX46" s="4"/>
    </row>
    <row r="47" spans="1:50" ht="64.5" customHeight="1" x14ac:dyDescent="0.4">
      <c r="A47" s="35">
        <f t="shared" si="37"/>
        <v>41</v>
      </c>
      <c r="B47" s="55" t="s">
        <v>229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61" t="s">
        <v>231</v>
      </c>
      <c r="J47" s="40" t="s">
        <v>58</v>
      </c>
      <c r="K47" s="62">
        <v>44592</v>
      </c>
      <c r="L47" s="43"/>
      <c r="M47" s="43"/>
      <c r="N47" s="41"/>
      <c r="O47" s="43">
        <f>'EQUIPO MARZO 2025'!AQ46</f>
        <v>0</v>
      </c>
      <c r="P47" s="45">
        <f t="shared" si="0"/>
        <v>0</v>
      </c>
      <c r="Q47" s="46">
        <f t="shared" ref="Q47:T47" si="86">AK47</f>
        <v>0</v>
      </c>
      <c r="R47" s="46">
        <f t="shared" si="86"/>
        <v>0</v>
      </c>
      <c r="S47" s="46">
        <f t="shared" si="86"/>
        <v>0</v>
      </c>
      <c r="T47" s="47">
        <f t="shared" si="86"/>
        <v>0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2025'!AP46</f>
        <v>0</v>
      </c>
      <c r="AK47" s="52">
        <f t="shared" ref="AK47:AO47" si="87">P47-Z47+AE47+U47</f>
        <v>0</v>
      </c>
      <c r="AL47" s="46">
        <f t="shared" si="87"/>
        <v>0</v>
      </c>
      <c r="AM47" s="46">
        <f t="shared" si="87"/>
        <v>0</v>
      </c>
      <c r="AN47" s="46">
        <f t="shared" si="87"/>
        <v>0</v>
      </c>
      <c r="AO47" s="46">
        <f t="shared" si="87"/>
        <v>0</v>
      </c>
      <c r="AP47" s="37"/>
      <c r="AQ47" s="43">
        <f t="shared" si="3"/>
        <v>0</v>
      </c>
      <c r="AR47" s="41"/>
      <c r="AS47" s="41"/>
      <c r="AT47" s="53"/>
      <c r="AU47" s="54"/>
      <c r="AV47" s="54"/>
      <c r="AW47" s="4"/>
      <c r="AX47" s="4"/>
    </row>
    <row r="48" spans="1:50" ht="64.5" customHeight="1" x14ac:dyDescent="0.4">
      <c r="A48" s="35">
        <f t="shared" si="37"/>
        <v>42</v>
      </c>
      <c r="B48" s="55" t="s">
        <v>232</v>
      </c>
      <c r="C48" s="68" t="s">
        <v>91</v>
      </c>
      <c r="D48" s="63" t="s">
        <v>58</v>
      </c>
      <c r="E48" s="57" t="s">
        <v>230</v>
      </c>
      <c r="F48" s="64" t="s">
        <v>143</v>
      </c>
      <c r="G48" s="55" t="s">
        <v>42</v>
      </c>
      <c r="H48" s="65">
        <v>3200</v>
      </c>
      <c r="I48" s="102" t="s">
        <v>233</v>
      </c>
      <c r="J48" s="40" t="s">
        <v>58</v>
      </c>
      <c r="K48" s="62">
        <v>44592</v>
      </c>
      <c r="L48" s="43"/>
      <c r="M48" s="43"/>
      <c r="N48" s="41"/>
      <c r="O48" s="43">
        <f>'EQUIPO MARZO 2025'!AQ47</f>
        <v>1</v>
      </c>
      <c r="P48" s="45">
        <f t="shared" si="0"/>
        <v>1</v>
      </c>
      <c r="Q48" s="46">
        <f t="shared" ref="Q48:T48" si="88">AK48</f>
        <v>1</v>
      </c>
      <c r="R48" s="46">
        <f t="shared" si="88"/>
        <v>1</v>
      </c>
      <c r="S48" s="46">
        <f t="shared" si="88"/>
        <v>1</v>
      </c>
      <c r="T48" s="47">
        <f t="shared" si="88"/>
        <v>1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2025'!AP47</f>
        <v>1</v>
      </c>
      <c r="AK48" s="52">
        <f t="shared" ref="AK48:AO48" si="89">P48-Z48+AE48+U48</f>
        <v>1</v>
      </c>
      <c r="AL48" s="46">
        <f t="shared" si="89"/>
        <v>1</v>
      </c>
      <c r="AM48" s="46">
        <f t="shared" si="89"/>
        <v>1</v>
      </c>
      <c r="AN48" s="46">
        <f t="shared" si="89"/>
        <v>1</v>
      </c>
      <c r="AO48" s="46">
        <f t="shared" si="89"/>
        <v>1</v>
      </c>
      <c r="AP48" s="37">
        <v>1</v>
      </c>
      <c r="AQ48" s="43">
        <f t="shared" si="3"/>
        <v>1</v>
      </c>
      <c r="AR48" s="72"/>
      <c r="AS48" s="72"/>
      <c r="AT48" s="103"/>
      <c r="AU48" s="104"/>
      <c r="AV48" s="104"/>
      <c r="AW48" s="4"/>
      <c r="AX48" s="4"/>
    </row>
    <row r="49" spans="1:50" ht="64.5" customHeight="1" x14ac:dyDescent="0.4">
      <c r="A49" s="35">
        <f t="shared" si="37"/>
        <v>43</v>
      </c>
      <c r="B49" s="55" t="s">
        <v>234</v>
      </c>
      <c r="C49" s="68" t="s">
        <v>91</v>
      </c>
      <c r="D49" s="56" t="s">
        <v>58</v>
      </c>
      <c r="E49" s="57" t="s">
        <v>235</v>
      </c>
      <c r="F49" s="58" t="s">
        <v>236</v>
      </c>
      <c r="G49" s="59" t="s">
        <v>42</v>
      </c>
      <c r="H49" s="60">
        <v>1725</v>
      </c>
      <c r="I49" s="61" t="s">
        <v>237</v>
      </c>
      <c r="J49" s="40" t="s">
        <v>58</v>
      </c>
      <c r="K49" s="42">
        <v>45693</v>
      </c>
      <c r="L49" s="43">
        <v>2130012</v>
      </c>
      <c r="M49" s="43">
        <v>153</v>
      </c>
      <c r="N49" s="41"/>
      <c r="O49" s="43">
        <f>'EQUIPO MARZO 2025'!AQ48</f>
        <v>3</v>
      </c>
      <c r="P49" s="45">
        <f t="shared" si="0"/>
        <v>3</v>
      </c>
      <c r="Q49" s="46">
        <f t="shared" ref="Q49:T49" si="90">AK49</f>
        <v>23</v>
      </c>
      <c r="R49" s="46">
        <f t="shared" si="90"/>
        <v>23</v>
      </c>
      <c r="S49" s="46">
        <f t="shared" si="90"/>
        <v>23</v>
      </c>
      <c r="T49" s="47">
        <f t="shared" si="90"/>
        <v>23</v>
      </c>
      <c r="U49" s="48">
        <v>20</v>
      </c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2025'!AP48</f>
        <v>1</v>
      </c>
      <c r="AK49" s="52">
        <f t="shared" ref="AK49:AO49" si="91">P49-Z49+AE49+U49</f>
        <v>23</v>
      </c>
      <c r="AL49" s="46">
        <f t="shared" si="91"/>
        <v>23</v>
      </c>
      <c r="AM49" s="46">
        <f t="shared" si="91"/>
        <v>23</v>
      </c>
      <c r="AN49" s="46">
        <f t="shared" si="91"/>
        <v>23</v>
      </c>
      <c r="AO49" s="46">
        <f t="shared" si="91"/>
        <v>23</v>
      </c>
      <c r="AP49" s="37"/>
      <c r="AQ49" s="43">
        <f t="shared" si="3"/>
        <v>23</v>
      </c>
      <c r="AR49" s="41"/>
      <c r="AS49" s="41"/>
      <c r="AT49" s="53"/>
      <c r="AU49" s="54"/>
      <c r="AV49" s="54"/>
      <c r="AW49" s="4"/>
      <c r="AX49" s="4"/>
    </row>
    <row r="50" spans="1:50" ht="64.5" customHeight="1" x14ac:dyDescent="0.4">
      <c r="A50" s="35">
        <f t="shared" si="37"/>
        <v>44</v>
      </c>
      <c r="B50" s="67" t="s">
        <v>243</v>
      </c>
      <c r="C50" s="68" t="s">
        <v>91</v>
      </c>
      <c r="D50" s="41" t="s">
        <v>218</v>
      </c>
      <c r="E50" s="41" t="s">
        <v>244</v>
      </c>
      <c r="F50" s="41" t="s">
        <v>245</v>
      </c>
      <c r="G50" s="53" t="s">
        <v>42</v>
      </c>
      <c r="H50" s="74">
        <v>1500</v>
      </c>
      <c r="I50" s="41" t="s">
        <v>246</v>
      </c>
      <c r="J50" s="37" t="s">
        <v>218</v>
      </c>
      <c r="K50" s="42">
        <v>44592</v>
      </c>
      <c r="L50" s="43"/>
      <c r="M50" s="43"/>
      <c r="N50" s="44"/>
      <c r="O50" s="43">
        <f>'EQUIPO MARZO 2025'!AQ49</f>
        <v>1</v>
      </c>
      <c r="P50" s="45">
        <f t="shared" si="0"/>
        <v>1</v>
      </c>
      <c r="Q50" s="46">
        <f t="shared" ref="Q50:T50" si="92">AK50</f>
        <v>1</v>
      </c>
      <c r="R50" s="46">
        <f t="shared" si="92"/>
        <v>1</v>
      </c>
      <c r="S50" s="46">
        <f t="shared" si="92"/>
        <v>1</v>
      </c>
      <c r="T50" s="47">
        <f t="shared" si="92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2025'!AP49</f>
        <v>1</v>
      </c>
      <c r="AK50" s="52">
        <f t="shared" ref="AK50:AO50" si="93">P50-Z50+AE50+U50</f>
        <v>1</v>
      </c>
      <c r="AL50" s="46">
        <f t="shared" si="93"/>
        <v>1</v>
      </c>
      <c r="AM50" s="46">
        <f t="shared" si="93"/>
        <v>1</v>
      </c>
      <c r="AN50" s="46">
        <f t="shared" si="93"/>
        <v>1</v>
      </c>
      <c r="AO50" s="46">
        <f t="shared" si="93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  <c r="AW50" s="4"/>
      <c r="AX50" s="4"/>
    </row>
    <row r="51" spans="1:50" ht="64.5" customHeight="1" x14ac:dyDescent="0.4">
      <c r="A51" s="35">
        <f t="shared" si="37"/>
        <v>45</v>
      </c>
      <c r="B51" s="67" t="s">
        <v>249</v>
      </c>
      <c r="C51" s="68" t="s">
        <v>91</v>
      </c>
      <c r="D51" s="41" t="s">
        <v>218</v>
      </c>
      <c r="E51" s="41" t="s">
        <v>250</v>
      </c>
      <c r="F51" s="41" t="s">
        <v>251</v>
      </c>
      <c r="G51" s="53" t="s">
        <v>42</v>
      </c>
      <c r="H51" s="74">
        <v>1500</v>
      </c>
      <c r="I51" s="41" t="s">
        <v>252</v>
      </c>
      <c r="J51" s="37" t="s">
        <v>218</v>
      </c>
      <c r="K51" s="42">
        <v>44592</v>
      </c>
      <c r="L51" s="43"/>
      <c r="M51" s="43"/>
      <c r="N51" s="44"/>
      <c r="O51" s="43">
        <f>'EQUIPO MARZO 2025'!AQ50</f>
        <v>1</v>
      </c>
      <c r="P51" s="45">
        <f t="shared" si="0"/>
        <v>1</v>
      </c>
      <c r="Q51" s="46">
        <f t="shared" ref="Q51:T51" si="94">AK51</f>
        <v>1</v>
      </c>
      <c r="R51" s="46">
        <f t="shared" si="94"/>
        <v>1</v>
      </c>
      <c r="S51" s="46">
        <f t="shared" si="94"/>
        <v>1</v>
      </c>
      <c r="T51" s="47">
        <f t="shared" si="94"/>
        <v>1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2025'!AP50</f>
        <v>1</v>
      </c>
      <c r="AK51" s="52">
        <f t="shared" ref="AK51:AO51" si="95">P51-Z51+AE51+U51</f>
        <v>1</v>
      </c>
      <c r="AL51" s="46">
        <f t="shared" si="95"/>
        <v>1</v>
      </c>
      <c r="AM51" s="46">
        <f t="shared" si="95"/>
        <v>1</v>
      </c>
      <c r="AN51" s="46">
        <f t="shared" si="95"/>
        <v>1</v>
      </c>
      <c r="AO51" s="46">
        <f t="shared" si="95"/>
        <v>1</v>
      </c>
      <c r="AP51" s="37"/>
      <c r="AQ51" s="43">
        <f t="shared" si="3"/>
        <v>1</v>
      </c>
      <c r="AR51" s="41"/>
      <c r="AS51" s="41"/>
      <c r="AT51" s="53"/>
      <c r="AU51" s="54"/>
      <c r="AV51" s="54"/>
      <c r="AW51" s="4"/>
      <c r="AX51" s="4"/>
    </row>
    <row r="52" spans="1:50" ht="64.5" customHeight="1" x14ac:dyDescent="0.4">
      <c r="A52" s="35">
        <f t="shared" si="37"/>
        <v>46</v>
      </c>
      <c r="B52" s="67" t="s">
        <v>254</v>
      </c>
      <c r="C52" s="41" t="s">
        <v>97</v>
      </c>
      <c r="D52" s="105" t="s">
        <v>255</v>
      </c>
      <c r="E52" s="41" t="s">
        <v>256</v>
      </c>
      <c r="F52" s="41" t="s">
        <v>257</v>
      </c>
      <c r="G52" s="53" t="s">
        <v>42</v>
      </c>
      <c r="H52" s="74">
        <v>9800</v>
      </c>
      <c r="I52" s="41" t="s">
        <v>258</v>
      </c>
      <c r="J52" s="37" t="s">
        <v>259</v>
      </c>
      <c r="K52" s="42">
        <v>45315</v>
      </c>
      <c r="L52" s="43">
        <v>3673178618</v>
      </c>
      <c r="M52" s="43">
        <v>11</v>
      </c>
      <c r="N52" s="44"/>
      <c r="O52" s="43">
        <f>'EQUIPO MARZO 2025'!AQ51</f>
        <v>0</v>
      </c>
      <c r="P52" s="45">
        <f t="shared" si="0"/>
        <v>0</v>
      </c>
      <c r="Q52" s="46">
        <f t="shared" ref="Q52:T52" si="96">AK52</f>
        <v>0</v>
      </c>
      <c r="R52" s="46">
        <f t="shared" si="96"/>
        <v>0</v>
      </c>
      <c r="S52" s="46">
        <f t="shared" si="96"/>
        <v>0</v>
      </c>
      <c r="T52" s="47">
        <f t="shared" si="96"/>
        <v>0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2025'!AP51</f>
        <v>0</v>
      </c>
      <c r="AK52" s="52">
        <f t="shared" ref="AK52:AO52" si="97">P52-Z52+AE52+U52</f>
        <v>0</v>
      </c>
      <c r="AL52" s="46">
        <f t="shared" si="97"/>
        <v>0</v>
      </c>
      <c r="AM52" s="46">
        <f t="shared" si="97"/>
        <v>0</v>
      </c>
      <c r="AN52" s="46">
        <f t="shared" si="97"/>
        <v>0</v>
      </c>
      <c r="AO52" s="46">
        <f t="shared" si="97"/>
        <v>0</v>
      </c>
      <c r="AP52" s="37"/>
      <c r="AQ52" s="43">
        <f t="shared" si="3"/>
        <v>0</v>
      </c>
      <c r="AR52" s="41"/>
      <c r="AS52" s="41"/>
      <c r="AT52" s="53"/>
      <c r="AU52" s="54"/>
      <c r="AV52" s="54"/>
      <c r="AW52" s="4"/>
      <c r="AX52" s="4"/>
    </row>
    <row r="53" spans="1:50" ht="64.5" customHeight="1" x14ac:dyDescent="0.4">
      <c r="A53" s="35">
        <f t="shared" si="37"/>
        <v>47</v>
      </c>
      <c r="B53" s="73" t="s">
        <v>261</v>
      </c>
      <c r="C53" s="41" t="s">
        <v>38</v>
      </c>
      <c r="D53" s="41" t="s">
        <v>262</v>
      </c>
      <c r="E53" s="41" t="s">
        <v>263</v>
      </c>
      <c r="F53" s="41" t="s">
        <v>149</v>
      </c>
      <c r="G53" s="44" t="s">
        <v>42</v>
      </c>
      <c r="H53" s="74">
        <v>4800</v>
      </c>
      <c r="I53" s="41" t="s">
        <v>264</v>
      </c>
      <c r="J53" s="37" t="s">
        <v>72</v>
      </c>
      <c r="K53" s="42">
        <v>45768</v>
      </c>
      <c r="L53" s="43" t="s">
        <v>109</v>
      </c>
      <c r="M53" s="43">
        <v>187</v>
      </c>
      <c r="N53" s="44"/>
      <c r="O53" s="43">
        <f>'EQUIPO MARZO 2025'!AQ52</f>
        <v>1</v>
      </c>
      <c r="P53" s="45">
        <f t="shared" si="0"/>
        <v>1</v>
      </c>
      <c r="Q53" s="46">
        <f t="shared" ref="Q53:T53" si="98">AK53</f>
        <v>1</v>
      </c>
      <c r="R53" s="46">
        <f t="shared" si="98"/>
        <v>1</v>
      </c>
      <c r="S53" s="46">
        <f t="shared" si="98"/>
        <v>4</v>
      </c>
      <c r="T53" s="47">
        <f t="shared" si="98"/>
        <v>4</v>
      </c>
      <c r="U53" s="48"/>
      <c r="V53" s="37"/>
      <c r="W53" s="37">
        <v>3</v>
      </c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2025'!AP52</f>
        <v>1</v>
      </c>
      <c r="AK53" s="52">
        <f t="shared" ref="AK53:AO53" si="99">P53-Z53+AE53+U53</f>
        <v>1</v>
      </c>
      <c r="AL53" s="46">
        <f t="shared" si="99"/>
        <v>1</v>
      </c>
      <c r="AM53" s="46">
        <f t="shared" si="99"/>
        <v>4</v>
      </c>
      <c r="AN53" s="46">
        <f t="shared" si="99"/>
        <v>4</v>
      </c>
      <c r="AO53" s="46">
        <f t="shared" si="99"/>
        <v>4</v>
      </c>
      <c r="AP53" s="37"/>
      <c r="AQ53" s="43">
        <f t="shared" si="3"/>
        <v>4</v>
      </c>
      <c r="AR53" s="41"/>
      <c r="AS53" s="41"/>
      <c r="AT53" s="53"/>
      <c r="AU53" s="54"/>
      <c r="AV53" s="54"/>
      <c r="AW53" s="4"/>
      <c r="AX53" s="4"/>
    </row>
    <row r="54" spans="1:50" ht="64.5" customHeight="1" x14ac:dyDescent="0.4">
      <c r="A54" s="35">
        <f t="shared" si="37"/>
        <v>48</v>
      </c>
      <c r="B54" s="67" t="s">
        <v>266</v>
      </c>
      <c r="C54" s="41" t="s">
        <v>38</v>
      </c>
      <c r="D54" s="41" t="s">
        <v>262</v>
      </c>
      <c r="E54" s="41"/>
      <c r="F54" s="41" t="s">
        <v>267</v>
      </c>
      <c r="G54" s="53" t="s">
        <v>42</v>
      </c>
      <c r="H54" s="74">
        <v>4800</v>
      </c>
      <c r="I54" s="41" t="s">
        <v>268</v>
      </c>
      <c r="J54" s="37" t="s">
        <v>72</v>
      </c>
      <c r="K54" s="42">
        <v>44592</v>
      </c>
      <c r="L54" s="43"/>
      <c r="M54" s="43"/>
      <c r="N54" s="44"/>
      <c r="O54" s="43">
        <f>'EQUIPO MARZO 2025'!AQ53</f>
        <v>1</v>
      </c>
      <c r="P54" s="45">
        <f t="shared" si="0"/>
        <v>1</v>
      </c>
      <c r="Q54" s="46">
        <f t="shared" ref="Q54:T54" si="100">AK54</f>
        <v>1</v>
      </c>
      <c r="R54" s="46">
        <f t="shared" si="100"/>
        <v>1</v>
      </c>
      <c r="S54" s="46">
        <f t="shared" si="100"/>
        <v>1</v>
      </c>
      <c r="T54" s="47">
        <f t="shared" si="100"/>
        <v>1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2025'!AP53</f>
        <v>1</v>
      </c>
      <c r="AK54" s="52">
        <f t="shared" ref="AK54:AO54" si="101">P54-Z54+AE54+U54</f>
        <v>1</v>
      </c>
      <c r="AL54" s="46">
        <f t="shared" si="101"/>
        <v>1</v>
      </c>
      <c r="AM54" s="46">
        <f t="shared" si="101"/>
        <v>1</v>
      </c>
      <c r="AN54" s="46">
        <f t="shared" si="101"/>
        <v>1</v>
      </c>
      <c r="AO54" s="46">
        <f t="shared" si="101"/>
        <v>1</v>
      </c>
      <c r="AP54" s="37"/>
      <c r="AQ54" s="43">
        <f t="shared" si="3"/>
        <v>1</v>
      </c>
      <c r="AR54" s="41"/>
      <c r="AS54" s="41"/>
      <c r="AT54" s="53"/>
      <c r="AU54" s="54"/>
      <c r="AV54" s="54"/>
      <c r="AW54" s="4"/>
      <c r="AX54" s="4"/>
    </row>
    <row r="55" spans="1:50" ht="64.5" customHeight="1" x14ac:dyDescent="0.5">
      <c r="A55" s="35">
        <f t="shared" si="37"/>
        <v>49</v>
      </c>
      <c r="B55" s="67" t="s">
        <v>269</v>
      </c>
      <c r="C55" s="41" t="s">
        <v>212</v>
      </c>
      <c r="D55" s="53" t="s">
        <v>176</v>
      </c>
      <c r="E55" s="41" t="s">
        <v>270</v>
      </c>
      <c r="F55" s="41" t="s">
        <v>271</v>
      </c>
      <c r="G55" s="53" t="s">
        <v>42</v>
      </c>
      <c r="H55" s="74"/>
      <c r="I55" s="41" t="s">
        <v>272</v>
      </c>
      <c r="J55" s="37" t="s">
        <v>72</v>
      </c>
      <c r="K55" s="42">
        <v>45687</v>
      </c>
      <c r="L55" s="43" t="s">
        <v>89</v>
      </c>
      <c r="M55" s="43">
        <v>144</v>
      </c>
      <c r="N55" s="44"/>
      <c r="O55" s="43">
        <f>'EQUIPO MARZO 2025'!AQ54</f>
        <v>4</v>
      </c>
      <c r="P55" s="45">
        <f t="shared" si="0"/>
        <v>4</v>
      </c>
      <c r="Q55" s="46">
        <f t="shared" ref="Q55:T55" si="102">AK55</f>
        <v>4</v>
      </c>
      <c r="R55" s="46">
        <f t="shared" si="102"/>
        <v>4</v>
      </c>
      <c r="S55" s="46">
        <f t="shared" si="102"/>
        <v>4</v>
      </c>
      <c r="T55" s="47">
        <f t="shared" si="102"/>
        <v>4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2025'!AP54</f>
        <v>4</v>
      </c>
      <c r="AK55" s="52">
        <f t="shared" ref="AK55:AO55" si="103">P55-Z55+AE55+U55</f>
        <v>4</v>
      </c>
      <c r="AL55" s="46">
        <f t="shared" si="103"/>
        <v>4</v>
      </c>
      <c r="AM55" s="46">
        <f t="shared" si="103"/>
        <v>4</v>
      </c>
      <c r="AN55" s="46">
        <f t="shared" si="103"/>
        <v>4</v>
      </c>
      <c r="AO55" s="46">
        <f t="shared" si="103"/>
        <v>4</v>
      </c>
      <c r="AP55" s="37"/>
      <c r="AQ55" s="43">
        <f t="shared" si="3"/>
        <v>4</v>
      </c>
      <c r="AR55" s="107"/>
      <c r="AS55" s="107"/>
      <c r="AT55" s="53"/>
      <c r="AU55" s="54"/>
      <c r="AV55" s="54"/>
      <c r="AW55" s="4"/>
      <c r="AX55" s="4"/>
    </row>
    <row r="56" spans="1:50" ht="64.5" customHeight="1" x14ac:dyDescent="0.5">
      <c r="A56" s="35">
        <f t="shared" si="37"/>
        <v>50</v>
      </c>
      <c r="B56" s="67" t="s">
        <v>273</v>
      </c>
      <c r="C56" s="41" t="s">
        <v>132</v>
      </c>
      <c r="D56" s="53" t="s">
        <v>176</v>
      </c>
      <c r="E56" s="41" t="s">
        <v>274</v>
      </c>
      <c r="F56" s="41" t="s">
        <v>275</v>
      </c>
      <c r="G56" s="53" t="s">
        <v>42</v>
      </c>
      <c r="H56" s="74"/>
      <c r="I56" s="41" t="s">
        <v>276</v>
      </c>
      <c r="J56" s="37" t="s">
        <v>72</v>
      </c>
      <c r="K56" s="42">
        <v>45566</v>
      </c>
      <c r="L56" s="43" t="s">
        <v>277</v>
      </c>
      <c r="M56" s="43">
        <v>68</v>
      </c>
      <c r="N56" s="107"/>
      <c r="O56" s="43">
        <f>'EQUIPO MARZO 2025'!AQ55</f>
        <v>1</v>
      </c>
      <c r="P56" s="45">
        <f t="shared" si="0"/>
        <v>1</v>
      </c>
      <c r="Q56" s="46">
        <f t="shared" ref="Q56:T56" si="104">AK56</f>
        <v>1</v>
      </c>
      <c r="R56" s="46">
        <f t="shared" si="104"/>
        <v>1</v>
      </c>
      <c r="S56" s="46">
        <f t="shared" si="104"/>
        <v>1</v>
      </c>
      <c r="T56" s="47">
        <f t="shared" si="104"/>
        <v>1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2025'!AP55</f>
        <v>0</v>
      </c>
      <c r="AK56" s="52">
        <f t="shared" ref="AK56:AO56" si="105">P56-Z56+AE56+U56</f>
        <v>1</v>
      </c>
      <c r="AL56" s="46">
        <f t="shared" si="105"/>
        <v>1</v>
      </c>
      <c r="AM56" s="46">
        <f t="shared" si="105"/>
        <v>1</v>
      </c>
      <c r="AN56" s="46">
        <f t="shared" si="105"/>
        <v>1</v>
      </c>
      <c r="AO56" s="46">
        <f t="shared" si="105"/>
        <v>1</v>
      </c>
      <c r="AP56" s="37"/>
      <c r="AQ56" s="43">
        <f t="shared" si="3"/>
        <v>1</v>
      </c>
      <c r="AR56" s="41"/>
      <c r="AS56" s="41"/>
      <c r="AT56" s="53"/>
      <c r="AU56" s="54"/>
      <c r="AV56" s="54"/>
      <c r="AW56" s="4"/>
      <c r="AX56" s="4"/>
    </row>
    <row r="57" spans="1:50" ht="64.5" customHeight="1" x14ac:dyDescent="0.4">
      <c r="A57" s="35">
        <f t="shared" si="37"/>
        <v>51</v>
      </c>
      <c r="B57" s="67" t="s">
        <v>279</v>
      </c>
      <c r="C57" s="41" t="s">
        <v>132</v>
      </c>
      <c r="D57" s="53" t="s">
        <v>58</v>
      </c>
      <c r="E57" s="41" t="s">
        <v>280</v>
      </c>
      <c r="F57" s="41" t="s">
        <v>281</v>
      </c>
      <c r="G57" s="53" t="s">
        <v>42</v>
      </c>
      <c r="H57" s="74"/>
      <c r="I57" s="41" t="s">
        <v>282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MARZO 2025'!AQ56</f>
        <v>2</v>
      </c>
      <c r="P57" s="45">
        <f t="shared" si="0"/>
        <v>2</v>
      </c>
      <c r="Q57" s="46">
        <f t="shared" ref="Q57:T57" si="106">AK57</f>
        <v>2</v>
      </c>
      <c r="R57" s="46">
        <f t="shared" si="106"/>
        <v>2</v>
      </c>
      <c r="S57" s="46">
        <f t="shared" si="106"/>
        <v>2</v>
      </c>
      <c r="T57" s="47">
        <f t="shared" si="106"/>
        <v>2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2025'!AP56</f>
        <v>2</v>
      </c>
      <c r="AK57" s="52">
        <f t="shared" ref="AK57:AO57" si="107">P57-Z57+AE57+U57</f>
        <v>2</v>
      </c>
      <c r="AL57" s="46">
        <f t="shared" si="107"/>
        <v>2</v>
      </c>
      <c r="AM57" s="46">
        <f t="shared" si="107"/>
        <v>2</v>
      </c>
      <c r="AN57" s="46">
        <f t="shared" si="107"/>
        <v>2</v>
      </c>
      <c r="AO57" s="46">
        <f t="shared" si="107"/>
        <v>2</v>
      </c>
      <c r="AP57" s="37"/>
      <c r="AQ57" s="43">
        <f t="shared" si="3"/>
        <v>2</v>
      </c>
      <c r="AR57" s="41"/>
      <c r="AS57" s="41"/>
      <c r="AT57" s="53"/>
      <c r="AU57" s="54"/>
      <c r="AV57" s="54"/>
      <c r="AW57" s="4"/>
      <c r="AX57" s="4"/>
    </row>
    <row r="58" spans="1:50" ht="64.5" customHeight="1" x14ac:dyDescent="0.4">
      <c r="A58" s="35">
        <f t="shared" si="37"/>
        <v>52</v>
      </c>
      <c r="B58" s="67" t="s">
        <v>283</v>
      </c>
      <c r="C58" s="41" t="s">
        <v>132</v>
      </c>
      <c r="D58" s="53" t="s">
        <v>58</v>
      </c>
      <c r="E58" s="41" t="s">
        <v>280</v>
      </c>
      <c r="F58" s="41" t="s">
        <v>284</v>
      </c>
      <c r="G58" s="53" t="s">
        <v>42</v>
      </c>
      <c r="H58" s="74"/>
      <c r="I58" s="41" t="s">
        <v>285</v>
      </c>
      <c r="J58" s="37" t="s">
        <v>72</v>
      </c>
      <c r="K58" s="42">
        <v>45566</v>
      </c>
      <c r="L58" s="43" t="s">
        <v>277</v>
      </c>
      <c r="M58" s="43">
        <v>75</v>
      </c>
      <c r="N58" s="44"/>
      <c r="O58" s="43">
        <f>'EQUIPO MARZO 2025'!AQ57</f>
        <v>7</v>
      </c>
      <c r="P58" s="45">
        <f t="shared" si="0"/>
        <v>7</v>
      </c>
      <c r="Q58" s="46">
        <f t="shared" ref="Q58:T58" si="108">AK58</f>
        <v>7</v>
      </c>
      <c r="R58" s="46">
        <f t="shared" si="108"/>
        <v>7</v>
      </c>
      <c r="S58" s="46">
        <f t="shared" si="108"/>
        <v>7</v>
      </c>
      <c r="T58" s="47">
        <f t="shared" si="108"/>
        <v>7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2025'!AP57</f>
        <v>7</v>
      </c>
      <c r="AK58" s="52">
        <f t="shared" ref="AK58:AO58" si="109">P58-Z58+AE58+U58</f>
        <v>7</v>
      </c>
      <c r="AL58" s="46">
        <f t="shared" si="109"/>
        <v>7</v>
      </c>
      <c r="AM58" s="46">
        <f t="shared" si="109"/>
        <v>7</v>
      </c>
      <c r="AN58" s="46">
        <f t="shared" si="109"/>
        <v>7</v>
      </c>
      <c r="AO58" s="46">
        <f t="shared" si="109"/>
        <v>7</v>
      </c>
      <c r="AP58" s="37"/>
      <c r="AQ58" s="43">
        <f t="shared" si="3"/>
        <v>7</v>
      </c>
      <c r="AR58" s="41"/>
      <c r="AS58" s="41"/>
      <c r="AT58" s="53"/>
      <c r="AU58" s="54"/>
      <c r="AV58" s="54"/>
      <c r="AW58" s="4"/>
      <c r="AX58" s="4"/>
    </row>
    <row r="59" spans="1:50" ht="64.5" customHeight="1" x14ac:dyDescent="0.4">
      <c r="A59" s="35">
        <f t="shared" si="37"/>
        <v>53</v>
      </c>
      <c r="B59" s="110" t="s">
        <v>286</v>
      </c>
      <c r="C59" s="41"/>
      <c r="D59" s="105" t="s">
        <v>287</v>
      </c>
      <c r="E59" s="41" t="s">
        <v>288</v>
      </c>
      <c r="F59" s="41" t="s">
        <v>281</v>
      </c>
      <c r="G59" s="53"/>
      <c r="H59" s="74"/>
      <c r="I59" s="41"/>
      <c r="J59" s="37" t="s">
        <v>289</v>
      </c>
      <c r="K59" s="42">
        <v>45687</v>
      </c>
      <c r="L59" s="43" t="s">
        <v>290</v>
      </c>
      <c r="M59" s="43">
        <v>141</v>
      </c>
      <c r="N59" s="109"/>
      <c r="O59" s="43">
        <f>'EQUIPO MARZO 2025'!AQ58</f>
        <v>1</v>
      </c>
      <c r="P59" s="45">
        <f t="shared" si="0"/>
        <v>1</v>
      </c>
      <c r="Q59" s="46">
        <f t="shared" ref="Q59:T59" si="110">AK59</f>
        <v>1</v>
      </c>
      <c r="R59" s="46">
        <f t="shared" si="110"/>
        <v>1</v>
      </c>
      <c r="S59" s="46">
        <f t="shared" si="110"/>
        <v>1</v>
      </c>
      <c r="T59" s="47">
        <f t="shared" si="110"/>
        <v>1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2025'!AP58</f>
        <v>1</v>
      </c>
      <c r="AK59" s="52">
        <f t="shared" ref="AK59:AO59" si="111">P59-Z59+AE59+U59</f>
        <v>1</v>
      </c>
      <c r="AL59" s="46">
        <f t="shared" si="111"/>
        <v>1</v>
      </c>
      <c r="AM59" s="46">
        <f t="shared" si="111"/>
        <v>1</v>
      </c>
      <c r="AN59" s="46">
        <f t="shared" si="111"/>
        <v>1</v>
      </c>
      <c r="AO59" s="46">
        <f t="shared" si="111"/>
        <v>1</v>
      </c>
      <c r="AP59" s="37"/>
      <c r="AQ59" s="43">
        <f t="shared" si="3"/>
        <v>1</v>
      </c>
      <c r="AR59" s="41"/>
      <c r="AS59" s="41"/>
      <c r="AT59" s="53"/>
      <c r="AU59" s="54"/>
      <c r="AV59" s="54"/>
      <c r="AW59" s="4"/>
      <c r="AX59" s="4"/>
    </row>
    <row r="60" spans="1:50" ht="64.5" customHeight="1" x14ac:dyDescent="0.4">
      <c r="A60" s="35">
        <f t="shared" si="37"/>
        <v>54</v>
      </c>
      <c r="B60" s="110" t="s">
        <v>291</v>
      </c>
      <c r="C60" s="41"/>
      <c r="D60" s="105" t="s">
        <v>292</v>
      </c>
      <c r="E60" s="41" t="s">
        <v>293</v>
      </c>
      <c r="F60" s="41" t="s">
        <v>294</v>
      </c>
      <c r="G60" s="53"/>
      <c r="H60" s="74"/>
      <c r="I60" s="41"/>
      <c r="J60" s="37"/>
      <c r="K60" s="42">
        <v>45689</v>
      </c>
      <c r="L60" s="43"/>
      <c r="M60" s="43">
        <v>151</v>
      </c>
      <c r="N60" s="109"/>
      <c r="O60" s="43">
        <f>'EQUIPO MARZO 2025'!AQ59</f>
        <v>1</v>
      </c>
      <c r="P60" s="45">
        <f t="shared" si="0"/>
        <v>1</v>
      </c>
      <c r="Q60" s="46">
        <f t="shared" ref="Q60:T60" si="112">AK60</f>
        <v>1</v>
      </c>
      <c r="R60" s="46">
        <f t="shared" si="112"/>
        <v>1</v>
      </c>
      <c r="S60" s="46">
        <f t="shared" si="112"/>
        <v>1</v>
      </c>
      <c r="T60" s="47">
        <f t="shared" si="112"/>
        <v>1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3">P60-Z60+AE60+U60</f>
        <v>1</v>
      </c>
      <c r="AL60" s="46">
        <f t="shared" si="113"/>
        <v>1</v>
      </c>
      <c r="AM60" s="46">
        <f t="shared" si="113"/>
        <v>1</v>
      </c>
      <c r="AN60" s="46">
        <f t="shared" si="113"/>
        <v>1</v>
      </c>
      <c r="AO60" s="46">
        <f t="shared" si="113"/>
        <v>1</v>
      </c>
      <c r="AP60" s="37"/>
      <c r="AQ60" s="43">
        <f t="shared" si="3"/>
        <v>1</v>
      </c>
      <c r="AR60" s="41"/>
      <c r="AS60" s="41"/>
      <c r="AT60" s="53"/>
      <c r="AU60" s="54"/>
      <c r="AV60" s="54"/>
      <c r="AW60" s="4"/>
      <c r="AX60" s="4"/>
    </row>
    <row r="61" spans="1:50" ht="64.5" customHeight="1" x14ac:dyDescent="0.4">
      <c r="A61" s="35">
        <f t="shared" si="37"/>
        <v>55</v>
      </c>
      <c r="B61" s="73" t="s">
        <v>296</v>
      </c>
      <c r="C61" s="41" t="s">
        <v>38</v>
      </c>
      <c r="D61" s="41" t="s">
        <v>59</v>
      </c>
      <c r="E61" s="41" t="s">
        <v>59</v>
      </c>
      <c r="F61" s="41" t="s">
        <v>297</v>
      </c>
      <c r="G61" s="44" t="s">
        <v>42</v>
      </c>
      <c r="H61" s="74">
        <v>300</v>
      </c>
      <c r="I61" s="41" t="s">
        <v>298</v>
      </c>
      <c r="J61" s="37" t="s">
        <v>72</v>
      </c>
      <c r="K61" s="42">
        <v>45107</v>
      </c>
      <c r="L61" s="43" t="s">
        <v>109</v>
      </c>
      <c r="M61" s="43">
        <v>387</v>
      </c>
      <c r="N61" s="44"/>
      <c r="O61" s="43">
        <f>'EQUIPO MARZO 2025'!AQ60</f>
        <v>32</v>
      </c>
      <c r="P61" s="45">
        <f t="shared" si="0"/>
        <v>32</v>
      </c>
      <c r="Q61" s="46">
        <f t="shared" ref="Q61:T61" si="114">AK61</f>
        <v>32</v>
      </c>
      <c r="R61" s="46">
        <f t="shared" si="114"/>
        <v>32</v>
      </c>
      <c r="S61" s="46">
        <f t="shared" si="114"/>
        <v>32</v>
      </c>
      <c r="T61" s="47">
        <f t="shared" si="114"/>
        <v>32</v>
      </c>
      <c r="U61" s="48"/>
      <c r="V61" s="37"/>
      <c r="W61" s="37"/>
      <c r="X61" s="37"/>
      <c r="Y61" s="49"/>
      <c r="Z61" s="50"/>
      <c r="AA61" s="37"/>
      <c r="AB61" s="37"/>
      <c r="AC61" s="37"/>
      <c r="AD61" s="49"/>
      <c r="AE61" s="50"/>
      <c r="AF61" s="37"/>
      <c r="AG61" s="37"/>
      <c r="AH61" s="37"/>
      <c r="AI61" s="49"/>
      <c r="AJ61" s="51">
        <f>'EQUIPO ENERO 2025'!AP60</f>
        <v>34</v>
      </c>
      <c r="AK61" s="52">
        <f t="shared" ref="AK61:AO61" si="115">P61-Z61+AE61+U61</f>
        <v>32</v>
      </c>
      <c r="AL61" s="46">
        <f t="shared" si="115"/>
        <v>32</v>
      </c>
      <c r="AM61" s="46">
        <f t="shared" si="115"/>
        <v>32</v>
      </c>
      <c r="AN61" s="46">
        <f t="shared" si="115"/>
        <v>32</v>
      </c>
      <c r="AO61" s="46">
        <f t="shared" si="115"/>
        <v>32</v>
      </c>
      <c r="AP61" s="37"/>
      <c r="AQ61" s="43">
        <f t="shared" si="3"/>
        <v>32</v>
      </c>
      <c r="AR61" s="41"/>
      <c r="AS61" s="41"/>
      <c r="AT61" s="53"/>
      <c r="AU61" s="54"/>
      <c r="AV61" s="54"/>
      <c r="AW61" s="4"/>
      <c r="AX61" s="4"/>
    </row>
    <row r="62" spans="1:50" ht="64.5" customHeight="1" x14ac:dyDescent="0.4">
      <c r="A62" s="35">
        <f t="shared" si="37"/>
        <v>56</v>
      </c>
      <c r="B62" s="73" t="s">
        <v>300</v>
      </c>
      <c r="C62" s="41" t="s">
        <v>38</v>
      </c>
      <c r="D62" s="41" t="s">
        <v>59</v>
      </c>
      <c r="E62" s="41" t="s">
        <v>59</v>
      </c>
      <c r="F62" s="41" t="s">
        <v>301</v>
      </c>
      <c r="G62" s="44" t="s">
        <v>42</v>
      </c>
      <c r="H62" s="74">
        <v>300</v>
      </c>
      <c r="I62" s="41" t="s">
        <v>302</v>
      </c>
      <c r="J62" s="37" t="s">
        <v>72</v>
      </c>
      <c r="K62" s="42">
        <v>45107</v>
      </c>
      <c r="L62" s="43" t="s">
        <v>109</v>
      </c>
      <c r="M62" s="43">
        <v>387</v>
      </c>
      <c r="N62" s="44" t="s">
        <v>1713</v>
      </c>
      <c r="O62" s="43">
        <f>'EQUIPO MARZO 2025'!AQ61</f>
        <v>53</v>
      </c>
      <c r="P62" s="45">
        <f t="shared" si="0"/>
        <v>53</v>
      </c>
      <c r="Q62" s="46">
        <f t="shared" ref="Q62:T62" si="116">AK62</f>
        <v>51</v>
      </c>
      <c r="R62" s="46">
        <f t="shared" si="116"/>
        <v>51</v>
      </c>
      <c r="S62" s="46">
        <f t="shared" si="116"/>
        <v>51</v>
      </c>
      <c r="T62" s="47">
        <f t="shared" si="116"/>
        <v>50</v>
      </c>
      <c r="U62" s="48"/>
      <c r="V62" s="37"/>
      <c r="W62" s="37"/>
      <c r="X62" s="37"/>
      <c r="Y62" s="49"/>
      <c r="Z62" s="50">
        <v>2</v>
      </c>
      <c r="AA62" s="37"/>
      <c r="AB62" s="37"/>
      <c r="AC62" s="37">
        <v>1</v>
      </c>
      <c r="AD62" s="49"/>
      <c r="AE62" s="50"/>
      <c r="AF62" s="37"/>
      <c r="AG62" s="37"/>
      <c r="AH62" s="37"/>
      <c r="AI62" s="49"/>
      <c r="AJ62" s="51">
        <f>'EQUIPO ENERO 2025'!AP61</f>
        <v>58</v>
      </c>
      <c r="AK62" s="52">
        <f t="shared" ref="AK62:AO62" si="117">P62-Z62+AE62+U62</f>
        <v>51</v>
      </c>
      <c r="AL62" s="46">
        <f t="shared" si="117"/>
        <v>51</v>
      </c>
      <c r="AM62" s="46">
        <f t="shared" si="117"/>
        <v>51</v>
      </c>
      <c r="AN62" s="46">
        <f t="shared" si="117"/>
        <v>50</v>
      </c>
      <c r="AO62" s="46">
        <f t="shared" si="117"/>
        <v>50</v>
      </c>
      <c r="AP62" s="37"/>
      <c r="AQ62" s="43">
        <f t="shared" si="3"/>
        <v>50</v>
      </c>
      <c r="AR62" s="41" t="s">
        <v>1714</v>
      </c>
      <c r="AS62" s="41" t="s">
        <v>1715</v>
      </c>
      <c r="AT62" s="53"/>
      <c r="AU62" s="54"/>
      <c r="AV62" s="54"/>
      <c r="AW62" s="4"/>
      <c r="AX62" s="4"/>
    </row>
    <row r="63" spans="1:50" ht="64.5" customHeight="1" x14ac:dyDescent="0.4">
      <c r="A63" s="35">
        <f t="shared" si="37"/>
        <v>57</v>
      </c>
      <c r="B63" s="73" t="s">
        <v>306</v>
      </c>
      <c r="C63" s="41" t="s">
        <v>155</v>
      </c>
      <c r="D63" s="41"/>
      <c r="E63" s="41" t="s">
        <v>59</v>
      </c>
      <c r="F63" s="41" t="s">
        <v>301</v>
      </c>
      <c r="G63" s="44"/>
      <c r="H63" s="74"/>
      <c r="I63" s="41"/>
      <c r="J63" s="37"/>
      <c r="K63" s="42"/>
      <c r="L63" s="43"/>
      <c r="M63" s="43">
        <v>72</v>
      </c>
      <c r="N63" s="44"/>
      <c r="O63" s="43">
        <f>'EQUIPO MARZO 2025'!AQ62</f>
        <v>0</v>
      </c>
      <c r="P63" s="45">
        <f t="shared" si="0"/>
        <v>0</v>
      </c>
      <c r="Q63" s="46">
        <f t="shared" ref="Q63:T63" si="118">AK63</f>
        <v>0</v>
      </c>
      <c r="R63" s="46">
        <f t="shared" si="118"/>
        <v>0</v>
      </c>
      <c r="S63" s="46">
        <f t="shared" si="118"/>
        <v>0</v>
      </c>
      <c r="T63" s="47">
        <f t="shared" si="118"/>
        <v>0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2025'!AP62</f>
        <v>0</v>
      </c>
      <c r="AK63" s="52">
        <f t="shared" ref="AK63:AO63" si="119">P63-Z63+AE63+U63</f>
        <v>0</v>
      </c>
      <c r="AL63" s="46">
        <f t="shared" si="119"/>
        <v>0</v>
      </c>
      <c r="AM63" s="46">
        <f t="shared" si="119"/>
        <v>0</v>
      </c>
      <c r="AN63" s="46">
        <f t="shared" si="119"/>
        <v>0</v>
      </c>
      <c r="AO63" s="46">
        <f t="shared" si="119"/>
        <v>0</v>
      </c>
      <c r="AP63" s="37"/>
      <c r="AQ63" s="43">
        <f t="shared" si="3"/>
        <v>0</v>
      </c>
      <c r="AR63" s="53"/>
      <c r="AS63" s="53"/>
      <c r="AT63" s="53"/>
      <c r="AU63" s="54"/>
      <c r="AV63" s="54"/>
      <c r="AW63" s="4"/>
      <c r="AX63" s="4"/>
    </row>
    <row r="64" spans="1:50" ht="64.5" customHeight="1" x14ac:dyDescent="0.4">
      <c r="A64" s="35">
        <f t="shared" si="37"/>
        <v>58</v>
      </c>
      <c r="B64" s="73" t="s">
        <v>307</v>
      </c>
      <c r="C64" s="41" t="s">
        <v>74</v>
      </c>
      <c r="D64" s="41" t="s">
        <v>59</v>
      </c>
      <c r="E64" s="53" t="s">
        <v>308</v>
      </c>
      <c r="F64" s="41" t="s">
        <v>309</v>
      </c>
      <c r="G64" s="44" t="s">
        <v>42</v>
      </c>
      <c r="H64" s="74"/>
      <c r="I64" s="41" t="s">
        <v>310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MARZO 2025'!AQ63</f>
        <v>24</v>
      </c>
      <c r="P64" s="45">
        <f t="shared" si="0"/>
        <v>24</v>
      </c>
      <c r="Q64" s="46">
        <f t="shared" ref="Q64:T64" si="120">AK64</f>
        <v>24</v>
      </c>
      <c r="R64" s="46">
        <f t="shared" si="120"/>
        <v>24</v>
      </c>
      <c r="S64" s="46">
        <f t="shared" si="120"/>
        <v>24</v>
      </c>
      <c r="T64" s="47">
        <f t="shared" si="120"/>
        <v>24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2025'!AP63</f>
        <v>25</v>
      </c>
      <c r="AK64" s="52">
        <f t="shared" ref="AK64:AO64" si="121">P64-Z64+AE64+U64</f>
        <v>24</v>
      </c>
      <c r="AL64" s="46">
        <f t="shared" si="121"/>
        <v>24</v>
      </c>
      <c r="AM64" s="46">
        <f t="shared" si="121"/>
        <v>24</v>
      </c>
      <c r="AN64" s="46">
        <f t="shared" si="121"/>
        <v>24</v>
      </c>
      <c r="AO64" s="46">
        <f t="shared" si="121"/>
        <v>24</v>
      </c>
      <c r="AP64" s="37"/>
      <c r="AQ64" s="43">
        <f t="shared" si="3"/>
        <v>24</v>
      </c>
      <c r="AR64" s="53"/>
      <c r="AS64" s="53"/>
      <c r="AT64" s="53"/>
      <c r="AU64" s="54"/>
      <c r="AV64" s="54"/>
      <c r="AW64" s="4"/>
      <c r="AX64" s="4"/>
    </row>
    <row r="65" spans="1:50" ht="64.5" customHeight="1" x14ac:dyDescent="0.4">
      <c r="A65" s="35">
        <f t="shared" si="37"/>
        <v>59</v>
      </c>
      <c r="B65" s="73" t="s">
        <v>315</v>
      </c>
      <c r="C65" s="41" t="s">
        <v>74</v>
      </c>
      <c r="D65" s="41" t="s">
        <v>59</v>
      </c>
      <c r="E65" s="53" t="s">
        <v>316</v>
      </c>
      <c r="F65" s="41" t="s">
        <v>317</v>
      </c>
      <c r="G65" s="44" t="s">
        <v>42</v>
      </c>
      <c r="H65" s="74"/>
      <c r="I65" s="41" t="s">
        <v>318</v>
      </c>
      <c r="J65" s="37" t="s">
        <v>72</v>
      </c>
      <c r="K65" s="42">
        <v>45574</v>
      </c>
      <c r="L65" s="43" t="s">
        <v>142</v>
      </c>
      <c r="M65" s="43">
        <v>75</v>
      </c>
      <c r="N65" s="44"/>
      <c r="O65" s="43">
        <f>'EQUIPO MARZO 2025'!AQ64</f>
        <v>45</v>
      </c>
      <c r="P65" s="45">
        <f t="shared" si="0"/>
        <v>45</v>
      </c>
      <c r="Q65" s="46">
        <f t="shared" ref="Q65:T65" si="122">AK65</f>
        <v>45</v>
      </c>
      <c r="R65" s="46">
        <f t="shared" si="122"/>
        <v>45</v>
      </c>
      <c r="S65" s="46">
        <f t="shared" si="122"/>
        <v>45</v>
      </c>
      <c r="T65" s="47">
        <f t="shared" si="122"/>
        <v>45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2025'!AP64</f>
        <v>45</v>
      </c>
      <c r="AK65" s="52">
        <f t="shared" ref="AK65:AO65" si="123">P65-Z65+AE65+U65</f>
        <v>45</v>
      </c>
      <c r="AL65" s="46">
        <f t="shared" si="123"/>
        <v>45</v>
      </c>
      <c r="AM65" s="46">
        <f t="shared" si="123"/>
        <v>45</v>
      </c>
      <c r="AN65" s="46">
        <f t="shared" si="123"/>
        <v>45</v>
      </c>
      <c r="AO65" s="46">
        <f t="shared" si="123"/>
        <v>45</v>
      </c>
      <c r="AP65" s="37"/>
      <c r="AQ65" s="43">
        <f t="shared" si="3"/>
        <v>45</v>
      </c>
      <c r="AR65" s="53"/>
      <c r="AS65" s="53"/>
      <c r="AT65" s="53"/>
      <c r="AU65" s="54"/>
      <c r="AV65" s="54"/>
      <c r="AW65" s="4"/>
      <c r="AX65" s="4"/>
    </row>
    <row r="66" spans="1:50" ht="64.5" customHeight="1" x14ac:dyDescent="0.4">
      <c r="A66" s="35">
        <f t="shared" si="37"/>
        <v>60</v>
      </c>
      <c r="B66" s="73" t="s">
        <v>322</v>
      </c>
      <c r="C66" s="41" t="s">
        <v>155</v>
      </c>
      <c r="D66" s="41" t="s">
        <v>59</v>
      </c>
      <c r="E66" s="41" t="s">
        <v>323</v>
      </c>
      <c r="F66" s="41" t="s">
        <v>324</v>
      </c>
      <c r="G66" s="44" t="s">
        <v>42</v>
      </c>
      <c r="H66" s="74"/>
      <c r="I66" s="41" t="s">
        <v>326</v>
      </c>
      <c r="J66" s="37" t="s">
        <v>72</v>
      </c>
      <c r="K66" s="42">
        <v>45673</v>
      </c>
      <c r="L66" s="43" t="s">
        <v>89</v>
      </c>
      <c r="M66" s="43">
        <v>130</v>
      </c>
      <c r="N66" s="44"/>
      <c r="O66" s="43">
        <f>'EQUIPO MARZO 2025'!AQ65</f>
        <v>2</v>
      </c>
      <c r="P66" s="45">
        <f t="shared" si="0"/>
        <v>2</v>
      </c>
      <c r="Q66" s="46">
        <f t="shared" ref="Q66:T66" si="124">AK66</f>
        <v>2</v>
      </c>
      <c r="R66" s="46">
        <f t="shared" si="124"/>
        <v>2</v>
      </c>
      <c r="S66" s="46">
        <f t="shared" si="124"/>
        <v>2</v>
      </c>
      <c r="T66" s="47">
        <f t="shared" si="124"/>
        <v>2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2025'!AP65</f>
        <v>4</v>
      </c>
      <c r="AK66" s="52">
        <f t="shared" ref="AK66:AO66" si="125">P66-Z66+AE66+U66</f>
        <v>2</v>
      </c>
      <c r="AL66" s="46">
        <f t="shared" si="125"/>
        <v>2</v>
      </c>
      <c r="AM66" s="46">
        <f t="shared" si="125"/>
        <v>2</v>
      </c>
      <c r="AN66" s="46">
        <f t="shared" si="125"/>
        <v>2</v>
      </c>
      <c r="AO66" s="46">
        <f t="shared" si="125"/>
        <v>2</v>
      </c>
      <c r="AP66" s="37"/>
      <c r="AQ66" s="43">
        <f t="shared" si="3"/>
        <v>2</v>
      </c>
      <c r="AR66" s="53"/>
      <c r="AS66" s="53"/>
      <c r="AT66" s="53"/>
      <c r="AU66" s="54"/>
      <c r="AV66" s="54"/>
      <c r="AW66" s="4"/>
      <c r="AX66" s="4"/>
    </row>
    <row r="67" spans="1:50" ht="64.5" customHeight="1" x14ac:dyDescent="0.4">
      <c r="A67" s="35">
        <f t="shared" si="37"/>
        <v>61</v>
      </c>
      <c r="B67" s="73" t="s">
        <v>328</v>
      </c>
      <c r="C67" s="41" t="s">
        <v>155</v>
      </c>
      <c r="D67" s="41" t="s">
        <v>59</v>
      </c>
      <c r="E67" s="41" t="s">
        <v>329</v>
      </c>
      <c r="F67" s="41" t="s">
        <v>330</v>
      </c>
      <c r="G67" s="44" t="s">
        <v>42</v>
      </c>
      <c r="H67" s="74"/>
      <c r="I67" s="41" t="s">
        <v>331</v>
      </c>
      <c r="J67" s="37" t="s">
        <v>72</v>
      </c>
      <c r="K67" s="42">
        <v>45673</v>
      </c>
      <c r="L67" s="43" t="s">
        <v>89</v>
      </c>
      <c r="M67" s="43">
        <v>131</v>
      </c>
      <c r="N67" s="44"/>
      <c r="O67" s="43">
        <f>'EQUIPO MARZO 2025'!AQ66</f>
        <v>10</v>
      </c>
      <c r="P67" s="45">
        <f t="shared" si="0"/>
        <v>10</v>
      </c>
      <c r="Q67" s="46">
        <f t="shared" ref="Q67:T67" si="126">AK67</f>
        <v>10</v>
      </c>
      <c r="R67" s="46">
        <f t="shared" si="126"/>
        <v>10</v>
      </c>
      <c r="S67" s="46">
        <f t="shared" si="126"/>
        <v>10</v>
      </c>
      <c r="T67" s="47">
        <f t="shared" si="126"/>
        <v>10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2025'!AP66</f>
        <v>10</v>
      </c>
      <c r="AK67" s="52">
        <f t="shared" ref="AK67:AO67" si="127">P67-Z67+AE67+U67</f>
        <v>10</v>
      </c>
      <c r="AL67" s="46">
        <f t="shared" si="127"/>
        <v>10</v>
      </c>
      <c r="AM67" s="46">
        <f t="shared" si="127"/>
        <v>10</v>
      </c>
      <c r="AN67" s="46">
        <f t="shared" si="127"/>
        <v>10</v>
      </c>
      <c r="AO67" s="46">
        <f t="shared" si="127"/>
        <v>10</v>
      </c>
      <c r="AP67" s="37"/>
      <c r="AQ67" s="43">
        <f t="shared" si="3"/>
        <v>10</v>
      </c>
      <c r="AR67" s="53"/>
      <c r="AS67" s="53"/>
      <c r="AT67" s="53"/>
      <c r="AU67" s="54"/>
      <c r="AV67" s="54"/>
      <c r="AW67" s="4"/>
      <c r="AX67" s="4"/>
    </row>
    <row r="68" spans="1:50" ht="64.5" customHeight="1" x14ac:dyDescent="0.4">
      <c r="A68" s="35">
        <f t="shared" si="37"/>
        <v>62</v>
      </c>
      <c r="B68" s="67" t="s">
        <v>333</v>
      </c>
      <c r="C68" s="41" t="s">
        <v>38</v>
      </c>
      <c r="D68" s="105" t="s">
        <v>334</v>
      </c>
      <c r="E68" s="41" t="s">
        <v>335</v>
      </c>
      <c r="F68" s="41"/>
      <c r="G68" s="53" t="s">
        <v>42</v>
      </c>
      <c r="H68" s="41"/>
      <c r="I68" s="41" t="s">
        <v>336</v>
      </c>
      <c r="J68" s="39"/>
      <c r="K68" s="42">
        <v>44592</v>
      </c>
      <c r="L68" s="43"/>
      <c r="M68" s="43"/>
      <c r="N68" s="44"/>
      <c r="O68" s="43">
        <f>'EQUIPO MARZO 2025'!AQ67</f>
        <v>0</v>
      </c>
      <c r="P68" s="45">
        <f t="shared" si="0"/>
        <v>0</v>
      </c>
      <c r="Q68" s="46">
        <f t="shared" ref="Q68:T68" si="128">AK68</f>
        <v>0</v>
      </c>
      <c r="R68" s="46">
        <f t="shared" si="128"/>
        <v>0</v>
      </c>
      <c r="S68" s="46">
        <f t="shared" si="128"/>
        <v>0</v>
      </c>
      <c r="T68" s="47">
        <f t="shared" si="128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2025'!AP67</f>
        <v>0</v>
      </c>
      <c r="AK68" s="52">
        <f t="shared" ref="AK68:AO68" si="129">P68-Z68+AE68+U68</f>
        <v>0</v>
      </c>
      <c r="AL68" s="46">
        <f t="shared" si="129"/>
        <v>0</v>
      </c>
      <c r="AM68" s="46">
        <f t="shared" si="129"/>
        <v>0</v>
      </c>
      <c r="AN68" s="46">
        <f t="shared" si="129"/>
        <v>0</v>
      </c>
      <c r="AO68" s="46">
        <f t="shared" si="129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  <c r="AW68" s="4"/>
      <c r="AX68" s="4"/>
    </row>
    <row r="69" spans="1:50" ht="64.5" customHeight="1" x14ac:dyDescent="0.4">
      <c r="A69" s="35">
        <f t="shared" si="37"/>
        <v>63</v>
      </c>
      <c r="B69" s="67" t="s">
        <v>339</v>
      </c>
      <c r="C69" s="41" t="s">
        <v>38</v>
      </c>
      <c r="D69" s="105" t="s">
        <v>334</v>
      </c>
      <c r="E69" s="41" t="s">
        <v>340</v>
      </c>
      <c r="F69" s="41"/>
      <c r="G69" s="53" t="s">
        <v>42</v>
      </c>
      <c r="H69" s="41"/>
      <c r="I69" s="41" t="s">
        <v>341</v>
      </c>
      <c r="J69" s="44"/>
      <c r="K69" s="42">
        <v>44592</v>
      </c>
      <c r="L69" s="43"/>
      <c r="M69" s="43"/>
      <c r="N69" s="44"/>
      <c r="O69" s="43">
        <f>'EQUIPO MARZO 2025'!AQ68</f>
        <v>0</v>
      </c>
      <c r="P69" s="45">
        <f t="shared" si="0"/>
        <v>0</v>
      </c>
      <c r="Q69" s="46">
        <f t="shared" ref="Q69:T69" si="130">AK69</f>
        <v>0</v>
      </c>
      <c r="R69" s="46">
        <f t="shared" si="130"/>
        <v>0</v>
      </c>
      <c r="S69" s="46">
        <f t="shared" si="130"/>
        <v>0</v>
      </c>
      <c r="T69" s="47">
        <f t="shared" si="130"/>
        <v>0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2025'!AP68</f>
        <v>0</v>
      </c>
      <c r="AK69" s="52">
        <f t="shared" ref="AK69:AO69" si="131">P69-Z69+AE69+U69</f>
        <v>0</v>
      </c>
      <c r="AL69" s="46">
        <f t="shared" si="131"/>
        <v>0</v>
      </c>
      <c r="AM69" s="46">
        <f t="shared" si="131"/>
        <v>0</v>
      </c>
      <c r="AN69" s="46">
        <f t="shared" si="131"/>
        <v>0</v>
      </c>
      <c r="AO69" s="46">
        <f t="shared" si="131"/>
        <v>0</v>
      </c>
      <c r="AP69" s="37"/>
      <c r="AQ69" s="43">
        <f t="shared" si="3"/>
        <v>0</v>
      </c>
      <c r="AR69" s="41"/>
      <c r="AS69" s="41"/>
      <c r="AT69" s="53"/>
      <c r="AU69" s="54"/>
      <c r="AV69" s="54"/>
      <c r="AW69" s="4"/>
      <c r="AX69" s="4"/>
    </row>
    <row r="70" spans="1:50" ht="64.5" customHeight="1" x14ac:dyDescent="0.4">
      <c r="A70" s="35">
        <f t="shared" si="37"/>
        <v>64</v>
      </c>
      <c r="B70" s="67" t="s">
        <v>344</v>
      </c>
      <c r="C70" s="37" t="s">
        <v>52</v>
      </c>
      <c r="D70" s="37"/>
      <c r="E70" s="41" t="s">
        <v>345</v>
      </c>
      <c r="F70" s="37"/>
      <c r="G70" s="38"/>
      <c r="H70" s="37"/>
      <c r="I70" s="41" t="s">
        <v>346</v>
      </c>
      <c r="J70" s="37" t="s">
        <v>72</v>
      </c>
      <c r="K70" s="42">
        <v>45279</v>
      </c>
      <c r="L70" s="43"/>
      <c r="M70" s="43">
        <v>481</v>
      </c>
      <c r="N70" s="44"/>
      <c r="O70" s="43">
        <f>'EQUIPO MARZO 2025'!AQ69</f>
        <v>12</v>
      </c>
      <c r="P70" s="45">
        <f t="shared" si="0"/>
        <v>12</v>
      </c>
      <c r="Q70" s="46">
        <f t="shared" ref="Q70:T70" si="132">AK70</f>
        <v>12</v>
      </c>
      <c r="R70" s="46">
        <f t="shared" si="132"/>
        <v>12</v>
      </c>
      <c r="S70" s="46">
        <f t="shared" si="132"/>
        <v>12</v>
      </c>
      <c r="T70" s="47">
        <f t="shared" si="132"/>
        <v>12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2025'!AP69</f>
        <v>12</v>
      </c>
      <c r="AK70" s="52">
        <f t="shared" ref="AK70:AO70" si="133">P70-Z70+AE70+U70</f>
        <v>12</v>
      </c>
      <c r="AL70" s="46">
        <f t="shared" si="133"/>
        <v>12</v>
      </c>
      <c r="AM70" s="46">
        <f t="shared" si="133"/>
        <v>12</v>
      </c>
      <c r="AN70" s="46">
        <f t="shared" si="133"/>
        <v>12</v>
      </c>
      <c r="AO70" s="46">
        <f t="shared" si="133"/>
        <v>12</v>
      </c>
      <c r="AP70" s="37"/>
      <c r="AQ70" s="43">
        <f t="shared" si="3"/>
        <v>12</v>
      </c>
      <c r="AR70" s="41"/>
      <c r="AS70" s="41"/>
      <c r="AT70" s="53"/>
      <c r="AU70" s="54"/>
      <c r="AV70" s="54"/>
      <c r="AW70" s="4"/>
      <c r="AX70" s="4"/>
    </row>
    <row r="71" spans="1:50" ht="64.5" customHeight="1" x14ac:dyDescent="0.4">
      <c r="A71" s="35">
        <f t="shared" si="37"/>
        <v>65</v>
      </c>
      <c r="B71" s="67" t="s">
        <v>348</v>
      </c>
      <c r="C71" s="37" t="s">
        <v>155</v>
      </c>
      <c r="D71" s="37" t="s">
        <v>59</v>
      </c>
      <c r="E71" s="41" t="s">
        <v>59</v>
      </c>
      <c r="F71" s="37" t="s">
        <v>87</v>
      </c>
      <c r="G71" s="38" t="s">
        <v>42</v>
      </c>
      <c r="H71" s="37"/>
      <c r="I71" s="41" t="s">
        <v>349</v>
      </c>
      <c r="J71" s="37" t="s">
        <v>72</v>
      </c>
      <c r="K71" s="42">
        <v>45673</v>
      </c>
      <c r="L71" s="43" t="s">
        <v>89</v>
      </c>
      <c r="M71" s="43">
        <v>130</v>
      </c>
      <c r="N71" s="131"/>
      <c r="O71" s="43">
        <f>'EQUIPO MARZO 2025'!AQ70</f>
        <v>11</v>
      </c>
      <c r="P71" s="45">
        <f t="shared" si="0"/>
        <v>11</v>
      </c>
      <c r="Q71" s="46">
        <f t="shared" ref="Q71:T71" si="134">AK71</f>
        <v>11</v>
      </c>
      <c r="R71" s="46">
        <f t="shared" si="134"/>
        <v>11</v>
      </c>
      <c r="S71" s="37">
        <f t="shared" si="134"/>
        <v>11</v>
      </c>
      <c r="T71" s="132">
        <f t="shared" si="134"/>
        <v>11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2025'!AP70</f>
        <v>11</v>
      </c>
      <c r="AK71" s="52">
        <f t="shared" ref="AK71:AL71" si="135">P71-Z71+AE71+U71</f>
        <v>11</v>
      </c>
      <c r="AL71" s="46">
        <f t="shared" si="135"/>
        <v>11</v>
      </c>
      <c r="AM71" s="37">
        <v>11</v>
      </c>
      <c r="AN71" s="37">
        <f t="shared" ref="AN71:AO71" si="136">S71-AC71+AH71+X71</f>
        <v>11</v>
      </c>
      <c r="AO71" s="37">
        <f t="shared" si="136"/>
        <v>11</v>
      </c>
      <c r="AP71" s="37"/>
      <c r="AQ71" s="43">
        <f t="shared" si="3"/>
        <v>11</v>
      </c>
      <c r="AR71" s="41"/>
      <c r="AS71" s="41"/>
      <c r="AT71" s="53"/>
      <c r="AU71" s="54"/>
      <c r="AV71" s="54"/>
      <c r="AW71" s="4"/>
      <c r="AX71" s="4"/>
    </row>
    <row r="72" spans="1:50" ht="64.5" customHeight="1" x14ac:dyDescent="0.4">
      <c r="A72" s="35">
        <f t="shared" si="37"/>
        <v>66</v>
      </c>
      <c r="B72" s="67" t="s">
        <v>350</v>
      </c>
      <c r="C72" s="41" t="s">
        <v>38</v>
      </c>
      <c r="D72" s="37"/>
      <c r="E72" s="41"/>
      <c r="F72" s="37"/>
      <c r="G72" s="38" t="s">
        <v>42</v>
      </c>
      <c r="H72" s="37"/>
      <c r="I72" s="41" t="s">
        <v>351</v>
      </c>
      <c r="J72" s="37"/>
      <c r="K72" s="42"/>
      <c r="L72" s="43"/>
      <c r="M72" s="43"/>
      <c r="N72" s="44"/>
      <c r="O72" s="43">
        <f>'EQUIPO MARZO 2025'!AQ71</f>
        <v>3</v>
      </c>
      <c r="P72" s="45">
        <f t="shared" si="0"/>
        <v>3</v>
      </c>
      <c r="Q72" s="46">
        <f t="shared" ref="Q72:T72" si="137">AK72</f>
        <v>3</v>
      </c>
      <c r="R72" s="46">
        <f t="shared" si="137"/>
        <v>3</v>
      </c>
      <c r="S72" s="46">
        <f t="shared" si="137"/>
        <v>3</v>
      </c>
      <c r="T72" s="47">
        <f t="shared" si="137"/>
        <v>3</v>
      </c>
      <c r="U72" s="48"/>
      <c r="V72" s="37"/>
      <c r="W72" s="37"/>
      <c r="X72" s="37"/>
      <c r="Y72" s="49"/>
      <c r="Z72" s="50"/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2025'!AP71</f>
        <v>3</v>
      </c>
      <c r="AK72" s="52">
        <f t="shared" ref="AK72:AO72" si="138">P72-Z72+AE72+U72</f>
        <v>3</v>
      </c>
      <c r="AL72" s="46">
        <f t="shared" si="138"/>
        <v>3</v>
      </c>
      <c r="AM72" s="46">
        <f t="shared" si="138"/>
        <v>3</v>
      </c>
      <c r="AN72" s="46">
        <f t="shared" si="138"/>
        <v>3</v>
      </c>
      <c r="AO72" s="46">
        <f t="shared" si="138"/>
        <v>3</v>
      </c>
      <c r="AP72" s="37"/>
      <c r="AQ72" s="43">
        <f t="shared" si="3"/>
        <v>3</v>
      </c>
      <c r="AR72" s="41"/>
      <c r="AS72" s="41"/>
      <c r="AT72" s="53"/>
      <c r="AU72" s="54"/>
      <c r="AV72" s="54"/>
      <c r="AW72" s="4"/>
      <c r="AX72" s="4"/>
    </row>
    <row r="73" spans="1:50" ht="64.5" customHeight="1" x14ac:dyDescent="0.4">
      <c r="A73" s="35">
        <f t="shared" si="37"/>
        <v>67</v>
      </c>
      <c r="B73" s="67" t="s">
        <v>352</v>
      </c>
      <c r="C73" s="41" t="s">
        <v>38</v>
      </c>
      <c r="D73" s="41" t="s">
        <v>59</v>
      </c>
      <c r="E73" s="41" t="s">
        <v>354</v>
      </c>
      <c r="F73" s="37" t="s">
        <v>355</v>
      </c>
      <c r="G73" s="53" t="s">
        <v>42</v>
      </c>
      <c r="H73" s="74">
        <v>1500</v>
      </c>
      <c r="I73" s="41" t="s">
        <v>356</v>
      </c>
      <c r="J73" s="41" t="s">
        <v>72</v>
      </c>
      <c r="K73" s="62">
        <v>45687</v>
      </c>
      <c r="L73" s="43" t="s">
        <v>109</v>
      </c>
      <c r="M73" s="43">
        <v>145</v>
      </c>
      <c r="N73" s="44"/>
      <c r="O73" s="43">
        <f>'EQUIPO MARZO 2025'!AQ72</f>
        <v>6</v>
      </c>
      <c r="P73" s="45">
        <f t="shared" si="0"/>
        <v>6</v>
      </c>
      <c r="Q73" s="46">
        <f t="shared" ref="Q73:T73" si="139">AK73</f>
        <v>6</v>
      </c>
      <c r="R73" s="46">
        <f t="shared" si="139"/>
        <v>6</v>
      </c>
      <c r="S73" s="46">
        <f t="shared" si="139"/>
        <v>6</v>
      </c>
      <c r="T73" s="47">
        <f t="shared" si="139"/>
        <v>6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2025'!AP72</f>
        <v>6</v>
      </c>
      <c r="AK73" s="52">
        <f t="shared" ref="AK73:AO73" si="140">P73-Z73+AE73+U73</f>
        <v>6</v>
      </c>
      <c r="AL73" s="46">
        <f t="shared" si="140"/>
        <v>6</v>
      </c>
      <c r="AM73" s="46">
        <f t="shared" si="140"/>
        <v>6</v>
      </c>
      <c r="AN73" s="46">
        <f t="shared" si="140"/>
        <v>6</v>
      </c>
      <c r="AO73" s="46">
        <f t="shared" si="140"/>
        <v>6</v>
      </c>
      <c r="AP73" s="38" t="s">
        <v>360</v>
      </c>
      <c r="AQ73" s="43">
        <f t="shared" si="3"/>
        <v>6</v>
      </c>
      <c r="AR73" s="53"/>
      <c r="AS73" s="53"/>
      <c r="AT73" s="133"/>
      <c r="AU73" s="54"/>
      <c r="AV73" s="54"/>
      <c r="AW73" s="4"/>
      <c r="AX73" s="4"/>
    </row>
    <row r="74" spans="1:50" ht="64.5" customHeight="1" x14ac:dyDescent="0.4">
      <c r="A74" s="35">
        <f t="shared" si="37"/>
        <v>68</v>
      </c>
      <c r="B74" s="67" t="s">
        <v>361</v>
      </c>
      <c r="C74" s="41" t="s">
        <v>38</v>
      </c>
      <c r="D74" s="37" t="s">
        <v>362</v>
      </c>
      <c r="E74" s="41" t="s">
        <v>363</v>
      </c>
      <c r="F74" s="37"/>
      <c r="G74" s="38"/>
      <c r="H74" s="37"/>
      <c r="I74" s="41" t="s">
        <v>364</v>
      </c>
      <c r="J74" s="37" t="s">
        <v>362</v>
      </c>
      <c r="K74" s="42">
        <v>45062</v>
      </c>
      <c r="L74" s="43"/>
      <c r="M74" s="43">
        <v>352</v>
      </c>
      <c r="N74" s="44"/>
      <c r="O74" s="43">
        <f>'EQUIPO MARZO 2025'!AQ73</f>
        <v>0</v>
      </c>
      <c r="P74" s="45">
        <f t="shared" si="0"/>
        <v>0</v>
      </c>
      <c r="Q74" s="46">
        <f t="shared" ref="Q74:T74" si="141">AK74</f>
        <v>0</v>
      </c>
      <c r="R74" s="46">
        <f t="shared" si="141"/>
        <v>0</v>
      </c>
      <c r="S74" s="46">
        <f t="shared" si="141"/>
        <v>0</v>
      </c>
      <c r="T74" s="47">
        <f t="shared" si="141"/>
        <v>0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2025'!AP73</f>
        <v>0</v>
      </c>
      <c r="AK74" s="52">
        <f t="shared" ref="AK74:AO74" si="142">P74-Z74+AE74+U74</f>
        <v>0</v>
      </c>
      <c r="AL74" s="46">
        <f t="shared" si="142"/>
        <v>0</v>
      </c>
      <c r="AM74" s="46">
        <f t="shared" si="142"/>
        <v>0</v>
      </c>
      <c r="AN74" s="46">
        <f t="shared" si="142"/>
        <v>0</v>
      </c>
      <c r="AO74" s="46">
        <f t="shared" si="142"/>
        <v>0</v>
      </c>
      <c r="AP74" s="37"/>
      <c r="AQ74" s="43">
        <f t="shared" si="3"/>
        <v>0</v>
      </c>
      <c r="AR74" s="41"/>
      <c r="AS74" s="41"/>
      <c r="AT74" s="53"/>
      <c r="AU74" s="54"/>
      <c r="AV74" s="54"/>
      <c r="AW74" s="4"/>
      <c r="AX74" s="4"/>
    </row>
    <row r="75" spans="1:50" ht="64.5" customHeight="1" x14ac:dyDescent="0.4">
      <c r="A75" s="35">
        <f t="shared" si="37"/>
        <v>69</v>
      </c>
      <c r="B75" s="55" t="s">
        <v>365</v>
      </c>
      <c r="C75" s="41" t="s">
        <v>38</v>
      </c>
      <c r="D75" s="56" t="s">
        <v>58</v>
      </c>
      <c r="E75" s="57" t="s">
        <v>366</v>
      </c>
      <c r="F75" s="58"/>
      <c r="G75" s="59" t="s">
        <v>42</v>
      </c>
      <c r="H75" s="60">
        <v>5500</v>
      </c>
      <c r="I75" s="61" t="s">
        <v>367</v>
      </c>
      <c r="J75" s="40" t="s">
        <v>58</v>
      </c>
      <c r="K75" s="42">
        <v>45391</v>
      </c>
      <c r="L75" s="43" t="s">
        <v>368</v>
      </c>
      <c r="M75" s="43">
        <v>55</v>
      </c>
      <c r="N75" s="41" t="s">
        <v>373</v>
      </c>
      <c r="O75" s="43">
        <f>'EQUIPO MARZO 2025'!AQ74</f>
        <v>1</v>
      </c>
      <c r="P75" s="45">
        <f t="shared" si="0"/>
        <v>1</v>
      </c>
      <c r="Q75" s="46">
        <f t="shared" ref="Q75:T75" si="143">AK75</f>
        <v>1</v>
      </c>
      <c r="R75" s="46">
        <f t="shared" si="143"/>
        <v>1</v>
      </c>
      <c r="S75" s="46">
        <f t="shared" si="143"/>
        <v>1</v>
      </c>
      <c r="T75" s="47">
        <f t="shared" si="143"/>
        <v>1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2025'!AP74</f>
        <v>1</v>
      </c>
      <c r="AK75" s="52">
        <f t="shared" ref="AK75:AO75" si="144">P75-Z75+AE75+U75</f>
        <v>1</v>
      </c>
      <c r="AL75" s="46">
        <f t="shared" si="144"/>
        <v>1</v>
      </c>
      <c r="AM75" s="46">
        <f t="shared" si="144"/>
        <v>1</v>
      </c>
      <c r="AN75" s="46">
        <f t="shared" si="144"/>
        <v>1</v>
      </c>
      <c r="AO75" s="46">
        <f t="shared" si="144"/>
        <v>1</v>
      </c>
      <c r="AP75" s="37"/>
      <c r="AQ75" s="43">
        <f t="shared" si="3"/>
        <v>1</v>
      </c>
      <c r="AR75" s="41"/>
      <c r="AS75" s="41">
        <v>376</v>
      </c>
      <c r="AT75" s="53"/>
      <c r="AU75" s="54"/>
      <c r="AV75" s="54"/>
      <c r="AW75" s="4"/>
      <c r="AX75" s="4"/>
    </row>
    <row r="76" spans="1:50" ht="64.5" customHeight="1" x14ac:dyDescent="0.4">
      <c r="A76" s="35">
        <f t="shared" si="37"/>
        <v>70</v>
      </c>
      <c r="B76" s="55" t="s">
        <v>369</v>
      </c>
      <c r="C76" s="41" t="s">
        <v>38</v>
      </c>
      <c r="D76" s="56" t="s">
        <v>63</v>
      </c>
      <c r="E76" s="57" t="s">
        <v>371</v>
      </c>
      <c r="F76" s="58"/>
      <c r="G76" s="59" t="s">
        <v>42</v>
      </c>
      <c r="H76" s="60">
        <v>5500</v>
      </c>
      <c r="I76" s="61" t="s">
        <v>372</v>
      </c>
      <c r="J76" s="40" t="s">
        <v>63</v>
      </c>
      <c r="K76" s="42">
        <v>45013</v>
      </c>
      <c r="L76" s="43">
        <v>2103556</v>
      </c>
      <c r="M76" s="43">
        <v>321</v>
      </c>
      <c r="N76" s="41" t="s">
        <v>373</v>
      </c>
      <c r="O76" s="43">
        <f>'EQUIPO MARZO 2025'!AQ75</f>
        <v>6</v>
      </c>
      <c r="P76" s="45">
        <f t="shared" si="0"/>
        <v>6</v>
      </c>
      <c r="Q76" s="46">
        <f t="shared" ref="Q76:T76" si="145">AK76</f>
        <v>6</v>
      </c>
      <c r="R76" s="46">
        <f t="shared" si="145"/>
        <v>6</v>
      </c>
      <c r="S76" s="46">
        <f t="shared" si="145"/>
        <v>6</v>
      </c>
      <c r="T76" s="47">
        <f t="shared" si="145"/>
        <v>4</v>
      </c>
      <c r="U76" s="48"/>
      <c r="V76" s="37"/>
      <c r="W76" s="37"/>
      <c r="X76" s="37"/>
      <c r="Y76" s="49"/>
      <c r="Z76" s="50"/>
      <c r="AA76" s="37"/>
      <c r="AB76" s="37"/>
      <c r="AC76" s="37">
        <v>2</v>
      </c>
      <c r="AD76" s="49"/>
      <c r="AE76" s="50"/>
      <c r="AF76" s="37"/>
      <c r="AG76" s="37"/>
      <c r="AH76" s="37"/>
      <c r="AI76" s="49"/>
      <c r="AJ76" s="51">
        <f>'EQUIPO ENERO 2025'!AP75</f>
        <v>6</v>
      </c>
      <c r="AK76" s="52">
        <f t="shared" ref="AK76:AO76" si="146">P76-Z76+AE76+U76</f>
        <v>6</v>
      </c>
      <c r="AL76" s="46">
        <f t="shared" si="146"/>
        <v>6</v>
      </c>
      <c r="AM76" s="46">
        <f t="shared" si="146"/>
        <v>6</v>
      </c>
      <c r="AN76" s="46">
        <f t="shared" si="146"/>
        <v>4</v>
      </c>
      <c r="AO76" s="46">
        <f t="shared" si="146"/>
        <v>4</v>
      </c>
      <c r="AP76" s="37"/>
      <c r="AQ76" s="43">
        <f t="shared" si="3"/>
        <v>4</v>
      </c>
      <c r="AR76" s="41">
        <v>625363080</v>
      </c>
      <c r="AS76" s="41">
        <v>376</v>
      </c>
      <c r="AT76" s="53"/>
      <c r="AU76" s="54"/>
      <c r="AV76" s="54"/>
      <c r="AW76" s="4"/>
      <c r="AX76" s="4"/>
    </row>
    <row r="77" spans="1:50" ht="64.5" customHeight="1" x14ac:dyDescent="0.4">
      <c r="A77" s="35">
        <f t="shared" si="37"/>
        <v>71</v>
      </c>
      <c r="B77" s="67" t="s">
        <v>375</v>
      </c>
      <c r="C77" s="41" t="s">
        <v>38</v>
      </c>
      <c r="D77" s="37" t="s">
        <v>72</v>
      </c>
      <c r="E77" s="41" t="s">
        <v>376</v>
      </c>
      <c r="F77" s="37" t="s">
        <v>355</v>
      </c>
      <c r="G77" s="38" t="s">
        <v>42</v>
      </c>
      <c r="H77" s="40">
        <v>2500</v>
      </c>
      <c r="I77" s="41" t="s">
        <v>377</v>
      </c>
      <c r="J77" s="37" t="s">
        <v>72</v>
      </c>
      <c r="K77" s="62">
        <v>45328</v>
      </c>
      <c r="L77" s="43" t="s">
        <v>109</v>
      </c>
      <c r="M77" s="43">
        <v>32</v>
      </c>
      <c r="N77" s="41"/>
      <c r="O77" s="43">
        <f>'EQUIPO MARZO 2025'!AQ76</f>
        <v>12</v>
      </c>
      <c r="P77" s="45">
        <f t="shared" si="0"/>
        <v>12</v>
      </c>
      <c r="Q77" s="46">
        <f t="shared" ref="Q77:T77" si="147">AK77</f>
        <v>12</v>
      </c>
      <c r="R77" s="46">
        <f t="shared" si="147"/>
        <v>12</v>
      </c>
      <c r="S77" s="46">
        <f t="shared" si="147"/>
        <v>12</v>
      </c>
      <c r="T77" s="47">
        <f t="shared" si="147"/>
        <v>12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2025'!AP76</f>
        <v>13</v>
      </c>
      <c r="AK77" s="52">
        <f t="shared" ref="AK77:AO77" si="148">P77-Z77+AE77+U77</f>
        <v>12</v>
      </c>
      <c r="AL77" s="46">
        <f t="shared" si="148"/>
        <v>12</v>
      </c>
      <c r="AM77" s="46">
        <f t="shared" si="148"/>
        <v>12</v>
      </c>
      <c r="AN77" s="46">
        <f t="shared" si="148"/>
        <v>12</v>
      </c>
      <c r="AO77" s="46">
        <f t="shared" si="148"/>
        <v>12</v>
      </c>
      <c r="AP77" s="37"/>
      <c r="AQ77" s="43">
        <f t="shared" si="3"/>
        <v>12</v>
      </c>
      <c r="AR77" s="41"/>
      <c r="AS77" s="41"/>
      <c r="AT77" s="53"/>
      <c r="AU77" s="54"/>
      <c r="AV77" s="54"/>
      <c r="AW77" s="4"/>
      <c r="AX77" s="4"/>
    </row>
    <row r="78" spans="1:50" ht="64.5" customHeight="1" x14ac:dyDescent="0.4">
      <c r="A78" s="35">
        <f t="shared" si="37"/>
        <v>72</v>
      </c>
      <c r="B78" s="67" t="s">
        <v>375</v>
      </c>
      <c r="C78" s="41" t="s">
        <v>155</v>
      </c>
      <c r="D78" s="37" t="s">
        <v>58</v>
      </c>
      <c r="E78" s="41" t="s">
        <v>379</v>
      </c>
      <c r="F78" s="37" t="s">
        <v>355</v>
      </c>
      <c r="G78" s="38" t="s">
        <v>42</v>
      </c>
      <c r="H78" s="40"/>
      <c r="I78" s="41" t="s">
        <v>380</v>
      </c>
      <c r="J78" s="37" t="s">
        <v>72</v>
      </c>
      <c r="K78" s="62">
        <v>45626</v>
      </c>
      <c r="L78" s="43" t="s">
        <v>48</v>
      </c>
      <c r="M78" s="43">
        <v>103</v>
      </c>
      <c r="N78" s="53" t="s">
        <v>1717</v>
      </c>
      <c r="O78" s="43">
        <f>'EQUIPO MARZO 2025'!AQ77</f>
        <v>3</v>
      </c>
      <c r="P78" s="45">
        <f t="shared" si="0"/>
        <v>3</v>
      </c>
      <c r="Q78" s="46">
        <f t="shared" ref="Q78:T78" si="149">AK78</f>
        <v>2</v>
      </c>
      <c r="R78" s="46">
        <f t="shared" si="149"/>
        <v>2</v>
      </c>
      <c r="S78" s="46">
        <f t="shared" si="149"/>
        <v>2</v>
      </c>
      <c r="T78" s="47">
        <f t="shared" si="149"/>
        <v>2</v>
      </c>
      <c r="U78" s="48"/>
      <c r="V78" s="37"/>
      <c r="W78" s="37"/>
      <c r="X78" s="37"/>
      <c r="Y78" s="49"/>
      <c r="Z78" s="50">
        <v>1</v>
      </c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2025'!AP77</f>
        <v>3</v>
      </c>
      <c r="AK78" s="52">
        <f t="shared" ref="AK78:AO78" si="150">P78-Z78+AE78+U78</f>
        <v>2</v>
      </c>
      <c r="AL78" s="46">
        <f t="shared" si="150"/>
        <v>2</v>
      </c>
      <c r="AM78" s="46">
        <f t="shared" si="150"/>
        <v>2</v>
      </c>
      <c r="AN78" s="46">
        <f t="shared" si="150"/>
        <v>2</v>
      </c>
      <c r="AO78" s="46">
        <f t="shared" si="150"/>
        <v>2</v>
      </c>
      <c r="AP78" s="37"/>
      <c r="AQ78" s="43">
        <f t="shared" si="3"/>
        <v>2</v>
      </c>
      <c r="AR78" s="41"/>
      <c r="AS78" s="53">
        <v>382</v>
      </c>
      <c r="AT78" s="53"/>
      <c r="AU78" s="54"/>
      <c r="AV78" s="54"/>
      <c r="AW78" s="4"/>
      <c r="AX78" s="4"/>
    </row>
    <row r="79" spans="1:50" ht="64.5" customHeight="1" x14ac:dyDescent="0.4">
      <c r="A79" s="35">
        <f t="shared" si="37"/>
        <v>73</v>
      </c>
      <c r="B79" s="67" t="s">
        <v>381</v>
      </c>
      <c r="C79" s="41" t="s">
        <v>38</v>
      </c>
      <c r="D79" s="37" t="s">
        <v>58</v>
      </c>
      <c r="E79" s="41" t="s">
        <v>382</v>
      </c>
      <c r="F79" s="37" t="s">
        <v>383</v>
      </c>
      <c r="G79" s="38" t="s">
        <v>42</v>
      </c>
      <c r="H79" s="37"/>
      <c r="I79" s="41" t="s">
        <v>385</v>
      </c>
      <c r="J79" s="37" t="s">
        <v>386</v>
      </c>
      <c r="K79" s="42">
        <v>45126</v>
      </c>
      <c r="L79" s="43">
        <v>2023015</v>
      </c>
      <c r="M79" s="43">
        <v>409</v>
      </c>
      <c r="N79" s="44"/>
      <c r="O79" s="43">
        <f>'EQUIPO MARZO 2025'!AQ78</f>
        <v>0</v>
      </c>
      <c r="P79" s="45">
        <f t="shared" si="0"/>
        <v>0</v>
      </c>
      <c r="Q79" s="46">
        <f t="shared" ref="Q79:T79" si="151">AK79</f>
        <v>0</v>
      </c>
      <c r="R79" s="46">
        <f t="shared" si="151"/>
        <v>0</v>
      </c>
      <c r="S79" s="46">
        <f t="shared" si="151"/>
        <v>0</v>
      </c>
      <c r="T79" s="47">
        <f t="shared" si="151"/>
        <v>0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2025'!AP78</f>
        <v>0</v>
      </c>
      <c r="AK79" s="52">
        <f t="shared" ref="AK79:AO79" si="152">P79-Z79+AE79+U79</f>
        <v>0</v>
      </c>
      <c r="AL79" s="46">
        <f t="shared" si="152"/>
        <v>0</v>
      </c>
      <c r="AM79" s="46">
        <f t="shared" si="152"/>
        <v>0</v>
      </c>
      <c r="AN79" s="46">
        <f t="shared" si="152"/>
        <v>0</v>
      </c>
      <c r="AO79" s="46">
        <f t="shared" si="152"/>
        <v>0</v>
      </c>
      <c r="AP79" s="37"/>
      <c r="AQ79" s="43">
        <f t="shared" si="3"/>
        <v>0</v>
      </c>
      <c r="AR79" s="41"/>
      <c r="AS79" s="41"/>
      <c r="AT79" s="53"/>
      <c r="AU79" s="54"/>
      <c r="AV79" s="54"/>
      <c r="AW79" s="4"/>
      <c r="AX79" s="4"/>
    </row>
    <row r="80" spans="1:50" ht="64.5" customHeight="1" x14ac:dyDescent="0.4">
      <c r="A80" s="35">
        <f t="shared" si="37"/>
        <v>74</v>
      </c>
      <c r="B80" s="67" t="s">
        <v>388</v>
      </c>
      <c r="C80" s="41" t="s">
        <v>155</v>
      </c>
      <c r="D80" s="37" t="s">
        <v>59</v>
      </c>
      <c r="E80" s="41" t="s">
        <v>59</v>
      </c>
      <c r="F80" s="37" t="s">
        <v>389</v>
      </c>
      <c r="G80" s="38"/>
      <c r="H80" s="37"/>
      <c r="I80" s="41" t="s">
        <v>87</v>
      </c>
      <c r="J80" s="37"/>
      <c r="K80" s="42">
        <v>45656</v>
      </c>
      <c r="L80" s="134" t="s">
        <v>390</v>
      </c>
      <c r="M80" s="43">
        <v>102</v>
      </c>
      <c r="N80" s="44"/>
      <c r="O80" s="43">
        <f>'EQUIPO MARZO 2025'!AQ79</f>
        <v>1</v>
      </c>
      <c r="P80" s="45">
        <f t="shared" si="0"/>
        <v>1</v>
      </c>
      <c r="Q80" s="46">
        <f t="shared" ref="Q80:T80" si="153">AK80</f>
        <v>1</v>
      </c>
      <c r="R80" s="46">
        <f t="shared" si="153"/>
        <v>1</v>
      </c>
      <c r="S80" s="46">
        <f t="shared" si="153"/>
        <v>1</v>
      </c>
      <c r="T80" s="47">
        <f t="shared" si="153"/>
        <v>1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2025'!AP79</f>
        <v>1</v>
      </c>
      <c r="AK80" s="52">
        <f t="shared" ref="AK80:AO80" si="154">P80-Z80+AE80+U80</f>
        <v>1</v>
      </c>
      <c r="AL80" s="46">
        <f t="shared" si="154"/>
        <v>1</v>
      </c>
      <c r="AM80" s="46">
        <f t="shared" si="154"/>
        <v>1</v>
      </c>
      <c r="AN80" s="46">
        <f t="shared" si="154"/>
        <v>1</v>
      </c>
      <c r="AO80" s="46">
        <f t="shared" si="154"/>
        <v>1</v>
      </c>
      <c r="AP80" s="37"/>
      <c r="AQ80" s="43">
        <f t="shared" si="3"/>
        <v>1</v>
      </c>
      <c r="AR80" s="41"/>
      <c r="AS80" s="41"/>
      <c r="AT80" s="53"/>
      <c r="AU80" s="54"/>
      <c r="AV80" s="54"/>
      <c r="AW80" s="4"/>
      <c r="AX80" s="4"/>
    </row>
    <row r="81" spans="1:50" ht="64.5" customHeight="1" x14ac:dyDescent="0.4">
      <c r="A81" s="35">
        <f t="shared" si="37"/>
        <v>75</v>
      </c>
      <c r="B81" s="67" t="s">
        <v>391</v>
      </c>
      <c r="C81" s="41" t="s">
        <v>155</v>
      </c>
      <c r="D81" s="37" t="s">
        <v>392</v>
      </c>
      <c r="E81" s="53" t="s">
        <v>393</v>
      </c>
      <c r="F81" s="38" t="s">
        <v>394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MARZO 2025'!AQ80</f>
        <v>0</v>
      </c>
      <c r="P81" s="45">
        <f t="shared" si="0"/>
        <v>0</v>
      </c>
      <c r="Q81" s="46">
        <f t="shared" ref="Q81:T81" si="155">AK81</f>
        <v>0</v>
      </c>
      <c r="R81" s="46">
        <f t="shared" si="155"/>
        <v>0</v>
      </c>
      <c r="S81" s="46">
        <f t="shared" si="155"/>
        <v>0</v>
      </c>
      <c r="T81" s="47">
        <f t="shared" si="155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2025'!AP80</f>
        <v>0</v>
      </c>
      <c r="AK81" s="52">
        <f t="shared" ref="AK81:AO81" si="156">P81-Z81+AE81+U81</f>
        <v>0</v>
      </c>
      <c r="AL81" s="46">
        <f t="shared" si="156"/>
        <v>0</v>
      </c>
      <c r="AM81" s="46">
        <f t="shared" si="156"/>
        <v>0</v>
      </c>
      <c r="AN81" s="46">
        <f t="shared" si="156"/>
        <v>0</v>
      </c>
      <c r="AO81" s="46">
        <f t="shared" si="156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  <c r="AW81" s="4"/>
      <c r="AX81" s="4"/>
    </row>
    <row r="82" spans="1:50" ht="64.5" customHeight="1" x14ac:dyDescent="0.4">
      <c r="A82" s="35">
        <f t="shared" si="37"/>
        <v>76</v>
      </c>
      <c r="B82" s="67" t="s">
        <v>398</v>
      </c>
      <c r="C82" s="41" t="s">
        <v>155</v>
      </c>
      <c r="D82" s="37" t="s">
        <v>392</v>
      </c>
      <c r="E82" s="53" t="s">
        <v>399</v>
      </c>
      <c r="F82" s="38" t="s">
        <v>400</v>
      </c>
      <c r="G82" s="38" t="s">
        <v>42</v>
      </c>
      <c r="H82" s="40">
        <v>4200</v>
      </c>
      <c r="I82" s="41" t="s">
        <v>396</v>
      </c>
      <c r="J82" s="68" t="s">
        <v>397</v>
      </c>
      <c r="K82" s="42">
        <v>45670</v>
      </c>
      <c r="L82" s="43">
        <v>131207285</v>
      </c>
      <c r="M82" s="43">
        <v>124</v>
      </c>
      <c r="N82" s="44"/>
      <c r="O82" s="43">
        <f>'EQUIPO MARZO 2025'!AQ81</f>
        <v>0</v>
      </c>
      <c r="P82" s="45">
        <f t="shared" si="0"/>
        <v>0</v>
      </c>
      <c r="Q82" s="46">
        <f t="shared" ref="Q82:T82" si="157">AK82</f>
        <v>0</v>
      </c>
      <c r="R82" s="46">
        <f t="shared" si="157"/>
        <v>0</v>
      </c>
      <c r="S82" s="46">
        <f t="shared" si="157"/>
        <v>0</v>
      </c>
      <c r="T82" s="47">
        <f t="shared" si="157"/>
        <v>0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2025'!AP81</f>
        <v>0</v>
      </c>
      <c r="AK82" s="52">
        <f t="shared" ref="AK82:AO82" si="158">P82-Z82+AE82+U82</f>
        <v>0</v>
      </c>
      <c r="AL82" s="46">
        <f t="shared" si="158"/>
        <v>0</v>
      </c>
      <c r="AM82" s="46">
        <f t="shared" si="158"/>
        <v>0</v>
      </c>
      <c r="AN82" s="46">
        <f t="shared" si="158"/>
        <v>0</v>
      </c>
      <c r="AO82" s="46">
        <f t="shared" si="158"/>
        <v>0</v>
      </c>
      <c r="AP82" s="37"/>
      <c r="AQ82" s="43">
        <f t="shared" si="3"/>
        <v>0</v>
      </c>
      <c r="AR82" s="41"/>
      <c r="AS82" s="41"/>
      <c r="AT82" s="53"/>
      <c r="AU82" s="54"/>
      <c r="AV82" s="54"/>
      <c r="AW82" s="4"/>
      <c r="AX82" s="4"/>
    </row>
    <row r="83" spans="1:50" ht="64.5" customHeight="1" x14ac:dyDescent="0.4">
      <c r="A83" s="35">
        <f t="shared" si="37"/>
        <v>77</v>
      </c>
      <c r="B83" s="67" t="s">
        <v>401</v>
      </c>
      <c r="C83" s="41" t="s">
        <v>38</v>
      </c>
      <c r="D83" s="37" t="s">
        <v>58</v>
      </c>
      <c r="E83" s="41" t="s">
        <v>402</v>
      </c>
      <c r="F83" s="37"/>
      <c r="G83" s="38" t="s">
        <v>42</v>
      </c>
      <c r="H83" s="37"/>
      <c r="I83" s="41" t="s">
        <v>403</v>
      </c>
      <c r="J83" s="37" t="s">
        <v>72</v>
      </c>
      <c r="K83" s="42">
        <v>44592</v>
      </c>
      <c r="L83" s="43"/>
      <c r="M83" s="43"/>
      <c r="N83" s="44"/>
      <c r="O83" s="43">
        <f>'EQUIPO MARZO 2025'!AQ82</f>
        <v>1</v>
      </c>
      <c r="P83" s="45">
        <f t="shared" si="0"/>
        <v>1</v>
      </c>
      <c r="Q83" s="46">
        <f t="shared" ref="Q83:T83" si="159">AK83</f>
        <v>1</v>
      </c>
      <c r="R83" s="46">
        <f t="shared" si="159"/>
        <v>1</v>
      </c>
      <c r="S83" s="46">
        <f t="shared" si="159"/>
        <v>1</v>
      </c>
      <c r="T83" s="47">
        <f t="shared" si="159"/>
        <v>1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2025'!AP82</f>
        <v>1</v>
      </c>
      <c r="AK83" s="52">
        <f t="shared" ref="AK83:AO83" si="160">P83-Z83+AE83+U83</f>
        <v>1</v>
      </c>
      <c r="AL83" s="46">
        <f t="shared" si="160"/>
        <v>1</v>
      </c>
      <c r="AM83" s="46">
        <f t="shared" si="160"/>
        <v>1</v>
      </c>
      <c r="AN83" s="46">
        <f t="shared" si="160"/>
        <v>1</v>
      </c>
      <c r="AO83" s="46">
        <f t="shared" si="160"/>
        <v>1</v>
      </c>
      <c r="AP83" s="37"/>
      <c r="AQ83" s="43">
        <f t="shared" si="3"/>
        <v>1</v>
      </c>
      <c r="AR83" s="41"/>
      <c r="AS83" s="41"/>
      <c r="AT83" s="53"/>
      <c r="AU83" s="54"/>
      <c r="AV83" s="54"/>
      <c r="AW83" s="4"/>
      <c r="AX83" s="4"/>
    </row>
    <row r="84" spans="1:50" ht="64.5" customHeight="1" x14ac:dyDescent="0.4">
      <c r="A84" s="35">
        <f t="shared" si="37"/>
        <v>78</v>
      </c>
      <c r="B84" s="67" t="s">
        <v>405</v>
      </c>
      <c r="C84" s="37" t="s">
        <v>74</v>
      </c>
      <c r="D84" s="37" t="s">
        <v>58</v>
      </c>
      <c r="E84" s="41" t="s">
        <v>406</v>
      </c>
      <c r="F84" s="37"/>
      <c r="G84" s="38"/>
      <c r="H84" s="37"/>
      <c r="I84" s="41" t="s">
        <v>407</v>
      </c>
      <c r="J84" s="37" t="s">
        <v>72</v>
      </c>
      <c r="K84" s="42">
        <v>45574</v>
      </c>
      <c r="L84" s="43" t="s">
        <v>142</v>
      </c>
      <c r="M84" s="43">
        <v>76</v>
      </c>
      <c r="N84" s="44"/>
      <c r="O84" s="43">
        <f>'EQUIPO MARZO 2025'!AQ83</f>
        <v>8</v>
      </c>
      <c r="P84" s="45">
        <f t="shared" si="0"/>
        <v>8</v>
      </c>
      <c r="Q84" s="46">
        <f t="shared" ref="Q84:T84" si="161">AK84</f>
        <v>8</v>
      </c>
      <c r="R84" s="46">
        <f t="shared" si="161"/>
        <v>8</v>
      </c>
      <c r="S84" s="46">
        <f t="shared" si="161"/>
        <v>8</v>
      </c>
      <c r="T84" s="47">
        <f t="shared" si="161"/>
        <v>8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2025'!AP83</f>
        <v>8</v>
      </c>
      <c r="AK84" s="52">
        <f t="shared" ref="AK84:AO84" si="162">P84-Z84+AE84+U84</f>
        <v>8</v>
      </c>
      <c r="AL84" s="46">
        <f t="shared" si="162"/>
        <v>8</v>
      </c>
      <c r="AM84" s="46">
        <f t="shared" si="162"/>
        <v>8</v>
      </c>
      <c r="AN84" s="46">
        <f t="shared" si="162"/>
        <v>8</v>
      </c>
      <c r="AO84" s="46">
        <f t="shared" si="162"/>
        <v>8</v>
      </c>
      <c r="AP84" s="37"/>
      <c r="AQ84" s="43">
        <f t="shared" si="3"/>
        <v>8</v>
      </c>
      <c r="AR84" s="41"/>
      <c r="AS84" s="41"/>
      <c r="AT84" s="53"/>
      <c r="AU84" s="54"/>
      <c r="AV84" s="54"/>
      <c r="AW84" s="4"/>
      <c r="AX84" s="4"/>
    </row>
    <row r="85" spans="1:50" ht="64.5" customHeight="1" x14ac:dyDescent="0.4">
      <c r="A85" s="35">
        <f t="shared" si="37"/>
        <v>79</v>
      </c>
      <c r="B85" s="67" t="s">
        <v>409</v>
      </c>
      <c r="C85" s="37" t="s">
        <v>410</v>
      </c>
      <c r="D85" s="37" t="s">
        <v>411</v>
      </c>
      <c r="E85" s="41" t="s">
        <v>412</v>
      </c>
      <c r="F85" s="37"/>
      <c r="G85" s="38" t="s">
        <v>42</v>
      </c>
      <c r="H85" s="37"/>
      <c r="I85" s="41" t="s">
        <v>413</v>
      </c>
      <c r="J85" s="37" t="s">
        <v>72</v>
      </c>
      <c r="K85" s="62">
        <v>44592</v>
      </c>
      <c r="L85" s="43"/>
      <c r="M85" s="43"/>
      <c r="N85" s="44"/>
      <c r="O85" s="43">
        <f>'EQUIPO MARZO 2025'!AQ84</f>
        <v>1</v>
      </c>
      <c r="P85" s="45">
        <f t="shared" si="0"/>
        <v>1</v>
      </c>
      <c r="Q85" s="46">
        <f t="shared" ref="Q85:T85" si="163">AK85</f>
        <v>1</v>
      </c>
      <c r="R85" s="46">
        <f t="shared" si="163"/>
        <v>1</v>
      </c>
      <c r="S85" s="46">
        <f t="shared" si="163"/>
        <v>1</v>
      </c>
      <c r="T85" s="47">
        <f t="shared" si="163"/>
        <v>1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2025'!AP84</f>
        <v>1</v>
      </c>
      <c r="AK85" s="52">
        <f t="shared" ref="AK85:AO85" si="164">P85-Z85+AE85+U85</f>
        <v>1</v>
      </c>
      <c r="AL85" s="46">
        <f t="shared" si="164"/>
        <v>1</v>
      </c>
      <c r="AM85" s="46">
        <f t="shared" si="164"/>
        <v>1</v>
      </c>
      <c r="AN85" s="46">
        <f t="shared" si="164"/>
        <v>1</v>
      </c>
      <c r="AO85" s="46">
        <f t="shared" si="164"/>
        <v>1</v>
      </c>
      <c r="AP85" s="37"/>
      <c r="AQ85" s="43">
        <f t="shared" si="3"/>
        <v>1</v>
      </c>
      <c r="AR85" s="41"/>
      <c r="AS85" s="41"/>
      <c r="AT85" s="53"/>
      <c r="AU85" s="54"/>
      <c r="AV85" s="54"/>
      <c r="AW85" s="4"/>
      <c r="AX85" s="4"/>
    </row>
    <row r="86" spans="1:50" ht="64.5" customHeight="1" x14ac:dyDescent="0.4">
      <c r="A86" s="35">
        <f t="shared" si="37"/>
        <v>80</v>
      </c>
      <c r="B86" s="67" t="s">
        <v>414</v>
      </c>
      <c r="C86" s="37" t="s">
        <v>155</v>
      </c>
      <c r="D86" s="37" t="s">
        <v>415</v>
      </c>
      <c r="E86" s="41" t="s">
        <v>416</v>
      </c>
      <c r="F86" s="37"/>
      <c r="G86" s="38"/>
      <c r="H86" s="37"/>
      <c r="I86" s="41" t="s">
        <v>417</v>
      </c>
      <c r="J86" s="37" t="s">
        <v>72</v>
      </c>
      <c r="K86" s="62">
        <v>45582</v>
      </c>
      <c r="L86" s="43"/>
      <c r="M86" s="43">
        <v>81</v>
      </c>
      <c r="N86" s="44"/>
      <c r="O86" s="43">
        <f>'EQUIPO MARZO 2025'!AQ85</f>
        <v>10</v>
      </c>
      <c r="P86" s="45">
        <f t="shared" si="0"/>
        <v>10</v>
      </c>
      <c r="Q86" s="46">
        <f t="shared" ref="Q86:T86" si="165">AK86</f>
        <v>10</v>
      </c>
      <c r="R86" s="46">
        <f t="shared" si="165"/>
        <v>10</v>
      </c>
      <c r="S86" s="46">
        <f t="shared" si="165"/>
        <v>10</v>
      </c>
      <c r="T86" s="47">
        <f t="shared" si="165"/>
        <v>10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2025'!AP85</f>
        <v>10</v>
      </c>
      <c r="AK86" s="52">
        <f t="shared" ref="AK86:AO86" si="166">P86-Z86+AE86+U86</f>
        <v>10</v>
      </c>
      <c r="AL86" s="46">
        <f t="shared" si="166"/>
        <v>10</v>
      </c>
      <c r="AM86" s="46">
        <f t="shared" si="166"/>
        <v>10</v>
      </c>
      <c r="AN86" s="46">
        <f t="shared" si="166"/>
        <v>10</v>
      </c>
      <c r="AO86" s="46">
        <f t="shared" si="166"/>
        <v>10</v>
      </c>
      <c r="AP86" s="37"/>
      <c r="AQ86" s="43">
        <f t="shared" si="3"/>
        <v>10</v>
      </c>
      <c r="AR86" s="41"/>
      <c r="AS86" s="41"/>
      <c r="AT86" s="53"/>
      <c r="AU86" s="54"/>
      <c r="AV86" s="54"/>
      <c r="AW86" s="4"/>
      <c r="AX86" s="4"/>
    </row>
    <row r="87" spans="1:50" ht="64.5" customHeight="1" x14ac:dyDescent="0.4">
      <c r="A87" s="35">
        <f t="shared" si="37"/>
        <v>81</v>
      </c>
      <c r="B87" s="73" t="s">
        <v>419</v>
      </c>
      <c r="C87" s="41" t="s">
        <v>38</v>
      </c>
      <c r="D87" s="41" t="s">
        <v>59</v>
      </c>
      <c r="E87" s="41" t="s">
        <v>420</v>
      </c>
      <c r="F87" s="41" t="s">
        <v>421</v>
      </c>
      <c r="G87" s="44" t="s">
        <v>42</v>
      </c>
      <c r="H87" s="74">
        <v>2800</v>
      </c>
      <c r="I87" s="44" t="s">
        <v>422</v>
      </c>
      <c r="J87" s="37" t="s">
        <v>72</v>
      </c>
      <c r="K87" s="42">
        <v>45325</v>
      </c>
      <c r="L87" s="43"/>
      <c r="M87" s="43">
        <v>12</v>
      </c>
      <c r="N87" s="44"/>
      <c r="O87" s="43">
        <f>'EQUIPO MARZO 2025'!AQ86</f>
        <v>1</v>
      </c>
      <c r="P87" s="45">
        <f t="shared" si="0"/>
        <v>1</v>
      </c>
      <c r="Q87" s="46">
        <f t="shared" ref="Q87:T87" si="167">AK87</f>
        <v>1</v>
      </c>
      <c r="R87" s="46">
        <f t="shared" si="167"/>
        <v>1</v>
      </c>
      <c r="S87" s="46">
        <f t="shared" si="167"/>
        <v>1</v>
      </c>
      <c r="T87" s="47">
        <f t="shared" si="167"/>
        <v>1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2025'!AP86</f>
        <v>1</v>
      </c>
      <c r="AK87" s="52">
        <f t="shared" ref="AK87:AO87" si="168">P87-Z87+AE87+U87</f>
        <v>1</v>
      </c>
      <c r="AL87" s="46">
        <f t="shared" si="168"/>
        <v>1</v>
      </c>
      <c r="AM87" s="46">
        <f t="shared" si="168"/>
        <v>1</v>
      </c>
      <c r="AN87" s="46">
        <f t="shared" si="168"/>
        <v>1</v>
      </c>
      <c r="AO87" s="46">
        <f t="shared" si="168"/>
        <v>1</v>
      </c>
      <c r="AP87" s="37"/>
      <c r="AQ87" s="43">
        <f t="shared" si="3"/>
        <v>1</v>
      </c>
      <c r="AR87" s="41"/>
      <c r="AS87" s="41"/>
      <c r="AT87" s="53"/>
      <c r="AU87" s="54"/>
      <c r="AV87" s="54"/>
      <c r="AW87" s="4"/>
      <c r="AX87" s="4"/>
    </row>
    <row r="88" spans="1:50" ht="64.5" customHeight="1" x14ac:dyDescent="0.4">
      <c r="A88" s="35">
        <f t="shared" si="37"/>
        <v>82</v>
      </c>
      <c r="B88" s="55" t="s">
        <v>424</v>
      </c>
      <c r="C88" s="41" t="s">
        <v>38</v>
      </c>
      <c r="D88" s="56" t="s">
        <v>58</v>
      </c>
      <c r="E88" s="57" t="s">
        <v>425</v>
      </c>
      <c r="F88" s="58" t="s">
        <v>426</v>
      </c>
      <c r="G88" s="59" t="s">
        <v>42</v>
      </c>
      <c r="H88" s="58" t="s">
        <v>427</v>
      </c>
      <c r="I88" s="61" t="s">
        <v>428</v>
      </c>
      <c r="J88" s="40" t="s">
        <v>58</v>
      </c>
      <c r="K88" s="66">
        <v>44592</v>
      </c>
      <c r="L88" s="43"/>
      <c r="M88" s="43"/>
      <c r="N88" s="41"/>
      <c r="O88" s="43">
        <f>'EQUIPO MARZO 2025'!AQ87</f>
        <v>2</v>
      </c>
      <c r="P88" s="45">
        <f t="shared" si="0"/>
        <v>2</v>
      </c>
      <c r="Q88" s="46">
        <f t="shared" ref="Q88:T88" si="169">AK88</f>
        <v>2</v>
      </c>
      <c r="R88" s="46">
        <f t="shared" si="169"/>
        <v>2</v>
      </c>
      <c r="S88" s="46">
        <f t="shared" si="169"/>
        <v>2</v>
      </c>
      <c r="T88" s="47">
        <f t="shared" si="169"/>
        <v>2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2025'!AP87</f>
        <v>2</v>
      </c>
      <c r="AK88" s="52">
        <f t="shared" ref="AK88:AO88" si="170">P88-Z88+AE88+U88</f>
        <v>2</v>
      </c>
      <c r="AL88" s="46">
        <f t="shared" si="170"/>
        <v>2</v>
      </c>
      <c r="AM88" s="46">
        <f t="shared" si="170"/>
        <v>2</v>
      </c>
      <c r="AN88" s="46">
        <f t="shared" si="170"/>
        <v>2</v>
      </c>
      <c r="AO88" s="46">
        <f t="shared" si="170"/>
        <v>2</v>
      </c>
      <c r="AP88" s="37"/>
      <c r="AQ88" s="43">
        <f t="shared" si="3"/>
        <v>2</v>
      </c>
      <c r="AR88" s="41"/>
      <c r="AS88" s="41"/>
      <c r="AT88" s="53"/>
      <c r="AU88" s="54"/>
      <c r="AV88" s="54"/>
      <c r="AW88" s="4"/>
      <c r="AX88" s="4"/>
    </row>
    <row r="89" spans="1:50" ht="64.5" customHeight="1" x14ac:dyDescent="0.4">
      <c r="A89" s="35">
        <f t="shared" si="37"/>
        <v>83</v>
      </c>
      <c r="B89" s="55" t="s">
        <v>430</v>
      </c>
      <c r="C89" s="41" t="s">
        <v>38</v>
      </c>
      <c r="D89" s="56" t="s">
        <v>362</v>
      </c>
      <c r="E89" s="57" t="s">
        <v>431</v>
      </c>
      <c r="F89" s="58" t="s">
        <v>432</v>
      </c>
      <c r="G89" s="59" t="s">
        <v>42</v>
      </c>
      <c r="H89" s="58"/>
      <c r="I89" s="61" t="s">
        <v>433</v>
      </c>
      <c r="J89" s="40" t="s">
        <v>362</v>
      </c>
      <c r="K89" s="62">
        <v>44592</v>
      </c>
      <c r="L89" s="43"/>
      <c r="M89" s="43"/>
      <c r="N89" s="41"/>
      <c r="O89" s="43">
        <f>'EQUIPO MARZO 2025'!AQ88</f>
        <v>1</v>
      </c>
      <c r="P89" s="45">
        <f t="shared" si="0"/>
        <v>1</v>
      </c>
      <c r="Q89" s="46">
        <f t="shared" ref="Q89:T89" si="171">AK89</f>
        <v>1</v>
      </c>
      <c r="R89" s="46">
        <f t="shared" si="171"/>
        <v>1</v>
      </c>
      <c r="S89" s="46">
        <f t="shared" si="171"/>
        <v>1</v>
      </c>
      <c r="T89" s="47">
        <f t="shared" si="171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2025'!AP88</f>
        <v>1</v>
      </c>
      <c r="AK89" s="52">
        <f t="shared" ref="AK89:AO89" si="172">P89-Z89+AE89+U89</f>
        <v>1</v>
      </c>
      <c r="AL89" s="46">
        <f t="shared" si="172"/>
        <v>1</v>
      </c>
      <c r="AM89" s="46">
        <f t="shared" si="172"/>
        <v>1</v>
      </c>
      <c r="AN89" s="46">
        <f t="shared" si="172"/>
        <v>1</v>
      </c>
      <c r="AO89" s="46">
        <f t="shared" si="172"/>
        <v>1</v>
      </c>
      <c r="AP89" s="37"/>
      <c r="AQ89" s="43">
        <f t="shared" si="3"/>
        <v>1</v>
      </c>
      <c r="AR89" s="41"/>
      <c r="AS89" s="41"/>
      <c r="AT89" s="53"/>
      <c r="AU89" s="54"/>
      <c r="AV89" s="54"/>
      <c r="AW89" s="4"/>
      <c r="AX89" s="4"/>
    </row>
    <row r="90" spans="1:50" ht="64.5" customHeight="1" x14ac:dyDescent="0.4">
      <c r="A90" s="35">
        <f t="shared" si="37"/>
        <v>84</v>
      </c>
      <c r="B90" s="55" t="s">
        <v>435</v>
      </c>
      <c r="C90" s="41" t="s">
        <v>38</v>
      </c>
      <c r="D90" s="56" t="s">
        <v>72</v>
      </c>
      <c r="E90" s="57" t="s">
        <v>436</v>
      </c>
      <c r="F90" s="58" t="s">
        <v>437</v>
      </c>
      <c r="G90" s="59"/>
      <c r="H90" s="58"/>
      <c r="I90" s="61"/>
      <c r="J90" s="37" t="s">
        <v>72</v>
      </c>
      <c r="K90" s="62">
        <v>45416</v>
      </c>
      <c r="L90" s="43"/>
      <c r="M90" s="43">
        <v>59</v>
      </c>
      <c r="N90" s="41"/>
      <c r="O90" s="43">
        <f>'EQUIPO MARZO 2025'!AQ89</f>
        <v>1</v>
      </c>
      <c r="P90" s="45">
        <f t="shared" si="0"/>
        <v>1</v>
      </c>
      <c r="Q90" s="46">
        <f t="shared" ref="Q90:T90" si="173">AK90</f>
        <v>1</v>
      </c>
      <c r="R90" s="46">
        <f t="shared" si="173"/>
        <v>1</v>
      </c>
      <c r="S90" s="46">
        <f t="shared" si="173"/>
        <v>1</v>
      </c>
      <c r="T90" s="47">
        <f t="shared" si="173"/>
        <v>1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2025'!AP89</f>
        <v>1</v>
      </c>
      <c r="AK90" s="52">
        <f t="shared" ref="AK90:AO90" si="174">P90-Z90+AE90+U90</f>
        <v>1</v>
      </c>
      <c r="AL90" s="46">
        <f t="shared" si="174"/>
        <v>1</v>
      </c>
      <c r="AM90" s="46">
        <f t="shared" si="174"/>
        <v>1</v>
      </c>
      <c r="AN90" s="46">
        <f t="shared" si="174"/>
        <v>1</v>
      </c>
      <c r="AO90" s="46">
        <f t="shared" si="174"/>
        <v>1</v>
      </c>
      <c r="AP90" s="37"/>
      <c r="AQ90" s="43">
        <f t="shared" si="3"/>
        <v>1</v>
      </c>
      <c r="AR90" s="53"/>
      <c r="AS90" s="53"/>
      <c r="AT90" s="53"/>
      <c r="AU90" s="54"/>
      <c r="AV90" s="54"/>
      <c r="AW90" s="4"/>
      <c r="AX90" s="4"/>
    </row>
    <row r="91" spans="1:50" ht="64.5" customHeight="1" x14ac:dyDescent="0.4">
      <c r="A91" s="35">
        <f t="shared" si="37"/>
        <v>85</v>
      </c>
      <c r="B91" s="67" t="s">
        <v>438</v>
      </c>
      <c r="C91" s="41" t="s">
        <v>38</v>
      </c>
      <c r="D91" s="37"/>
      <c r="E91" s="41"/>
      <c r="F91" s="37" t="s">
        <v>439</v>
      </c>
      <c r="G91" s="38"/>
      <c r="H91" s="37"/>
      <c r="I91" s="41" t="s">
        <v>440</v>
      </c>
      <c r="J91" s="37" t="s">
        <v>72</v>
      </c>
      <c r="K91" s="72">
        <v>44592</v>
      </c>
      <c r="L91" s="43"/>
      <c r="M91" s="43"/>
      <c r="N91" s="44"/>
      <c r="O91" s="43">
        <f>'EQUIPO MARZO 2025'!AQ90</f>
        <v>0</v>
      </c>
      <c r="P91" s="45">
        <f t="shared" si="0"/>
        <v>0</v>
      </c>
      <c r="Q91" s="46">
        <f t="shared" ref="Q91:T91" si="175">AK91</f>
        <v>0</v>
      </c>
      <c r="R91" s="46">
        <f t="shared" si="175"/>
        <v>0</v>
      </c>
      <c r="S91" s="46">
        <f t="shared" si="175"/>
        <v>0</v>
      </c>
      <c r="T91" s="47">
        <f t="shared" si="175"/>
        <v>0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2025'!AP90</f>
        <v>0</v>
      </c>
      <c r="AK91" s="52">
        <f t="shared" ref="AK91:AO91" si="176">P91-Z91+AE91+U91</f>
        <v>0</v>
      </c>
      <c r="AL91" s="46">
        <f t="shared" si="176"/>
        <v>0</v>
      </c>
      <c r="AM91" s="46">
        <f t="shared" si="176"/>
        <v>0</v>
      </c>
      <c r="AN91" s="46">
        <f t="shared" si="176"/>
        <v>0</v>
      </c>
      <c r="AO91" s="46">
        <f t="shared" si="176"/>
        <v>0</v>
      </c>
      <c r="AP91" s="37"/>
      <c r="AQ91" s="43">
        <f t="shared" si="3"/>
        <v>0</v>
      </c>
      <c r="AR91" s="41"/>
      <c r="AS91" s="41"/>
      <c r="AT91" s="53"/>
      <c r="AU91" s="54"/>
      <c r="AV91" s="54"/>
      <c r="AW91" s="4"/>
      <c r="AX91" s="4"/>
    </row>
    <row r="92" spans="1:50" ht="64.5" customHeight="1" x14ac:dyDescent="0.4">
      <c r="A92" s="35">
        <f t="shared" si="37"/>
        <v>86</v>
      </c>
      <c r="B92" s="67" t="s">
        <v>441</v>
      </c>
      <c r="C92" s="41" t="s">
        <v>38</v>
      </c>
      <c r="D92" s="53" t="s">
        <v>442</v>
      </c>
      <c r="E92" s="41" t="s">
        <v>443</v>
      </c>
      <c r="F92" s="37" t="s">
        <v>444</v>
      </c>
      <c r="G92" s="38" t="s">
        <v>42</v>
      </c>
      <c r="H92" s="40">
        <v>7500</v>
      </c>
      <c r="I92" s="41" t="s">
        <v>445</v>
      </c>
      <c r="J92" s="41" t="s">
        <v>72</v>
      </c>
      <c r="K92" s="72">
        <v>45673</v>
      </c>
      <c r="L92" s="43" t="s">
        <v>89</v>
      </c>
      <c r="M92" s="43">
        <v>129</v>
      </c>
      <c r="N92" s="41"/>
      <c r="O92" s="43">
        <f>'EQUIPO MARZO 2025'!AQ91</f>
        <v>13</v>
      </c>
      <c r="P92" s="45">
        <f t="shared" si="0"/>
        <v>13</v>
      </c>
      <c r="Q92" s="46">
        <f t="shared" ref="Q92:T92" si="177">AK92</f>
        <v>13</v>
      </c>
      <c r="R92" s="46">
        <f t="shared" si="177"/>
        <v>13</v>
      </c>
      <c r="S92" s="46">
        <f t="shared" si="177"/>
        <v>13</v>
      </c>
      <c r="T92" s="47">
        <f t="shared" si="177"/>
        <v>13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2025'!AP91</f>
        <v>14</v>
      </c>
      <c r="AK92" s="52">
        <f t="shared" ref="AK92:AO92" si="178">P92-Z92+AE92+U92</f>
        <v>13</v>
      </c>
      <c r="AL92" s="46">
        <f t="shared" si="178"/>
        <v>13</v>
      </c>
      <c r="AM92" s="46">
        <f t="shared" si="178"/>
        <v>13</v>
      </c>
      <c r="AN92" s="46">
        <f t="shared" si="178"/>
        <v>13</v>
      </c>
      <c r="AO92" s="46">
        <f t="shared" si="178"/>
        <v>13</v>
      </c>
      <c r="AP92" s="37"/>
      <c r="AQ92" s="43">
        <f t="shared" si="3"/>
        <v>13</v>
      </c>
      <c r="AR92" s="41"/>
      <c r="AS92" s="41"/>
      <c r="AT92" s="53"/>
      <c r="AU92" s="54"/>
      <c r="AV92" s="54"/>
      <c r="AW92" s="4"/>
      <c r="AX92" s="4"/>
    </row>
    <row r="93" spans="1:50" ht="64.5" customHeight="1" x14ac:dyDescent="0.4">
      <c r="A93" s="35">
        <f t="shared" si="37"/>
        <v>87</v>
      </c>
      <c r="B93" s="67" t="s">
        <v>450</v>
      </c>
      <c r="C93" s="41" t="s">
        <v>38</v>
      </c>
      <c r="D93" s="41"/>
      <c r="E93" s="41" t="s">
        <v>451</v>
      </c>
      <c r="F93" s="37" t="s">
        <v>452</v>
      </c>
      <c r="G93" s="38" t="s">
        <v>42</v>
      </c>
      <c r="H93" s="37"/>
      <c r="I93" s="41" t="s">
        <v>453</v>
      </c>
      <c r="J93" s="41" t="s">
        <v>72</v>
      </c>
      <c r="K93" s="72">
        <v>44592</v>
      </c>
      <c r="L93" s="43"/>
      <c r="M93" s="43"/>
      <c r="N93" s="136" t="s">
        <v>463</v>
      </c>
      <c r="O93" s="43">
        <f>'EQUIPO MARZO 2025'!AQ92</f>
        <v>0</v>
      </c>
      <c r="P93" s="45">
        <f t="shared" si="0"/>
        <v>0</v>
      </c>
      <c r="Q93" s="46">
        <f t="shared" ref="Q93:T93" si="179">AK93</f>
        <v>0</v>
      </c>
      <c r="R93" s="46">
        <f t="shared" si="179"/>
        <v>-1</v>
      </c>
      <c r="S93" s="46">
        <f t="shared" si="179"/>
        <v>-1</v>
      </c>
      <c r="T93" s="47">
        <f t="shared" si="179"/>
        <v>-1</v>
      </c>
      <c r="U93" s="48"/>
      <c r="V93" s="37"/>
      <c r="W93" s="37"/>
      <c r="X93" s="37"/>
      <c r="Y93" s="49"/>
      <c r="Z93" s="50"/>
      <c r="AA93" s="37">
        <v>1</v>
      </c>
      <c r="AB93" s="37"/>
      <c r="AC93" s="37"/>
      <c r="AD93" s="49"/>
      <c r="AE93" s="50"/>
      <c r="AF93" s="37"/>
      <c r="AG93" s="37"/>
      <c r="AH93" s="37"/>
      <c r="AI93" s="49"/>
      <c r="AJ93" s="51">
        <f>'EQUIPO ENERO 2025'!AP92</f>
        <v>1</v>
      </c>
      <c r="AK93" s="52">
        <f t="shared" ref="AK93:AO93" si="180">P93-Z93+AE93+U93</f>
        <v>0</v>
      </c>
      <c r="AL93" s="46">
        <f t="shared" si="180"/>
        <v>-1</v>
      </c>
      <c r="AM93" s="46">
        <f t="shared" si="180"/>
        <v>-1</v>
      </c>
      <c r="AN93" s="46">
        <f t="shared" si="180"/>
        <v>-1</v>
      </c>
      <c r="AO93" s="46">
        <f t="shared" si="180"/>
        <v>-1</v>
      </c>
      <c r="AP93" s="37"/>
      <c r="AQ93" s="43">
        <f t="shared" si="3"/>
        <v>-1</v>
      </c>
      <c r="AR93" s="41"/>
      <c r="AS93" s="41">
        <v>387</v>
      </c>
      <c r="AT93" s="53"/>
      <c r="AU93" s="54"/>
      <c r="AV93" s="54"/>
      <c r="AW93" s="4"/>
      <c r="AX93" s="4"/>
    </row>
    <row r="94" spans="1:50" ht="64.5" customHeight="1" x14ac:dyDescent="0.4">
      <c r="A94" s="35">
        <f t="shared" si="37"/>
        <v>88</v>
      </c>
      <c r="B94" s="55" t="s">
        <v>454</v>
      </c>
      <c r="C94" s="41" t="s">
        <v>38</v>
      </c>
      <c r="D94" s="63" t="s">
        <v>58</v>
      </c>
      <c r="E94" s="57" t="s">
        <v>455</v>
      </c>
      <c r="F94" s="58" t="s">
        <v>456</v>
      </c>
      <c r="G94" s="59" t="s">
        <v>42</v>
      </c>
      <c r="H94" s="58"/>
      <c r="I94" s="61" t="s">
        <v>457</v>
      </c>
      <c r="J94" s="74" t="s">
        <v>58</v>
      </c>
      <c r="K94" s="62">
        <v>44592</v>
      </c>
      <c r="L94" s="43"/>
      <c r="M94" s="43"/>
      <c r="N94" s="137"/>
      <c r="O94" s="43">
        <f>'EQUIPO MARZO 2025'!AQ93</f>
        <v>2</v>
      </c>
      <c r="P94" s="45">
        <f t="shared" si="0"/>
        <v>2</v>
      </c>
      <c r="Q94" s="46">
        <f t="shared" ref="Q94:T94" si="181">AK94</f>
        <v>2</v>
      </c>
      <c r="R94" s="46">
        <f t="shared" si="181"/>
        <v>2</v>
      </c>
      <c r="S94" s="46">
        <f t="shared" si="181"/>
        <v>2</v>
      </c>
      <c r="T94" s="47">
        <f t="shared" si="181"/>
        <v>2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2025'!AP93</f>
        <v>2</v>
      </c>
      <c r="AK94" s="52">
        <f t="shared" ref="AK94:AO94" si="182">P94-Z94+AE94+U94</f>
        <v>2</v>
      </c>
      <c r="AL94" s="46">
        <f t="shared" si="182"/>
        <v>2</v>
      </c>
      <c r="AM94" s="46">
        <f t="shared" si="182"/>
        <v>2</v>
      </c>
      <c r="AN94" s="46">
        <f t="shared" si="182"/>
        <v>2</v>
      </c>
      <c r="AO94" s="46">
        <f t="shared" si="182"/>
        <v>2</v>
      </c>
      <c r="AP94" s="37"/>
      <c r="AQ94" s="43">
        <f t="shared" si="3"/>
        <v>2</v>
      </c>
      <c r="AR94" s="41"/>
      <c r="AS94" s="41"/>
      <c r="AT94" s="53"/>
      <c r="AU94" s="54"/>
      <c r="AV94" s="54"/>
      <c r="AW94" s="4"/>
      <c r="AX94" s="4"/>
    </row>
    <row r="95" spans="1:50" ht="64.5" customHeight="1" x14ac:dyDescent="0.4">
      <c r="A95" s="35">
        <f t="shared" si="37"/>
        <v>89</v>
      </c>
      <c r="B95" s="55" t="s">
        <v>458</v>
      </c>
      <c r="C95" s="41" t="s">
        <v>38</v>
      </c>
      <c r="D95" s="63" t="s">
        <v>58</v>
      </c>
      <c r="E95" s="57" t="s">
        <v>459</v>
      </c>
      <c r="F95" s="58" t="s">
        <v>460</v>
      </c>
      <c r="G95" s="59" t="s">
        <v>42</v>
      </c>
      <c r="H95" s="60">
        <v>5200</v>
      </c>
      <c r="I95" s="61" t="s">
        <v>461</v>
      </c>
      <c r="J95" s="74" t="s">
        <v>58</v>
      </c>
      <c r="K95" s="62">
        <v>44592</v>
      </c>
      <c r="L95" s="43"/>
      <c r="M95" s="43"/>
      <c r="N95" s="136"/>
      <c r="O95" s="43">
        <f>'EQUIPO MARZO 2025'!AQ94</f>
        <v>0</v>
      </c>
      <c r="P95" s="45">
        <f t="shared" si="0"/>
        <v>0</v>
      </c>
      <c r="Q95" s="46">
        <f t="shared" ref="Q95:T95" si="183">AK95</f>
        <v>0</v>
      </c>
      <c r="R95" s="46">
        <f t="shared" si="183"/>
        <v>0</v>
      </c>
      <c r="S95" s="46">
        <f t="shared" si="183"/>
        <v>0</v>
      </c>
      <c r="T95" s="47">
        <f t="shared" si="183"/>
        <v>0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2025'!AP94</f>
        <v>0</v>
      </c>
      <c r="AK95" s="52">
        <f t="shared" ref="AK95:AO95" si="184">P95-Z95+AE95+U95</f>
        <v>0</v>
      </c>
      <c r="AL95" s="46">
        <f t="shared" si="184"/>
        <v>0</v>
      </c>
      <c r="AM95" s="46">
        <f t="shared" si="184"/>
        <v>0</v>
      </c>
      <c r="AN95" s="46">
        <f t="shared" si="184"/>
        <v>0</v>
      </c>
      <c r="AO95" s="46">
        <f t="shared" si="184"/>
        <v>0</v>
      </c>
      <c r="AP95" s="37"/>
      <c r="AQ95" s="43">
        <f t="shared" si="3"/>
        <v>0</v>
      </c>
      <c r="AR95" s="41"/>
      <c r="AS95" s="41"/>
      <c r="AT95" s="53"/>
      <c r="AU95" s="54"/>
      <c r="AV95" s="54"/>
      <c r="AW95" s="4"/>
      <c r="AX95" s="4"/>
    </row>
    <row r="96" spans="1:50" ht="64.5" customHeight="1" x14ac:dyDescent="0.4">
      <c r="A96" s="35">
        <f t="shared" si="37"/>
        <v>90</v>
      </c>
      <c r="B96" s="67" t="s">
        <v>464</v>
      </c>
      <c r="C96" s="41" t="s">
        <v>38</v>
      </c>
      <c r="D96" s="41" t="s">
        <v>59</v>
      </c>
      <c r="E96" s="41" t="s">
        <v>465</v>
      </c>
      <c r="F96" s="37" t="s">
        <v>466</v>
      </c>
      <c r="G96" s="38" t="s">
        <v>42</v>
      </c>
      <c r="H96" s="37"/>
      <c r="I96" s="41" t="s">
        <v>467</v>
      </c>
      <c r="J96" s="41" t="s">
        <v>72</v>
      </c>
      <c r="K96" s="42">
        <v>44592</v>
      </c>
      <c r="L96" s="43"/>
      <c r="M96" s="43"/>
      <c r="N96" s="136"/>
      <c r="O96" s="43">
        <f>'EQUIPO MARZO 2025'!AQ95</f>
        <v>1</v>
      </c>
      <c r="P96" s="45">
        <f t="shared" si="0"/>
        <v>1</v>
      </c>
      <c r="Q96" s="46">
        <f t="shared" ref="Q96:T96" si="185">AK96</f>
        <v>1</v>
      </c>
      <c r="R96" s="46">
        <f t="shared" si="185"/>
        <v>1</v>
      </c>
      <c r="S96" s="46">
        <f t="shared" si="185"/>
        <v>1</v>
      </c>
      <c r="T96" s="47">
        <f t="shared" si="185"/>
        <v>1</v>
      </c>
      <c r="U96" s="48"/>
      <c r="V96" s="37"/>
      <c r="W96" s="37"/>
      <c r="X96" s="37"/>
      <c r="Y96" s="49"/>
      <c r="Z96" s="50"/>
      <c r="AA96" s="37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2025'!AP95</f>
        <v>1</v>
      </c>
      <c r="AK96" s="52">
        <f t="shared" ref="AK96:AO96" si="186">P96-Z96+AE96+U96</f>
        <v>1</v>
      </c>
      <c r="AL96" s="46">
        <f t="shared" si="186"/>
        <v>1</v>
      </c>
      <c r="AM96" s="46">
        <f t="shared" si="186"/>
        <v>1</v>
      </c>
      <c r="AN96" s="46">
        <f t="shared" si="186"/>
        <v>1</v>
      </c>
      <c r="AO96" s="46">
        <f t="shared" si="186"/>
        <v>1</v>
      </c>
      <c r="AP96" s="37"/>
      <c r="AQ96" s="43">
        <f t="shared" si="3"/>
        <v>1</v>
      </c>
      <c r="AR96" s="41"/>
      <c r="AS96" s="41"/>
      <c r="AT96" s="53"/>
      <c r="AU96" s="54"/>
      <c r="AV96" s="54"/>
      <c r="AW96" s="4"/>
      <c r="AX96" s="4"/>
    </row>
    <row r="97" spans="1:50" ht="64.5" customHeight="1" x14ac:dyDescent="0.4">
      <c r="A97" s="35">
        <f t="shared" si="37"/>
        <v>91</v>
      </c>
      <c r="B97" s="67" t="s">
        <v>468</v>
      </c>
      <c r="C97" s="41"/>
      <c r="D97" s="41" t="s">
        <v>58</v>
      </c>
      <c r="E97" s="41" t="s">
        <v>203</v>
      </c>
      <c r="F97" s="41" t="s">
        <v>204</v>
      </c>
      <c r="G97" s="53" t="s">
        <v>42</v>
      </c>
      <c r="H97" s="74">
        <v>4500</v>
      </c>
      <c r="I97" s="41" t="s">
        <v>469</v>
      </c>
      <c r="J97" s="41" t="s">
        <v>72</v>
      </c>
      <c r="K97" s="62">
        <v>44592</v>
      </c>
      <c r="L97" s="43"/>
      <c r="M97" s="43"/>
      <c r="N97" s="71"/>
      <c r="O97" s="43">
        <f>'EQUIPO MARZO 2025'!AQ96</f>
        <v>0</v>
      </c>
      <c r="P97" s="45">
        <f t="shared" si="0"/>
        <v>0</v>
      </c>
      <c r="Q97" s="46">
        <f t="shared" ref="Q97:T97" si="187">AK97</f>
        <v>0</v>
      </c>
      <c r="R97" s="46">
        <f t="shared" si="187"/>
        <v>0</v>
      </c>
      <c r="S97" s="46">
        <f t="shared" si="187"/>
        <v>0</v>
      </c>
      <c r="T97" s="47">
        <f t="shared" si="187"/>
        <v>0</v>
      </c>
      <c r="U97" s="48"/>
      <c r="V97" s="37"/>
      <c r="W97" s="37"/>
      <c r="X97" s="37"/>
      <c r="Y97" s="49"/>
      <c r="Z97" s="138"/>
      <c r="AA97" s="139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2025'!AP96</f>
        <v>0</v>
      </c>
      <c r="AK97" s="52">
        <f t="shared" ref="AK97:AO97" si="188">P97-Z97+AE97+U97</f>
        <v>0</v>
      </c>
      <c r="AL97" s="46">
        <f t="shared" si="188"/>
        <v>0</v>
      </c>
      <c r="AM97" s="46">
        <f t="shared" si="188"/>
        <v>0</v>
      </c>
      <c r="AN97" s="46">
        <f t="shared" si="188"/>
        <v>0</v>
      </c>
      <c r="AO97" s="46">
        <f t="shared" si="188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  <c r="AW97" s="4"/>
      <c r="AX97" s="4"/>
    </row>
    <row r="98" spans="1:50" ht="64.5" customHeight="1" x14ac:dyDescent="0.4">
      <c r="A98" s="35">
        <f t="shared" si="37"/>
        <v>92</v>
      </c>
      <c r="B98" s="73" t="s">
        <v>470</v>
      </c>
      <c r="C98" s="41" t="s">
        <v>38</v>
      </c>
      <c r="D98" s="63" t="s">
        <v>442</v>
      </c>
      <c r="E98" s="57" t="s">
        <v>471</v>
      </c>
      <c r="F98" s="41" t="s">
        <v>472</v>
      </c>
      <c r="G98" s="44" t="s">
        <v>42</v>
      </c>
      <c r="H98" s="41"/>
      <c r="I98" s="41" t="s">
        <v>473</v>
      </c>
      <c r="J98" s="74" t="s">
        <v>58</v>
      </c>
      <c r="K98" s="66">
        <v>44592</v>
      </c>
      <c r="L98" s="43"/>
      <c r="M98" s="43"/>
      <c r="N98" s="137"/>
      <c r="O98" s="43">
        <f>'EQUIPO MARZO 2025'!AQ97</f>
        <v>0</v>
      </c>
      <c r="P98" s="45">
        <f t="shared" si="0"/>
        <v>0</v>
      </c>
      <c r="Q98" s="46">
        <f t="shared" ref="Q98:T98" si="189">AK98</f>
        <v>0</v>
      </c>
      <c r="R98" s="46">
        <f t="shared" si="189"/>
        <v>0</v>
      </c>
      <c r="S98" s="46">
        <f t="shared" si="189"/>
        <v>0</v>
      </c>
      <c r="T98" s="47">
        <f t="shared" si="189"/>
        <v>0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2025'!AP97</f>
        <v>0</v>
      </c>
      <c r="AK98" s="52">
        <f t="shared" ref="AK98:AO98" si="190">P98-Z98+AE98+U98</f>
        <v>0</v>
      </c>
      <c r="AL98" s="46">
        <f t="shared" si="190"/>
        <v>0</v>
      </c>
      <c r="AM98" s="46">
        <f t="shared" si="190"/>
        <v>0</v>
      </c>
      <c r="AN98" s="46">
        <f t="shared" si="190"/>
        <v>0</v>
      </c>
      <c r="AO98" s="46">
        <f t="shared" si="190"/>
        <v>0</v>
      </c>
      <c r="AP98" s="37"/>
      <c r="AQ98" s="43">
        <f t="shared" si="3"/>
        <v>0</v>
      </c>
      <c r="AR98" s="41"/>
      <c r="AS98" s="41"/>
      <c r="AT98" s="53"/>
      <c r="AU98" s="54"/>
      <c r="AV98" s="54"/>
      <c r="AW98" s="4"/>
      <c r="AX98" s="4"/>
    </row>
    <row r="99" spans="1:50" ht="64.5" customHeight="1" x14ac:dyDescent="0.4">
      <c r="A99" s="35">
        <f t="shared" si="37"/>
        <v>93</v>
      </c>
      <c r="B99" s="55" t="s">
        <v>475</v>
      </c>
      <c r="C99" s="41" t="s">
        <v>38</v>
      </c>
      <c r="D99" s="63" t="s">
        <v>58</v>
      </c>
      <c r="E99" s="57" t="s">
        <v>476</v>
      </c>
      <c r="F99" s="64" t="s">
        <v>472</v>
      </c>
      <c r="G99" s="55" t="s">
        <v>42</v>
      </c>
      <c r="H99" s="64"/>
      <c r="I99" s="61" t="s">
        <v>477</v>
      </c>
      <c r="J99" s="74" t="s">
        <v>58</v>
      </c>
      <c r="K99" s="62">
        <v>44592</v>
      </c>
      <c r="L99" s="43"/>
      <c r="M99" s="43"/>
      <c r="N99" s="137"/>
      <c r="O99" s="43">
        <f>'EQUIPO MARZO 2025'!AQ98</f>
        <v>3</v>
      </c>
      <c r="P99" s="45">
        <f t="shared" si="0"/>
        <v>3</v>
      </c>
      <c r="Q99" s="46">
        <f t="shared" ref="Q99:T99" si="191">AK99</f>
        <v>3</v>
      </c>
      <c r="R99" s="46">
        <f t="shared" si="191"/>
        <v>3</v>
      </c>
      <c r="S99" s="46">
        <f t="shared" si="191"/>
        <v>3</v>
      </c>
      <c r="T99" s="47">
        <f t="shared" si="191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2025'!AP98</f>
        <v>3</v>
      </c>
      <c r="AK99" s="52">
        <f t="shared" ref="AK99:AO99" si="192">P99-Z99+AE99+U99</f>
        <v>3</v>
      </c>
      <c r="AL99" s="46">
        <f t="shared" si="192"/>
        <v>3</v>
      </c>
      <c r="AM99" s="46">
        <f t="shared" si="192"/>
        <v>3</v>
      </c>
      <c r="AN99" s="46">
        <f t="shared" si="192"/>
        <v>3</v>
      </c>
      <c r="AO99" s="46">
        <f t="shared" si="192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  <c r="AW99" s="4"/>
      <c r="AX99" s="4"/>
    </row>
    <row r="100" spans="1:50" ht="64.5" customHeight="1" x14ac:dyDescent="0.4">
      <c r="A100" s="35">
        <f t="shared" si="37"/>
        <v>94</v>
      </c>
      <c r="B100" s="55" t="s">
        <v>480</v>
      </c>
      <c r="C100" s="41" t="s">
        <v>38</v>
      </c>
      <c r="D100" s="63" t="s">
        <v>58</v>
      </c>
      <c r="E100" s="57" t="s">
        <v>481</v>
      </c>
      <c r="F100" s="64" t="s">
        <v>472</v>
      </c>
      <c r="G100" s="55" t="s">
        <v>42</v>
      </c>
      <c r="H100" s="64"/>
      <c r="I100" s="61" t="s">
        <v>482</v>
      </c>
      <c r="J100" s="74" t="s">
        <v>58</v>
      </c>
      <c r="K100" s="62">
        <v>44592</v>
      </c>
      <c r="L100" s="43"/>
      <c r="M100" s="43"/>
      <c r="N100" s="137"/>
      <c r="O100" s="43">
        <f>'EQUIPO MARZO 2025'!AQ99</f>
        <v>3</v>
      </c>
      <c r="P100" s="45">
        <f t="shared" si="0"/>
        <v>3</v>
      </c>
      <c r="Q100" s="46">
        <f t="shared" ref="Q100:T100" si="193">AK100</f>
        <v>3</v>
      </c>
      <c r="R100" s="46">
        <f t="shared" si="193"/>
        <v>3</v>
      </c>
      <c r="S100" s="46">
        <f t="shared" si="193"/>
        <v>3</v>
      </c>
      <c r="T100" s="47">
        <f t="shared" si="193"/>
        <v>3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2025'!AP99</f>
        <v>3</v>
      </c>
      <c r="AK100" s="52">
        <f t="shared" ref="AK100:AO100" si="194">P100-Z100+AE100+U100</f>
        <v>3</v>
      </c>
      <c r="AL100" s="46">
        <f t="shared" si="194"/>
        <v>3</v>
      </c>
      <c r="AM100" s="46">
        <f t="shared" si="194"/>
        <v>3</v>
      </c>
      <c r="AN100" s="46">
        <f t="shared" si="194"/>
        <v>3</v>
      </c>
      <c r="AO100" s="46">
        <f t="shared" si="194"/>
        <v>3</v>
      </c>
      <c r="AP100" s="37"/>
      <c r="AQ100" s="43">
        <f t="shared" si="3"/>
        <v>3</v>
      </c>
      <c r="AR100" s="41"/>
      <c r="AS100" s="41"/>
      <c r="AT100" s="53"/>
      <c r="AU100" s="54"/>
      <c r="AV100" s="54"/>
      <c r="AW100" s="4"/>
      <c r="AX100" s="4"/>
    </row>
    <row r="101" spans="1:50" ht="64.5" customHeight="1" x14ac:dyDescent="0.4">
      <c r="A101" s="35">
        <f t="shared" si="37"/>
        <v>95</v>
      </c>
      <c r="B101" s="55" t="s">
        <v>483</v>
      </c>
      <c r="C101" s="41" t="s">
        <v>38</v>
      </c>
      <c r="D101" s="63" t="s">
        <v>442</v>
      </c>
      <c r="E101" s="57" t="s">
        <v>484</v>
      </c>
      <c r="F101" s="64" t="s">
        <v>426</v>
      </c>
      <c r="G101" s="55" t="s">
        <v>42</v>
      </c>
      <c r="H101" s="64" t="s">
        <v>427</v>
      </c>
      <c r="I101" s="61" t="s">
        <v>485</v>
      </c>
      <c r="J101" s="74" t="s">
        <v>486</v>
      </c>
      <c r="K101" s="72">
        <v>45505</v>
      </c>
      <c r="L101" s="43">
        <v>2410004753</v>
      </c>
      <c r="M101" s="43">
        <v>17</v>
      </c>
      <c r="N101" s="137"/>
      <c r="O101" s="43">
        <f>'EQUIPO MARZO 2025'!AQ100</f>
        <v>2</v>
      </c>
      <c r="P101" s="45">
        <f t="shared" si="0"/>
        <v>2</v>
      </c>
      <c r="Q101" s="46">
        <f t="shared" ref="Q101:T101" si="195">AK101</f>
        <v>2</v>
      </c>
      <c r="R101" s="46">
        <f t="shared" si="195"/>
        <v>2</v>
      </c>
      <c r="S101" s="46">
        <f t="shared" si="195"/>
        <v>2</v>
      </c>
      <c r="T101" s="47">
        <f t="shared" si="195"/>
        <v>2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2025'!AP100</f>
        <v>2</v>
      </c>
      <c r="AK101" s="52">
        <f t="shared" ref="AK101:AO101" si="196">P101-Z101+AE101+U101</f>
        <v>2</v>
      </c>
      <c r="AL101" s="46">
        <f t="shared" si="196"/>
        <v>2</v>
      </c>
      <c r="AM101" s="46">
        <f t="shared" si="196"/>
        <v>2</v>
      </c>
      <c r="AN101" s="46">
        <f t="shared" si="196"/>
        <v>2</v>
      </c>
      <c r="AO101" s="46">
        <f t="shared" si="196"/>
        <v>2</v>
      </c>
      <c r="AP101" s="37"/>
      <c r="AQ101" s="43">
        <f t="shared" si="3"/>
        <v>2</v>
      </c>
      <c r="AR101" s="41"/>
      <c r="AS101" s="41"/>
      <c r="AT101" s="53"/>
      <c r="AU101" s="54"/>
      <c r="AV101" s="54"/>
      <c r="AW101" s="4"/>
      <c r="AX101" s="4"/>
    </row>
    <row r="102" spans="1:50" ht="64.5" customHeight="1" x14ac:dyDescent="0.4">
      <c r="A102" s="35">
        <f t="shared" si="37"/>
        <v>96</v>
      </c>
      <c r="B102" s="55" t="s">
        <v>487</v>
      </c>
      <c r="C102" s="41" t="s">
        <v>38</v>
      </c>
      <c r="D102" s="63" t="s">
        <v>442</v>
      </c>
      <c r="E102" s="57" t="s">
        <v>488</v>
      </c>
      <c r="F102" s="58" t="s">
        <v>489</v>
      </c>
      <c r="G102" s="59" t="s">
        <v>42</v>
      </c>
      <c r="H102" s="58"/>
      <c r="I102" s="61"/>
      <c r="J102" s="74" t="s">
        <v>486</v>
      </c>
      <c r="K102" s="42">
        <v>45505</v>
      </c>
      <c r="L102" s="43">
        <v>2410004752</v>
      </c>
      <c r="M102" s="43">
        <v>17</v>
      </c>
      <c r="N102" s="137"/>
      <c r="O102" s="43">
        <f>'EQUIPO MARZO 2025'!AQ101</f>
        <v>1</v>
      </c>
      <c r="P102" s="45">
        <f t="shared" si="0"/>
        <v>1</v>
      </c>
      <c r="Q102" s="46">
        <f t="shared" ref="Q102:T102" si="197">AK102</f>
        <v>1</v>
      </c>
      <c r="R102" s="46">
        <f t="shared" si="197"/>
        <v>1</v>
      </c>
      <c r="S102" s="46">
        <f t="shared" si="197"/>
        <v>1</v>
      </c>
      <c r="T102" s="47">
        <f t="shared" si="197"/>
        <v>1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2025'!AP101</f>
        <v>0</v>
      </c>
      <c r="AK102" s="52">
        <f t="shared" ref="AK102:AO102" si="198">P102-Z102+AE102+U102</f>
        <v>1</v>
      </c>
      <c r="AL102" s="46">
        <f t="shared" si="198"/>
        <v>1</v>
      </c>
      <c r="AM102" s="46">
        <f t="shared" si="198"/>
        <v>1</v>
      </c>
      <c r="AN102" s="46">
        <f t="shared" si="198"/>
        <v>1</v>
      </c>
      <c r="AO102" s="46">
        <f t="shared" si="198"/>
        <v>1</v>
      </c>
      <c r="AP102" s="37"/>
      <c r="AQ102" s="43">
        <f t="shared" si="3"/>
        <v>1</v>
      </c>
      <c r="AR102" s="41"/>
      <c r="AS102" s="41"/>
      <c r="AT102" s="53"/>
      <c r="AU102" s="54"/>
      <c r="AV102" s="54"/>
      <c r="AW102" s="4"/>
      <c r="AX102" s="4"/>
    </row>
    <row r="103" spans="1:50" ht="64.5" customHeight="1" x14ac:dyDescent="0.4">
      <c r="A103" s="35">
        <f t="shared" si="37"/>
        <v>97</v>
      </c>
      <c r="B103" s="73" t="s">
        <v>491</v>
      </c>
      <c r="C103" s="41" t="s">
        <v>38</v>
      </c>
      <c r="D103" s="63" t="s">
        <v>442</v>
      </c>
      <c r="E103" s="57" t="s">
        <v>492</v>
      </c>
      <c r="F103" s="37" t="s">
        <v>493</v>
      </c>
      <c r="G103" s="39" t="s">
        <v>42</v>
      </c>
      <c r="H103" s="37"/>
      <c r="I103" s="41" t="s">
        <v>494</v>
      </c>
      <c r="J103" s="74" t="s">
        <v>58</v>
      </c>
      <c r="K103" s="42">
        <v>45279</v>
      </c>
      <c r="L103" s="43"/>
      <c r="M103" s="43">
        <v>481</v>
      </c>
      <c r="N103" s="137"/>
      <c r="O103" s="43">
        <f>'EQUIPO MARZO 2025'!AQ102</f>
        <v>0</v>
      </c>
      <c r="P103" s="45">
        <f t="shared" si="0"/>
        <v>0</v>
      </c>
      <c r="Q103" s="46">
        <f t="shared" ref="Q103:T103" si="199">AK103</f>
        <v>0</v>
      </c>
      <c r="R103" s="46">
        <f t="shared" si="199"/>
        <v>0</v>
      </c>
      <c r="S103" s="46">
        <f t="shared" si="199"/>
        <v>0</v>
      </c>
      <c r="T103" s="47">
        <f t="shared" si="199"/>
        <v>0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2025'!AP102</f>
        <v>0</v>
      </c>
      <c r="AK103" s="52">
        <f t="shared" ref="AK103:AO103" si="200">P103-Z103+AE103+U103</f>
        <v>0</v>
      </c>
      <c r="AL103" s="46">
        <f t="shared" si="200"/>
        <v>0</v>
      </c>
      <c r="AM103" s="46">
        <f t="shared" si="200"/>
        <v>0</v>
      </c>
      <c r="AN103" s="46">
        <f t="shared" si="200"/>
        <v>0</v>
      </c>
      <c r="AO103" s="46">
        <f t="shared" si="200"/>
        <v>0</v>
      </c>
      <c r="AP103" s="37"/>
      <c r="AQ103" s="43">
        <f t="shared" si="3"/>
        <v>0</v>
      </c>
      <c r="AR103" s="41"/>
      <c r="AS103" s="41"/>
      <c r="AT103" s="53"/>
      <c r="AU103" s="54"/>
      <c r="AV103" s="54"/>
      <c r="AW103" s="4"/>
      <c r="AX103" s="4"/>
    </row>
    <row r="104" spans="1:50" ht="64.5" customHeight="1" x14ac:dyDescent="0.4">
      <c r="A104" s="35">
        <f t="shared" si="37"/>
        <v>98</v>
      </c>
      <c r="B104" s="55" t="s">
        <v>495</v>
      </c>
      <c r="C104" s="41" t="s">
        <v>38</v>
      </c>
      <c r="D104" s="63" t="s">
        <v>58</v>
      </c>
      <c r="E104" s="57" t="s">
        <v>496</v>
      </c>
      <c r="F104" s="58" t="s">
        <v>497</v>
      </c>
      <c r="G104" s="59" t="s">
        <v>42</v>
      </c>
      <c r="H104" s="60">
        <v>7500</v>
      </c>
      <c r="I104" s="61" t="s">
        <v>498</v>
      </c>
      <c r="J104" s="74" t="s">
        <v>58</v>
      </c>
      <c r="K104" s="62">
        <v>44592</v>
      </c>
      <c r="L104" s="43"/>
      <c r="M104" s="43"/>
      <c r="N104" s="137"/>
      <c r="O104" s="43">
        <f>'EQUIPO MARZO 2025'!AQ103</f>
        <v>2</v>
      </c>
      <c r="P104" s="45">
        <f t="shared" si="0"/>
        <v>2</v>
      </c>
      <c r="Q104" s="46">
        <f t="shared" ref="Q104:T104" si="201">AK104</f>
        <v>2</v>
      </c>
      <c r="R104" s="46">
        <f t="shared" si="201"/>
        <v>2</v>
      </c>
      <c r="S104" s="46">
        <f t="shared" si="201"/>
        <v>2</v>
      </c>
      <c r="T104" s="47">
        <f t="shared" si="201"/>
        <v>2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2025'!AP103</f>
        <v>2</v>
      </c>
      <c r="AK104" s="52">
        <f t="shared" ref="AK104:AO104" si="202">P104-Z104+AE104+U104</f>
        <v>2</v>
      </c>
      <c r="AL104" s="46">
        <f t="shared" si="202"/>
        <v>2</v>
      </c>
      <c r="AM104" s="46">
        <f t="shared" si="202"/>
        <v>2</v>
      </c>
      <c r="AN104" s="46">
        <f t="shared" si="202"/>
        <v>2</v>
      </c>
      <c r="AO104" s="46">
        <f t="shared" si="202"/>
        <v>2</v>
      </c>
      <c r="AP104" s="37"/>
      <c r="AQ104" s="43">
        <f t="shared" si="3"/>
        <v>2</v>
      </c>
      <c r="AR104" s="41"/>
      <c r="AS104" s="41"/>
      <c r="AT104" s="53"/>
      <c r="AU104" s="54"/>
      <c r="AV104" s="54"/>
      <c r="AW104" s="4"/>
      <c r="AX104" s="4"/>
    </row>
    <row r="105" spans="1:50" ht="64.5" customHeight="1" x14ac:dyDescent="0.4">
      <c r="A105" s="35">
        <f t="shared" si="37"/>
        <v>99</v>
      </c>
      <c r="B105" s="73" t="s">
        <v>499</v>
      </c>
      <c r="C105" s="41" t="s">
        <v>38</v>
      </c>
      <c r="D105" s="63" t="s">
        <v>58</v>
      </c>
      <c r="E105" s="57" t="s">
        <v>500</v>
      </c>
      <c r="F105" s="37" t="s">
        <v>501</v>
      </c>
      <c r="G105" s="39" t="s">
        <v>42</v>
      </c>
      <c r="H105" s="37"/>
      <c r="I105" s="53" t="s">
        <v>502</v>
      </c>
      <c r="J105" s="74" t="s">
        <v>486</v>
      </c>
      <c r="K105" s="72">
        <v>45233</v>
      </c>
      <c r="L105" s="43">
        <v>3753</v>
      </c>
      <c r="M105" s="43">
        <v>459</v>
      </c>
      <c r="N105" s="137"/>
      <c r="O105" s="43">
        <f>'EQUIPO MARZO 2025'!AQ104</f>
        <v>0</v>
      </c>
      <c r="P105" s="45">
        <f t="shared" si="0"/>
        <v>0</v>
      </c>
      <c r="Q105" s="46">
        <f t="shared" ref="Q105:T105" si="203">AK105</f>
        <v>0</v>
      </c>
      <c r="R105" s="46">
        <f t="shared" si="203"/>
        <v>0</v>
      </c>
      <c r="S105" s="46">
        <f t="shared" si="203"/>
        <v>0</v>
      </c>
      <c r="T105" s="47">
        <f t="shared" si="203"/>
        <v>0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2025'!AP104</f>
        <v>0</v>
      </c>
      <c r="AK105" s="52">
        <f t="shared" ref="AK105:AO105" si="204">P105-Z105+AE105+U105</f>
        <v>0</v>
      </c>
      <c r="AL105" s="46">
        <f t="shared" si="204"/>
        <v>0</v>
      </c>
      <c r="AM105" s="46">
        <f t="shared" si="204"/>
        <v>0</v>
      </c>
      <c r="AN105" s="46">
        <f t="shared" si="204"/>
        <v>0</v>
      </c>
      <c r="AO105" s="46">
        <f t="shared" si="204"/>
        <v>0</v>
      </c>
      <c r="AP105" s="37"/>
      <c r="AQ105" s="43">
        <f t="shared" si="3"/>
        <v>0</v>
      </c>
      <c r="AR105" s="41"/>
      <c r="AS105" s="41"/>
      <c r="AT105" s="53"/>
      <c r="AU105" s="54"/>
      <c r="AV105" s="54"/>
      <c r="AW105" s="4"/>
      <c r="AX105" s="4"/>
    </row>
    <row r="106" spans="1:50" ht="64.5" customHeight="1" x14ac:dyDescent="0.4">
      <c r="A106" s="35">
        <f t="shared" si="37"/>
        <v>100</v>
      </c>
      <c r="B106" s="55" t="s">
        <v>503</v>
      </c>
      <c r="C106" s="41" t="s">
        <v>38</v>
      </c>
      <c r="D106" s="63" t="s">
        <v>58</v>
      </c>
      <c r="E106" s="57" t="s">
        <v>504</v>
      </c>
      <c r="F106" s="140" t="s">
        <v>505</v>
      </c>
      <c r="G106" s="140" t="s">
        <v>42</v>
      </c>
      <c r="H106" s="140"/>
      <c r="I106" s="61" t="s">
        <v>506</v>
      </c>
      <c r="J106" s="74" t="s">
        <v>58</v>
      </c>
      <c r="K106" s="66">
        <v>44592</v>
      </c>
      <c r="L106" s="43"/>
      <c r="M106" s="43"/>
      <c r="N106" s="137"/>
      <c r="O106" s="43">
        <f>'EQUIPO MARZO 2025'!AQ105</f>
        <v>1</v>
      </c>
      <c r="P106" s="45">
        <f t="shared" si="0"/>
        <v>1</v>
      </c>
      <c r="Q106" s="46">
        <f t="shared" ref="Q106:T106" si="205">AK106</f>
        <v>1</v>
      </c>
      <c r="R106" s="46">
        <f t="shared" si="205"/>
        <v>1</v>
      </c>
      <c r="S106" s="46">
        <f t="shared" si="205"/>
        <v>1</v>
      </c>
      <c r="T106" s="47">
        <f t="shared" si="205"/>
        <v>1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2025'!AP105</f>
        <v>1</v>
      </c>
      <c r="AK106" s="52">
        <f t="shared" ref="AK106:AO106" si="206">P106-Z106+AE106+U106</f>
        <v>1</v>
      </c>
      <c r="AL106" s="46">
        <f t="shared" si="206"/>
        <v>1</v>
      </c>
      <c r="AM106" s="46">
        <f t="shared" si="206"/>
        <v>1</v>
      </c>
      <c r="AN106" s="46">
        <f t="shared" si="206"/>
        <v>1</v>
      </c>
      <c r="AO106" s="46">
        <f t="shared" si="206"/>
        <v>1</v>
      </c>
      <c r="AP106" s="37"/>
      <c r="AQ106" s="43">
        <f t="shared" si="3"/>
        <v>1</v>
      </c>
      <c r="AR106" s="41"/>
      <c r="AS106" s="41"/>
      <c r="AT106" s="53"/>
      <c r="AU106" s="54"/>
      <c r="AV106" s="54"/>
      <c r="AW106" s="4"/>
      <c r="AX106" s="4"/>
    </row>
    <row r="107" spans="1:50" ht="64.5" customHeight="1" x14ac:dyDescent="0.4">
      <c r="A107" s="35">
        <f t="shared" si="37"/>
        <v>101</v>
      </c>
      <c r="B107" s="55" t="s">
        <v>507</v>
      </c>
      <c r="C107" s="41" t="s">
        <v>38</v>
      </c>
      <c r="D107" s="105" t="s">
        <v>508</v>
      </c>
      <c r="E107" s="57" t="s">
        <v>509</v>
      </c>
      <c r="F107" s="140" t="s">
        <v>510</v>
      </c>
      <c r="G107" s="140" t="s">
        <v>42</v>
      </c>
      <c r="H107" s="140"/>
      <c r="I107" s="61"/>
      <c r="J107" s="74"/>
      <c r="K107" s="66">
        <v>45608</v>
      </c>
      <c r="L107" s="43"/>
      <c r="M107" s="43">
        <v>93</v>
      </c>
      <c r="N107" s="137"/>
      <c r="O107" s="43">
        <f>'EQUIPO MARZO 2025'!AQ106</f>
        <v>4</v>
      </c>
      <c r="P107" s="45">
        <f t="shared" si="0"/>
        <v>4</v>
      </c>
      <c r="Q107" s="46">
        <f t="shared" ref="Q107:T107" si="207">AK107</f>
        <v>4</v>
      </c>
      <c r="R107" s="46">
        <f t="shared" si="207"/>
        <v>4</v>
      </c>
      <c r="S107" s="46">
        <f t="shared" si="207"/>
        <v>4</v>
      </c>
      <c r="T107" s="47">
        <f t="shared" si="207"/>
        <v>4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2025'!AP106</f>
        <v>4</v>
      </c>
      <c r="AK107" s="52">
        <f t="shared" ref="AK107:AO107" si="208">P107-Z107+AE107+U107</f>
        <v>4</v>
      </c>
      <c r="AL107" s="46">
        <f t="shared" si="208"/>
        <v>4</v>
      </c>
      <c r="AM107" s="46">
        <f t="shared" si="208"/>
        <v>4</v>
      </c>
      <c r="AN107" s="46">
        <f t="shared" si="208"/>
        <v>4</v>
      </c>
      <c r="AO107" s="46">
        <f t="shared" si="208"/>
        <v>4</v>
      </c>
      <c r="AP107" s="37"/>
      <c r="AQ107" s="43">
        <f t="shared" si="3"/>
        <v>4</v>
      </c>
      <c r="AR107" s="53"/>
      <c r="AS107" s="53"/>
      <c r="AT107" s="53"/>
      <c r="AU107" s="54"/>
      <c r="AV107" s="54"/>
      <c r="AW107" s="4"/>
      <c r="AX107" s="4"/>
    </row>
    <row r="108" spans="1:50" ht="64.5" customHeight="1" x14ac:dyDescent="0.4">
      <c r="A108" s="35">
        <f t="shared" si="37"/>
        <v>102</v>
      </c>
      <c r="B108" s="67" t="s">
        <v>511</v>
      </c>
      <c r="C108" s="41" t="s">
        <v>38</v>
      </c>
      <c r="D108" s="105" t="s">
        <v>508</v>
      </c>
      <c r="E108" s="41" t="s">
        <v>512</v>
      </c>
      <c r="F108" s="37" t="s">
        <v>513</v>
      </c>
      <c r="G108" s="39" t="s">
        <v>42</v>
      </c>
      <c r="H108" s="37" t="s">
        <v>514</v>
      </c>
      <c r="I108" s="41" t="s">
        <v>515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MARZO 2025'!AQ107</f>
        <v>6</v>
      </c>
      <c r="P108" s="45">
        <f t="shared" si="0"/>
        <v>6</v>
      </c>
      <c r="Q108" s="46">
        <f t="shared" ref="Q108:T108" si="209">AK108</f>
        <v>6</v>
      </c>
      <c r="R108" s="46">
        <f t="shared" si="209"/>
        <v>6</v>
      </c>
      <c r="S108" s="46">
        <f t="shared" si="209"/>
        <v>6</v>
      </c>
      <c r="T108" s="47">
        <f t="shared" si="209"/>
        <v>6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2025'!AP107</f>
        <v>6</v>
      </c>
      <c r="AK108" s="52">
        <f t="shared" ref="AK108:AO108" si="210">P108-Z108+AE108+U108</f>
        <v>6</v>
      </c>
      <c r="AL108" s="46">
        <f t="shared" si="210"/>
        <v>6</v>
      </c>
      <c r="AM108" s="46">
        <f t="shared" si="210"/>
        <v>6</v>
      </c>
      <c r="AN108" s="46">
        <f t="shared" si="210"/>
        <v>6</v>
      </c>
      <c r="AO108" s="46">
        <f t="shared" si="210"/>
        <v>6</v>
      </c>
      <c r="AP108" s="37"/>
      <c r="AQ108" s="43">
        <f t="shared" si="3"/>
        <v>6</v>
      </c>
      <c r="AR108" s="41"/>
      <c r="AS108" s="41"/>
      <c r="AT108" s="53"/>
      <c r="AU108" s="54"/>
      <c r="AV108" s="54"/>
      <c r="AW108" s="4"/>
      <c r="AX108" s="4"/>
    </row>
    <row r="109" spans="1:50" ht="64.5" customHeight="1" x14ac:dyDescent="0.4">
      <c r="A109" s="35">
        <f t="shared" si="37"/>
        <v>103</v>
      </c>
      <c r="B109" s="67" t="s">
        <v>516</v>
      </c>
      <c r="C109" s="41" t="s">
        <v>38</v>
      </c>
      <c r="D109" s="105" t="s">
        <v>508</v>
      </c>
      <c r="E109" s="41" t="s">
        <v>512</v>
      </c>
      <c r="F109" s="37" t="s">
        <v>517</v>
      </c>
      <c r="G109" s="39" t="s">
        <v>42</v>
      </c>
      <c r="H109" s="37" t="s">
        <v>514</v>
      </c>
      <c r="I109" s="41" t="s">
        <v>518</v>
      </c>
      <c r="J109" s="41" t="s">
        <v>72</v>
      </c>
      <c r="K109" s="72">
        <v>45574</v>
      </c>
      <c r="L109" s="43" t="s">
        <v>142</v>
      </c>
      <c r="M109" s="43">
        <v>72</v>
      </c>
      <c r="N109" s="136"/>
      <c r="O109" s="43">
        <f>'EQUIPO MARZO 2025'!AQ108</f>
        <v>0</v>
      </c>
      <c r="P109" s="45">
        <f t="shared" si="0"/>
        <v>0</v>
      </c>
      <c r="Q109" s="46">
        <f t="shared" ref="Q109:T109" si="211">AK109</f>
        <v>0</v>
      </c>
      <c r="R109" s="46">
        <f t="shared" si="211"/>
        <v>0</v>
      </c>
      <c r="S109" s="46">
        <f t="shared" si="211"/>
        <v>0</v>
      </c>
      <c r="T109" s="47">
        <f t="shared" si="211"/>
        <v>0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2025'!AP108</f>
        <v>0</v>
      </c>
      <c r="AK109" s="52">
        <f t="shared" ref="AK109:AO109" si="212">P109-Z109+AE109+U109</f>
        <v>0</v>
      </c>
      <c r="AL109" s="46">
        <f t="shared" si="212"/>
        <v>0</v>
      </c>
      <c r="AM109" s="46">
        <f t="shared" si="212"/>
        <v>0</v>
      </c>
      <c r="AN109" s="46">
        <f t="shared" si="212"/>
        <v>0</v>
      </c>
      <c r="AO109" s="46">
        <f t="shared" si="212"/>
        <v>0</v>
      </c>
      <c r="AP109" s="37"/>
      <c r="AQ109" s="43">
        <f t="shared" si="3"/>
        <v>0</v>
      </c>
      <c r="AR109" s="41"/>
      <c r="AS109" s="41"/>
      <c r="AT109" s="53"/>
      <c r="AU109" s="54"/>
      <c r="AV109" s="54"/>
      <c r="AW109" s="4"/>
      <c r="AX109" s="4"/>
    </row>
    <row r="110" spans="1:50" ht="64.5" customHeight="1" x14ac:dyDescent="0.4">
      <c r="A110" s="35">
        <f t="shared" si="37"/>
        <v>104</v>
      </c>
      <c r="B110" s="73" t="s">
        <v>519</v>
      </c>
      <c r="C110" s="41" t="s">
        <v>38</v>
      </c>
      <c r="D110" s="41" t="s">
        <v>59</v>
      </c>
      <c r="E110" s="41" t="s">
        <v>520</v>
      </c>
      <c r="F110" s="37" t="s">
        <v>432</v>
      </c>
      <c r="G110" s="39" t="s">
        <v>42</v>
      </c>
      <c r="H110" s="40">
        <v>5200</v>
      </c>
      <c r="I110" s="41" t="s">
        <v>521</v>
      </c>
      <c r="J110" s="41" t="s">
        <v>72</v>
      </c>
      <c r="K110" s="72">
        <v>45328</v>
      </c>
      <c r="L110" s="43" t="s">
        <v>109</v>
      </c>
      <c r="M110" s="43">
        <v>31</v>
      </c>
      <c r="N110" s="136"/>
      <c r="O110" s="43">
        <f>'EQUIPO MARZO 2025'!AQ109</f>
        <v>17</v>
      </c>
      <c r="P110" s="45">
        <f t="shared" si="0"/>
        <v>17</v>
      </c>
      <c r="Q110" s="46">
        <f t="shared" ref="Q110:T110" si="213">AK110</f>
        <v>17</v>
      </c>
      <c r="R110" s="46">
        <f t="shared" si="213"/>
        <v>17</v>
      </c>
      <c r="S110" s="46">
        <f t="shared" si="213"/>
        <v>17</v>
      </c>
      <c r="T110" s="47">
        <f t="shared" si="213"/>
        <v>17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2025'!AP109</f>
        <v>17</v>
      </c>
      <c r="AK110" s="52">
        <f t="shared" ref="AK110:AO110" si="214">P110-Z110+AE110+U110</f>
        <v>17</v>
      </c>
      <c r="AL110" s="46">
        <f t="shared" si="214"/>
        <v>17</v>
      </c>
      <c r="AM110" s="46">
        <f t="shared" si="214"/>
        <v>17</v>
      </c>
      <c r="AN110" s="46">
        <f t="shared" si="214"/>
        <v>17</v>
      </c>
      <c r="AO110" s="46">
        <f t="shared" si="214"/>
        <v>17</v>
      </c>
      <c r="AP110" s="37"/>
      <c r="AQ110" s="43">
        <f t="shared" si="3"/>
        <v>17</v>
      </c>
      <c r="AR110" s="41"/>
      <c r="AS110" s="41"/>
      <c r="AT110" s="53"/>
      <c r="AU110" s="54"/>
      <c r="AV110" s="54"/>
      <c r="AW110" s="4"/>
      <c r="AX110" s="4"/>
    </row>
    <row r="111" spans="1:50" ht="64.5" customHeight="1" x14ac:dyDescent="0.4">
      <c r="A111" s="35">
        <f t="shared" si="37"/>
        <v>105</v>
      </c>
      <c r="B111" s="67" t="s">
        <v>522</v>
      </c>
      <c r="C111" s="41" t="s">
        <v>38</v>
      </c>
      <c r="D111" s="53" t="s">
        <v>362</v>
      </c>
      <c r="E111" s="53" t="s">
        <v>523</v>
      </c>
      <c r="F111" s="37"/>
      <c r="G111" s="38"/>
      <c r="H111" s="37"/>
      <c r="I111" s="41" t="s">
        <v>524</v>
      </c>
      <c r="J111" s="41" t="s">
        <v>362</v>
      </c>
      <c r="K111" s="72">
        <v>45057</v>
      </c>
      <c r="L111" s="43"/>
      <c r="M111" s="43"/>
      <c r="N111" s="136"/>
      <c r="O111" s="43">
        <f>'EQUIPO MARZO 2025'!AQ110</f>
        <v>0</v>
      </c>
      <c r="P111" s="45">
        <f t="shared" si="0"/>
        <v>0</v>
      </c>
      <c r="Q111" s="46">
        <f t="shared" ref="Q111:T111" si="215">AK111</f>
        <v>0</v>
      </c>
      <c r="R111" s="46">
        <f t="shared" si="215"/>
        <v>0</v>
      </c>
      <c r="S111" s="46">
        <f t="shared" si="215"/>
        <v>0</v>
      </c>
      <c r="T111" s="47">
        <f t="shared" si="215"/>
        <v>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2025'!AP110</f>
        <v>0</v>
      </c>
      <c r="AK111" s="52">
        <f t="shared" ref="AK111:AO111" si="216">P111-Z111+AE111+U111</f>
        <v>0</v>
      </c>
      <c r="AL111" s="46">
        <f t="shared" si="216"/>
        <v>0</v>
      </c>
      <c r="AM111" s="46">
        <f t="shared" si="216"/>
        <v>0</v>
      </c>
      <c r="AN111" s="46">
        <f t="shared" si="216"/>
        <v>0</v>
      </c>
      <c r="AO111" s="46">
        <f t="shared" si="216"/>
        <v>0</v>
      </c>
      <c r="AP111" s="37"/>
      <c r="AQ111" s="43">
        <f t="shared" si="3"/>
        <v>0</v>
      </c>
      <c r="AR111" s="41"/>
      <c r="AS111" s="41"/>
      <c r="AT111" s="53"/>
      <c r="AU111" s="54"/>
      <c r="AV111" s="54"/>
      <c r="AW111" s="4"/>
      <c r="AX111" s="4"/>
    </row>
    <row r="112" spans="1:50" ht="64.5" customHeight="1" x14ac:dyDescent="0.4">
      <c r="A112" s="35">
        <f t="shared" si="37"/>
        <v>106</v>
      </c>
      <c r="B112" s="67" t="s">
        <v>525</v>
      </c>
      <c r="C112" s="41" t="s">
        <v>38</v>
      </c>
      <c r="D112" s="105" t="s">
        <v>508</v>
      </c>
      <c r="E112" s="41" t="s">
        <v>526</v>
      </c>
      <c r="F112" s="37" t="s">
        <v>527</v>
      </c>
      <c r="G112" s="140" t="s">
        <v>42</v>
      </c>
      <c r="H112" s="38" t="s">
        <v>528</v>
      </c>
      <c r="I112" s="41" t="s">
        <v>529</v>
      </c>
      <c r="J112" s="41" t="s">
        <v>72</v>
      </c>
      <c r="K112" s="42">
        <v>45574</v>
      </c>
      <c r="L112" s="43" t="s">
        <v>142</v>
      </c>
      <c r="M112" s="43">
        <v>72</v>
      </c>
      <c r="N112" s="136"/>
      <c r="O112" s="43">
        <f>'EQUIPO MARZO 2025'!AQ111</f>
        <v>10</v>
      </c>
      <c r="P112" s="45">
        <f t="shared" si="0"/>
        <v>10</v>
      </c>
      <c r="Q112" s="46">
        <f t="shared" ref="Q112:T112" si="217">AK112</f>
        <v>10</v>
      </c>
      <c r="R112" s="46">
        <f t="shared" si="217"/>
        <v>10</v>
      </c>
      <c r="S112" s="46">
        <f t="shared" si="217"/>
        <v>10</v>
      </c>
      <c r="T112" s="47">
        <f t="shared" si="217"/>
        <v>10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2025'!AP111</f>
        <v>10</v>
      </c>
      <c r="AK112" s="52">
        <f t="shared" ref="AK112:AO112" si="218">P112-Z112+AE112+U112</f>
        <v>10</v>
      </c>
      <c r="AL112" s="46">
        <f t="shared" si="218"/>
        <v>10</v>
      </c>
      <c r="AM112" s="46">
        <f t="shared" si="218"/>
        <v>10</v>
      </c>
      <c r="AN112" s="46">
        <f t="shared" si="218"/>
        <v>10</v>
      </c>
      <c r="AO112" s="46">
        <f t="shared" si="218"/>
        <v>10</v>
      </c>
      <c r="AP112" s="37"/>
      <c r="AQ112" s="43">
        <f t="shared" si="3"/>
        <v>10</v>
      </c>
      <c r="AR112" s="41"/>
      <c r="AS112" s="41"/>
      <c r="AT112" s="53"/>
      <c r="AU112" s="54"/>
      <c r="AV112" s="54"/>
      <c r="AW112" s="4"/>
      <c r="AX112" s="4"/>
    </row>
    <row r="113" spans="1:50" ht="64.5" customHeight="1" x14ac:dyDescent="0.4">
      <c r="A113" s="35">
        <f t="shared" si="37"/>
        <v>107</v>
      </c>
      <c r="B113" s="67" t="s">
        <v>530</v>
      </c>
      <c r="C113" s="41" t="s">
        <v>38</v>
      </c>
      <c r="D113" s="41" t="s">
        <v>59</v>
      </c>
      <c r="E113" s="41" t="s">
        <v>531</v>
      </c>
      <c r="F113" s="41" t="s">
        <v>517</v>
      </c>
      <c r="G113" s="53" t="s">
        <v>42</v>
      </c>
      <c r="H113" s="41"/>
      <c r="I113" s="41" t="s">
        <v>532</v>
      </c>
      <c r="J113" s="41" t="s">
        <v>72</v>
      </c>
      <c r="K113" s="42">
        <v>45139</v>
      </c>
      <c r="L113" s="43">
        <v>781781092133</v>
      </c>
      <c r="M113" s="43">
        <v>419</v>
      </c>
      <c r="N113" s="136"/>
      <c r="O113" s="43">
        <f>'EQUIPO MARZO 2025'!AQ112</f>
        <v>4</v>
      </c>
      <c r="P113" s="45">
        <f t="shared" si="0"/>
        <v>4</v>
      </c>
      <c r="Q113" s="46">
        <f t="shared" ref="Q113:T113" si="219">AK113</f>
        <v>4</v>
      </c>
      <c r="R113" s="46">
        <f t="shared" si="219"/>
        <v>4</v>
      </c>
      <c r="S113" s="46">
        <f t="shared" si="219"/>
        <v>4</v>
      </c>
      <c r="T113" s="47">
        <f t="shared" si="219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2025'!AP112</f>
        <v>4</v>
      </c>
      <c r="AK113" s="52">
        <f t="shared" ref="AK113:AO113" si="220">P113-Z113+AE113+U113</f>
        <v>4</v>
      </c>
      <c r="AL113" s="46">
        <f t="shared" si="220"/>
        <v>4</v>
      </c>
      <c r="AM113" s="46">
        <f t="shared" si="220"/>
        <v>4</v>
      </c>
      <c r="AN113" s="46">
        <f t="shared" si="220"/>
        <v>4</v>
      </c>
      <c r="AO113" s="46">
        <f t="shared" si="220"/>
        <v>4</v>
      </c>
      <c r="AP113" s="37"/>
      <c r="AQ113" s="43">
        <f t="shared" si="3"/>
        <v>4</v>
      </c>
      <c r="AR113" s="41"/>
      <c r="AS113" s="53"/>
      <c r="AT113" s="53"/>
      <c r="AU113" s="54"/>
      <c r="AV113" s="54"/>
      <c r="AW113" s="4"/>
      <c r="AX113" s="4"/>
    </row>
    <row r="114" spans="1:50" ht="64.5" customHeight="1" x14ac:dyDescent="0.4">
      <c r="A114" s="35">
        <f t="shared" si="37"/>
        <v>108</v>
      </c>
      <c r="B114" s="67" t="s">
        <v>533</v>
      </c>
      <c r="C114" s="41" t="s">
        <v>132</v>
      </c>
      <c r="D114" s="41"/>
      <c r="E114" s="41"/>
      <c r="F114" s="41" t="s">
        <v>534</v>
      </c>
      <c r="G114" s="53" t="s">
        <v>42</v>
      </c>
      <c r="H114" s="41"/>
      <c r="I114" s="41" t="s">
        <v>536</v>
      </c>
      <c r="J114" s="41" t="s">
        <v>72</v>
      </c>
      <c r="K114" s="42">
        <v>44592</v>
      </c>
      <c r="L114" s="43"/>
      <c r="M114" s="43"/>
      <c r="N114" s="136"/>
      <c r="O114" s="43">
        <f>'EQUIPO MARZO 2025'!AQ113</f>
        <v>4</v>
      </c>
      <c r="P114" s="45">
        <f t="shared" si="0"/>
        <v>4</v>
      </c>
      <c r="Q114" s="46">
        <f t="shared" ref="Q114:T114" si="221">AK114</f>
        <v>4</v>
      </c>
      <c r="R114" s="46">
        <f t="shared" si="221"/>
        <v>4</v>
      </c>
      <c r="S114" s="46">
        <f t="shared" si="221"/>
        <v>4</v>
      </c>
      <c r="T114" s="47">
        <f t="shared" si="221"/>
        <v>4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2025'!AP113</f>
        <v>4</v>
      </c>
      <c r="AK114" s="52">
        <f t="shared" ref="AK114:AO114" si="222">P114-Z114+AE114+U114</f>
        <v>4</v>
      </c>
      <c r="AL114" s="46">
        <f t="shared" si="222"/>
        <v>4</v>
      </c>
      <c r="AM114" s="46">
        <f t="shared" si="222"/>
        <v>4</v>
      </c>
      <c r="AN114" s="46">
        <f t="shared" si="222"/>
        <v>4</v>
      </c>
      <c r="AO114" s="46">
        <f t="shared" si="222"/>
        <v>4</v>
      </c>
      <c r="AP114" s="37"/>
      <c r="AQ114" s="43">
        <f t="shared" si="3"/>
        <v>4</v>
      </c>
      <c r="AR114" s="41"/>
      <c r="AS114" s="41"/>
      <c r="AT114" s="53"/>
      <c r="AU114" s="54"/>
      <c r="AV114" s="54"/>
      <c r="AW114" s="4"/>
      <c r="AX114" s="4"/>
    </row>
    <row r="115" spans="1:50" ht="64.5" customHeight="1" x14ac:dyDescent="0.4">
      <c r="A115" s="35">
        <f t="shared" si="37"/>
        <v>109</v>
      </c>
      <c r="B115" s="67" t="s">
        <v>537</v>
      </c>
      <c r="C115" s="41" t="s">
        <v>38</v>
      </c>
      <c r="D115" s="105" t="s">
        <v>334</v>
      </c>
      <c r="E115" s="41" t="s">
        <v>538</v>
      </c>
      <c r="F115" s="41" t="s">
        <v>426</v>
      </c>
      <c r="G115" s="53" t="s">
        <v>42</v>
      </c>
      <c r="H115" s="41"/>
      <c r="I115" s="41" t="s">
        <v>539</v>
      </c>
      <c r="J115" s="44"/>
      <c r="K115" s="42">
        <v>44592</v>
      </c>
      <c r="L115" s="43"/>
      <c r="M115" s="43"/>
      <c r="N115" s="136"/>
      <c r="O115" s="43">
        <f>'EQUIPO MARZO 2025'!AQ114</f>
        <v>0</v>
      </c>
      <c r="P115" s="45">
        <f t="shared" si="0"/>
        <v>0</v>
      </c>
      <c r="Q115" s="46">
        <f t="shared" ref="Q115:T115" si="223">AK115</f>
        <v>0</v>
      </c>
      <c r="R115" s="46">
        <f t="shared" si="223"/>
        <v>0</v>
      </c>
      <c r="S115" s="46">
        <f t="shared" si="223"/>
        <v>0</v>
      </c>
      <c r="T115" s="47">
        <f t="shared" si="223"/>
        <v>0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>
        <f>'EQUIPO ENERO 2025'!AP114</f>
        <v>0</v>
      </c>
      <c r="AK115" s="52">
        <f t="shared" ref="AK115:AO115" si="224">P115-Z115+AE115+U115</f>
        <v>0</v>
      </c>
      <c r="AL115" s="46">
        <f t="shared" si="224"/>
        <v>0</v>
      </c>
      <c r="AM115" s="46">
        <f t="shared" si="224"/>
        <v>0</v>
      </c>
      <c r="AN115" s="46">
        <f t="shared" si="224"/>
        <v>0</v>
      </c>
      <c r="AO115" s="46">
        <f t="shared" si="224"/>
        <v>0</v>
      </c>
      <c r="AP115" s="37"/>
      <c r="AQ115" s="43">
        <f t="shared" si="3"/>
        <v>0</v>
      </c>
      <c r="AR115" s="41"/>
      <c r="AS115" s="41"/>
      <c r="AT115" s="53"/>
      <c r="AU115" s="54"/>
      <c r="AV115" s="54"/>
      <c r="AW115" s="4"/>
      <c r="AX115" s="4"/>
    </row>
    <row r="116" spans="1:50" ht="64.5" customHeight="1" x14ac:dyDescent="0.4">
      <c r="A116" s="35">
        <f t="shared" si="37"/>
        <v>110</v>
      </c>
      <c r="B116" s="67" t="s">
        <v>540</v>
      </c>
      <c r="C116" s="41"/>
      <c r="D116" s="41" t="s">
        <v>334</v>
      </c>
      <c r="E116" s="41" t="s">
        <v>335</v>
      </c>
      <c r="F116" s="37" t="s">
        <v>541</v>
      </c>
      <c r="G116" s="38"/>
      <c r="H116" s="37"/>
      <c r="I116" s="41"/>
      <c r="J116" s="41"/>
      <c r="K116" s="42"/>
      <c r="L116" s="43"/>
      <c r="M116" s="43"/>
      <c r="N116" s="136"/>
      <c r="O116" s="43">
        <f>'EQUIPO MARZO 2025'!AQ115</f>
        <v>-1</v>
      </c>
      <c r="P116" s="45">
        <f t="shared" si="0"/>
        <v>-1</v>
      </c>
      <c r="Q116" s="46">
        <f t="shared" ref="Q116:T116" si="225">AK116</f>
        <v>-1</v>
      </c>
      <c r="R116" s="46">
        <f t="shared" si="225"/>
        <v>-1</v>
      </c>
      <c r="S116" s="46">
        <f t="shared" si="225"/>
        <v>-1</v>
      </c>
      <c r="T116" s="47">
        <f t="shared" si="225"/>
        <v>-1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/>
      <c r="AK116" s="52">
        <f t="shared" ref="AK116:AO116" si="226">P116-Z116+AE116+U116</f>
        <v>-1</v>
      </c>
      <c r="AL116" s="46">
        <f t="shared" si="226"/>
        <v>-1</v>
      </c>
      <c r="AM116" s="46">
        <f t="shared" si="226"/>
        <v>-1</v>
      </c>
      <c r="AN116" s="46">
        <f t="shared" si="226"/>
        <v>-1</v>
      </c>
      <c r="AO116" s="46">
        <f t="shared" si="226"/>
        <v>-1</v>
      </c>
      <c r="AP116" s="37"/>
      <c r="AQ116" s="43">
        <f t="shared" si="3"/>
        <v>-1</v>
      </c>
      <c r="AR116" s="41"/>
      <c r="AS116" s="41"/>
      <c r="AT116" s="53"/>
      <c r="AU116" s="54"/>
      <c r="AV116" s="54"/>
      <c r="AW116" s="4"/>
      <c r="AX116" s="4"/>
    </row>
    <row r="117" spans="1:50" ht="64.5" customHeight="1" x14ac:dyDescent="0.4">
      <c r="A117" s="35">
        <f t="shared" si="37"/>
        <v>111</v>
      </c>
      <c r="B117" s="67" t="s">
        <v>543</v>
      </c>
      <c r="C117" s="41" t="s">
        <v>38</v>
      </c>
      <c r="D117" s="41" t="s">
        <v>386</v>
      </c>
      <c r="E117" s="41" t="s">
        <v>544</v>
      </c>
      <c r="F117" s="37" t="s">
        <v>545</v>
      </c>
      <c r="G117" s="38" t="s">
        <v>42</v>
      </c>
      <c r="H117" s="37"/>
      <c r="I117" s="41" t="s">
        <v>546</v>
      </c>
      <c r="J117" s="41" t="s">
        <v>386</v>
      </c>
      <c r="K117" s="42">
        <v>45126</v>
      </c>
      <c r="L117" s="43">
        <v>2023015</v>
      </c>
      <c r="M117" s="43">
        <v>409</v>
      </c>
      <c r="N117" s="136"/>
      <c r="O117" s="43">
        <f>'EQUIPO MARZO 2025'!AQ116</f>
        <v>12</v>
      </c>
      <c r="P117" s="45">
        <f t="shared" si="0"/>
        <v>12</v>
      </c>
      <c r="Q117" s="46">
        <f t="shared" ref="Q117:T117" si="227">AK117</f>
        <v>12</v>
      </c>
      <c r="R117" s="46">
        <f t="shared" si="227"/>
        <v>12</v>
      </c>
      <c r="S117" s="46">
        <f t="shared" si="227"/>
        <v>12</v>
      </c>
      <c r="T117" s="47">
        <f t="shared" si="227"/>
        <v>12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2025'!AP116</f>
        <v>12</v>
      </c>
      <c r="AK117" s="52">
        <f t="shared" ref="AK117:AO117" si="228">P117-Z117+AE117+U117</f>
        <v>12</v>
      </c>
      <c r="AL117" s="46">
        <f t="shared" si="228"/>
        <v>12</v>
      </c>
      <c r="AM117" s="46">
        <f t="shared" si="228"/>
        <v>12</v>
      </c>
      <c r="AN117" s="46">
        <f t="shared" si="228"/>
        <v>12</v>
      </c>
      <c r="AO117" s="46">
        <f t="shared" si="228"/>
        <v>12</v>
      </c>
      <c r="AP117" s="37"/>
      <c r="AQ117" s="43">
        <f t="shared" si="3"/>
        <v>12</v>
      </c>
      <c r="AR117" s="41"/>
      <c r="AS117" s="41"/>
      <c r="AT117" s="53"/>
      <c r="AU117" s="54"/>
      <c r="AV117" s="54"/>
      <c r="AW117" s="4"/>
      <c r="AX117" s="4"/>
    </row>
    <row r="118" spans="1:50" ht="64.5" customHeight="1" x14ac:dyDescent="0.4">
      <c r="A118" s="35">
        <f t="shared" si="37"/>
        <v>112</v>
      </c>
      <c r="B118" s="73" t="s">
        <v>548</v>
      </c>
      <c r="C118" s="41" t="s">
        <v>38</v>
      </c>
      <c r="D118" s="41"/>
      <c r="E118" s="41"/>
      <c r="F118" s="68"/>
      <c r="G118" s="36" t="s">
        <v>42</v>
      </c>
      <c r="H118" s="68"/>
      <c r="I118" s="41" t="s">
        <v>549</v>
      </c>
      <c r="J118" s="44"/>
      <c r="K118" s="42">
        <v>44592</v>
      </c>
      <c r="L118" s="43"/>
      <c r="M118" s="43"/>
      <c r="N118" s="136"/>
      <c r="O118" s="43">
        <f>'EQUIPO MARZO 2025'!AQ117</f>
        <v>1</v>
      </c>
      <c r="P118" s="45">
        <f t="shared" si="0"/>
        <v>1</v>
      </c>
      <c r="Q118" s="46">
        <f t="shared" ref="Q118:T118" si="229">AK118</f>
        <v>1</v>
      </c>
      <c r="R118" s="46">
        <f t="shared" si="229"/>
        <v>1</v>
      </c>
      <c r="S118" s="46">
        <f t="shared" si="229"/>
        <v>1</v>
      </c>
      <c r="T118" s="47">
        <f t="shared" si="229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2025'!AP117</f>
        <v>1</v>
      </c>
      <c r="AK118" s="52">
        <f t="shared" ref="AK118:AO118" si="230">P118-Z118+AE118+U118</f>
        <v>1</v>
      </c>
      <c r="AL118" s="46">
        <f t="shared" si="230"/>
        <v>1</v>
      </c>
      <c r="AM118" s="46">
        <f t="shared" si="230"/>
        <v>1</v>
      </c>
      <c r="AN118" s="46">
        <f t="shared" si="230"/>
        <v>1</v>
      </c>
      <c r="AO118" s="46">
        <f t="shared" si="230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  <c r="AW118" s="4"/>
      <c r="AX118" s="4"/>
    </row>
    <row r="119" spans="1:50" ht="64.5" customHeight="1" x14ac:dyDescent="0.4">
      <c r="A119" s="35">
        <f t="shared" si="37"/>
        <v>113</v>
      </c>
      <c r="B119" s="55" t="s">
        <v>551</v>
      </c>
      <c r="C119" s="41" t="s">
        <v>38</v>
      </c>
      <c r="D119" s="63" t="s">
        <v>218</v>
      </c>
      <c r="E119" s="57" t="s">
        <v>552</v>
      </c>
      <c r="F119" s="58"/>
      <c r="G119" s="59" t="s">
        <v>42</v>
      </c>
      <c r="H119" s="58"/>
      <c r="I119" s="61" t="s">
        <v>553</v>
      </c>
      <c r="J119" s="74" t="s">
        <v>58</v>
      </c>
      <c r="K119" s="66">
        <v>44592</v>
      </c>
      <c r="L119" s="43"/>
      <c r="M119" s="43"/>
      <c r="N119" s="137"/>
      <c r="O119" s="43">
        <f>'EQUIPO MARZO 2025'!AQ118</f>
        <v>1</v>
      </c>
      <c r="P119" s="45">
        <f t="shared" si="0"/>
        <v>1</v>
      </c>
      <c r="Q119" s="46">
        <f t="shared" ref="Q119:T119" si="231">AK119</f>
        <v>1</v>
      </c>
      <c r="R119" s="46">
        <f t="shared" si="231"/>
        <v>1</v>
      </c>
      <c r="S119" s="46">
        <f t="shared" si="231"/>
        <v>1</v>
      </c>
      <c r="T119" s="47">
        <f t="shared" si="231"/>
        <v>1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2025'!AP118</f>
        <v>1</v>
      </c>
      <c r="AK119" s="52">
        <f t="shared" ref="AK119:AO119" si="232">P119-Z119+AE119+U119</f>
        <v>1</v>
      </c>
      <c r="AL119" s="46">
        <f t="shared" si="232"/>
        <v>1</v>
      </c>
      <c r="AM119" s="46">
        <f t="shared" si="232"/>
        <v>1</v>
      </c>
      <c r="AN119" s="46">
        <f t="shared" si="232"/>
        <v>1</v>
      </c>
      <c r="AO119" s="46">
        <f t="shared" si="232"/>
        <v>1</v>
      </c>
      <c r="AP119" s="37"/>
      <c r="AQ119" s="43">
        <f t="shared" si="3"/>
        <v>1</v>
      </c>
      <c r="AR119" s="41"/>
      <c r="AS119" s="41"/>
      <c r="AT119" s="53"/>
      <c r="AU119" s="54"/>
      <c r="AV119" s="54"/>
      <c r="AW119" s="4"/>
      <c r="AX119" s="4"/>
    </row>
    <row r="120" spans="1:50" ht="64.5" customHeight="1" x14ac:dyDescent="0.4">
      <c r="A120" s="35">
        <f t="shared" si="37"/>
        <v>114</v>
      </c>
      <c r="B120" s="55" t="s">
        <v>554</v>
      </c>
      <c r="C120" s="41"/>
      <c r="D120" s="63"/>
      <c r="E120" s="57"/>
      <c r="F120" s="58"/>
      <c r="G120" s="59"/>
      <c r="H120" s="58"/>
      <c r="I120" s="61"/>
      <c r="J120" s="74"/>
      <c r="K120" s="66"/>
      <c r="L120" s="43"/>
      <c r="M120" s="43"/>
      <c r="N120" s="137"/>
      <c r="O120" s="43">
        <f>'EQUIPO MARZO 2025'!AQ119</f>
        <v>4</v>
      </c>
      <c r="P120" s="45">
        <f t="shared" si="0"/>
        <v>4</v>
      </c>
      <c r="Q120" s="46">
        <f t="shared" ref="Q120:T120" si="233">AK120</f>
        <v>4</v>
      </c>
      <c r="R120" s="46">
        <f t="shared" si="233"/>
        <v>4</v>
      </c>
      <c r="S120" s="46">
        <f t="shared" si="233"/>
        <v>4</v>
      </c>
      <c r="T120" s="47">
        <f t="shared" si="233"/>
        <v>4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2025'!AP119</f>
        <v>4</v>
      </c>
      <c r="AK120" s="52">
        <f t="shared" ref="AK120:AO120" si="234">P120-Z120+AE120+U120</f>
        <v>4</v>
      </c>
      <c r="AL120" s="46">
        <f t="shared" si="234"/>
        <v>4</v>
      </c>
      <c r="AM120" s="46">
        <f t="shared" si="234"/>
        <v>4</v>
      </c>
      <c r="AN120" s="46">
        <f t="shared" si="234"/>
        <v>4</v>
      </c>
      <c r="AO120" s="46">
        <f t="shared" si="234"/>
        <v>4</v>
      </c>
      <c r="AP120" s="37"/>
      <c r="AQ120" s="43">
        <f t="shared" si="3"/>
        <v>4</v>
      </c>
      <c r="AR120" s="41"/>
      <c r="AS120" s="41"/>
      <c r="AT120" s="53"/>
      <c r="AU120" s="54"/>
      <c r="AV120" s="54"/>
      <c r="AW120" s="4"/>
      <c r="AX120" s="4"/>
    </row>
    <row r="121" spans="1:50" ht="64.5" customHeight="1" x14ac:dyDescent="0.4">
      <c r="A121" s="35">
        <f t="shared" si="37"/>
        <v>115</v>
      </c>
      <c r="B121" s="67" t="s">
        <v>555</v>
      </c>
      <c r="C121" s="41" t="s">
        <v>38</v>
      </c>
      <c r="D121" s="105" t="s">
        <v>334</v>
      </c>
      <c r="E121" s="41" t="s">
        <v>340</v>
      </c>
      <c r="F121" s="37"/>
      <c r="G121" s="38" t="s">
        <v>42</v>
      </c>
      <c r="H121" s="37"/>
      <c r="I121" s="41" t="s">
        <v>556</v>
      </c>
      <c r="J121" s="44"/>
      <c r="K121" s="72">
        <v>44592</v>
      </c>
      <c r="L121" s="43"/>
      <c r="M121" s="43"/>
      <c r="N121" s="136"/>
      <c r="O121" s="43">
        <f>'EQUIPO MARZO 2025'!AQ120</f>
        <v>1</v>
      </c>
      <c r="P121" s="45">
        <f t="shared" si="0"/>
        <v>1</v>
      </c>
      <c r="Q121" s="46">
        <f t="shared" ref="Q121:T121" si="235">AK121</f>
        <v>1</v>
      </c>
      <c r="R121" s="46">
        <f t="shared" si="235"/>
        <v>1</v>
      </c>
      <c r="S121" s="46">
        <f t="shared" si="235"/>
        <v>1</v>
      </c>
      <c r="T121" s="47">
        <f t="shared" si="235"/>
        <v>1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2025'!AP120</f>
        <v>1</v>
      </c>
      <c r="AK121" s="52">
        <f t="shared" ref="AK121:AO121" si="236">P121-Z121+AE121+U121</f>
        <v>1</v>
      </c>
      <c r="AL121" s="46">
        <f t="shared" si="236"/>
        <v>1</v>
      </c>
      <c r="AM121" s="46">
        <f t="shared" si="236"/>
        <v>1</v>
      </c>
      <c r="AN121" s="46">
        <f t="shared" si="236"/>
        <v>1</v>
      </c>
      <c r="AO121" s="46">
        <f t="shared" si="236"/>
        <v>1</v>
      </c>
      <c r="AP121" s="37"/>
      <c r="AQ121" s="43">
        <f t="shared" si="3"/>
        <v>1</v>
      </c>
      <c r="AR121" s="41"/>
      <c r="AS121" s="41"/>
      <c r="AT121" s="53"/>
      <c r="AU121" s="54"/>
      <c r="AV121" s="54"/>
      <c r="AW121" s="4"/>
      <c r="AX121" s="4"/>
    </row>
    <row r="122" spans="1:50" ht="64.5" customHeight="1" x14ac:dyDescent="0.4">
      <c r="A122" s="35">
        <f t="shared" si="37"/>
        <v>116</v>
      </c>
      <c r="B122" s="67" t="s">
        <v>557</v>
      </c>
      <c r="C122" s="41" t="s">
        <v>38</v>
      </c>
      <c r="D122" s="105" t="s">
        <v>334</v>
      </c>
      <c r="E122" s="53" t="s">
        <v>558</v>
      </c>
      <c r="F122" s="37" t="s">
        <v>559</v>
      </c>
      <c r="G122" s="38" t="s">
        <v>42</v>
      </c>
      <c r="H122" s="37"/>
      <c r="I122" s="41" t="s">
        <v>560</v>
      </c>
      <c r="J122" s="44"/>
      <c r="K122" s="72">
        <v>44592</v>
      </c>
      <c r="L122" s="43"/>
      <c r="M122" s="43"/>
      <c r="N122" s="136"/>
      <c r="O122" s="43">
        <f>'EQUIPO MARZO 2025'!AQ121</f>
        <v>3</v>
      </c>
      <c r="P122" s="45">
        <f t="shared" si="0"/>
        <v>3</v>
      </c>
      <c r="Q122" s="46">
        <f t="shared" ref="Q122:T122" si="237">AK122</f>
        <v>3</v>
      </c>
      <c r="R122" s="46">
        <f t="shared" si="237"/>
        <v>3</v>
      </c>
      <c r="S122" s="46">
        <f t="shared" si="237"/>
        <v>3</v>
      </c>
      <c r="T122" s="47">
        <f t="shared" si="237"/>
        <v>3</v>
      </c>
      <c r="U122" s="48"/>
      <c r="V122" s="37"/>
      <c r="W122" s="37"/>
      <c r="X122" s="37"/>
      <c r="Y122" s="49"/>
      <c r="Z122" s="50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2025'!AP121</f>
        <v>3</v>
      </c>
      <c r="AK122" s="52">
        <f t="shared" ref="AK122:AO122" si="238">P122-Z122+AE122+U122</f>
        <v>3</v>
      </c>
      <c r="AL122" s="46">
        <f t="shared" si="238"/>
        <v>3</v>
      </c>
      <c r="AM122" s="46">
        <f t="shared" si="238"/>
        <v>3</v>
      </c>
      <c r="AN122" s="46">
        <f t="shared" si="238"/>
        <v>3</v>
      </c>
      <c r="AO122" s="46">
        <f t="shared" si="238"/>
        <v>3</v>
      </c>
      <c r="AP122" s="37"/>
      <c r="AQ122" s="43">
        <f t="shared" si="3"/>
        <v>3</v>
      </c>
      <c r="AR122" s="41"/>
      <c r="AS122" s="41"/>
      <c r="AT122" s="53"/>
      <c r="AU122" s="54"/>
      <c r="AV122" s="54"/>
      <c r="AW122" s="4"/>
      <c r="AX122" s="4"/>
    </row>
    <row r="123" spans="1:50" ht="64.5" customHeight="1" x14ac:dyDescent="0.4">
      <c r="A123" s="35">
        <f t="shared" si="37"/>
        <v>117</v>
      </c>
      <c r="B123" s="67" t="s">
        <v>561</v>
      </c>
      <c r="C123" s="41" t="s">
        <v>38</v>
      </c>
      <c r="D123" s="41" t="s">
        <v>386</v>
      </c>
      <c r="E123" s="41" t="s">
        <v>562</v>
      </c>
      <c r="F123" s="37" t="s">
        <v>563</v>
      </c>
      <c r="G123" s="38" t="s">
        <v>42</v>
      </c>
      <c r="H123" s="37"/>
      <c r="I123" s="41" t="s">
        <v>564</v>
      </c>
      <c r="J123" s="41" t="s">
        <v>386</v>
      </c>
      <c r="K123" s="72">
        <v>45079</v>
      </c>
      <c r="L123" s="43"/>
      <c r="M123" s="43">
        <v>367</v>
      </c>
      <c r="N123" s="136"/>
      <c r="O123" s="43">
        <f>'EQUIPO MARZO 2025'!AQ122</f>
        <v>0</v>
      </c>
      <c r="P123" s="45">
        <f t="shared" si="0"/>
        <v>0</v>
      </c>
      <c r="Q123" s="46">
        <f t="shared" ref="Q123:T123" si="239">AK123</f>
        <v>0</v>
      </c>
      <c r="R123" s="46">
        <f t="shared" si="239"/>
        <v>0</v>
      </c>
      <c r="S123" s="46">
        <f t="shared" si="239"/>
        <v>0</v>
      </c>
      <c r="T123" s="47">
        <f t="shared" si="239"/>
        <v>0</v>
      </c>
      <c r="U123" s="142"/>
      <c r="V123" s="143"/>
      <c r="W123" s="143"/>
      <c r="X123" s="143"/>
      <c r="Y123" s="144"/>
      <c r="Z123" s="145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2025'!AP122</f>
        <v>0</v>
      </c>
      <c r="AK123" s="52">
        <f t="shared" ref="AK123:AO123" si="240">P123-Z123+AE123+U123</f>
        <v>0</v>
      </c>
      <c r="AL123" s="46">
        <f t="shared" si="240"/>
        <v>0</v>
      </c>
      <c r="AM123" s="46">
        <f t="shared" si="240"/>
        <v>0</v>
      </c>
      <c r="AN123" s="46">
        <f t="shared" si="240"/>
        <v>0</v>
      </c>
      <c r="AO123" s="46">
        <f t="shared" si="240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  <c r="AW123" s="4"/>
      <c r="AX123" s="4"/>
    </row>
    <row r="124" spans="1:50" ht="64.5" customHeight="1" x14ac:dyDescent="0.4">
      <c r="A124" s="35">
        <f t="shared" si="37"/>
        <v>118</v>
      </c>
      <c r="B124" s="55" t="s">
        <v>565</v>
      </c>
      <c r="C124" s="41" t="s">
        <v>38</v>
      </c>
      <c r="D124" s="63" t="s">
        <v>58</v>
      </c>
      <c r="E124" s="146" t="s">
        <v>566</v>
      </c>
      <c r="F124" s="58" t="s">
        <v>567</v>
      </c>
      <c r="G124" s="59" t="s">
        <v>42</v>
      </c>
      <c r="H124" s="60">
        <v>2500</v>
      </c>
      <c r="I124" s="61" t="s">
        <v>568</v>
      </c>
      <c r="J124" s="74" t="s">
        <v>58</v>
      </c>
      <c r="K124" s="66">
        <v>44592</v>
      </c>
      <c r="L124" s="43"/>
      <c r="M124" s="43"/>
      <c r="N124" s="147"/>
      <c r="O124" s="43">
        <f>'EQUIPO MARZO 2025'!AQ123</f>
        <v>0</v>
      </c>
      <c r="P124" s="45">
        <f t="shared" si="0"/>
        <v>0</v>
      </c>
      <c r="Q124" s="46">
        <f t="shared" ref="Q124:T124" si="241">AK124</f>
        <v>0</v>
      </c>
      <c r="R124" s="46">
        <f t="shared" si="241"/>
        <v>0</v>
      </c>
      <c r="S124" s="46">
        <f t="shared" si="241"/>
        <v>0</v>
      </c>
      <c r="T124" s="148">
        <f t="shared" si="241"/>
        <v>0</v>
      </c>
      <c r="U124" s="149"/>
      <c r="V124" s="41"/>
      <c r="W124" s="41"/>
      <c r="X124" s="41"/>
      <c r="Y124" s="150"/>
      <c r="Z124" s="151"/>
      <c r="AA124" s="37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2025'!AP123</f>
        <v>0</v>
      </c>
      <c r="AK124" s="52">
        <f t="shared" ref="AK124:AO124" si="242">P124-Z124+AE124+U124</f>
        <v>0</v>
      </c>
      <c r="AL124" s="46">
        <f t="shared" si="242"/>
        <v>0</v>
      </c>
      <c r="AM124" s="46">
        <f t="shared" si="242"/>
        <v>0</v>
      </c>
      <c r="AN124" s="46">
        <f t="shared" si="242"/>
        <v>0</v>
      </c>
      <c r="AO124" s="46">
        <f t="shared" si="242"/>
        <v>0</v>
      </c>
      <c r="AP124" s="37"/>
      <c r="AQ124" s="43">
        <f t="shared" si="3"/>
        <v>0</v>
      </c>
      <c r="AR124" s="41"/>
      <c r="AS124" s="41"/>
      <c r="AT124" s="53"/>
      <c r="AU124" s="54"/>
      <c r="AV124" s="54"/>
      <c r="AW124" s="4"/>
      <c r="AX124" s="4"/>
    </row>
    <row r="125" spans="1:50" ht="64.5" customHeight="1" x14ac:dyDescent="0.4">
      <c r="A125" s="35">
        <f t="shared" si="37"/>
        <v>119</v>
      </c>
      <c r="B125" s="67" t="s">
        <v>569</v>
      </c>
      <c r="C125" s="41" t="s">
        <v>38</v>
      </c>
      <c r="D125" s="41" t="s">
        <v>442</v>
      </c>
      <c r="E125" s="41" t="s">
        <v>570</v>
      </c>
      <c r="F125" s="41" t="s">
        <v>567</v>
      </c>
      <c r="G125" s="53" t="s">
        <v>42</v>
      </c>
      <c r="H125" s="41"/>
      <c r="I125" s="41" t="s">
        <v>571</v>
      </c>
      <c r="J125" s="41" t="s">
        <v>72</v>
      </c>
      <c r="K125" s="72">
        <v>45574</v>
      </c>
      <c r="L125" s="43" t="s">
        <v>142</v>
      </c>
      <c r="M125" s="43">
        <v>74</v>
      </c>
      <c r="N125" s="136"/>
      <c r="O125" s="43">
        <f>'EQUIPO MARZO 2025'!AQ124</f>
        <v>6</v>
      </c>
      <c r="P125" s="45">
        <f t="shared" si="0"/>
        <v>6</v>
      </c>
      <c r="Q125" s="46">
        <f t="shared" ref="Q125:T125" si="243">AK125</f>
        <v>6</v>
      </c>
      <c r="R125" s="46">
        <f t="shared" si="243"/>
        <v>6</v>
      </c>
      <c r="S125" s="46">
        <f t="shared" si="243"/>
        <v>6</v>
      </c>
      <c r="T125" s="152">
        <f t="shared" si="243"/>
        <v>6</v>
      </c>
      <c r="U125" s="149"/>
      <c r="V125" s="41"/>
      <c r="W125" s="41"/>
      <c r="X125" s="41"/>
      <c r="Y125" s="150"/>
      <c r="Z125" s="153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2025'!AP124</f>
        <v>6</v>
      </c>
      <c r="AK125" s="52">
        <f t="shared" ref="AK125:AO125" si="244">P125-Z125+AE125+U125</f>
        <v>6</v>
      </c>
      <c r="AL125" s="46">
        <f t="shared" si="244"/>
        <v>6</v>
      </c>
      <c r="AM125" s="46">
        <f t="shared" si="244"/>
        <v>6</v>
      </c>
      <c r="AN125" s="46">
        <f t="shared" si="244"/>
        <v>6</v>
      </c>
      <c r="AO125" s="46">
        <f t="shared" si="244"/>
        <v>6</v>
      </c>
      <c r="AP125" s="37"/>
      <c r="AQ125" s="43">
        <f t="shared" si="3"/>
        <v>6</v>
      </c>
      <c r="AR125" s="41"/>
      <c r="AS125" s="41"/>
      <c r="AT125" s="53"/>
      <c r="AU125" s="54"/>
      <c r="AV125" s="54"/>
      <c r="AW125" s="4"/>
      <c r="AX125" s="4"/>
    </row>
    <row r="126" spans="1:50" ht="64.5" customHeight="1" x14ac:dyDescent="0.4">
      <c r="A126" s="35">
        <f t="shared" si="37"/>
        <v>120</v>
      </c>
      <c r="B126" s="67" t="s">
        <v>572</v>
      </c>
      <c r="C126" s="41" t="s">
        <v>38</v>
      </c>
      <c r="D126" s="41" t="s">
        <v>59</v>
      </c>
      <c r="E126" s="41" t="s">
        <v>573</v>
      </c>
      <c r="F126" s="41" t="s">
        <v>574</v>
      </c>
      <c r="G126" s="53" t="s">
        <v>42</v>
      </c>
      <c r="H126" s="74">
        <v>2500</v>
      </c>
      <c r="I126" s="41" t="s">
        <v>575</v>
      </c>
      <c r="J126" s="41" t="s">
        <v>72</v>
      </c>
      <c r="K126" s="72">
        <v>45768</v>
      </c>
      <c r="L126" s="43" t="s">
        <v>109</v>
      </c>
      <c r="M126" s="43">
        <v>187</v>
      </c>
      <c r="N126" s="44" t="s">
        <v>463</v>
      </c>
      <c r="O126" s="43">
        <f>'EQUIPO MARZO 2025'!AQ125</f>
        <v>0</v>
      </c>
      <c r="P126" s="45">
        <f t="shared" si="0"/>
        <v>0</v>
      </c>
      <c r="Q126" s="46">
        <f t="shared" ref="Q126:T126" si="245">AK126</f>
        <v>0</v>
      </c>
      <c r="R126" s="46">
        <f t="shared" si="245"/>
        <v>-2</v>
      </c>
      <c r="S126" s="46">
        <f t="shared" si="245"/>
        <v>8</v>
      </c>
      <c r="T126" s="47">
        <f t="shared" si="245"/>
        <v>8</v>
      </c>
      <c r="U126" s="48"/>
      <c r="V126" s="37"/>
      <c r="W126" s="37">
        <v>10</v>
      </c>
      <c r="X126" s="37"/>
      <c r="Y126" s="49"/>
      <c r="Z126" s="138"/>
      <c r="AA126" s="139">
        <v>2</v>
      </c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2025'!AP125</f>
        <v>0</v>
      </c>
      <c r="AK126" s="52">
        <f t="shared" ref="AK126:AO126" si="246">P126-Z126+AE126+U126</f>
        <v>0</v>
      </c>
      <c r="AL126" s="46">
        <f t="shared" si="246"/>
        <v>-2</v>
      </c>
      <c r="AM126" s="46">
        <f t="shared" si="246"/>
        <v>8</v>
      </c>
      <c r="AN126" s="46">
        <f t="shared" si="246"/>
        <v>8</v>
      </c>
      <c r="AO126" s="46">
        <f t="shared" si="246"/>
        <v>8</v>
      </c>
      <c r="AP126" s="37"/>
      <c r="AQ126" s="43">
        <f t="shared" si="3"/>
        <v>8</v>
      </c>
      <c r="AR126" s="41"/>
      <c r="AS126" s="41">
        <v>393</v>
      </c>
      <c r="AT126" s="53"/>
      <c r="AU126" s="54"/>
      <c r="AV126" s="54"/>
      <c r="AW126" s="4"/>
      <c r="AX126" s="4"/>
    </row>
    <row r="127" spans="1:50" ht="64.5" customHeight="1" x14ac:dyDescent="0.4">
      <c r="A127" s="35">
        <f t="shared" si="37"/>
        <v>121</v>
      </c>
      <c r="B127" s="154" t="s">
        <v>576</v>
      </c>
      <c r="C127" s="155"/>
      <c r="D127" s="41" t="s">
        <v>577</v>
      </c>
      <c r="E127" s="41" t="s">
        <v>578</v>
      </c>
      <c r="F127" s="41" t="s">
        <v>87</v>
      </c>
      <c r="G127" s="53"/>
      <c r="H127" s="74">
        <v>5500</v>
      </c>
      <c r="I127" s="41" t="s">
        <v>579</v>
      </c>
      <c r="J127" s="41" t="s">
        <v>72</v>
      </c>
      <c r="K127" s="62">
        <v>44592</v>
      </c>
      <c r="L127" s="43"/>
      <c r="M127" s="43"/>
      <c r="N127" s="44"/>
      <c r="O127" s="43">
        <f>'EQUIPO MARZO 2025'!AQ126</f>
        <v>4</v>
      </c>
      <c r="P127" s="45">
        <f t="shared" si="0"/>
        <v>4</v>
      </c>
      <c r="Q127" s="46">
        <f t="shared" ref="Q127:T127" si="247">AK127</f>
        <v>4</v>
      </c>
      <c r="R127" s="46">
        <f t="shared" si="247"/>
        <v>4</v>
      </c>
      <c r="S127" s="46">
        <f t="shared" si="247"/>
        <v>4</v>
      </c>
      <c r="T127" s="47">
        <f t="shared" si="247"/>
        <v>4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2025'!AP126</f>
        <v>4</v>
      </c>
      <c r="AK127" s="52">
        <f t="shared" ref="AK127:AO127" si="248">P127-Z127+AE127+U127</f>
        <v>4</v>
      </c>
      <c r="AL127" s="46">
        <f t="shared" si="248"/>
        <v>4</v>
      </c>
      <c r="AM127" s="46">
        <f t="shared" si="248"/>
        <v>4</v>
      </c>
      <c r="AN127" s="46">
        <f t="shared" si="248"/>
        <v>4</v>
      </c>
      <c r="AO127" s="46">
        <f t="shared" si="248"/>
        <v>4</v>
      </c>
      <c r="AP127" s="37"/>
      <c r="AQ127" s="43">
        <f t="shared" si="3"/>
        <v>4</v>
      </c>
      <c r="AR127" s="41"/>
      <c r="AS127" s="41"/>
      <c r="AT127" s="53"/>
      <c r="AU127" s="54"/>
      <c r="AV127" s="54"/>
      <c r="AW127" s="4"/>
      <c r="AX127" s="4"/>
    </row>
    <row r="128" spans="1:50" ht="64.5" customHeight="1" x14ac:dyDescent="0.4">
      <c r="A128" s="35">
        <f t="shared" si="37"/>
        <v>122</v>
      </c>
      <c r="B128" s="67" t="s">
        <v>580</v>
      </c>
      <c r="C128" s="41"/>
      <c r="D128" s="41" t="s">
        <v>58</v>
      </c>
      <c r="E128" s="41" t="s">
        <v>581</v>
      </c>
      <c r="F128" s="41" t="s">
        <v>582</v>
      </c>
      <c r="G128" s="53" t="s">
        <v>42</v>
      </c>
      <c r="H128" s="41"/>
      <c r="I128" s="156" t="s">
        <v>413</v>
      </c>
      <c r="J128" s="41" t="s">
        <v>72</v>
      </c>
      <c r="K128" s="62">
        <v>44592</v>
      </c>
      <c r="L128" s="43"/>
      <c r="M128" s="43"/>
      <c r="N128" s="44"/>
      <c r="O128" s="43">
        <f>'EQUIPO MARZO 2025'!AQ127</f>
        <v>0</v>
      </c>
      <c r="P128" s="45">
        <f t="shared" si="0"/>
        <v>0</v>
      </c>
      <c r="Q128" s="46">
        <f t="shared" ref="Q128:T128" si="249">AK128</f>
        <v>0</v>
      </c>
      <c r="R128" s="46">
        <f t="shared" si="249"/>
        <v>0</v>
      </c>
      <c r="S128" s="46">
        <f t="shared" si="249"/>
        <v>0</v>
      </c>
      <c r="T128" s="47">
        <f t="shared" si="249"/>
        <v>0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2025'!AP127</f>
        <v>0</v>
      </c>
      <c r="AK128" s="52">
        <f t="shared" ref="AK128:AO128" si="250">P128-Z128+AE128+U128</f>
        <v>0</v>
      </c>
      <c r="AL128" s="46">
        <f t="shared" si="250"/>
        <v>0</v>
      </c>
      <c r="AM128" s="46">
        <f t="shared" si="250"/>
        <v>0</v>
      </c>
      <c r="AN128" s="46">
        <f t="shared" si="250"/>
        <v>0</v>
      </c>
      <c r="AO128" s="46">
        <f t="shared" si="250"/>
        <v>0</v>
      </c>
      <c r="AP128" s="37"/>
      <c r="AQ128" s="43">
        <f t="shared" si="3"/>
        <v>0</v>
      </c>
      <c r="AR128" s="41"/>
      <c r="AS128" s="41"/>
      <c r="AT128" s="53"/>
      <c r="AU128" s="54"/>
      <c r="AV128" s="54"/>
      <c r="AW128" s="4"/>
      <c r="AX128" s="4"/>
    </row>
    <row r="129" spans="1:50" ht="64.5" customHeight="1" x14ac:dyDescent="0.4">
      <c r="A129" s="35">
        <f t="shared" si="37"/>
        <v>123</v>
      </c>
      <c r="B129" s="67" t="s">
        <v>583</v>
      </c>
      <c r="C129" s="41" t="s">
        <v>38</v>
      </c>
      <c r="D129" s="41" t="s">
        <v>59</v>
      </c>
      <c r="E129" s="41" t="s">
        <v>573</v>
      </c>
      <c r="F129" s="41" t="s">
        <v>584</v>
      </c>
      <c r="G129" s="53" t="s">
        <v>42</v>
      </c>
      <c r="H129" s="74">
        <v>2500</v>
      </c>
      <c r="I129" s="41" t="s">
        <v>585</v>
      </c>
      <c r="J129" s="41" t="s">
        <v>72</v>
      </c>
      <c r="K129" s="72">
        <v>45328</v>
      </c>
      <c r="L129" s="43" t="s">
        <v>109</v>
      </c>
      <c r="M129" s="43">
        <v>31</v>
      </c>
      <c r="N129" s="44"/>
      <c r="O129" s="43">
        <f>'EQUIPO MARZO 2025'!AQ128</f>
        <v>3</v>
      </c>
      <c r="P129" s="45">
        <f t="shared" si="0"/>
        <v>3</v>
      </c>
      <c r="Q129" s="46">
        <f t="shared" ref="Q129:T129" si="251">AK129</f>
        <v>3</v>
      </c>
      <c r="R129" s="46">
        <f t="shared" si="251"/>
        <v>3</v>
      </c>
      <c r="S129" s="46">
        <f t="shared" si="251"/>
        <v>3</v>
      </c>
      <c r="T129" s="47">
        <f t="shared" si="251"/>
        <v>3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2025'!AP128</f>
        <v>5</v>
      </c>
      <c r="AK129" s="52">
        <f t="shared" ref="AK129:AO129" si="252">P129-Z129+AE129+U129</f>
        <v>3</v>
      </c>
      <c r="AL129" s="46">
        <f t="shared" si="252"/>
        <v>3</v>
      </c>
      <c r="AM129" s="46">
        <f t="shared" si="252"/>
        <v>3</v>
      </c>
      <c r="AN129" s="46">
        <f t="shared" si="252"/>
        <v>3</v>
      </c>
      <c r="AO129" s="46">
        <f t="shared" si="252"/>
        <v>3</v>
      </c>
      <c r="AP129" s="37"/>
      <c r="AQ129" s="43">
        <f t="shared" si="3"/>
        <v>3</v>
      </c>
      <c r="AR129" s="41"/>
      <c r="AS129" s="41"/>
      <c r="AT129" s="53"/>
      <c r="AU129" s="54"/>
      <c r="AV129" s="54"/>
      <c r="AW129" s="4"/>
      <c r="AX129" s="4"/>
    </row>
    <row r="130" spans="1:50" ht="64.5" customHeight="1" x14ac:dyDescent="0.4">
      <c r="A130" s="35">
        <f t="shared" si="37"/>
        <v>124</v>
      </c>
      <c r="B130" s="73" t="s">
        <v>587</v>
      </c>
      <c r="C130" s="41" t="s">
        <v>38</v>
      </c>
      <c r="D130" s="41" t="s">
        <v>59</v>
      </c>
      <c r="E130" s="41" t="s">
        <v>573</v>
      </c>
      <c r="F130" s="41" t="s">
        <v>456</v>
      </c>
      <c r="G130" s="44" t="s">
        <v>42</v>
      </c>
      <c r="H130" s="74">
        <v>2500</v>
      </c>
      <c r="I130" s="41" t="s">
        <v>588</v>
      </c>
      <c r="J130" s="41" t="s">
        <v>72</v>
      </c>
      <c r="K130" s="72">
        <v>45107</v>
      </c>
      <c r="L130" s="43" t="s">
        <v>109</v>
      </c>
      <c r="M130" s="43">
        <v>388</v>
      </c>
      <c r="N130" s="44"/>
      <c r="O130" s="43">
        <f>'EQUIPO MARZO 2025'!AQ129</f>
        <v>6</v>
      </c>
      <c r="P130" s="45">
        <f t="shared" si="0"/>
        <v>6</v>
      </c>
      <c r="Q130" s="46">
        <f t="shared" ref="Q130:T130" si="253">AK130</f>
        <v>6</v>
      </c>
      <c r="R130" s="46">
        <f t="shared" si="253"/>
        <v>6</v>
      </c>
      <c r="S130" s="46">
        <f t="shared" si="253"/>
        <v>6</v>
      </c>
      <c r="T130" s="47">
        <f t="shared" si="253"/>
        <v>6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2025'!AP129</f>
        <v>6</v>
      </c>
      <c r="AK130" s="52">
        <f t="shared" ref="AK130:AO130" si="254">P130-Z130+AE130+U130</f>
        <v>6</v>
      </c>
      <c r="AL130" s="46">
        <f t="shared" si="254"/>
        <v>6</v>
      </c>
      <c r="AM130" s="46">
        <f t="shared" si="254"/>
        <v>6</v>
      </c>
      <c r="AN130" s="46">
        <f t="shared" si="254"/>
        <v>6</v>
      </c>
      <c r="AO130" s="46">
        <f t="shared" si="254"/>
        <v>6</v>
      </c>
      <c r="AP130" s="37"/>
      <c r="AQ130" s="43">
        <f t="shared" si="3"/>
        <v>6</v>
      </c>
      <c r="AR130" s="41"/>
      <c r="AS130" s="41"/>
      <c r="AT130" s="53"/>
      <c r="AU130" s="54"/>
      <c r="AV130" s="54"/>
      <c r="AW130" s="4"/>
      <c r="AX130" s="4"/>
    </row>
    <row r="131" spans="1:50" ht="64.5" customHeight="1" x14ac:dyDescent="0.4">
      <c r="A131" s="35">
        <f t="shared" si="37"/>
        <v>125</v>
      </c>
      <c r="B131" s="67" t="s">
        <v>590</v>
      </c>
      <c r="C131" s="41" t="s">
        <v>38</v>
      </c>
      <c r="D131" s="41" t="s">
        <v>386</v>
      </c>
      <c r="E131" s="41" t="s">
        <v>591</v>
      </c>
      <c r="F131" s="41" t="s">
        <v>592</v>
      </c>
      <c r="G131" s="53" t="s">
        <v>42</v>
      </c>
      <c r="H131" s="41"/>
      <c r="I131" s="41" t="s">
        <v>593</v>
      </c>
      <c r="J131" s="41" t="s">
        <v>386</v>
      </c>
      <c r="K131" s="72">
        <v>45126</v>
      </c>
      <c r="L131" s="43">
        <v>2023015</v>
      </c>
      <c r="M131" s="43">
        <v>409</v>
      </c>
      <c r="N131" s="44"/>
      <c r="O131" s="43">
        <f>'EQUIPO MARZO 2025'!AQ130</f>
        <v>5</v>
      </c>
      <c r="P131" s="45">
        <f t="shared" si="0"/>
        <v>5</v>
      </c>
      <c r="Q131" s="46">
        <f t="shared" ref="Q131:T131" si="255">AK131</f>
        <v>5</v>
      </c>
      <c r="R131" s="46">
        <f t="shared" si="255"/>
        <v>5</v>
      </c>
      <c r="S131" s="46">
        <f t="shared" si="255"/>
        <v>5</v>
      </c>
      <c r="T131" s="47">
        <f t="shared" si="255"/>
        <v>5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2025'!AP130</f>
        <v>5</v>
      </c>
      <c r="AK131" s="52">
        <f t="shared" ref="AK131:AO131" si="256">P131-Z131+AE131+U131</f>
        <v>5</v>
      </c>
      <c r="AL131" s="46">
        <f t="shared" si="256"/>
        <v>5</v>
      </c>
      <c r="AM131" s="46">
        <f t="shared" si="256"/>
        <v>5</v>
      </c>
      <c r="AN131" s="46">
        <f t="shared" si="256"/>
        <v>5</v>
      </c>
      <c r="AO131" s="46">
        <f t="shared" si="256"/>
        <v>5</v>
      </c>
      <c r="AP131" s="37"/>
      <c r="AQ131" s="43">
        <f t="shared" si="3"/>
        <v>5</v>
      </c>
      <c r="AR131" s="41"/>
      <c r="AS131" s="41"/>
      <c r="AT131" s="53"/>
      <c r="AU131" s="54"/>
      <c r="AV131" s="54"/>
      <c r="AW131" s="4"/>
      <c r="AX131" s="4"/>
    </row>
    <row r="132" spans="1:50" ht="64.5" customHeight="1" x14ac:dyDescent="0.4">
      <c r="A132" s="35">
        <f t="shared" si="37"/>
        <v>126</v>
      </c>
      <c r="B132" s="67" t="s">
        <v>594</v>
      </c>
      <c r="C132" s="41" t="s">
        <v>38</v>
      </c>
      <c r="D132" s="41" t="s">
        <v>59</v>
      </c>
      <c r="E132" s="41" t="s">
        <v>595</v>
      </c>
      <c r="F132" s="41" t="s">
        <v>596</v>
      </c>
      <c r="G132" s="53" t="s">
        <v>42</v>
      </c>
      <c r="H132" s="74">
        <v>5500</v>
      </c>
      <c r="I132" s="41" t="s">
        <v>597</v>
      </c>
      <c r="J132" s="41" t="s">
        <v>72</v>
      </c>
      <c r="K132" s="72">
        <v>45107</v>
      </c>
      <c r="L132" s="43">
        <v>389</v>
      </c>
      <c r="M132" s="43"/>
      <c r="N132" s="44"/>
      <c r="O132" s="43">
        <f>'EQUIPO MARZO 2025'!AQ131</f>
        <v>12</v>
      </c>
      <c r="P132" s="45">
        <f t="shared" si="0"/>
        <v>12</v>
      </c>
      <c r="Q132" s="46">
        <f t="shared" ref="Q132:T132" si="257">AK132</f>
        <v>12</v>
      </c>
      <c r="R132" s="46">
        <f t="shared" si="257"/>
        <v>12</v>
      </c>
      <c r="S132" s="46">
        <f t="shared" si="257"/>
        <v>12</v>
      </c>
      <c r="T132" s="47">
        <f t="shared" si="257"/>
        <v>12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2025'!AP131</f>
        <v>12</v>
      </c>
      <c r="AK132" s="52">
        <f t="shared" ref="AK132:AO132" si="258">P132-Z132+AE132+U132</f>
        <v>12</v>
      </c>
      <c r="AL132" s="46">
        <f t="shared" si="258"/>
        <v>12</v>
      </c>
      <c r="AM132" s="46">
        <f t="shared" si="258"/>
        <v>12</v>
      </c>
      <c r="AN132" s="46">
        <f t="shared" si="258"/>
        <v>12</v>
      </c>
      <c r="AO132" s="46">
        <f t="shared" si="258"/>
        <v>12</v>
      </c>
      <c r="AP132" s="37"/>
      <c r="AQ132" s="43">
        <f t="shared" si="3"/>
        <v>12</v>
      </c>
      <c r="AR132" s="41"/>
      <c r="AS132" s="41"/>
      <c r="AT132" s="53"/>
      <c r="AU132" s="54"/>
      <c r="AV132" s="54"/>
      <c r="AW132" s="4"/>
      <c r="AX132" s="4"/>
    </row>
    <row r="133" spans="1:50" ht="64.5" customHeight="1" x14ac:dyDescent="0.4">
      <c r="A133" s="35">
        <f t="shared" si="37"/>
        <v>127</v>
      </c>
      <c r="B133" s="67" t="s">
        <v>598</v>
      </c>
      <c r="C133" s="41" t="s">
        <v>38</v>
      </c>
      <c r="D133" s="41" t="s">
        <v>59</v>
      </c>
      <c r="E133" s="41" t="s">
        <v>595</v>
      </c>
      <c r="F133" s="41" t="s">
        <v>271</v>
      </c>
      <c r="G133" s="53" t="s">
        <v>42</v>
      </c>
      <c r="H133" s="74"/>
      <c r="I133" s="41" t="s">
        <v>599</v>
      </c>
      <c r="J133" s="41" t="s">
        <v>72</v>
      </c>
      <c r="K133" s="72">
        <v>45574</v>
      </c>
      <c r="L133" s="43" t="s">
        <v>142</v>
      </c>
      <c r="M133" s="43">
        <v>74</v>
      </c>
      <c r="N133" s="44"/>
      <c r="O133" s="43">
        <f>'EQUIPO MARZO 2025'!AQ132</f>
        <v>2</v>
      </c>
      <c r="P133" s="45">
        <f t="shared" si="0"/>
        <v>2</v>
      </c>
      <c r="Q133" s="46">
        <f t="shared" ref="Q133:T133" si="259">AK133</f>
        <v>2</v>
      </c>
      <c r="R133" s="46">
        <f t="shared" si="259"/>
        <v>2</v>
      </c>
      <c r="S133" s="46">
        <f t="shared" si="259"/>
        <v>2</v>
      </c>
      <c r="T133" s="47">
        <f t="shared" si="259"/>
        <v>2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2025'!AP132</f>
        <v>2</v>
      </c>
      <c r="AK133" s="52">
        <f t="shared" ref="AK133:AO133" si="260">P133-Z133+AE133+U133</f>
        <v>2</v>
      </c>
      <c r="AL133" s="46">
        <f t="shared" si="260"/>
        <v>2</v>
      </c>
      <c r="AM133" s="46">
        <f t="shared" si="260"/>
        <v>2</v>
      </c>
      <c r="AN133" s="46">
        <f t="shared" si="260"/>
        <v>2</v>
      </c>
      <c r="AO133" s="46">
        <f t="shared" si="260"/>
        <v>2</v>
      </c>
      <c r="AP133" s="37"/>
      <c r="AQ133" s="43">
        <f t="shared" si="3"/>
        <v>2</v>
      </c>
      <c r="AR133" s="41"/>
      <c r="AS133" s="41"/>
      <c r="AT133" s="53"/>
      <c r="AU133" s="54"/>
      <c r="AV133" s="54"/>
      <c r="AW133" s="4"/>
      <c r="AX133" s="4"/>
    </row>
    <row r="134" spans="1:50" ht="64.5" customHeight="1" x14ac:dyDescent="0.4">
      <c r="A134" s="35">
        <f t="shared" si="37"/>
        <v>128</v>
      </c>
      <c r="B134" s="73" t="s">
        <v>600</v>
      </c>
      <c r="C134" s="41" t="s">
        <v>38</v>
      </c>
      <c r="D134" s="41" t="s">
        <v>59</v>
      </c>
      <c r="E134" s="41" t="s">
        <v>573</v>
      </c>
      <c r="F134" s="41" t="s">
        <v>601</v>
      </c>
      <c r="G134" s="44" t="s">
        <v>42</v>
      </c>
      <c r="H134" s="74">
        <v>2500</v>
      </c>
      <c r="I134" s="41" t="s">
        <v>602</v>
      </c>
      <c r="J134" s="41" t="s">
        <v>72</v>
      </c>
      <c r="K134" s="72"/>
      <c r="L134" s="43" t="s">
        <v>109</v>
      </c>
      <c r="M134" s="43">
        <v>388</v>
      </c>
      <c r="N134" s="44"/>
      <c r="O134" s="43">
        <f>'EQUIPO MARZO 2025'!AQ133</f>
        <v>5</v>
      </c>
      <c r="P134" s="45">
        <f t="shared" si="0"/>
        <v>5</v>
      </c>
      <c r="Q134" s="46">
        <f t="shared" ref="Q134:T134" si="261">AK134</f>
        <v>5</v>
      </c>
      <c r="R134" s="46">
        <f t="shared" si="261"/>
        <v>5</v>
      </c>
      <c r="S134" s="46">
        <f t="shared" si="261"/>
        <v>5</v>
      </c>
      <c r="T134" s="47">
        <f t="shared" si="261"/>
        <v>5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2025'!AP133</f>
        <v>5</v>
      </c>
      <c r="AK134" s="52">
        <f t="shared" ref="AK134:AO134" si="262">P134-Z134+AE134+U134</f>
        <v>5</v>
      </c>
      <c r="AL134" s="46">
        <f t="shared" si="262"/>
        <v>5</v>
      </c>
      <c r="AM134" s="46">
        <f t="shared" si="262"/>
        <v>5</v>
      </c>
      <c r="AN134" s="46">
        <f t="shared" si="262"/>
        <v>5</v>
      </c>
      <c r="AO134" s="46">
        <f t="shared" si="262"/>
        <v>5</v>
      </c>
      <c r="AP134" s="37"/>
      <c r="AQ134" s="43">
        <f t="shared" si="3"/>
        <v>5</v>
      </c>
      <c r="AR134" s="41"/>
      <c r="AS134" s="41"/>
      <c r="AT134" s="53"/>
      <c r="AU134" s="54"/>
      <c r="AV134" s="54"/>
      <c r="AW134" s="4"/>
      <c r="AX134" s="4"/>
    </row>
    <row r="135" spans="1:50" ht="64.5" customHeight="1" x14ac:dyDescent="0.4">
      <c r="A135" s="35">
        <f t="shared" si="37"/>
        <v>129</v>
      </c>
      <c r="B135" s="73" t="s">
        <v>603</v>
      </c>
      <c r="C135" s="41" t="s">
        <v>38</v>
      </c>
      <c r="D135" s="41" t="s">
        <v>59</v>
      </c>
      <c r="E135" s="41" t="s">
        <v>604</v>
      </c>
      <c r="F135" s="41" t="s">
        <v>605</v>
      </c>
      <c r="G135" s="44" t="s">
        <v>42</v>
      </c>
      <c r="H135" s="74">
        <v>2500</v>
      </c>
      <c r="I135" s="41" t="s">
        <v>606</v>
      </c>
      <c r="J135" s="41" t="s">
        <v>72</v>
      </c>
      <c r="K135" s="72">
        <v>45216</v>
      </c>
      <c r="L135" s="43">
        <v>2015</v>
      </c>
      <c r="M135" s="43">
        <v>451</v>
      </c>
      <c r="N135" s="44"/>
      <c r="O135" s="43">
        <f>'EQUIPO MARZO 2025'!AQ134</f>
        <v>3</v>
      </c>
      <c r="P135" s="45">
        <f t="shared" si="0"/>
        <v>3</v>
      </c>
      <c r="Q135" s="46">
        <f t="shared" ref="Q135:T135" si="263">AK135</f>
        <v>3</v>
      </c>
      <c r="R135" s="46">
        <f t="shared" si="263"/>
        <v>3</v>
      </c>
      <c r="S135" s="46">
        <f t="shared" si="263"/>
        <v>3</v>
      </c>
      <c r="T135" s="47">
        <f t="shared" si="263"/>
        <v>3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2025'!AP134</f>
        <v>3</v>
      </c>
      <c r="AK135" s="52">
        <f t="shared" ref="AK135:AO135" si="264">P135-Z135+AE135+U135</f>
        <v>3</v>
      </c>
      <c r="AL135" s="46">
        <f t="shared" si="264"/>
        <v>3</v>
      </c>
      <c r="AM135" s="46">
        <f t="shared" si="264"/>
        <v>3</v>
      </c>
      <c r="AN135" s="46">
        <f t="shared" si="264"/>
        <v>3</v>
      </c>
      <c r="AO135" s="46">
        <f t="shared" si="264"/>
        <v>3</v>
      </c>
      <c r="AP135" s="37"/>
      <c r="AQ135" s="43">
        <f t="shared" si="3"/>
        <v>3</v>
      </c>
      <c r="AR135" s="41"/>
      <c r="AS135" s="41"/>
      <c r="AT135" s="53"/>
      <c r="AU135" s="54"/>
      <c r="AV135" s="54"/>
      <c r="AW135" s="4"/>
      <c r="AX135" s="4"/>
    </row>
    <row r="136" spans="1:50" ht="64.5" customHeight="1" x14ac:dyDescent="0.4">
      <c r="A136" s="35">
        <f t="shared" si="37"/>
        <v>130</v>
      </c>
      <c r="B136" s="67" t="s">
        <v>607</v>
      </c>
      <c r="C136" s="41" t="s">
        <v>38</v>
      </c>
      <c r="D136" s="37" t="s">
        <v>59</v>
      </c>
      <c r="E136" s="41" t="s">
        <v>608</v>
      </c>
      <c r="F136" s="37" t="s">
        <v>609</v>
      </c>
      <c r="G136" s="38" t="s">
        <v>42</v>
      </c>
      <c r="H136" s="37"/>
      <c r="I136" s="41" t="s">
        <v>610</v>
      </c>
      <c r="J136" s="41" t="s">
        <v>72</v>
      </c>
      <c r="K136" s="66">
        <v>45682</v>
      </c>
      <c r="L136" s="43"/>
      <c r="M136" s="43">
        <v>140</v>
      </c>
      <c r="N136" s="133"/>
      <c r="O136" s="43">
        <f>'EQUIPO MARZO 2025'!AQ135</f>
        <v>5</v>
      </c>
      <c r="P136" s="45">
        <f t="shared" si="0"/>
        <v>5</v>
      </c>
      <c r="Q136" s="46">
        <f t="shared" ref="Q136:T136" si="265">AK136</f>
        <v>5</v>
      </c>
      <c r="R136" s="46">
        <f t="shared" si="265"/>
        <v>5</v>
      </c>
      <c r="S136" s="46">
        <f t="shared" si="265"/>
        <v>5</v>
      </c>
      <c r="T136" s="47">
        <f t="shared" si="265"/>
        <v>5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2025'!AP135</f>
        <v>6</v>
      </c>
      <c r="AK136" s="52">
        <f t="shared" ref="AK136:AO136" si="266">P136-Z136+AE136+U136</f>
        <v>5</v>
      </c>
      <c r="AL136" s="46">
        <f t="shared" si="266"/>
        <v>5</v>
      </c>
      <c r="AM136" s="46">
        <f t="shared" si="266"/>
        <v>5</v>
      </c>
      <c r="AN136" s="46">
        <f t="shared" si="266"/>
        <v>5</v>
      </c>
      <c r="AO136" s="46">
        <f t="shared" si="266"/>
        <v>5</v>
      </c>
      <c r="AP136" s="37"/>
      <c r="AQ136" s="43">
        <f t="shared" si="3"/>
        <v>5</v>
      </c>
      <c r="AR136" s="41"/>
      <c r="AS136" s="41"/>
      <c r="AT136" s="53"/>
      <c r="AU136" s="54"/>
      <c r="AV136" s="54"/>
      <c r="AW136" s="4"/>
      <c r="AX136" s="4"/>
    </row>
    <row r="137" spans="1:50" ht="64.5" customHeight="1" x14ac:dyDescent="0.4">
      <c r="A137" s="35">
        <f t="shared" si="37"/>
        <v>131</v>
      </c>
      <c r="B137" s="55" t="s">
        <v>611</v>
      </c>
      <c r="C137" s="41" t="s">
        <v>38</v>
      </c>
      <c r="D137" s="56" t="s">
        <v>58</v>
      </c>
      <c r="E137" s="57" t="s">
        <v>608</v>
      </c>
      <c r="F137" s="58" t="s">
        <v>612</v>
      </c>
      <c r="G137" s="59" t="s">
        <v>42</v>
      </c>
      <c r="H137" s="58"/>
      <c r="I137" s="61" t="s">
        <v>613</v>
      </c>
      <c r="J137" s="74" t="s">
        <v>58</v>
      </c>
      <c r="K137" s="66">
        <v>44592</v>
      </c>
      <c r="L137" s="43"/>
      <c r="M137" s="43"/>
      <c r="N137" s="53"/>
      <c r="O137" s="43">
        <f>'EQUIPO MARZO 2025'!AQ136</f>
        <v>4</v>
      </c>
      <c r="P137" s="45">
        <f t="shared" si="0"/>
        <v>4</v>
      </c>
      <c r="Q137" s="46">
        <f t="shared" ref="Q137:T137" si="267">AK137</f>
        <v>4</v>
      </c>
      <c r="R137" s="46">
        <f t="shared" si="267"/>
        <v>4</v>
      </c>
      <c r="S137" s="46">
        <f t="shared" si="267"/>
        <v>4</v>
      </c>
      <c r="T137" s="47">
        <f t="shared" si="267"/>
        <v>4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2025'!AP136</f>
        <v>4</v>
      </c>
      <c r="AK137" s="52">
        <f t="shared" ref="AK137:AO137" si="268">P137-Z137+AE137+U137</f>
        <v>4</v>
      </c>
      <c r="AL137" s="46">
        <f t="shared" si="268"/>
        <v>4</v>
      </c>
      <c r="AM137" s="46">
        <f t="shared" si="268"/>
        <v>4</v>
      </c>
      <c r="AN137" s="46">
        <f t="shared" si="268"/>
        <v>4</v>
      </c>
      <c r="AO137" s="46">
        <f t="shared" si="268"/>
        <v>4</v>
      </c>
      <c r="AP137" s="37"/>
      <c r="AQ137" s="43">
        <f t="shared" si="3"/>
        <v>4</v>
      </c>
      <c r="AR137" s="41"/>
      <c r="AS137" s="41"/>
      <c r="AT137" s="53"/>
      <c r="AU137" s="54"/>
      <c r="AV137" s="54"/>
      <c r="AW137" s="4"/>
      <c r="AX137" s="4"/>
    </row>
    <row r="138" spans="1:50" ht="64.5" customHeight="1" x14ac:dyDescent="0.4">
      <c r="A138" s="35">
        <f t="shared" si="37"/>
        <v>132</v>
      </c>
      <c r="B138" s="55" t="s">
        <v>614</v>
      </c>
      <c r="C138" s="41" t="s">
        <v>615</v>
      </c>
      <c r="D138" s="56" t="s">
        <v>59</v>
      </c>
      <c r="E138" s="57" t="s">
        <v>616</v>
      </c>
      <c r="F138" s="58" t="s">
        <v>617</v>
      </c>
      <c r="G138" s="59"/>
      <c r="H138" s="58"/>
      <c r="I138" s="61"/>
      <c r="J138" s="74" t="s">
        <v>72</v>
      </c>
      <c r="K138" s="66">
        <v>45433</v>
      </c>
      <c r="L138" s="43">
        <v>274441061489</v>
      </c>
      <c r="M138" s="43">
        <v>65</v>
      </c>
      <c r="N138" s="41"/>
      <c r="O138" s="43">
        <f>'EQUIPO MARZO 2025'!AQ137</f>
        <v>0</v>
      </c>
      <c r="P138" s="45">
        <f t="shared" si="0"/>
        <v>0</v>
      </c>
      <c r="Q138" s="46">
        <f t="shared" ref="Q138:T138" si="269">AK138</f>
        <v>0</v>
      </c>
      <c r="R138" s="46">
        <f t="shared" si="269"/>
        <v>0</v>
      </c>
      <c r="S138" s="46">
        <f t="shared" si="269"/>
        <v>0</v>
      </c>
      <c r="T138" s="47">
        <f t="shared" si="269"/>
        <v>0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2025'!AP137</f>
        <v>0</v>
      </c>
      <c r="AK138" s="52">
        <f t="shared" ref="AK138:AO138" si="270">P138-Z138+AE138+U138</f>
        <v>0</v>
      </c>
      <c r="AL138" s="46">
        <f t="shared" si="270"/>
        <v>0</v>
      </c>
      <c r="AM138" s="46">
        <f t="shared" si="270"/>
        <v>0</v>
      </c>
      <c r="AN138" s="46">
        <f t="shared" si="270"/>
        <v>0</v>
      </c>
      <c r="AO138" s="46">
        <f t="shared" si="270"/>
        <v>0</v>
      </c>
      <c r="AP138" s="37"/>
      <c r="AQ138" s="43">
        <f t="shared" si="3"/>
        <v>0</v>
      </c>
      <c r="AR138" s="41"/>
      <c r="AS138" s="41"/>
      <c r="AT138" s="53"/>
      <c r="AU138" s="54"/>
      <c r="AV138" s="54"/>
      <c r="AW138" s="4"/>
      <c r="AX138" s="4"/>
    </row>
    <row r="139" spans="1:50" ht="64.5" customHeight="1" x14ac:dyDescent="0.4">
      <c r="A139" s="35">
        <f t="shared" si="37"/>
        <v>133</v>
      </c>
      <c r="B139" s="55" t="s">
        <v>619</v>
      </c>
      <c r="C139" s="41" t="s">
        <v>38</v>
      </c>
      <c r="D139" s="56" t="s">
        <v>59</v>
      </c>
      <c r="E139" s="57" t="s">
        <v>620</v>
      </c>
      <c r="F139" s="58" t="s">
        <v>621</v>
      </c>
      <c r="G139" s="59"/>
      <c r="H139" s="58"/>
      <c r="I139" s="61" t="s">
        <v>622</v>
      </c>
      <c r="J139" s="74" t="s">
        <v>72</v>
      </c>
      <c r="K139" s="66">
        <v>45574</v>
      </c>
      <c r="L139" s="43" t="s">
        <v>142</v>
      </c>
      <c r="M139" s="43">
        <v>74</v>
      </c>
      <c r="N139" s="53"/>
      <c r="O139" s="43">
        <f>'EQUIPO MARZO 2025'!AQ138</f>
        <v>9</v>
      </c>
      <c r="P139" s="45">
        <f t="shared" si="0"/>
        <v>9</v>
      </c>
      <c r="Q139" s="46">
        <f t="shared" ref="Q139:T139" si="271">AK139</f>
        <v>9</v>
      </c>
      <c r="R139" s="46">
        <f t="shared" si="271"/>
        <v>9</v>
      </c>
      <c r="S139" s="46">
        <f t="shared" si="271"/>
        <v>9</v>
      </c>
      <c r="T139" s="47">
        <f t="shared" si="271"/>
        <v>9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2025'!AP138</f>
        <v>9</v>
      </c>
      <c r="AK139" s="52">
        <f t="shared" ref="AK139:AO139" si="272">P139-Z139+AE139+U139</f>
        <v>9</v>
      </c>
      <c r="AL139" s="46">
        <f t="shared" si="272"/>
        <v>9</v>
      </c>
      <c r="AM139" s="46">
        <f t="shared" si="272"/>
        <v>9</v>
      </c>
      <c r="AN139" s="46">
        <f t="shared" si="272"/>
        <v>9</v>
      </c>
      <c r="AO139" s="46">
        <f t="shared" si="272"/>
        <v>9</v>
      </c>
      <c r="AP139" s="37"/>
      <c r="AQ139" s="43">
        <f t="shared" si="3"/>
        <v>9</v>
      </c>
      <c r="AR139" s="41"/>
      <c r="AS139" s="41"/>
      <c r="AT139" s="53"/>
      <c r="AU139" s="54"/>
      <c r="AV139" s="54"/>
      <c r="AW139" s="4"/>
      <c r="AX139" s="4"/>
    </row>
    <row r="140" spans="1:50" ht="64.5" customHeight="1" x14ac:dyDescent="0.4">
      <c r="A140" s="35">
        <f t="shared" si="37"/>
        <v>134</v>
      </c>
      <c r="B140" s="55" t="s">
        <v>623</v>
      </c>
      <c r="C140" s="41" t="s">
        <v>155</v>
      </c>
      <c r="D140" s="56" t="s">
        <v>59</v>
      </c>
      <c r="E140" s="57" t="s">
        <v>624</v>
      </c>
      <c r="F140" s="58" t="s">
        <v>426</v>
      </c>
      <c r="G140" s="59"/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MARZO 2025'!AQ139</f>
        <v>18</v>
      </c>
      <c r="P140" s="45">
        <f t="shared" si="0"/>
        <v>18</v>
      </c>
      <c r="Q140" s="46">
        <f t="shared" ref="Q140:T140" si="273">AK140</f>
        <v>18</v>
      </c>
      <c r="R140" s="46">
        <f t="shared" si="273"/>
        <v>18</v>
      </c>
      <c r="S140" s="46">
        <f t="shared" si="273"/>
        <v>18</v>
      </c>
      <c r="T140" s="47">
        <f t="shared" si="273"/>
        <v>18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2025'!AP139</f>
        <v>18</v>
      </c>
      <c r="AK140" s="52">
        <f t="shared" ref="AK140:AO140" si="274">P140-Z140+AE140+U140</f>
        <v>18</v>
      </c>
      <c r="AL140" s="46">
        <f t="shared" si="274"/>
        <v>18</v>
      </c>
      <c r="AM140" s="46">
        <f t="shared" si="274"/>
        <v>18</v>
      </c>
      <c r="AN140" s="46">
        <f t="shared" si="274"/>
        <v>18</v>
      </c>
      <c r="AO140" s="46">
        <f t="shared" si="274"/>
        <v>18</v>
      </c>
      <c r="AP140" s="37"/>
      <c r="AQ140" s="43">
        <f t="shared" si="3"/>
        <v>18</v>
      </c>
      <c r="AR140" s="41"/>
      <c r="AS140" s="41"/>
      <c r="AT140" s="53"/>
      <c r="AU140" s="54"/>
      <c r="AV140" s="54"/>
      <c r="AW140" s="4"/>
      <c r="AX140" s="4"/>
    </row>
    <row r="141" spans="1:50" ht="64.5" customHeight="1" x14ac:dyDescent="0.4">
      <c r="A141" s="35">
        <f t="shared" si="37"/>
        <v>135</v>
      </c>
      <c r="B141" s="55" t="s">
        <v>626</v>
      </c>
      <c r="C141" s="41" t="s">
        <v>155</v>
      </c>
      <c r="D141" s="56" t="s">
        <v>59</v>
      </c>
      <c r="E141" s="57" t="s">
        <v>627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45539</v>
      </c>
      <c r="L141" s="43" t="s">
        <v>625</v>
      </c>
      <c r="M141" s="43">
        <v>33</v>
      </c>
      <c r="N141" s="53"/>
      <c r="O141" s="43">
        <f>'EQUIPO MARZO 2025'!AQ140</f>
        <v>8</v>
      </c>
      <c r="P141" s="45">
        <f t="shared" si="0"/>
        <v>8</v>
      </c>
      <c r="Q141" s="46">
        <f t="shared" ref="Q141:T141" si="275">AK141</f>
        <v>8</v>
      </c>
      <c r="R141" s="46">
        <f t="shared" si="275"/>
        <v>8</v>
      </c>
      <c r="S141" s="46">
        <f t="shared" si="275"/>
        <v>8</v>
      </c>
      <c r="T141" s="47">
        <f t="shared" si="275"/>
        <v>8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2025'!AP140</f>
        <v>8</v>
      </c>
      <c r="AK141" s="52">
        <f t="shared" ref="AK141:AO141" si="276">P141-Z141+AE141+U141</f>
        <v>8</v>
      </c>
      <c r="AL141" s="46">
        <f t="shared" si="276"/>
        <v>8</v>
      </c>
      <c r="AM141" s="46">
        <f t="shared" si="276"/>
        <v>8</v>
      </c>
      <c r="AN141" s="46">
        <f t="shared" si="276"/>
        <v>8</v>
      </c>
      <c r="AO141" s="46">
        <f t="shared" si="276"/>
        <v>8</v>
      </c>
      <c r="AP141" s="37"/>
      <c r="AQ141" s="43">
        <f t="shared" si="3"/>
        <v>8</v>
      </c>
      <c r="AR141" s="41"/>
      <c r="AS141" s="41"/>
      <c r="AT141" s="53"/>
      <c r="AU141" s="54"/>
      <c r="AV141" s="54"/>
      <c r="AW141" s="4"/>
      <c r="AX141" s="4"/>
    </row>
    <row r="142" spans="1:50" ht="64.5" customHeight="1" x14ac:dyDescent="0.4">
      <c r="A142" s="35">
        <f t="shared" si="37"/>
        <v>136</v>
      </c>
      <c r="B142" s="55" t="s">
        <v>628</v>
      </c>
      <c r="C142" s="41" t="s">
        <v>155</v>
      </c>
      <c r="D142" s="56" t="s">
        <v>59</v>
      </c>
      <c r="E142" s="57" t="s">
        <v>629</v>
      </c>
      <c r="F142" s="58" t="s">
        <v>534</v>
      </c>
      <c r="G142" s="59" t="s">
        <v>42</v>
      </c>
      <c r="H142" s="58"/>
      <c r="I142" s="61"/>
      <c r="J142" s="74" t="s">
        <v>386</v>
      </c>
      <c r="K142" s="66">
        <v>45687</v>
      </c>
      <c r="L142" s="43" t="s">
        <v>625</v>
      </c>
      <c r="M142" s="43">
        <v>146</v>
      </c>
      <c r="N142" s="133"/>
      <c r="O142" s="43">
        <f>'EQUIPO MARZO 2025'!AQ141</f>
        <v>4</v>
      </c>
      <c r="P142" s="45">
        <f t="shared" si="0"/>
        <v>4</v>
      </c>
      <c r="Q142" s="46">
        <f t="shared" ref="Q142:T142" si="277">AK142</f>
        <v>4</v>
      </c>
      <c r="R142" s="46">
        <f t="shared" si="277"/>
        <v>4</v>
      </c>
      <c r="S142" s="46">
        <f t="shared" si="277"/>
        <v>4</v>
      </c>
      <c r="T142" s="47">
        <f t="shared" si="277"/>
        <v>4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2025'!AP141</f>
        <v>4</v>
      </c>
      <c r="AK142" s="52">
        <f t="shared" ref="AK142:AO142" si="278">P142-Z142+AE142+U142</f>
        <v>4</v>
      </c>
      <c r="AL142" s="46">
        <f t="shared" si="278"/>
        <v>4</v>
      </c>
      <c r="AM142" s="46">
        <f t="shared" si="278"/>
        <v>4</v>
      </c>
      <c r="AN142" s="46">
        <f t="shared" si="278"/>
        <v>4</v>
      </c>
      <c r="AO142" s="46">
        <f t="shared" si="278"/>
        <v>4</v>
      </c>
      <c r="AP142" s="37"/>
      <c r="AQ142" s="43">
        <f t="shared" si="3"/>
        <v>4</v>
      </c>
      <c r="AR142" s="41"/>
      <c r="AS142" s="41"/>
      <c r="AT142" s="53"/>
      <c r="AU142" s="54"/>
      <c r="AV142" s="54"/>
      <c r="AW142" s="4"/>
      <c r="AX142" s="4"/>
    </row>
    <row r="143" spans="1:50" ht="64.5" customHeight="1" x14ac:dyDescent="0.4">
      <c r="A143" s="35">
        <f t="shared" si="37"/>
        <v>137</v>
      </c>
      <c r="B143" s="55" t="s">
        <v>630</v>
      </c>
      <c r="C143" s="41" t="s">
        <v>74</v>
      </c>
      <c r="D143" s="56" t="s">
        <v>59</v>
      </c>
      <c r="E143" s="57" t="s">
        <v>631</v>
      </c>
      <c r="F143" s="58" t="s">
        <v>632</v>
      </c>
      <c r="G143" s="59" t="s">
        <v>42</v>
      </c>
      <c r="H143" s="58"/>
      <c r="I143" s="61" t="s">
        <v>633</v>
      </c>
      <c r="J143" s="74" t="s">
        <v>72</v>
      </c>
      <c r="K143" s="66">
        <v>45574</v>
      </c>
      <c r="L143" s="43" t="s">
        <v>142</v>
      </c>
      <c r="M143" s="43">
        <v>72</v>
      </c>
      <c r="N143" s="53"/>
      <c r="O143" s="43">
        <f>'EQUIPO MARZO 2025'!AQ142</f>
        <v>15</v>
      </c>
      <c r="P143" s="45">
        <f t="shared" si="0"/>
        <v>15</v>
      </c>
      <c r="Q143" s="46">
        <f t="shared" ref="Q143:T143" si="279">AK143</f>
        <v>15</v>
      </c>
      <c r="R143" s="46">
        <f t="shared" si="279"/>
        <v>15</v>
      </c>
      <c r="S143" s="46">
        <f t="shared" si="279"/>
        <v>15</v>
      </c>
      <c r="T143" s="47">
        <f t="shared" si="279"/>
        <v>15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2025'!AP142</f>
        <v>15</v>
      </c>
      <c r="AK143" s="52">
        <f t="shared" ref="AK143:AO143" si="280">P143-Z143+AE143+U143</f>
        <v>15</v>
      </c>
      <c r="AL143" s="46">
        <f t="shared" si="280"/>
        <v>15</v>
      </c>
      <c r="AM143" s="46">
        <f t="shared" si="280"/>
        <v>15</v>
      </c>
      <c r="AN143" s="46">
        <f t="shared" si="280"/>
        <v>15</v>
      </c>
      <c r="AO143" s="46">
        <f t="shared" si="280"/>
        <v>15</v>
      </c>
      <c r="AP143" s="37"/>
      <c r="AQ143" s="43">
        <f t="shared" si="3"/>
        <v>15</v>
      </c>
      <c r="AR143" s="41"/>
      <c r="AS143" s="41"/>
      <c r="AT143" s="53"/>
      <c r="AU143" s="54"/>
      <c r="AV143" s="54"/>
      <c r="AW143" s="4"/>
      <c r="AX143" s="4"/>
    </row>
    <row r="144" spans="1:50" ht="64.5" customHeight="1" x14ac:dyDescent="0.4">
      <c r="A144" s="35">
        <f t="shared" si="37"/>
        <v>138</v>
      </c>
      <c r="B144" s="55" t="s">
        <v>636</v>
      </c>
      <c r="C144" s="41" t="s">
        <v>155</v>
      </c>
      <c r="D144" s="56" t="s">
        <v>442</v>
      </c>
      <c r="E144" s="57" t="s">
        <v>637</v>
      </c>
      <c r="F144" s="58" t="s">
        <v>510</v>
      </c>
      <c r="G144" s="59" t="s">
        <v>42</v>
      </c>
      <c r="H144" s="58"/>
      <c r="I144" s="61" t="s">
        <v>638</v>
      </c>
      <c r="J144" s="74" t="s">
        <v>44</v>
      </c>
      <c r="K144" s="66">
        <v>45666</v>
      </c>
      <c r="L144" s="43" t="s">
        <v>45</v>
      </c>
      <c r="M144" s="43">
        <v>118</v>
      </c>
      <c r="N144" s="53"/>
      <c r="O144" s="43">
        <f>'EQUIPO MARZO 2025'!AQ143</f>
        <v>0</v>
      </c>
      <c r="P144" s="45">
        <f t="shared" si="0"/>
        <v>0</v>
      </c>
      <c r="Q144" s="46">
        <f t="shared" ref="Q144:T144" si="281">AK144</f>
        <v>0</v>
      </c>
      <c r="R144" s="46">
        <f t="shared" si="281"/>
        <v>0</v>
      </c>
      <c r="S144" s="46">
        <f t="shared" si="281"/>
        <v>0</v>
      </c>
      <c r="T144" s="47">
        <f t="shared" si="281"/>
        <v>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2025'!AP143</f>
        <v>0</v>
      </c>
      <c r="AK144" s="52">
        <f t="shared" ref="AK144:AO144" si="282">P144-Z144+AE144+U144</f>
        <v>0</v>
      </c>
      <c r="AL144" s="46">
        <f t="shared" si="282"/>
        <v>0</v>
      </c>
      <c r="AM144" s="46">
        <f t="shared" si="282"/>
        <v>0</v>
      </c>
      <c r="AN144" s="46">
        <f t="shared" si="282"/>
        <v>0</v>
      </c>
      <c r="AO144" s="46">
        <f t="shared" si="282"/>
        <v>0</v>
      </c>
      <c r="AP144" s="37"/>
      <c r="AQ144" s="43">
        <f t="shared" si="3"/>
        <v>0</v>
      </c>
      <c r="AR144" s="41"/>
      <c r="AS144" s="41"/>
      <c r="AT144" s="53"/>
      <c r="AU144" s="54"/>
      <c r="AV144" s="54"/>
      <c r="AW144" s="4"/>
      <c r="AX144" s="4"/>
    </row>
    <row r="145" spans="1:50" ht="64.5" customHeight="1" x14ac:dyDescent="0.4">
      <c r="A145" s="35">
        <f t="shared" si="37"/>
        <v>139</v>
      </c>
      <c r="B145" s="55" t="s">
        <v>639</v>
      </c>
      <c r="C145" s="41" t="s">
        <v>155</v>
      </c>
      <c r="D145" s="56" t="s">
        <v>442</v>
      </c>
      <c r="E145" s="57" t="s">
        <v>640</v>
      </c>
      <c r="F145" s="58" t="s">
        <v>641</v>
      </c>
      <c r="G145" s="59" t="s">
        <v>42</v>
      </c>
      <c r="H145" s="58"/>
      <c r="I145" s="61" t="s">
        <v>642</v>
      </c>
      <c r="J145" s="74" t="s">
        <v>72</v>
      </c>
      <c r="K145" s="66">
        <v>45673</v>
      </c>
      <c r="L145" s="43" t="s">
        <v>89</v>
      </c>
      <c r="M145" s="43">
        <v>129</v>
      </c>
      <c r="N145" s="53"/>
      <c r="O145" s="43">
        <f>'EQUIPO MARZO 2025'!AQ144</f>
        <v>10</v>
      </c>
      <c r="P145" s="45">
        <f t="shared" si="0"/>
        <v>10</v>
      </c>
      <c r="Q145" s="46">
        <f t="shared" ref="Q145:T145" si="283">AK145</f>
        <v>10</v>
      </c>
      <c r="R145" s="46">
        <f t="shared" si="283"/>
        <v>10</v>
      </c>
      <c r="S145" s="46">
        <f t="shared" si="283"/>
        <v>10</v>
      </c>
      <c r="T145" s="47">
        <f t="shared" si="283"/>
        <v>10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2025'!AP144</f>
        <v>10</v>
      </c>
      <c r="AK145" s="52">
        <f t="shared" ref="AK145:AO145" si="284">P145-Z145+AE145+U145</f>
        <v>10</v>
      </c>
      <c r="AL145" s="46">
        <f t="shared" si="284"/>
        <v>10</v>
      </c>
      <c r="AM145" s="46">
        <f t="shared" si="284"/>
        <v>10</v>
      </c>
      <c r="AN145" s="46">
        <f t="shared" si="284"/>
        <v>10</v>
      </c>
      <c r="AO145" s="46">
        <f t="shared" si="284"/>
        <v>10</v>
      </c>
      <c r="AP145" s="37"/>
      <c r="AQ145" s="43">
        <f t="shared" si="3"/>
        <v>10</v>
      </c>
      <c r="AR145" s="41"/>
      <c r="AS145" s="41"/>
      <c r="AT145" s="53"/>
      <c r="AU145" s="54"/>
      <c r="AV145" s="54"/>
      <c r="AW145" s="4"/>
      <c r="AX145" s="4"/>
    </row>
    <row r="146" spans="1:50" ht="64.5" customHeight="1" x14ac:dyDescent="0.4">
      <c r="A146" s="35">
        <f t="shared" si="37"/>
        <v>140</v>
      </c>
      <c r="B146" s="67" t="s">
        <v>644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646</v>
      </c>
      <c r="J146" s="41" t="s">
        <v>72</v>
      </c>
      <c r="K146" s="72">
        <v>45107</v>
      </c>
      <c r="L146" s="43" t="s">
        <v>109</v>
      </c>
      <c r="M146" s="43">
        <v>395</v>
      </c>
      <c r="N146" s="131"/>
      <c r="O146" s="43">
        <f>'EQUIPO MARZO 2025'!AQ145</f>
        <v>160</v>
      </c>
      <c r="P146" s="45">
        <f t="shared" si="0"/>
        <v>160</v>
      </c>
      <c r="Q146" s="46">
        <f t="shared" ref="Q146:T146" si="285">AK146</f>
        <v>160</v>
      </c>
      <c r="R146" s="46">
        <f t="shared" si="285"/>
        <v>160</v>
      </c>
      <c r="S146" s="46">
        <f t="shared" si="285"/>
        <v>160</v>
      </c>
      <c r="T146" s="47">
        <f t="shared" si="285"/>
        <v>160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2025'!AP145</f>
        <v>165</v>
      </c>
      <c r="AK146" s="52">
        <f t="shared" ref="AK146:AO146" si="286">P146-Z146+AE146+U146</f>
        <v>160</v>
      </c>
      <c r="AL146" s="46">
        <f t="shared" si="286"/>
        <v>160</v>
      </c>
      <c r="AM146" s="46">
        <f t="shared" si="286"/>
        <v>160</v>
      </c>
      <c r="AN146" s="46">
        <f t="shared" si="286"/>
        <v>160</v>
      </c>
      <c r="AO146" s="46">
        <f t="shared" si="286"/>
        <v>160</v>
      </c>
      <c r="AP146" s="37"/>
      <c r="AQ146" s="43">
        <f t="shared" si="3"/>
        <v>160</v>
      </c>
      <c r="AR146" s="41"/>
      <c r="AS146" s="41"/>
      <c r="AT146" s="53"/>
      <c r="AU146" s="54"/>
      <c r="AV146" s="54"/>
      <c r="AW146" s="4"/>
      <c r="AX146" s="4"/>
    </row>
    <row r="147" spans="1:50" ht="64.5" customHeight="1" x14ac:dyDescent="0.4">
      <c r="A147" s="35">
        <f t="shared" si="37"/>
        <v>141</v>
      </c>
      <c r="B147" s="67" t="s">
        <v>648</v>
      </c>
      <c r="C147" s="41" t="s">
        <v>38</v>
      </c>
      <c r="D147" s="37" t="s">
        <v>59</v>
      </c>
      <c r="E147" s="41" t="s">
        <v>59</v>
      </c>
      <c r="F147" s="37" t="s">
        <v>645</v>
      </c>
      <c r="G147" s="38" t="s">
        <v>42</v>
      </c>
      <c r="H147" s="37"/>
      <c r="I147" s="41" t="s">
        <v>649</v>
      </c>
      <c r="J147" s="41" t="s">
        <v>72</v>
      </c>
      <c r="K147" s="72">
        <v>45107</v>
      </c>
      <c r="L147" s="43" t="s">
        <v>109</v>
      </c>
      <c r="M147" s="43">
        <v>395</v>
      </c>
      <c r="N147" s="131"/>
      <c r="O147" s="43">
        <f>'EQUIPO MARZO 2025'!AQ146</f>
        <v>160</v>
      </c>
      <c r="P147" s="45">
        <f t="shared" si="0"/>
        <v>160</v>
      </c>
      <c r="Q147" s="46">
        <f t="shared" ref="Q147:T147" si="287">AK147</f>
        <v>160</v>
      </c>
      <c r="R147" s="46">
        <f t="shared" si="287"/>
        <v>160</v>
      </c>
      <c r="S147" s="46">
        <f t="shared" si="287"/>
        <v>160</v>
      </c>
      <c r="T147" s="47">
        <f t="shared" si="287"/>
        <v>160</v>
      </c>
      <c r="U147" s="48"/>
      <c r="V147" s="37"/>
      <c r="W147" s="37"/>
      <c r="X147" s="37"/>
      <c r="Y147" s="49"/>
      <c r="Z147" s="138"/>
      <c r="AA147" s="139"/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2025'!AP146</f>
        <v>165</v>
      </c>
      <c r="AK147" s="52">
        <f t="shared" ref="AK147:AO147" si="288">P147-Z147+AE147+U147</f>
        <v>160</v>
      </c>
      <c r="AL147" s="46">
        <f t="shared" si="288"/>
        <v>160</v>
      </c>
      <c r="AM147" s="46">
        <f t="shared" si="288"/>
        <v>160</v>
      </c>
      <c r="AN147" s="46">
        <f t="shared" si="288"/>
        <v>160</v>
      </c>
      <c r="AO147" s="46">
        <f t="shared" si="288"/>
        <v>160</v>
      </c>
      <c r="AP147" s="37"/>
      <c r="AQ147" s="43">
        <f t="shared" si="3"/>
        <v>160</v>
      </c>
      <c r="AR147" s="41"/>
      <c r="AS147" s="41"/>
      <c r="AT147" s="53"/>
      <c r="AU147" s="54"/>
      <c r="AV147" s="54"/>
      <c r="AW147" s="4"/>
      <c r="AX147" s="4"/>
    </row>
    <row r="148" spans="1:50" ht="64.5" customHeight="1" x14ac:dyDescent="0.4">
      <c r="A148" s="35">
        <f t="shared" si="37"/>
        <v>142</v>
      </c>
      <c r="B148" s="67" t="s">
        <v>651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653</v>
      </c>
      <c r="J148" s="41" t="s">
        <v>72</v>
      </c>
      <c r="K148" s="72">
        <v>45107</v>
      </c>
      <c r="L148" s="43" t="s">
        <v>109</v>
      </c>
      <c r="M148" s="43">
        <v>395</v>
      </c>
      <c r="N148" s="44"/>
      <c r="O148" s="43">
        <f>'EQUIPO MARZO 2025'!AQ147</f>
        <v>137</v>
      </c>
      <c r="P148" s="45">
        <f t="shared" si="0"/>
        <v>137</v>
      </c>
      <c r="Q148" s="46">
        <f t="shared" ref="Q148:T148" si="289">AK148</f>
        <v>137</v>
      </c>
      <c r="R148" s="46">
        <f t="shared" si="289"/>
        <v>137</v>
      </c>
      <c r="S148" s="46">
        <f t="shared" si="289"/>
        <v>137</v>
      </c>
      <c r="T148" s="47">
        <f t="shared" si="289"/>
        <v>137</v>
      </c>
      <c r="U148" s="48"/>
      <c r="V148" s="37"/>
      <c r="W148" s="37"/>
      <c r="X148" s="37"/>
      <c r="Y148" s="49"/>
      <c r="Z148" s="138"/>
      <c r="AA148" s="139"/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2025'!AP147</f>
        <v>142</v>
      </c>
      <c r="AK148" s="52">
        <f t="shared" ref="AK148:AO148" si="290">P148-Z148+AE148+U148</f>
        <v>137</v>
      </c>
      <c r="AL148" s="46">
        <f t="shared" si="290"/>
        <v>137</v>
      </c>
      <c r="AM148" s="46">
        <f t="shared" si="290"/>
        <v>137</v>
      </c>
      <c r="AN148" s="46">
        <f t="shared" si="290"/>
        <v>137</v>
      </c>
      <c r="AO148" s="46">
        <f t="shared" si="290"/>
        <v>137</v>
      </c>
      <c r="AP148" s="37"/>
      <c r="AQ148" s="43">
        <f t="shared" si="3"/>
        <v>137</v>
      </c>
      <c r="AR148" s="41"/>
      <c r="AS148" s="41"/>
      <c r="AT148" s="53"/>
      <c r="AU148" s="54"/>
      <c r="AV148" s="54"/>
      <c r="AW148" s="4"/>
      <c r="AX148" s="4"/>
    </row>
    <row r="149" spans="1:50" ht="64.5" customHeight="1" x14ac:dyDescent="0.4">
      <c r="A149" s="35">
        <f t="shared" si="37"/>
        <v>143</v>
      </c>
      <c r="B149" s="67" t="s">
        <v>654</v>
      </c>
      <c r="C149" s="41" t="s">
        <v>38</v>
      </c>
      <c r="D149" s="37" t="s">
        <v>59</v>
      </c>
      <c r="E149" s="41" t="s">
        <v>59</v>
      </c>
      <c r="F149" s="37" t="s">
        <v>652</v>
      </c>
      <c r="G149" s="38" t="s">
        <v>42</v>
      </c>
      <c r="H149" s="37"/>
      <c r="I149" s="41" t="s">
        <v>655</v>
      </c>
      <c r="J149" s="41" t="s">
        <v>72</v>
      </c>
      <c r="K149" s="72">
        <v>45107</v>
      </c>
      <c r="L149" s="43" t="s">
        <v>109</v>
      </c>
      <c r="M149" s="43">
        <v>395</v>
      </c>
      <c r="N149" s="44"/>
      <c r="O149" s="43">
        <f>'EQUIPO MARZO 2025'!AQ148</f>
        <v>137</v>
      </c>
      <c r="P149" s="45">
        <f t="shared" si="0"/>
        <v>137</v>
      </c>
      <c r="Q149" s="46">
        <f t="shared" ref="Q149:T149" si="291">AK149</f>
        <v>137</v>
      </c>
      <c r="R149" s="46">
        <f t="shared" si="291"/>
        <v>137</v>
      </c>
      <c r="S149" s="46">
        <f t="shared" si="291"/>
        <v>137</v>
      </c>
      <c r="T149" s="47">
        <f t="shared" si="291"/>
        <v>137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2025'!AP148</f>
        <v>142</v>
      </c>
      <c r="AK149" s="52">
        <f t="shared" ref="AK149:AO149" si="292">P149-Z149+AE149+U149</f>
        <v>137</v>
      </c>
      <c r="AL149" s="46">
        <f t="shared" si="292"/>
        <v>137</v>
      </c>
      <c r="AM149" s="46">
        <f t="shared" si="292"/>
        <v>137</v>
      </c>
      <c r="AN149" s="46">
        <f t="shared" si="292"/>
        <v>137</v>
      </c>
      <c r="AO149" s="46">
        <f t="shared" si="292"/>
        <v>137</v>
      </c>
      <c r="AP149" s="37"/>
      <c r="AQ149" s="43">
        <f t="shared" si="3"/>
        <v>137</v>
      </c>
      <c r="AR149" s="41"/>
      <c r="AS149" s="41"/>
      <c r="AT149" s="53"/>
      <c r="AU149" s="54"/>
      <c r="AV149" s="54"/>
      <c r="AW149" s="4"/>
      <c r="AX149" s="4"/>
    </row>
    <row r="150" spans="1:50" ht="64.5" customHeight="1" x14ac:dyDescent="0.4">
      <c r="A150" s="35">
        <f t="shared" si="37"/>
        <v>144</v>
      </c>
      <c r="B150" s="67" t="s">
        <v>658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38" t="s">
        <v>42</v>
      </c>
      <c r="H150" s="37"/>
      <c r="I150" s="41" t="s">
        <v>660</v>
      </c>
      <c r="J150" s="41" t="s">
        <v>44</v>
      </c>
      <c r="K150" s="72">
        <v>45666</v>
      </c>
      <c r="L150" s="43" t="s">
        <v>45</v>
      </c>
      <c r="M150" s="43">
        <v>117</v>
      </c>
      <c r="N150" s="44"/>
      <c r="O150" s="43">
        <f>'EQUIPO MARZO 2025'!AQ149</f>
        <v>52</v>
      </c>
      <c r="P150" s="45">
        <f t="shared" si="0"/>
        <v>52</v>
      </c>
      <c r="Q150" s="46">
        <f t="shared" ref="Q150:T150" si="293">AK150</f>
        <v>52</v>
      </c>
      <c r="R150" s="46">
        <f t="shared" si="293"/>
        <v>52</v>
      </c>
      <c r="S150" s="46">
        <f t="shared" si="293"/>
        <v>52</v>
      </c>
      <c r="T150" s="47">
        <f t="shared" si="293"/>
        <v>52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2025'!AP149</f>
        <v>52</v>
      </c>
      <c r="AK150" s="52">
        <f t="shared" ref="AK150:AO150" si="294">P150-Z150+AE150+U150</f>
        <v>52</v>
      </c>
      <c r="AL150" s="46">
        <f t="shared" si="294"/>
        <v>52</v>
      </c>
      <c r="AM150" s="46">
        <f t="shared" si="294"/>
        <v>52</v>
      </c>
      <c r="AN150" s="46">
        <f t="shared" si="294"/>
        <v>52</v>
      </c>
      <c r="AO150" s="46">
        <f t="shared" si="294"/>
        <v>52</v>
      </c>
      <c r="AP150" s="37"/>
      <c r="AQ150" s="43">
        <f t="shared" si="3"/>
        <v>52</v>
      </c>
      <c r="AR150" s="41"/>
      <c r="AS150" s="41"/>
      <c r="AT150" s="53"/>
      <c r="AU150" s="54"/>
      <c r="AV150" s="54"/>
      <c r="AW150" s="4"/>
      <c r="AX150" s="4"/>
    </row>
    <row r="151" spans="1:50" ht="64.5" customHeight="1" x14ac:dyDescent="0.5">
      <c r="A151" s="35">
        <f t="shared" si="37"/>
        <v>145</v>
      </c>
      <c r="B151" s="67" t="s">
        <v>662</v>
      </c>
      <c r="C151" s="41" t="s">
        <v>38</v>
      </c>
      <c r="D151" s="37" t="s">
        <v>176</v>
      </c>
      <c r="E151" s="41" t="s">
        <v>659</v>
      </c>
      <c r="F151" s="37" t="s">
        <v>652</v>
      </c>
      <c r="G151" s="107" t="s">
        <v>42</v>
      </c>
      <c r="H151" s="37"/>
      <c r="I151" s="41" t="s">
        <v>663</v>
      </c>
      <c r="J151" s="41" t="s">
        <v>44</v>
      </c>
      <c r="K151" s="72">
        <v>45328</v>
      </c>
      <c r="L151" s="43" t="s">
        <v>45</v>
      </c>
      <c r="M151" s="43">
        <v>117</v>
      </c>
      <c r="N151" s="44"/>
      <c r="O151" s="43">
        <f>'EQUIPO MARZO 2025'!AQ150</f>
        <v>52</v>
      </c>
      <c r="P151" s="45">
        <f t="shared" si="0"/>
        <v>52</v>
      </c>
      <c r="Q151" s="46">
        <f t="shared" ref="Q151:T151" si="295">AK151</f>
        <v>52</v>
      </c>
      <c r="R151" s="46">
        <f t="shared" si="295"/>
        <v>52</v>
      </c>
      <c r="S151" s="46">
        <f t="shared" si="295"/>
        <v>52</v>
      </c>
      <c r="T151" s="47">
        <f t="shared" si="295"/>
        <v>52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2025'!AP150</f>
        <v>52</v>
      </c>
      <c r="AK151" s="52">
        <f t="shared" ref="AK151:AO151" si="296">P151-Z151+AE151+U151</f>
        <v>52</v>
      </c>
      <c r="AL151" s="46">
        <f t="shared" si="296"/>
        <v>52</v>
      </c>
      <c r="AM151" s="46">
        <f t="shared" si="296"/>
        <v>52</v>
      </c>
      <c r="AN151" s="46">
        <f t="shared" si="296"/>
        <v>52</v>
      </c>
      <c r="AO151" s="46">
        <f t="shared" si="296"/>
        <v>52</v>
      </c>
      <c r="AP151" s="37"/>
      <c r="AQ151" s="43">
        <f t="shared" si="3"/>
        <v>52</v>
      </c>
      <c r="AR151" s="41"/>
      <c r="AS151" s="41"/>
      <c r="AT151" s="53"/>
      <c r="AU151" s="54"/>
      <c r="AV151" s="54"/>
      <c r="AW151" s="4"/>
      <c r="AX151" s="4"/>
    </row>
    <row r="152" spans="1:50" ht="64.5" customHeight="1" x14ac:dyDescent="0.4">
      <c r="A152" s="35">
        <f t="shared" si="37"/>
        <v>146</v>
      </c>
      <c r="B152" s="67" t="s">
        <v>666</v>
      </c>
      <c r="C152" s="41" t="s">
        <v>155</v>
      </c>
      <c r="D152" s="37" t="s">
        <v>176</v>
      </c>
      <c r="E152" s="41" t="s">
        <v>667</v>
      </c>
      <c r="F152" s="37" t="s">
        <v>668</v>
      </c>
      <c r="G152" s="38" t="s">
        <v>42</v>
      </c>
      <c r="H152" s="37"/>
      <c r="I152" s="41"/>
      <c r="J152" s="41" t="s">
        <v>386</v>
      </c>
      <c r="K152" s="72">
        <v>45539</v>
      </c>
      <c r="L152" s="43" t="s">
        <v>625</v>
      </c>
      <c r="M152" s="43">
        <v>33</v>
      </c>
      <c r="N152" s="44"/>
      <c r="O152" s="43">
        <f>'EQUIPO MARZO 2025'!AQ151</f>
        <v>2</v>
      </c>
      <c r="P152" s="45">
        <f t="shared" si="0"/>
        <v>2</v>
      </c>
      <c r="Q152" s="46">
        <f t="shared" ref="Q152:Q220" si="297">AK152</f>
        <v>2</v>
      </c>
      <c r="R152" s="37">
        <v>2</v>
      </c>
      <c r="S152" s="37">
        <v>2</v>
      </c>
      <c r="T152" s="132">
        <v>2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2025'!AP151</f>
        <v>2</v>
      </c>
      <c r="AK152" s="52">
        <f t="shared" ref="AK152:AO152" si="298">P152-Z152+AE152+U152</f>
        <v>2</v>
      </c>
      <c r="AL152" s="46">
        <f t="shared" si="298"/>
        <v>2</v>
      </c>
      <c r="AM152" s="37">
        <f t="shared" si="298"/>
        <v>2</v>
      </c>
      <c r="AN152" s="37">
        <f t="shared" si="298"/>
        <v>2</v>
      </c>
      <c r="AO152" s="37">
        <f t="shared" si="298"/>
        <v>2</v>
      </c>
      <c r="AP152" s="37"/>
      <c r="AQ152" s="43">
        <f t="shared" si="3"/>
        <v>2</v>
      </c>
      <c r="AR152" s="41"/>
      <c r="AS152" s="41"/>
      <c r="AT152" s="53"/>
      <c r="AU152" s="54"/>
      <c r="AV152" s="54"/>
      <c r="AW152" s="4"/>
      <c r="AX152" s="4"/>
    </row>
    <row r="153" spans="1:50" ht="64.5" customHeight="1" x14ac:dyDescent="0.4">
      <c r="A153" s="35">
        <f t="shared" si="37"/>
        <v>147</v>
      </c>
      <c r="B153" s="67" t="s">
        <v>669</v>
      </c>
      <c r="C153" s="41" t="s">
        <v>38</v>
      </c>
      <c r="D153" s="37" t="s">
        <v>59</v>
      </c>
      <c r="E153" s="41" t="s">
        <v>59</v>
      </c>
      <c r="F153" s="37"/>
      <c r="G153" s="38" t="s">
        <v>42</v>
      </c>
      <c r="H153" s="37"/>
      <c r="I153" s="41" t="s">
        <v>670</v>
      </c>
      <c r="J153" s="41" t="s">
        <v>72</v>
      </c>
      <c r="K153" s="66">
        <v>44592</v>
      </c>
      <c r="L153" s="43"/>
      <c r="M153" s="43"/>
      <c r="N153" s="41"/>
      <c r="O153" s="43">
        <f>'EQUIPO MARZO 2025'!AQ152</f>
        <v>14</v>
      </c>
      <c r="P153" s="45">
        <f t="shared" si="0"/>
        <v>14</v>
      </c>
      <c r="Q153" s="46">
        <f t="shared" si="297"/>
        <v>14</v>
      </c>
      <c r="R153" s="46">
        <f t="shared" ref="R153:T153" si="299">AL153</f>
        <v>14</v>
      </c>
      <c r="S153" s="46">
        <f t="shared" si="299"/>
        <v>14</v>
      </c>
      <c r="T153" s="47">
        <f t="shared" si="299"/>
        <v>14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2025'!AP152</f>
        <v>14</v>
      </c>
      <c r="AK153" s="52">
        <f t="shared" ref="AK153:AO153" si="300">P153-Z153+AE153+U153</f>
        <v>14</v>
      </c>
      <c r="AL153" s="46">
        <f t="shared" si="300"/>
        <v>14</v>
      </c>
      <c r="AM153" s="46">
        <f t="shared" si="300"/>
        <v>14</v>
      </c>
      <c r="AN153" s="46">
        <f t="shared" si="300"/>
        <v>14</v>
      </c>
      <c r="AO153" s="46">
        <f t="shared" si="300"/>
        <v>14</v>
      </c>
      <c r="AP153" s="37"/>
      <c r="AQ153" s="43">
        <f t="shared" si="3"/>
        <v>14</v>
      </c>
      <c r="AR153" s="41"/>
      <c r="AS153" s="41"/>
      <c r="AT153" s="53"/>
      <c r="AU153" s="54"/>
      <c r="AV153" s="54"/>
      <c r="AW153" s="4"/>
      <c r="AX153" s="4"/>
    </row>
    <row r="154" spans="1:50" ht="64.5" customHeight="1" x14ac:dyDescent="0.4">
      <c r="A154" s="35">
        <f t="shared" si="37"/>
        <v>148</v>
      </c>
      <c r="B154" s="67" t="s">
        <v>671</v>
      </c>
      <c r="C154" s="41" t="s">
        <v>91</v>
      </c>
      <c r="D154" s="41" t="s">
        <v>58</v>
      </c>
      <c r="E154" s="41" t="s">
        <v>672</v>
      </c>
      <c r="F154" s="41" t="s">
        <v>673</v>
      </c>
      <c r="G154" s="53" t="s">
        <v>42</v>
      </c>
      <c r="H154" s="74">
        <v>14720</v>
      </c>
      <c r="I154" s="41" t="s">
        <v>674</v>
      </c>
      <c r="J154" s="41" t="s">
        <v>72</v>
      </c>
      <c r="K154" s="72">
        <v>44943</v>
      </c>
      <c r="L154" s="43">
        <v>393169019786</v>
      </c>
      <c r="M154" s="43">
        <v>264</v>
      </c>
      <c r="N154" s="41"/>
      <c r="O154" s="43">
        <f>'EQUIPO MARZO 2025'!AQ153</f>
        <v>1</v>
      </c>
      <c r="P154" s="45">
        <f t="shared" si="0"/>
        <v>1</v>
      </c>
      <c r="Q154" s="46">
        <f t="shared" si="297"/>
        <v>1</v>
      </c>
      <c r="R154" s="46">
        <f t="shared" ref="R154:T154" si="301">AL154</f>
        <v>1</v>
      </c>
      <c r="S154" s="46">
        <f t="shared" si="301"/>
        <v>1</v>
      </c>
      <c r="T154" s="47">
        <f t="shared" si="301"/>
        <v>1</v>
      </c>
      <c r="U154" s="48"/>
      <c r="V154" s="37"/>
      <c r="W154" s="37"/>
      <c r="X154" s="37"/>
      <c r="Y154" s="49"/>
      <c r="Z154" s="138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2025'!AP153</f>
        <v>1</v>
      </c>
      <c r="AK154" s="52">
        <f t="shared" ref="AK154:AO154" si="302">P154-Z154+AE154+U154</f>
        <v>1</v>
      </c>
      <c r="AL154" s="46">
        <f t="shared" si="302"/>
        <v>1</v>
      </c>
      <c r="AM154" s="46">
        <f t="shared" si="302"/>
        <v>1</v>
      </c>
      <c r="AN154" s="46">
        <f t="shared" si="302"/>
        <v>1</v>
      </c>
      <c r="AO154" s="46">
        <f t="shared" si="302"/>
        <v>1</v>
      </c>
      <c r="AP154" s="37"/>
      <c r="AQ154" s="43">
        <f t="shared" si="3"/>
        <v>1</v>
      </c>
      <c r="AR154" s="41"/>
      <c r="AS154" s="41"/>
      <c r="AT154" s="53"/>
      <c r="AU154" s="54"/>
      <c r="AV154" s="54"/>
      <c r="AW154" s="4"/>
      <c r="AX154" s="4"/>
    </row>
    <row r="155" spans="1:50" ht="64.5" customHeight="1" x14ac:dyDescent="0.4">
      <c r="A155" s="35">
        <f t="shared" si="37"/>
        <v>149</v>
      </c>
      <c r="B155" s="67" t="s">
        <v>675</v>
      </c>
      <c r="C155" s="41" t="s">
        <v>190</v>
      </c>
      <c r="D155" s="41" t="s">
        <v>176</v>
      </c>
      <c r="E155" s="41" t="s">
        <v>676</v>
      </c>
      <c r="F155" s="41" t="s">
        <v>677</v>
      </c>
      <c r="G155" s="53" t="s">
        <v>42</v>
      </c>
      <c r="H155" s="74"/>
      <c r="I155" s="41"/>
      <c r="J155" s="41" t="s">
        <v>678</v>
      </c>
      <c r="K155" s="72">
        <v>45559</v>
      </c>
      <c r="L155" s="43" t="s">
        <v>679</v>
      </c>
      <c r="M155" s="43">
        <v>55</v>
      </c>
      <c r="N155" s="53"/>
      <c r="O155" s="43">
        <f>'EQUIPO MARZO 2025'!AQ154</f>
        <v>0</v>
      </c>
      <c r="P155" s="45">
        <f t="shared" si="0"/>
        <v>0</v>
      </c>
      <c r="Q155" s="46">
        <f t="shared" si="297"/>
        <v>0</v>
      </c>
      <c r="R155" s="46">
        <f t="shared" ref="R155:T155" si="303">AL155</f>
        <v>0</v>
      </c>
      <c r="S155" s="46">
        <f t="shared" si="303"/>
        <v>0</v>
      </c>
      <c r="T155" s="47">
        <f t="shared" si="303"/>
        <v>0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2025'!AP154</f>
        <v>0</v>
      </c>
      <c r="AK155" s="52">
        <f t="shared" ref="AK155:AO155" si="304">P155-Z155+AE155+U155</f>
        <v>0</v>
      </c>
      <c r="AL155" s="46">
        <f t="shared" si="304"/>
        <v>0</v>
      </c>
      <c r="AM155" s="46">
        <f t="shared" si="304"/>
        <v>0</v>
      </c>
      <c r="AN155" s="46">
        <f t="shared" si="304"/>
        <v>0</v>
      </c>
      <c r="AO155" s="46">
        <f t="shared" si="304"/>
        <v>0</v>
      </c>
      <c r="AP155" s="37"/>
      <c r="AQ155" s="43">
        <f t="shared" si="3"/>
        <v>0</v>
      </c>
      <c r="AR155" s="41"/>
      <c r="AS155" s="41"/>
      <c r="AT155" s="53"/>
      <c r="AU155" s="54"/>
      <c r="AV155" s="54"/>
      <c r="AW155" s="4"/>
      <c r="AX155" s="4"/>
    </row>
    <row r="156" spans="1:50" ht="64.5" customHeight="1" x14ac:dyDescent="0.4">
      <c r="A156" s="35">
        <f t="shared" si="37"/>
        <v>150</v>
      </c>
      <c r="B156" s="67" t="s">
        <v>680</v>
      </c>
      <c r="C156" s="41" t="s">
        <v>74</v>
      </c>
      <c r="D156" s="41" t="s">
        <v>411</v>
      </c>
      <c r="E156" s="41" t="s">
        <v>681</v>
      </c>
      <c r="F156" s="41" t="s">
        <v>682</v>
      </c>
      <c r="G156" s="53" t="s">
        <v>42</v>
      </c>
      <c r="H156" s="74"/>
      <c r="I156" s="41" t="s">
        <v>681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MARZO 2025'!AQ155</f>
        <v>1</v>
      </c>
      <c r="P156" s="45">
        <f t="shared" si="0"/>
        <v>1</v>
      </c>
      <c r="Q156" s="46">
        <f t="shared" si="297"/>
        <v>1</v>
      </c>
      <c r="R156" s="46">
        <f t="shared" ref="R156:T156" si="305">AL156</f>
        <v>1</v>
      </c>
      <c r="S156" s="46">
        <f t="shared" si="305"/>
        <v>1</v>
      </c>
      <c r="T156" s="47">
        <f t="shared" si="305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2025'!AP155</f>
        <v>1</v>
      </c>
      <c r="AK156" s="52">
        <f t="shared" ref="AK156:AO156" si="306">P156-Z156+AE156+U156</f>
        <v>1</v>
      </c>
      <c r="AL156" s="46">
        <f t="shared" si="306"/>
        <v>1</v>
      </c>
      <c r="AM156" s="46">
        <f t="shared" si="306"/>
        <v>1</v>
      </c>
      <c r="AN156" s="46">
        <f t="shared" si="306"/>
        <v>1</v>
      </c>
      <c r="AO156" s="46">
        <f t="shared" si="306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  <c r="AW156" s="4"/>
      <c r="AX156" s="4"/>
    </row>
    <row r="157" spans="1:50" ht="64.5" customHeight="1" x14ac:dyDescent="0.4">
      <c r="A157" s="35">
        <f t="shared" si="37"/>
        <v>151</v>
      </c>
      <c r="B157" s="67" t="s">
        <v>683</v>
      </c>
      <c r="C157" s="41" t="s">
        <v>74</v>
      </c>
      <c r="D157" s="41" t="s">
        <v>411</v>
      </c>
      <c r="E157" s="41" t="s">
        <v>684</v>
      </c>
      <c r="F157" s="41" t="s">
        <v>685</v>
      </c>
      <c r="G157" s="53" t="s">
        <v>42</v>
      </c>
      <c r="H157" s="74"/>
      <c r="I157" s="41" t="s">
        <v>684</v>
      </c>
      <c r="J157" s="41" t="s">
        <v>72</v>
      </c>
      <c r="K157" s="72">
        <v>45566</v>
      </c>
      <c r="L157" s="43" t="s">
        <v>277</v>
      </c>
      <c r="M157" s="43">
        <v>68</v>
      </c>
      <c r="N157" s="53"/>
      <c r="O157" s="43">
        <f>'EQUIPO MARZO 2025'!AQ156</f>
        <v>1</v>
      </c>
      <c r="P157" s="45">
        <f t="shared" si="0"/>
        <v>1</v>
      </c>
      <c r="Q157" s="46">
        <f t="shared" si="297"/>
        <v>1</v>
      </c>
      <c r="R157" s="46">
        <f t="shared" ref="R157:T157" si="307">AL157</f>
        <v>1</v>
      </c>
      <c r="S157" s="46">
        <f t="shared" si="307"/>
        <v>1</v>
      </c>
      <c r="T157" s="47">
        <f t="shared" si="307"/>
        <v>1</v>
      </c>
      <c r="U157" s="48"/>
      <c r="V157" s="37"/>
      <c r="W157" s="37"/>
      <c r="X157" s="37"/>
      <c r="Y157" s="49"/>
      <c r="Z157" s="50"/>
      <c r="AA157" s="139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2025'!AP156</f>
        <v>1</v>
      </c>
      <c r="AK157" s="52">
        <f t="shared" ref="AK157:AO157" si="308">P157-Z157+AE157+U157</f>
        <v>1</v>
      </c>
      <c r="AL157" s="46">
        <f t="shared" si="308"/>
        <v>1</v>
      </c>
      <c r="AM157" s="46">
        <f t="shared" si="308"/>
        <v>1</v>
      </c>
      <c r="AN157" s="46">
        <f t="shared" si="308"/>
        <v>1</v>
      </c>
      <c r="AO157" s="46">
        <f t="shared" si="308"/>
        <v>1</v>
      </c>
      <c r="AP157" s="37"/>
      <c r="AQ157" s="43">
        <f t="shared" si="3"/>
        <v>1</v>
      </c>
      <c r="AR157" s="41"/>
      <c r="AS157" s="41"/>
      <c r="AT157" s="53"/>
      <c r="AU157" s="54"/>
      <c r="AV157" s="54"/>
      <c r="AW157" s="4"/>
      <c r="AX157" s="4"/>
    </row>
    <row r="158" spans="1:50" ht="64.5" customHeight="1" x14ac:dyDescent="0.4">
      <c r="A158" s="35">
        <f t="shared" si="37"/>
        <v>152</v>
      </c>
      <c r="B158" s="73" t="s">
        <v>686</v>
      </c>
      <c r="C158" s="44" t="s">
        <v>155</v>
      </c>
      <c r="D158" s="41"/>
      <c r="E158" s="41" t="s">
        <v>687</v>
      </c>
      <c r="F158" s="41"/>
      <c r="G158" s="44"/>
      <c r="H158" s="41"/>
      <c r="I158" s="44"/>
      <c r="J158" s="41" t="s">
        <v>72</v>
      </c>
      <c r="K158" s="72"/>
      <c r="L158" s="43"/>
      <c r="M158" s="43"/>
      <c r="N158" s="44"/>
      <c r="O158" s="43">
        <f>'EQUIPO MARZO 2025'!AQ157</f>
        <v>49</v>
      </c>
      <c r="P158" s="45">
        <f t="shared" si="0"/>
        <v>49</v>
      </c>
      <c r="Q158" s="46">
        <f t="shared" si="297"/>
        <v>49</v>
      </c>
      <c r="R158" s="46">
        <f t="shared" ref="R158:T158" si="309">AL158</f>
        <v>49</v>
      </c>
      <c r="S158" s="46">
        <f t="shared" si="309"/>
        <v>49</v>
      </c>
      <c r="T158" s="47">
        <f t="shared" si="309"/>
        <v>49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2025'!AP157</f>
        <v>49</v>
      </c>
      <c r="AK158" s="52">
        <f t="shared" ref="AK158:AO158" si="310">P158-Z158+AE158+U158</f>
        <v>49</v>
      </c>
      <c r="AL158" s="46">
        <f t="shared" si="310"/>
        <v>49</v>
      </c>
      <c r="AM158" s="46">
        <f t="shared" si="310"/>
        <v>49</v>
      </c>
      <c r="AN158" s="46">
        <f t="shared" si="310"/>
        <v>49</v>
      </c>
      <c r="AO158" s="46">
        <f t="shared" si="310"/>
        <v>49</v>
      </c>
      <c r="AP158" s="37"/>
      <c r="AQ158" s="43">
        <f t="shared" si="3"/>
        <v>49</v>
      </c>
      <c r="AR158" s="41"/>
      <c r="AS158" s="41"/>
      <c r="AT158" s="53"/>
      <c r="AU158" s="54"/>
      <c r="AV158" s="54"/>
      <c r="AW158" s="4"/>
      <c r="AX158" s="4"/>
    </row>
    <row r="159" spans="1:50" ht="64.5" customHeight="1" x14ac:dyDescent="0.4">
      <c r="A159" s="35">
        <f t="shared" si="37"/>
        <v>153</v>
      </c>
      <c r="B159" s="73" t="s">
        <v>688</v>
      </c>
      <c r="C159" s="44" t="s">
        <v>155</v>
      </c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MARZO 2025'!AQ158</f>
        <v>4</v>
      </c>
      <c r="P159" s="45">
        <f t="shared" si="0"/>
        <v>4</v>
      </c>
      <c r="Q159" s="46">
        <f t="shared" si="297"/>
        <v>4</v>
      </c>
      <c r="R159" s="46">
        <f t="shared" ref="R159:T159" si="311">AL159</f>
        <v>4</v>
      </c>
      <c r="S159" s="46">
        <f t="shared" si="311"/>
        <v>4</v>
      </c>
      <c r="T159" s="47">
        <f t="shared" si="311"/>
        <v>4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2025'!AP158</f>
        <v>4</v>
      </c>
      <c r="AK159" s="52">
        <f t="shared" ref="AK159:AO159" si="312">P159-Z159+AE159+U159</f>
        <v>4</v>
      </c>
      <c r="AL159" s="46">
        <f t="shared" si="312"/>
        <v>4</v>
      </c>
      <c r="AM159" s="46">
        <f t="shared" si="312"/>
        <v>4</v>
      </c>
      <c r="AN159" s="46">
        <f t="shared" si="312"/>
        <v>4</v>
      </c>
      <c r="AO159" s="46">
        <f t="shared" si="312"/>
        <v>4</v>
      </c>
      <c r="AP159" s="37"/>
      <c r="AQ159" s="43">
        <f t="shared" si="3"/>
        <v>4</v>
      </c>
      <c r="AR159" s="41"/>
      <c r="AS159" s="41"/>
      <c r="AT159" s="53"/>
      <c r="AU159" s="54"/>
      <c r="AV159" s="54"/>
      <c r="AW159" s="4"/>
      <c r="AX159" s="4"/>
    </row>
    <row r="160" spans="1:50" ht="64.5" customHeight="1" x14ac:dyDescent="0.4">
      <c r="A160" s="35">
        <f t="shared" si="37"/>
        <v>154</v>
      </c>
      <c r="B160" s="73" t="s">
        <v>690</v>
      </c>
      <c r="C160" s="44"/>
      <c r="D160" s="41"/>
      <c r="E160" s="41" t="s">
        <v>689</v>
      </c>
      <c r="F160" s="41"/>
      <c r="G160" s="44"/>
      <c r="H160" s="41"/>
      <c r="I160" s="44"/>
      <c r="J160" s="41" t="s">
        <v>72</v>
      </c>
      <c r="K160" s="41"/>
      <c r="L160" s="43"/>
      <c r="M160" s="43">
        <v>88</v>
      </c>
      <c r="N160" s="44"/>
      <c r="O160" s="43">
        <f>'EQUIPO MARZO 2025'!AQ159</f>
        <v>0</v>
      </c>
      <c r="P160" s="45">
        <f t="shared" si="0"/>
        <v>0</v>
      </c>
      <c r="Q160" s="46">
        <f t="shared" si="297"/>
        <v>0</v>
      </c>
      <c r="R160" s="46">
        <f t="shared" ref="R160:T160" si="313">AL160</f>
        <v>0</v>
      </c>
      <c r="S160" s="46">
        <f t="shared" si="313"/>
        <v>0</v>
      </c>
      <c r="T160" s="47">
        <f t="shared" si="313"/>
        <v>0</v>
      </c>
      <c r="U160" s="48"/>
      <c r="V160" s="37"/>
      <c r="W160" s="37"/>
      <c r="X160" s="37"/>
      <c r="Y160" s="49"/>
      <c r="Z160" s="50"/>
      <c r="AA160" s="37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2025'!AP159</f>
        <v>0</v>
      </c>
      <c r="AK160" s="52">
        <f t="shared" ref="AK160:AO160" si="314">P160-Z160+AE160+U160</f>
        <v>0</v>
      </c>
      <c r="AL160" s="46">
        <f t="shared" si="314"/>
        <v>0</v>
      </c>
      <c r="AM160" s="46">
        <f t="shared" si="314"/>
        <v>0</v>
      </c>
      <c r="AN160" s="46">
        <f t="shared" si="314"/>
        <v>0</v>
      </c>
      <c r="AO160" s="46">
        <f t="shared" si="314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  <c r="AW160" s="4"/>
      <c r="AX160" s="4"/>
    </row>
    <row r="161" spans="1:50" ht="64.5" customHeight="1" x14ac:dyDescent="0.4">
      <c r="A161" s="35">
        <f t="shared" si="37"/>
        <v>155</v>
      </c>
      <c r="B161" s="67" t="s">
        <v>691</v>
      </c>
      <c r="C161" s="41" t="s">
        <v>38</v>
      </c>
      <c r="D161" s="41" t="s">
        <v>59</v>
      </c>
      <c r="E161" s="41" t="s">
        <v>692</v>
      </c>
      <c r="F161" s="41" t="s">
        <v>87</v>
      </c>
      <c r="G161" s="53"/>
      <c r="H161" s="74">
        <v>3800</v>
      </c>
      <c r="I161" s="41" t="s">
        <v>692</v>
      </c>
      <c r="J161" s="41" t="s">
        <v>72</v>
      </c>
      <c r="K161" s="72">
        <v>45139</v>
      </c>
      <c r="L161" s="43">
        <v>781781092133</v>
      </c>
      <c r="M161" s="43">
        <v>419</v>
      </c>
      <c r="N161" s="44"/>
      <c r="O161" s="43">
        <f>'EQUIPO MARZO 2025'!AQ160</f>
        <v>0</v>
      </c>
      <c r="P161" s="45">
        <f t="shared" si="0"/>
        <v>0</v>
      </c>
      <c r="Q161" s="46">
        <f t="shared" si="297"/>
        <v>0</v>
      </c>
      <c r="R161" s="46">
        <f t="shared" ref="R161:T161" si="315">AL161</f>
        <v>0</v>
      </c>
      <c r="S161" s="46">
        <f t="shared" si="315"/>
        <v>0</v>
      </c>
      <c r="T161" s="47">
        <f t="shared" si="315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2025'!AP160</f>
        <v>0</v>
      </c>
      <c r="AK161" s="52">
        <f t="shared" ref="AK161:AO161" si="316">P161-Z161+AE161+U161</f>
        <v>0</v>
      </c>
      <c r="AL161" s="46">
        <f t="shared" si="316"/>
        <v>0</v>
      </c>
      <c r="AM161" s="46">
        <f t="shared" si="316"/>
        <v>0</v>
      </c>
      <c r="AN161" s="46">
        <f t="shared" si="316"/>
        <v>0</v>
      </c>
      <c r="AO161" s="46">
        <f t="shared" si="316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  <c r="AW161" s="4"/>
      <c r="AX161" s="4"/>
    </row>
    <row r="162" spans="1:50" ht="64.5" customHeight="1" x14ac:dyDescent="0.4">
      <c r="A162" s="35">
        <f t="shared" si="37"/>
        <v>156</v>
      </c>
      <c r="B162" s="67" t="s">
        <v>693</v>
      </c>
      <c r="C162" s="41" t="s">
        <v>38</v>
      </c>
      <c r="D162" s="41" t="s">
        <v>411</v>
      </c>
      <c r="E162" s="41" t="s">
        <v>694</v>
      </c>
      <c r="F162" s="41"/>
      <c r="G162" s="53" t="s">
        <v>42</v>
      </c>
      <c r="H162" s="74">
        <v>3800</v>
      </c>
      <c r="I162" s="41" t="s">
        <v>694</v>
      </c>
      <c r="J162" s="41" t="s">
        <v>72</v>
      </c>
      <c r="K162" s="72">
        <v>45107</v>
      </c>
      <c r="L162" s="43" t="s">
        <v>109</v>
      </c>
      <c r="M162" s="43">
        <v>387</v>
      </c>
      <c r="N162" s="53"/>
      <c r="O162" s="43">
        <f>'EQUIPO MARZO 2025'!AQ161</f>
        <v>0</v>
      </c>
      <c r="P162" s="45">
        <f t="shared" si="0"/>
        <v>0</v>
      </c>
      <c r="Q162" s="46">
        <f t="shared" si="297"/>
        <v>0</v>
      </c>
      <c r="R162" s="46">
        <f t="shared" ref="R162:T162" si="317">AL162</f>
        <v>0</v>
      </c>
      <c r="S162" s="46">
        <f t="shared" si="317"/>
        <v>0</v>
      </c>
      <c r="T162" s="47">
        <f t="shared" si="317"/>
        <v>0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2025'!AP161</f>
        <v>0</v>
      </c>
      <c r="AK162" s="52">
        <f t="shared" ref="AK162:AO162" si="318">P162-Z162+AE162+U162</f>
        <v>0</v>
      </c>
      <c r="AL162" s="46">
        <f t="shared" si="318"/>
        <v>0</v>
      </c>
      <c r="AM162" s="46">
        <f t="shared" si="318"/>
        <v>0</v>
      </c>
      <c r="AN162" s="46">
        <f t="shared" si="318"/>
        <v>0</v>
      </c>
      <c r="AO162" s="46">
        <f t="shared" si="318"/>
        <v>0</v>
      </c>
      <c r="AP162" s="37"/>
      <c r="AQ162" s="43">
        <f t="shared" si="3"/>
        <v>0</v>
      </c>
      <c r="AR162" s="41"/>
      <c r="AS162" s="41"/>
      <c r="AT162" s="53"/>
      <c r="AU162" s="54"/>
      <c r="AV162" s="54"/>
      <c r="AW162" s="4"/>
      <c r="AX162" s="4"/>
    </row>
    <row r="163" spans="1:50" ht="64.5" customHeight="1" x14ac:dyDescent="0.4">
      <c r="A163" s="35">
        <f t="shared" si="37"/>
        <v>157</v>
      </c>
      <c r="B163" s="67" t="s">
        <v>695</v>
      </c>
      <c r="C163" s="41" t="s">
        <v>155</v>
      </c>
      <c r="D163" s="41" t="s">
        <v>58</v>
      </c>
      <c r="E163" s="41" t="s">
        <v>696</v>
      </c>
      <c r="F163" s="41" t="s">
        <v>87</v>
      </c>
      <c r="G163" s="53"/>
      <c r="H163" s="74"/>
      <c r="I163" s="41" t="s">
        <v>697</v>
      </c>
      <c r="J163" s="41" t="s">
        <v>72</v>
      </c>
      <c r="K163" s="72">
        <v>45673</v>
      </c>
      <c r="L163" s="43" t="s">
        <v>89</v>
      </c>
      <c r="M163" s="43">
        <v>130</v>
      </c>
      <c r="N163" s="53"/>
      <c r="O163" s="43">
        <f>'EQUIPO MARZO 2025'!AQ162</f>
        <v>3</v>
      </c>
      <c r="P163" s="45">
        <f t="shared" si="0"/>
        <v>3</v>
      </c>
      <c r="Q163" s="46">
        <f t="shared" si="297"/>
        <v>3</v>
      </c>
      <c r="R163" s="46">
        <f t="shared" ref="R163:T163" si="319">AL163</f>
        <v>3</v>
      </c>
      <c r="S163" s="46">
        <f t="shared" si="319"/>
        <v>3</v>
      </c>
      <c r="T163" s="47">
        <f t="shared" si="319"/>
        <v>3</v>
      </c>
      <c r="U163" s="48"/>
      <c r="V163" s="37"/>
      <c r="W163" s="37"/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2025'!AP162</f>
        <v>3</v>
      </c>
      <c r="AK163" s="52">
        <f t="shared" ref="AK163:AO163" si="320">P163-Z163+AE163+U163</f>
        <v>3</v>
      </c>
      <c r="AL163" s="46">
        <f t="shared" si="320"/>
        <v>3</v>
      </c>
      <c r="AM163" s="46">
        <f t="shared" si="320"/>
        <v>3</v>
      </c>
      <c r="AN163" s="46">
        <f t="shared" si="320"/>
        <v>3</v>
      </c>
      <c r="AO163" s="46">
        <f t="shared" si="320"/>
        <v>3</v>
      </c>
      <c r="AP163" s="37"/>
      <c r="AQ163" s="43">
        <f t="shared" si="3"/>
        <v>3</v>
      </c>
      <c r="AR163" s="41"/>
      <c r="AS163" s="41"/>
      <c r="AT163" s="53"/>
      <c r="AU163" s="54"/>
      <c r="AV163" s="54"/>
      <c r="AW163" s="4"/>
      <c r="AX163" s="4"/>
    </row>
    <row r="164" spans="1:50" ht="64.5" customHeight="1" x14ac:dyDescent="0.4">
      <c r="A164" s="35">
        <f t="shared" si="37"/>
        <v>158</v>
      </c>
      <c r="B164" s="67" t="s">
        <v>698</v>
      </c>
      <c r="C164" s="41" t="s">
        <v>91</v>
      </c>
      <c r="D164" s="41" t="s">
        <v>58</v>
      </c>
      <c r="E164" s="41" t="s">
        <v>699</v>
      </c>
      <c r="F164" s="41" t="s">
        <v>700</v>
      </c>
      <c r="G164" s="53" t="s">
        <v>42</v>
      </c>
      <c r="H164" s="74">
        <v>1600</v>
      </c>
      <c r="I164" s="41" t="s">
        <v>701</v>
      </c>
      <c r="J164" s="41" t="s">
        <v>72</v>
      </c>
      <c r="K164" s="72">
        <v>45687</v>
      </c>
      <c r="L164" s="43" t="s">
        <v>109</v>
      </c>
      <c r="M164" s="43">
        <v>142</v>
      </c>
      <c r="N164" s="44" t="s">
        <v>463</v>
      </c>
      <c r="O164" s="43">
        <f>'EQUIPO MARZO 2025'!AQ163</f>
        <v>12</v>
      </c>
      <c r="P164" s="45">
        <f t="shared" si="0"/>
        <v>12</v>
      </c>
      <c r="Q164" s="46">
        <f t="shared" si="297"/>
        <v>12</v>
      </c>
      <c r="R164" s="46">
        <f t="shared" ref="R164:T164" si="321">AL164</f>
        <v>11</v>
      </c>
      <c r="S164" s="46">
        <f t="shared" si="321"/>
        <v>11</v>
      </c>
      <c r="T164" s="47">
        <f t="shared" si="321"/>
        <v>11</v>
      </c>
      <c r="U164" s="48"/>
      <c r="V164" s="37"/>
      <c r="W164" s="37"/>
      <c r="X164" s="37"/>
      <c r="Y164" s="49"/>
      <c r="Z164" s="138"/>
      <c r="AA164" s="139">
        <v>1</v>
      </c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2025'!AP163</f>
        <v>14</v>
      </c>
      <c r="AK164" s="52">
        <f t="shared" ref="AK164:AO164" si="322">P164-Z164+AE164+U164</f>
        <v>12</v>
      </c>
      <c r="AL164" s="46">
        <f t="shared" si="322"/>
        <v>11</v>
      </c>
      <c r="AM164" s="46">
        <f t="shared" si="322"/>
        <v>11</v>
      </c>
      <c r="AN164" s="46">
        <f t="shared" si="322"/>
        <v>11</v>
      </c>
      <c r="AO164" s="46">
        <f t="shared" si="322"/>
        <v>11</v>
      </c>
      <c r="AP164" s="38"/>
      <c r="AQ164" s="43">
        <f t="shared" si="3"/>
        <v>11</v>
      </c>
      <c r="AR164" s="53"/>
      <c r="AS164" s="53">
        <v>387</v>
      </c>
      <c r="AT164" s="53"/>
      <c r="AU164" s="54"/>
      <c r="AV164" s="54"/>
      <c r="AW164" s="53"/>
      <c r="AX164" s="4"/>
    </row>
    <row r="165" spans="1:50" ht="64.5" customHeight="1" x14ac:dyDescent="0.4">
      <c r="A165" s="35">
        <f t="shared" si="37"/>
        <v>159</v>
      </c>
      <c r="B165" s="67" t="s">
        <v>707</v>
      </c>
      <c r="C165" s="41" t="s">
        <v>91</v>
      </c>
      <c r="D165" s="41" t="s">
        <v>58</v>
      </c>
      <c r="E165" s="41" t="s">
        <v>708</v>
      </c>
      <c r="F165" s="41" t="s">
        <v>700</v>
      </c>
      <c r="G165" s="53" t="s">
        <v>42</v>
      </c>
      <c r="H165" s="41"/>
      <c r="I165" s="41" t="s">
        <v>708</v>
      </c>
      <c r="J165" s="41" t="s">
        <v>72</v>
      </c>
      <c r="K165" s="66">
        <v>45687</v>
      </c>
      <c r="L165" s="43"/>
      <c r="M165" s="43">
        <v>143</v>
      </c>
      <c r="N165" s="133" t="s">
        <v>1726</v>
      </c>
      <c r="O165" s="43">
        <f>'EQUIPO MARZO 2025'!AQ164</f>
        <v>2</v>
      </c>
      <c r="P165" s="45">
        <f t="shared" si="0"/>
        <v>2</v>
      </c>
      <c r="Q165" s="46">
        <f t="shared" si="297"/>
        <v>2</v>
      </c>
      <c r="R165" s="46">
        <f t="shared" ref="R165:T165" si="323">AL165</f>
        <v>2</v>
      </c>
      <c r="S165" s="46">
        <f t="shared" si="323"/>
        <v>2</v>
      </c>
      <c r="T165" s="47">
        <f t="shared" si="323"/>
        <v>2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>
        <v>2</v>
      </c>
      <c r="AJ165" s="51">
        <f>'EQUIPO ENERO 2025'!AP164</f>
        <v>2</v>
      </c>
      <c r="AK165" s="52">
        <f t="shared" ref="AK165:AO165" si="324">P165-Z165+AE165+U165</f>
        <v>2</v>
      </c>
      <c r="AL165" s="46">
        <f t="shared" si="324"/>
        <v>2</v>
      </c>
      <c r="AM165" s="46">
        <f t="shared" si="324"/>
        <v>2</v>
      </c>
      <c r="AN165" s="46">
        <f t="shared" si="324"/>
        <v>2</v>
      </c>
      <c r="AO165" s="46">
        <f t="shared" si="324"/>
        <v>4</v>
      </c>
      <c r="AP165" s="37"/>
      <c r="AQ165" s="43">
        <f t="shared" si="3"/>
        <v>4</v>
      </c>
      <c r="AR165" s="41"/>
      <c r="AS165" s="53">
        <v>392</v>
      </c>
      <c r="AT165" s="53"/>
      <c r="AU165" s="54"/>
      <c r="AV165" s="54"/>
      <c r="AW165" s="4"/>
      <c r="AX165" s="4"/>
    </row>
    <row r="166" spans="1:50" ht="64.5" customHeight="1" x14ac:dyDescent="0.4">
      <c r="A166" s="35">
        <f t="shared" si="37"/>
        <v>160</v>
      </c>
      <c r="B166" s="67" t="s">
        <v>712</v>
      </c>
      <c r="C166" s="41" t="s">
        <v>91</v>
      </c>
      <c r="D166" s="41" t="s">
        <v>58</v>
      </c>
      <c r="E166" s="41" t="s">
        <v>713</v>
      </c>
      <c r="F166" s="41" t="s">
        <v>700</v>
      </c>
      <c r="G166" s="53" t="s">
        <v>42</v>
      </c>
      <c r="H166" s="74">
        <v>5500</v>
      </c>
      <c r="I166" s="41" t="s">
        <v>714</v>
      </c>
      <c r="J166" s="41" t="s">
        <v>72</v>
      </c>
      <c r="K166" s="72">
        <v>45673</v>
      </c>
      <c r="L166" s="43" t="s">
        <v>89</v>
      </c>
      <c r="M166" s="43">
        <v>129</v>
      </c>
      <c r="N166" s="53"/>
      <c r="O166" s="43">
        <f>'EQUIPO MARZO 2025'!AQ165</f>
        <v>4</v>
      </c>
      <c r="P166" s="45">
        <f t="shared" si="0"/>
        <v>4</v>
      </c>
      <c r="Q166" s="46">
        <f t="shared" si="297"/>
        <v>4</v>
      </c>
      <c r="R166" s="46">
        <f t="shared" ref="R166:T166" si="325">AL166</f>
        <v>4</v>
      </c>
      <c r="S166" s="46">
        <f t="shared" si="325"/>
        <v>4</v>
      </c>
      <c r="T166" s="47">
        <f t="shared" si="325"/>
        <v>4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2025'!AP165</f>
        <v>3</v>
      </c>
      <c r="AK166" s="52">
        <f t="shared" ref="AK166:AO166" si="326">P166-Z166+AE166+U166</f>
        <v>4</v>
      </c>
      <c r="AL166" s="46">
        <f t="shared" si="326"/>
        <v>4</v>
      </c>
      <c r="AM166" s="46">
        <f t="shared" si="326"/>
        <v>4</v>
      </c>
      <c r="AN166" s="46">
        <f t="shared" si="326"/>
        <v>4</v>
      </c>
      <c r="AO166" s="46">
        <f t="shared" si="326"/>
        <v>4</v>
      </c>
      <c r="AP166" s="37"/>
      <c r="AQ166" s="43">
        <f t="shared" si="3"/>
        <v>4</v>
      </c>
      <c r="AR166" s="41"/>
      <c r="AS166" s="41"/>
      <c r="AT166" s="53"/>
      <c r="AU166" s="54"/>
      <c r="AV166" s="54"/>
      <c r="AW166" s="4"/>
      <c r="AX166" s="4"/>
    </row>
    <row r="167" spans="1:50" ht="64.5" customHeight="1" x14ac:dyDescent="0.4">
      <c r="A167" s="35">
        <f t="shared" si="37"/>
        <v>161</v>
      </c>
      <c r="B167" s="67" t="s">
        <v>715</v>
      </c>
      <c r="C167" s="41" t="s">
        <v>91</v>
      </c>
      <c r="D167" s="41" t="s">
        <v>58</v>
      </c>
      <c r="E167" s="41" t="s">
        <v>716</v>
      </c>
      <c r="F167" s="41" t="s">
        <v>700</v>
      </c>
      <c r="G167" s="53" t="s">
        <v>42</v>
      </c>
      <c r="H167" s="74">
        <v>4500</v>
      </c>
      <c r="I167" s="41" t="s">
        <v>716</v>
      </c>
      <c r="J167" s="41" t="s">
        <v>72</v>
      </c>
      <c r="K167" s="72">
        <v>45107</v>
      </c>
      <c r="L167" s="43" t="s">
        <v>109</v>
      </c>
      <c r="M167" s="43">
        <v>391</v>
      </c>
      <c r="N167" s="53" t="s">
        <v>1727</v>
      </c>
      <c r="O167" s="43">
        <f>'EQUIPO MARZO 2025'!AQ166</f>
        <v>8</v>
      </c>
      <c r="P167" s="45">
        <f t="shared" si="0"/>
        <v>8</v>
      </c>
      <c r="Q167" s="46">
        <f t="shared" si="297"/>
        <v>8</v>
      </c>
      <c r="R167" s="46">
        <f t="shared" ref="R167:T167" si="327">AL167</f>
        <v>7</v>
      </c>
      <c r="S167" s="46">
        <f t="shared" si="327"/>
        <v>7</v>
      </c>
      <c r="T167" s="47">
        <f t="shared" si="327"/>
        <v>7</v>
      </c>
      <c r="U167" s="48"/>
      <c r="V167" s="37"/>
      <c r="W167" s="37"/>
      <c r="X167" s="37"/>
      <c r="Y167" s="49"/>
      <c r="Z167" s="138"/>
      <c r="AA167" s="139">
        <v>2</v>
      </c>
      <c r="AB167" s="37"/>
      <c r="AC167" s="37"/>
      <c r="AD167" s="49"/>
      <c r="AE167" s="50"/>
      <c r="AF167" s="37">
        <v>1</v>
      </c>
      <c r="AG167" s="37"/>
      <c r="AH167" s="37"/>
      <c r="AI167" s="49"/>
      <c r="AJ167" s="51">
        <f>'EQUIPO ENERO 2025'!AP166</f>
        <v>8</v>
      </c>
      <c r="AK167" s="52">
        <f t="shared" ref="AK167:AO167" si="328">P167-Z167+AE167+U167</f>
        <v>8</v>
      </c>
      <c r="AL167" s="46">
        <f t="shared" si="328"/>
        <v>7</v>
      </c>
      <c r="AM167" s="46">
        <f t="shared" si="328"/>
        <v>7</v>
      </c>
      <c r="AN167" s="46">
        <f t="shared" si="328"/>
        <v>7</v>
      </c>
      <c r="AO167" s="46">
        <f t="shared" si="328"/>
        <v>7</v>
      </c>
      <c r="AP167" s="37"/>
      <c r="AQ167" s="43">
        <f t="shared" si="3"/>
        <v>7</v>
      </c>
      <c r="AR167" s="41">
        <v>420825819</v>
      </c>
      <c r="AS167" s="41">
        <v>385</v>
      </c>
      <c r="AT167" s="53"/>
      <c r="AU167" s="54"/>
      <c r="AV167" s="54"/>
      <c r="AW167" s="4"/>
      <c r="AX167" s="4"/>
    </row>
    <row r="168" spans="1:50" ht="64.5" customHeight="1" x14ac:dyDescent="0.4">
      <c r="A168" s="35">
        <f t="shared" si="37"/>
        <v>162</v>
      </c>
      <c r="B168" s="67" t="s">
        <v>715</v>
      </c>
      <c r="C168" s="41" t="s">
        <v>91</v>
      </c>
      <c r="D168" s="41" t="s">
        <v>58</v>
      </c>
      <c r="E168" s="41" t="s">
        <v>717</v>
      </c>
      <c r="F168" s="41" t="s">
        <v>700</v>
      </c>
      <c r="G168" s="53" t="s">
        <v>42</v>
      </c>
      <c r="H168" s="74">
        <v>3500</v>
      </c>
      <c r="I168" s="41" t="s">
        <v>717</v>
      </c>
      <c r="J168" s="41" t="s">
        <v>72</v>
      </c>
      <c r="K168" s="72">
        <v>45107</v>
      </c>
      <c r="L168" s="43" t="s">
        <v>109</v>
      </c>
      <c r="M168" s="43">
        <v>391</v>
      </c>
      <c r="N168" s="53" t="s">
        <v>447</v>
      </c>
      <c r="O168" s="43">
        <f>'EQUIPO MARZO 2025'!AQ167</f>
        <v>5</v>
      </c>
      <c r="P168" s="45">
        <f t="shared" si="0"/>
        <v>5</v>
      </c>
      <c r="Q168" s="46">
        <f t="shared" si="297"/>
        <v>5</v>
      </c>
      <c r="R168" s="46">
        <f t="shared" ref="R168:T168" si="329">AL168</f>
        <v>5</v>
      </c>
      <c r="S168" s="46">
        <f t="shared" si="329"/>
        <v>5</v>
      </c>
      <c r="T168" s="47">
        <f t="shared" si="329"/>
        <v>5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>
        <v>1</v>
      </c>
      <c r="AE168" s="50"/>
      <c r="AF168" s="37"/>
      <c r="AG168" s="37"/>
      <c r="AH168" s="37"/>
      <c r="AI168" s="49"/>
      <c r="AJ168" s="51">
        <f>'EQUIPO ENERO 2025'!AP167</f>
        <v>5</v>
      </c>
      <c r="AK168" s="52">
        <f t="shared" ref="AK168:AO168" si="330">P168-Z168+AE168+U168</f>
        <v>5</v>
      </c>
      <c r="AL168" s="46">
        <f t="shared" si="330"/>
        <v>5</v>
      </c>
      <c r="AM168" s="46">
        <f t="shared" si="330"/>
        <v>5</v>
      </c>
      <c r="AN168" s="46">
        <f t="shared" si="330"/>
        <v>5</v>
      </c>
      <c r="AO168" s="46">
        <f t="shared" si="330"/>
        <v>4</v>
      </c>
      <c r="AP168" s="37"/>
      <c r="AQ168" s="43">
        <f t="shared" si="3"/>
        <v>4</v>
      </c>
      <c r="AR168" s="53">
        <v>986926394</v>
      </c>
      <c r="AS168" s="53">
        <v>409</v>
      </c>
      <c r="AT168" s="53"/>
      <c r="AU168" s="54"/>
      <c r="AV168" s="54"/>
      <c r="AW168" s="4"/>
      <c r="AX168" s="4"/>
    </row>
    <row r="169" spans="1:50" ht="64.5" customHeight="1" x14ac:dyDescent="0.4">
      <c r="A169" s="35">
        <f t="shared" si="37"/>
        <v>163</v>
      </c>
      <c r="B169" s="67" t="s">
        <v>719</v>
      </c>
      <c r="C169" s="41" t="s">
        <v>91</v>
      </c>
      <c r="D169" s="63" t="s">
        <v>58</v>
      </c>
      <c r="E169" s="41" t="s">
        <v>170</v>
      </c>
      <c r="F169" s="41" t="s">
        <v>700</v>
      </c>
      <c r="G169" s="53" t="s">
        <v>42</v>
      </c>
      <c r="H169" s="41"/>
      <c r="I169" s="41" t="s">
        <v>720</v>
      </c>
      <c r="J169" s="41" t="s">
        <v>72</v>
      </c>
      <c r="K169" s="72">
        <v>45673</v>
      </c>
      <c r="L169" s="43" t="s">
        <v>721</v>
      </c>
      <c r="M169" s="43">
        <v>131</v>
      </c>
      <c r="N169" s="44"/>
      <c r="O169" s="43">
        <f>'EQUIPO MARZO 2025'!AQ168</f>
        <v>3</v>
      </c>
      <c r="P169" s="45">
        <f t="shared" si="0"/>
        <v>3</v>
      </c>
      <c r="Q169" s="46">
        <f t="shared" si="297"/>
        <v>3</v>
      </c>
      <c r="R169" s="46">
        <f t="shared" ref="R169:T169" si="331">AL169</f>
        <v>3</v>
      </c>
      <c r="S169" s="46">
        <f t="shared" si="331"/>
        <v>3</v>
      </c>
      <c r="T169" s="47">
        <f t="shared" si="331"/>
        <v>3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1">
        <f>'EQUIPO ENERO 2025'!AP168</f>
        <v>3</v>
      </c>
      <c r="AK169" s="52">
        <f t="shared" ref="AK169:AO169" si="332">P169-Z169+AE169+U169</f>
        <v>3</v>
      </c>
      <c r="AL169" s="46">
        <f t="shared" si="332"/>
        <v>3</v>
      </c>
      <c r="AM169" s="46">
        <f t="shared" si="332"/>
        <v>3</v>
      </c>
      <c r="AN169" s="46">
        <f t="shared" si="332"/>
        <v>3</v>
      </c>
      <c r="AO169" s="46">
        <f t="shared" si="332"/>
        <v>3</v>
      </c>
      <c r="AP169" s="37"/>
      <c r="AQ169" s="43">
        <f t="shared" si="3"/>
        <v>3</v>
      </c>
      <c r="AR169" s="41"/>
      <c r="AS169" s="41"/>
      <c r="AT169" s="53"/>
      <c r="AU169" s="54"/>
      <c r="AV169" s="54"/>
      <c r="AW169" s="4"/>
      <c r="AX169" s="4"/>
    </row>
    <row r="170" spans="1:50" ht="64.5" customHeight="1" x14ac:dyDescent="0.4">
      <c r="A170" s="35">
        <f t="shared" si="37"/>
        <v>164</v>
      </c>
      <c r="B170" s="67" t="s">
        <v>722</v>
      </c>
      <c r="C170" s="41" t="s">
        <v>91</v>
      </c>
      <c r="D170" s="63" t="s">
        <v>58</v>
      </c>
      <c r="E170" s="41" t="s">
        <v>726</v>
      </c>
      <c r="F170" s="41" t="s">
        <v>700</v>
      </c>
      <c r="G170" s="53" t="s">
        <v>42</v>
      </c>
      <c r="H170" s="41"/>
      <c r="I170" s="41" t="s">
        <v>724</v>
      </c>
      <c r="J170" s="41" t="s">
        <v>72</v>
      </c>
      <c r="K170" s="72">
        <v>45687</v>
      </c>
      <c r="L170" s="43"/>
      <c r="M170" s="43">
        <v>144</v>
      </c>
      <c r="N170" s="157" t="s">
        <v>1507</v>
      </c>
      <c r="O170" s="43">
        <f>'EQUIPO MARZO 2025'!AQ169</f>
        <v>9</v>
      </c>
      <c r="P170" s="45">
        <f t="shared" si="0"/>
        <v>9</v>
      </c>
      <c r="Q170" s="46">
        <f t="shared" si="297"/>
        <v>9</v>
      </c>
      <c r="R170" s="46">
        <f t="shared" ref="R170:T170" si="333">AL170</f>
        <v>9</v>
      </c>
      <c r="S170" s="46">
        <f t="shared" si="333"/>
        <v>9</v>
      </c>
      <c r="T170" s="47">
        <f t="shared" si="333"/>
        <v>9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>
        <v>2</v>
      </c>
      <c r="AE170" s="50"/>
      <c r="AF170" s="37"/>
      <c r="AG170" s="37"/>
      <c r="AH170" s="37"/>
      <c r="AI170" s="49"/>
      <c r="AJ170" s="51">
        <f>'EQUIPO ENERO 2025'!AP169</f>
        <v>9</v>
      </c>
      <c r="AK170" s="52">
        <f t="shared" ref="AK170:AO170" si="334">P170-Z170+AE170+U170</f>
        <v>9</v>
      </c>
      <c r="AL170" s="46">
        <f t="shared" si="334"/>
        <v>9</v>
      </c>
      <c r="AM170" s="46">
        <f t="shared" si="334"/>
        <v>9</v>
      </c>
      <c r="AN170" s="46">
        <f t="shared" si="334"/>
        <v>9</v>
      </c>
      <c r="AO170" s="46">
        <f t="shared" si="334"/>
        <v>7</v>
      </c>
      <c r="AP170" s="37">
        <v>1</v>
      </c>
      <c r="AQ170" s="43">
        <f t="shared" si="3"/>
        <v>7</v>
      </c>
      <c r="AR170" s="53">
        <v>996035683</v>
      </c>
      <c r="AS170" s="53">
        <v>406</v>
      </c>
      <c r="AT170" s="53"/>
      <c r="AU170" s="54"/>
      <c r="AV170" s="54"/>
      <c r="AW170" s="4"/>
      <c r="AX170" s="4"/>
    </row>
    <row r="171" spans="1:50" ht="64.5" customHeight="1" x14ac:dyDescent="0.4">
      <c r="A171" s="35">
        <f t="shared" si="37"/>
        <v>165</v>
      </c>
      <c r="B171" s="67" t="s">
        <v>729</v>
      </c>
      <c r="C171" s="41" t="s">
        <v>52</v>
      </c>
      <c r="D171" s="105" t="s">
        <v>334</v>
      </c>
      <c r="E171" s="41">
        <v>310</v>
      </c>
      <c r="F171" s="41"/>
      <c r="G171" s="53" t="s">
        <v>42</v>
      </c>
      <c r="H171" s="41"/>
      <c r="I171" s="41" t="s">
        <v>730</v>
      </c>
      <c r="J171" s="44"/>
      <c r="K171" s="72">
        <v>44592</v>
      </c>
      <c r="L171" s="43"/>
      <c r="M171" s="43"/>
      <c r="N171" s="44"/>
      <c r="O171" s="43">
        <f>'EQUIPO MARZO 2025'!AQ170</f>
        <v>1</v>
      </c>
      <c r="P171" s="45">
        <f t="shared" si="0"/>
        <v>1</v>
      </c>
      <c r="Q171" s="46">
        <f t="shared" si="297"/>
        <v>1</v>
      </c>
      <c r="R171" s="46">
        <f t="shared" ref="R171:T171" si="335">AL171</f>
        <v>1</v>
      </c>
      <c r="S171" s="46">
        <f t="shared" si="335"/>
        <v>1</v>
      </c>
      <c r="T171" s="47">
        <f t="shared" si="335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2025'!AP170</f>
        <v>1</v>
      </c>
      <c r="AK171" s="52">
        <f t="shared" ref="AK171:AO171" si="336">P171-Z171+AE171+U171</f>
        <v>1</v>
      </c>
      <c r="AL171" s="46">
        <f t="shared" si="336"/>
        <v>1</v>
      </c>
      <c r="AM171" s="46">
        <f t="shared" si="336"/>
        <v>1</v>
      </c>
      <c r="AN171" s="46">
        <f t="shared" si="336"/>
        <v>1</v>
      </c>
      <c r="AO171" s="46">
        <f t="shared" si="336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  <c r="AW171" s="4"/>
      <c r="AX171" s="4"/>
    </row>
    <row r="172" spans="1:50" ht="64.5" customHeight="1" x14ac:dyDescent="0.4">
      <c r="A172" s="35">
        <f t="shared" si="37"/>
        <v>166</v>
      </c>
      <c r="B172" s="67" t="s">
        <v>732</v>
      </c>
      <c r="C172" s="41" t="s">
        <v>52</v>
      </c>
      <c r="D172" s="68" t="s">
        <v>334</v>
      </c>
      <c r="E172" s="41">
        <v>780</v>
      </c>
      <c r="F172" s="37"/>
      <c r="G172" s="38" t="s">
        <v>42</v>
      </c>
      <c r="H172" s="37"/>
      <c r="I172" s="41" t="s">
        <v>733</v>
      </c>
      <c r="J172" s="44"/>
      <c r="K172" s="72">
        <v>44592</v>
      </c>
      <c r="L172" s="43"/>
      <c r="M172" s="43"/>
      <c r="N172" s="44"/>
      <c r="O172" s="43">
        <f>'EQUIPO MARZO 2025'!AQ171</f>
        <v>1</v>
      </c>
      <c r="P172" s="45">
        <f t="shared" si="0"/>
        <v>1</v>
      </c>
      <c r="Q172" s="46">
        <f t="shared" si="297"/>
        <v>1</v>
      </c>
      <c r="R172" s="46">
        <f t="shared" ref="R172:T172" si="337">AL172</f>
        <v>1</v>
      </c>
      <c r="S172" s="46">
        <f t="shared" si="337"/>
        <v>1</v>
      </c>
      <c r="T172" s="47">
        <f t="shared" si="337"/>
        <v>1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2025'!AP171</f>
        <v>1</v>
      </c>
      <c r="AK172" s="52">
        <f t="shared" ref="AK172:AO172" si="338">P172-Z172+AE172+U172</f>
        <v>1</v>
      </c>
      <c r="AL172" s="46">
        <f t="shared" si="338"/>
        <v>1</v>
      </c>
      <c r="AM172" s="46">
        <f t="shared" si="338"/>
        <v>1</v>
      </c>
      <c r="AN172" s="46">
        <f t="shared" si="338"/>
        <v>1</v>
      </c>
      <c r="AO172" s="46">
        <f t="shared" si="338"/>
        <v>1</v>
      </c>
      <c r="AP172" s="37"/>
      <c r="AQ172" s="43">
        <f t="shared" si="3"/>
        <v>1</v>
      </c>
      <c r="AR172" s="41"/>
      <c r="AS172" s="41"/>
      <c r="AT172" s="53"/>
      <c r="AU172" s="54"/>
      <c r="AV172" s="54"/>
      <c r="AW172" s="4"/>
      <c r="AX172" s="4"/>
    </row>
    <row r="173" spans="1:50" ht="64.5" customHeight="1" x14ac:dyDescent="0.4">
      <c r="A173" s="35">
        <f t="shared" si="37"/>
        <v>167</v>
      </c>
      <c r="B173" s="67" t="s">
        <v>734</v>
      </c>
      <c r="C173" s="41" t="s">
        <v>91</v>
      </c>
      <c r="D173" s="41" t="s">
        <v>386</v>
      </c>
      <c r="E173" s="41" t="s">
        <v>735</v>
      </c>
      <c r="F173" s="41" t="s">
        <v>736</v>
      </c>
      <c r="G173" s="53" t="s">
        <v>42</v>
      </c>
      <c r="H173" s="41"/>
      <c r="I173" s="41" t="s">
        <v>737</v>
      </c>
      <c r="J173" s="41" t="s">
        <v>386</v>
      </c>
      <c r="K173" s="72">
        <v>45126</v>
      </c>
      <c r="L173" s="43">
        <v>2023015</v>
      </c>
      <c r="M173" s="43">
        <v>409</v>
      </c>
      <c r="N173" s="44"/>
      <c r="O173" s="43">
        <f>'EQUIPO MARZO 2025'!AQ172</f>
        <v>0</v>
      </c>
      <c r="P173" s="45">
        <f t="shared" si="0"/>
        <v>0</v>
      </c>
      <c r="Q173" s="46">
        <f t="shared" si="297"/>
        <v>0</v>
      </c>
      <c r="R173" s="46">
        <f t="shared" ref="R173:T173" si="339">AL173</f>
        <v>0</v>
      </c>
      <c r="S173" s="46">
        <f t="shared" si="339"/>
        <v>0</v>
      </c>
      <c r="T173" s="47">
        <f t="shared" si="339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2025'!AP172</f>
        <v>0</v>
      </c>
      <c r="AK173" s="52">
        <f t="shared" ref="AK173:AO173" si="340">P173-Z173+AE173+U173</f>
        <v>0</v>
      </c>
      <c r="AL173" s="46">
        <f t="shared" si="340"/>
        <v>0</v>
      </c>
      <c r="AM173" s="46">
        <f t="shared" si="340"/>
        <v>0</v>
      </c>
      <c r="AN173" s="46">
        <f t="shared" si="340"/>
        <v>0</v>
      </c>
      <c r="AO173" s="46">
        <f t="shared" si="340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  <c r="AW173" s="4"/>
      <c r="AX173" s="4"/>
    </row>
    <row r="174" spans="1:50" ht="64.5" customHeight="1" x14ac:dyDescent="0.4">
      <c r="A174" s="35">
        <f t="shared" si="37"/>
        <v>168</v>
      </c>
      <c r="B174" s="67" t="s">
        <v>738</v>
      </c>
      <c r="C174" s="41" t="s">
        <v>91</v>
      </c>
      <c r="D174" s="37" t="s">
        <v>739</v>
      </c>
      <c r="E174" s="41" t="s">
        <v>740</v>
      </c>
      <c r="F174" s="37" t="s">
        <v>741</v>
      </c>
      <c r="G174" s="38" t="s">
        <v>42</v>
      </c>
      <c r="H174" s="37"/>
      <c r="I174" s="41" t="s">
        <v>742</v>
      </c>
      <c r="J174" s="41" t="s">
        <v>743</v>
      </c>
      <c r="K174" s="72">
        <v>45241</v>
      </c>
      <c r="L174" s="43">
        <v>2590526372</v>
      </c>
      <c r="M174" s="43">
        <v>465</v>
      </c>
      <c r="N174" s="44"/>
      <c r="O174" s="43">
        <f>'EQUIPO MARZO 2025'!AQ173</f>
        <v>0</v>
      </c>
      <c r="P174" s="45">
        <f t="shared" si="0"/>
        <v>0</v>
      </c>
      <c r="Q174" s="46">
        <f t="shared" si="297"/>
        <v>0</v>
      </c>
      <c r="R174" s="46">
        <f t="shared" ref="R174:T174" si="341">AL174</f>
        <v>0</v>
      </c>
      <c r="S174" s="46">
        <f t="shared" si="341"/>
        <v>0</v>
      </c>
      <c r="T174" s="47">
        <f t="shared" si="341"/>
        <v>0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2025'!AP173</f>
        <v>0</v>
      </c>
      <c r="AK174" s="52">
        <f t="shared" ref="AK174:AO174" si="342">P174-Z174+AE174+U174</f>
        <v>0</v>
      </c>
      <c r="AL174" s="46">
        <f t="shared" si="342"/>
        <v>0</v>
      </c>
      <c r="AM174" s="46">
        <f t="shared" si="342"/>
        <v>0</v>
      </c>
      <c r="AN174" s="46">
        <f t="shared" si="342"/>
        <v>0</v>
      </c>
      <c r="AO174" s="46">
        <f t="shared" si="342"/>
        <v>0</v>
      </c>
      <c r="AP174" s="37"/>
      <c r="AQ174" s="43">
        <f t="shared" si="3"/>
        <v>0</v>
      </c>
      <c r="AR174" s="41"/>
      <c r="AS174" s="41"/>
      <c r="AT174" s="53"/>
      <c r="AU174" s="54"/>
      <c r="AV174" s="54"/>
      <c r="AW174" s="4"/>
      <c r="AX174" s="4"/>
    </row>
    <row r="175" spans="1:50" ht="64.5" customHeight="1" x14ac:dyDescent="0.4">
      <c r="A175" s="35">
        <f t="shared" si="37"/>
        <v>169</v>
      </c>
      <c r="B175" s="67" t="s">
        <v>744</v>
      </c>
      <c r="C175" s="41" t="s">
        <v>91</v>
      </c>
      <c r="D175" s="41" t="s">
        <v>58</v>
      </c>
      <c r="E175" s="41" t="s">
        <v>745</v>
      </c>
      <c r="F175" s="41" t="s">
        <v>700</v>
      </c>
      <c r="G175" s="53" t="s">
        <v>42</v>
      </c>
      <c r="H175" s="74">
        <v>7500</v>
      </c>
      <c r="I175" s="41" t="s">
        <v>746</v>
      </c>
      <c r="J175" s="41" t="s">
        <v>72</v>
      </c>
      <c r="K175" s="66">
        <v>45328</v>
      </c>
      <c r="L175" s="43" t="s">
        <v>109</v>
      </c>
      <c r="M175" s="43">
        <v>31</v>
      </c>
      <c r="N175" s="41"/>
      <c r="O175" s="43">
        <f>'EQUIPO MARZO 2025'!AQ174</f>
        <v>5</v>
      </c>
      <c r="P175" s="45">
        <f t="shared" si="0"/>
        <v>5</v>
      </c>
      <c r="Q175" s="46">
        <f t="shared" si="297"/>
        <v>5</v>
      </c>
      <c r="R175" s="46">
        <f t="shared" ref="R175:T175" si="343">AL175</f>
        <v>5</v>
      </c>
      <c r="S175" s="46">
        <f t="shared" si="343"/>
        <v>5</v>
      </c>
      <c r="T175" s="47">
        <f t="shared" si="343"/>
        <v>5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2025'!AP174</f>
        <v>5</v>
      </c>
      <c r="AK175" s="52">
        <f t="shared" ref="AK175:AO175" si="344">P175-Z175+AE175+U175</f>
        <v>5</v>
      </c>
      <c r="AL175" s="46">
        <f t="shared" si="344"/>
        <v>5</v>
      </c>
      <c r="AM175" s="46">
        <f t="shared" si="344"/>
        <v>5</v>
      </c>
      <c r="AN175" s="46">
        <f t="shared" si="344"/>
        <v>5</v>
      </c>
      <c r="AO175" s="46">
        <f t="shared" si="344"/>
        <v>5</v>
      </c>
      <c r="AP175" s="37"/>
      <c r="AQ175" s="43">
        <f t="shared" si="3"/>
        <v>5</v>
      </c>
      <c r="AR175" s="41"/>
      <c r="AS175" s="41"/>
      <c r="AT175" s="53"/>
      <c r="AU175" s="54"/>
      <c r="AV175" s="54"/>
      <c r="AW175" s="4"/>
      <c r="AX175" s="4"/>
    </row>
    <row r="176" spans="1:50" ht="64.5" customHeight="1" x14ac:dyDescent="0.4">
      <c r="A176" s="35">
        <f t="shared" si="37"/>
        <v>170</v>
      </c>
      <c r="B176" s="67" t="s">
        <v>747</v>
      </c>
      <c r="C176" s="41" t="s">
        <v>190</v>
      </c>
      <c r="D176" s="41" t="s">
        <v>58</v>
      </c>
      <c r="E176" s="53" t="s">
        <v>748</v>
      </c>
      <c r="F176" s="41" t="s">
        <v>700</v>
      </c>
      <c r="G176" s="53" t="s">
        <v>42</v>
      </c>
      <c r="H176" s="74"/>
      <c r="I176" s="41" t="s">
        <v>749</v>
      </c>
      <c r="J176" s="41" t="s">
        <v>72</v>
      </c>
      <c r="K176" s="66">
        <v>45673</v>
      </c>
      <c r="L176" s="43" t="s">
        <v>89</v>
      </c>
      <c r="M176" s="43">
        <v>129</v>
      </c>
      <c r="N176" s="41"/>
      <c r="O176" s="43">
        <f>'EQUIPO MARZO 2025'!AQ175</f>
        <v>3</v>
      </c>
      <c r="P176" s="45">
        <f t="shared" si="0"/>
        <v>3</v>
      </c>
      <c r="Q176" s="46">
        <f t="shared" si="297"/>
        <v>3</v>
      </c>
      <c r="R176" s="46">
        <f t="shared" ref="R176:T176" si="345">AL176</f>
        <v>3</v>
      </c>
      <c r="S176" s="46">
        <f t="shared" si="345"/>
        <v>3</v>
      </c>
      <c r="T176" s="47">
        <f t="shared" si="345"/>
        <v>3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2025'!AP175</f>
        <v>3</v>
      </c>
      <c r="AK176" s="52">
        <f t="shared" ref="AK176:AO176" si="346">P176-Z176+AE176+U176</f>
        <v>3</v>
      </c>
      <c r="AL176" s="46">
        <f t="shared" si="346"/>
        <v>3</v>
      </c>
      <c r="AM176" s="46">
        <f t="shared" si="346"/>
        <v>3</v>
      </c>
      <c r="AN176" s="46">
        <f t="shared" si="346"/>
        <v>3</v>
      </c>
      <c r="AO176" s="46">
        <f t="shared" si="346"/>
        <v>3</v>
      </c>
      <c r="AP176" s="37"/>
      <c r="AQ176" s="43">
        <f t="shared" si="3"/>
        <v>3</v>
      </c>
      <c r="AR176" s="41"/>
      <c r="AS176" s="41"/>
      <c r="AT176" s="53"/>
      <c r="AU176" s="54"/>
      <c r="AV176" s="54"/>
      <c r="AW176" s="4"/>
      <c r="AX176" s="4"/>
    </row>
    <row r="177" spans="1:50" ht="64.5" customHeight="1" x14ac:dyDescent="0.4">
      <c r="A177" s="35">
        <f t="shared" si="37"/>
        <v>171</v>
      </c>
      <c r="B177" s="55" t="s">
        <v>751</v>
      </c>
      <c r="C177" s="41" t="s">
        <v>91</v>
      </c>
      <c r="D177" s="63" t="s">
        <v>63</v>
      </c>
      <c r="E177" s="57" t="s">
        <v>752</v>
      </c>
      <c r="F177" s="64" t="s">
        <v>700</v>
      </c>
      <c r="G177" s="55" t="s">
        <v>42</v>
      </c>
      <c r="H177" s="65">
        <v>17500</v>
      </c>
      <c r="I177" s="61" t="s">
        <v>753</v>
      </c>
      <c r="J177" s="63" t="s">
        <v>63</v>
      </c>
      <c r="K177" s="72">
        <v>45673</v>
      </c>
      <c r="L177" s="43">
        <v>2225338</v>
      </c>
      <c r="M177" s="43">
        <v>133</v>
      </c>
      <c r="N177" s="53"/>
      <c r="O177" s="43">
        <f>'EQUIPO MARZO 2025'!AQ176</f>
        <v>8</v>
      </c>
      <c r="P177" s="45">
        <f t="shared" si="0"/>
        <v>8</v>
      </c>
      <c r="Q177" s="46">
        <f t="shared" si="297"/>
        <v>8</v>
      </c>
      <c r="R177" s="46">
        <f t="shared" ref="R177:T177" si="347">AL177</f>
        <v>8</v>
      </c>
      <c r="S177" s="46">
        <f t="shared" si="347"/>
        <v>8</v>
      </c>
      <c r="T177" s="47">
        <f t="shared" si="347"/>
        <v>8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2025'!AP176</f>
        <v>8</v>
      </c>
      <c r="AK177" s="52">
        <f t="shared" ref="AK177:AO177" si="348">P177-Z177+AE177+U177</f>
        <v>8</v>
      </c>
      <c r="AL177" s="46">
        <f t="shared" si="348"/>
        <v>8</v>
      </c>
      <c r="AM177" s="46">
        <f t="shared" si="348"/>
        <v>8</v>
      </c>
      <c r="AN177" s="46">
        <f t="shared" si="348"/>
        <v>8</v>
      </c>
      <c r="AO177" s="46">
        <f t="shared" si="348"/>
        <v>8</v>
      </c>
      <c r="AP177" s="38" t="s">
        <v>755</v>
      </c>
      <c r="AQ177" s="43">
        <f t="shared" si="3"/>
        <v>8</v>
      </c>
      <c r="AR177" s="53"/>
      <c r="AS177" s="53"/>
      <c r="AT177" s="53"/>
      <c r="AU177" s="54"/>
      <c r="AV177" s="54"/>
      <c r="AW177" s="25"/>
      <c r="AX177" s="4"/>
    </row>
    <row r="178" spans="1:50" ht="64.5" customHeight="1" x14ac:dyDescent="0.4">
      <c r="A178" s="35">
        <f t="shared" si="37"/>
        <v>172</v>
      </c>
      <c r="B178" s="67" t="s">
        <v>756</v>
      </c>
      <c r="C178" s="41" t="s">
        <v>91</v>
      </c>
      <c r="D178" s="41" t="s">
        <v>58</v>
      </c>
      <c r="E178" s="41" t="s">
        <v>757</v>
      </c>
      <c r="F178" s="41" t="s">
        <v>700</v>
      </c>
      <c r="G178" s="53" t="s">
        <v>42</v>
      </c>
      <c r="H178" s="41" t="s">
        <v>97</v>
      </c>
      <c r="I178" s="41" t="s">
        <v>757</v>
      </c>
      <c r="J178" s="41" t="s">
        <v>72</v>
      </c>
      <c r="K178" s="66">
        <v>44592</v>
      </c>
      <c r="L178" s="43"/>
      <c r="M178" s="43"/>
      <c r="N178" s="41"/>
      <c r="O178" s="43">
        <f>'EQUIPO MARZO 2025'!AQ177</f>
        <v>0</v>
      </c>
      <c r="P178" s="45">
        <f t="shared" si="0"/>
        <v>0</v>
      </c>
      <c r="Q178" s="46">
        <f t="shared" si="297"/>
        <v>0</v>
      </c>
      <c r="R178" s="46">
        <f t="shared" ref="R178:T178" si="349">AL178</f>
        <v>0</v>
      </c>
      <c r="S178" s="46">
        <f t="shared" si="349"/>
        <v>0</v>
      </c>
      <c r="T178" s="47">
        <f t="shared" si="349"/>
        <v>0</v>
      </c>
      <c r="U178" s="48"/>
      <c r="V178" s="37"/>
      <c r="W178" s="37"/>
      <c r="X178" s="37"/>
      <c r="Y178" s="49"/>
      <c r="Z178" s="138"/>
      <c r="AA178" s="139"/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2025'!AP177</f>
        <v>0</v>
      </c>
      <c r="AK178" s="52">
        <f t="shared" ref="AK178:AO178" si="350">P178-Z178+AE178+U178</f>
        <v>0</v>
      </c>
      <c r="AL178" s="46">
        <f t="shared" si="350"/>
        <v>0</v>
      </c>
      <c r="AM178" s="46">
        <f t="shared" si="350"/>
        <v>0</v>
      </c>
      <c r="AN178" s="46">
        <f t="shared" si="350"/>
        <v>0</v>
      </c>
      <c r="AO178" s="46">
        <f t="shared" si="350"/>
        <v>0</v>
      </c>
      <c r="AP178" s="37"/>
      <c r="AQ178" s="43">
        <f t="shared" si="3"/>
        <v>0</v>
      </c>
      <c r="AR178" s="41"/>
      <c r="AS178" s="41"/>
      <c r="AT178" s="53"/>
      <c r="AU178" s="54"/>
      <c r="AV178" s="54"/>
      <c r="AW178" s="4"/>
      <c r="AX178" s="4"/>
    </row>
    <row r="179" spans="1:50" ht="64.5" customHeight="1" x14ac:dyDescent="0.4">
      <c r="A179" s="35">
        <f t="shared" si="37"/>
        <v>173</v>
      </c>
      <c r="B179" s="67" t="s">
        <v>759</v>
      </c>
      <c r="C179" s="41" t="s">
        <v>91</v>
      </c>
      <c r="D179" s="63" t="s">
        <v>58</v>
      </c>
      <c r="E179" s="41" t="s">
        <v>406</v>
      </c>
      <c r="F179" s="41" t="s">
        <v>700</v>
      </c>
      <c r="G179" s="53" t="s">
        <v>42</v>
      </c>
      <c r="H179" s="74">
        <v>3800</v>
      </c>
      <c r="I179" s="41" t="s">
        <v>760</v>
      </c>
      <c r="J179" s="41" t="s">
        <v>72</v>
      </c>
      <c r="K179" s="72">
        <v>45687</v>
      </c>
      <c r="L179" s="43" t="s">
        <v>109</v>
      </c>
      <c r="M179" s="43">
        <v>150</v>
      </c>
      <c r="N179" s="131" t="s">
        <v>1381</v>
      </c>
      <c r="O179" s="43">
        <f>'EQUIPO MARZO 2025'!AQ178</f>
        <v>7</v>
      </c>
      <c r="P179" s="45">
        <f t="shared" si="0"/>
        <v>7</v>
      </c>
      <c r="Q179" s="46">
        <f t="shared" si="297"/>
        <v>7</v>
      </c>
      <c r="R179" s="46">
        <f t="shared" ref="R179:T179" si="351">AL179</f>
        <v>7</v>
      </c>
      <c r="S179" s="46">
        <f t="shared" si="351"/>
        <v>7</v>
      </c>
      <c r="T179" s="47">
        <f t="shared" si="351"/>
        <v>6</v>
      </c>
      <c r="U179" s="48"/>
      <c r="V179" s="37"/>
      <c r="W179" s="37"/>
      <c r="X179" s="37"/>
      <c r="Y179" s="49"/>
      <c r="Z179" s="138"/>
      <c r="AA179" s="139"/>
      <c r="AB179" s="37"/>
      <c r="AC179" s="37">
        <v>1</v>
      </c>
      <c r="AD179" s="49"/>
      <c r="AE179" s="50"/>
      <c r="AF179" s="37"/>
      <c r="AG179" s="37"/>
      <c r="AH179" s="37"/>
      <c r="AI179" s="49"/>
      <c r="AJ179" s="51">
        <f>'EQUIPO ENERO 2025'!AP178</f>
        <v>7</v>
      </c>
      <c r="AK179" s="52">
        <f t="shared" ref="AK179:AO179" si="352">P179-Z179+AE179+U179</f>
        <v>7</v>
      </c>
      <c r="AL179" s="46">
        <f t="shared" si="352"/>
        <v>7</v>
      </c>
      <c r="AM179" s="46">
        <f t="shared" si="352"/>
        <v>7</v>
      </c>
      <c r="AN179" s="46">
        <f t="shared" si="352"/>
        <v>6</v>
      </c>
      <c r="AO179" s="46">
        <f t="shared" si="352"/>
        <v>6</v>
      </c>
      <c r="AP179" s="37"/>
      <c r="AQ179" s="43">
        <f t="shared" si="3"/>
        <v>6</v>
      </c>
      <c r="AR179" s="53">
        <v>3499117857</v>
      </c>
      <c r="AS179" s="53">
        <v>400</v>
      </c>
      <c r="AT179" s="53"/>
      <c r="AU179" s="54"/>
      <c r="AV179" s="54"/>
      <c r="AW179" s="4"/>
      <c r="AX179" s="4"/>
    </row>
    <row r="180" spans="1:50" ht="64.5" customHeight="1" x14ac:dyDescent="0.4">
      <c r="A180" s="35">
        <f t="shared" si="37"/>
        <v>174</v>
      </c>
      <c r="B180" s="73" t="s">
        <v>762</v>
      </c>
      <c r="C180" s="44" t="s">
        <v>155</v>
      </c>
      <c r="D180" s="41"/>
      <c r="E180" s="41" t="s">
        <v>689</v>
      </c>
      <c r="F180" s="41" t="s">
        <v>700</v>
      </c>
      <c r="G180" s="44" t="s">
        <v>42</v>
      </c>
      <c r="H180" s="41"/>
      <c r="I180" s="44"/>
      <c r="J180" s="41" t="s">
        <v>72</v>
      </c>
      <c r="K180" s="72">
        <v>45464</v>
      </c>
      <c r="L180" s="43"/>
      <c r="M180" s="43">
        <v>87</v>
      </c>
      <c r="N180" s="44"/>
      <c r="O180" s="43">
        <f>'EQUIPO MARZO 2025'!AQ179</f>
        <v>0</v>
      </c>
      <c r="P180" s="45">
        <f t="shared" si="0"/>
        <v>0</v>
      </c>
      <c r="Q180" s="46">
        <f t="shared" si="297"/>
        <v>0</v>
      </c>
      <c r="R180" s="46">
        <f t="shared" ref="R180:T180" si="353">AL180</f>
        <v>0</v>
      </c>
      <c r="S180" s="46">
        <f t="shared" si="353"/>
        <v>0</v>
      </c>
      <c r="T180" s="47">
        <f t="shared" si="353"/>
        <v>0</v>
      </c>
      <c r="U180" s="48"/>
      <c r="V180" s="37"/>
      <c r="W180" s="37"/>
      <c r="X180" s="37"/>
      <c r="Y180" s="49"/>
      <c r="Z180" s="50"/>
      <c r="AA180" s="37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2025'!AP179</f>
        <v>0</v>
      </c>
      <c r="AK180" s="52">
        <f t="shared" ref="AK180:AO180" si="354">P180-Z180+AE180+U180</f>
        <v>0</v>
      </c>
      <c r="AL180" s="46">
        <f t="shared" si="354"/>
        <v>0</v>
      </c>
      <c r="AM180" s="46">
        <f t="shared" si="354"/>
        <v>0</v>
      </c>
      <c r="AN180" s="46">
        <f t="shared" si="354"/>
        <v>0</v>
      </c>
      <c r="AO180" s="46">
        <f t="shared" si="354"/>
        <v>0</v>
      </c>
      <c r="AP180" s="37"/>
      <c r="AQ180" s="43">
        <f t="shared" si="3"/>
        <v>0</v>
      </c>
      <c r="AR180" s="41"/>
      <c r="AS180" s="41"/>
      <c r="AT180" s="53"/>
      <c r="AU180" s="54"/>
      <c r="AV180" s="54"/>
      <c r="AW180" s="4"/>
      <c r="AX180" s="4"/>
    </row>
    <row r="181" spans="1:50" ht="64.5" customHeight="1" x14ac:dyDescent="0.4">
      <c r="A181" s="35">
        <f t="shared" si="37"/>
        <v>175</v>
      </c>
      <c r="B181" s="73" t="s">
        <v>763</v>
      </c>
      <c r="C181" s="44" t="s">
        <v>132</v>
      </c>
      <c r="D181" s="41" t="s">
        <v>176</v>
      </c>
      <c r="E181" s="41" t="s">
        <v>764</v>
      </c>
      <c r="F181" s="41" t="s">
        <v>700</v>
      </c>
      <c r="G181" s="44" t="s">
        <v>42</v>
      </c>
      <c r="H181" s="41"/>
      <c r="I181" s="44"/>
      <c r="J181" s="41" t="s">
        <v>386</v>
      </c>
      <c r="K181" s="72">
        <v>45539</v>
      </c>
      <c r="L181" s="43" t="s">
        <v>625</v>
      </c>
      <c r="M181" s="43">
        <v>33</v>
      </c>
      <c r="N181" s="44"/>
      <c r="O181" s="43">
        <f>'EQUIPO MARZO 2025'!AQ180</f>
        <v>3</v>
      </c>
      <c r="P181" s="45">
        <f t="shared" si="0"/>
        <v>3</v>
      </c>
      <c r="Q181" s="46">
        <f t="shared" si="297"/>
        <v>3</v>
      </c>
      <c r="R181" s="46">
        <f t="shared" ref="R181:T181" si="355">AL181</f>
        <v>3</v>
      </c>
      <c r="S181" s="46">
        <f t="shared" si="355"/>
        <v>3</v>
      </c>
      <c r="T181" s="47">
        <f t="shared" si="355"/>
        <v>3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2025'!AP180</f>
        <v>3</v>
      </c>
      <c r="AK181" s="52">
        <f t="shared" ref="AK181:AO181" si="356">P181-Z181+AE181+U181</f>
        <v>3</v>
      </c>
      <c r="AL181" s="46">
        <f t="shared" si="356"/>
        <v>3</v>
      </c>
      <c r="AM181" s="46">
        <f t="shared" si="356"/>
        <v>3</v>
      </c>
      <c r="AN181" s="46">
        <f t="shared" si="356"/>
        <v>3</v>
      </c>
      <c r="AO181" s="46">
        <f t="shared" si="356"/>
        <v>3</v>
      </c>
      <c r="AP181" s="37"/>
      <c r="AQ181" s="43">
        <f t="shared" si="3"/>
        <v>3</v>
      </c>
      <c r="AR181" s="41"/>
      <c r="AS181" s="41"/>
      <c r="AT181" s="53"/>
      <c r="AU181" s="54"/>
      <c r="AV181" s="54"/>
      <c r="AW181" s="4"/>
      <c r="AX181" s="4"/>
    </row>
    <row r="182" spans="1:50" ht="64.5" customHeight="1" x14ac:dyDescent="0.4">
      <c r="A182" s="35">
        <f t="shared" si="37"/>
        <v>176</v>
      </c>
      <c r="B182" s="73" t="s">
        <v>765</v>
      </c>
      <c r="C182" s="44" t="s">
        <v>132</v>
      </c>
      <c r="D182" s="41" t="s">
        <v>58</v>
      </c>
      <c r="E182" s="41" t="s">
        <v>766</v>
      </c>
      <c r="F182" s="41" t="s">
        <v>700</v>
      </c>
      <c r="G182" s="44"/>
      <c r="H182" s="41"/>
      <c r="I182" s="41" t="s">
        <v>766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MARZO 2025'!AQ181</f>
        <v>5</v>
      </c>
      <c r="P182" s="45">
        <f t="shared" si="0"/>
        <v>5</v>
      </c>
      <c r="Q182" s="46">
        <f t="shared" si="297"/>
        <v>5</v>
      </c>
      <c r="R182" s="46">
        <f t="shared" ref="R182:T182" si="357">AL182</f>
        <v>5</v>
      </c>
      <c r="S182" s="46">
        <f t="shared" si="357"/>
        <v>5</v>
      </c>
      <c r="T182" s="47">
        <f t="shared" si="357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2025'!AP181</f>
        <v>5</v>
      </c>
      <c r="AK182" s="52">
        <f t="shared" ref="AK182:AO182" si="358">P182-Z182+AE182+U182</f>
        <v>5</v>
      </c>
      <c r="AL182" s="46">
        <f t="shared" si="358"/>
        <v>5</v>
      </c>
      <c r="AM182" s="46">
        <f t="shared" si="358"/>
        <v>5</v>
      </c>
      <c r="AN182" s="46">
        <f t="shared" si="358"/>
        <v>5</v>
      </c>
      <c r="AO182" s="46">
        <f t="shared" si="358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  <c r="AW182" s="4"/>
      <c r="AX182" s="4"/>
    </row>
    <row r="183" spans="1:50" ht="64.5" customHeight="1" x14ac:dyDescent="0.4">
      <c r="A183" s="35">
        <f t="shared" si="37"/>
        <v>177</v>
      </c>
      <c r="B183" s="73" t="s">
        <v>767</v>
      </c>
      <c r="C183" s="44" t="s">
        <v>132</v>
      </c>
      <c r="D183" s="41" t="s">
        <v>58</v>
      </c>
      <c r="E183" s="41" t="s">
        <v>768</v>
      </c>
      <c r="F183" s="41" t="s">
        <v>700</v>
      </c>
      <c r="G183" s="44"/>
      <c r="H183" s="41"/>
      <c r="I183" s="41" t="s">
        <v>768</v>
      </c>
      <c r="J183" s="41" t="s">
        <v>72</v>
      </c>
      <c r="K183" s="72">
        <v>45574</v>
      </c>
      <c r="L183" s="43" t="s">
        <v>142</v>
      </c>
      <c r="M183" s="43">
        <v>74</v>
      </c>
      <c r="N183" s="44"/>
      <c r="O183" s="43">
        <f>'EQUIPO MARZO 2025'!AQ182</f>
        <v>5</v>
      </c>
      <c r="P183" s="45">
        <f t="shared" si="0"/>
        <v>5</v>
      </c>
      <c r="Q183" s="46">
        <f t="shared" si="297"/>
        <v>5</v>
      </c>
      <c r="R183" s="46">
        <f t="shared" ref="R183:T183" si="359">AL183</f>
        <v>5</v>
      </c>
      <c r="S183" s="46">
        <f t="shared" si="359"/>
        <v>5</v>
      </c>
      <c r="T183" s="47">
        <f t="shared" si="359"/>
        <v>5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2025'!AP182</f>
        <v>5</v>
      </c>
      <c r="AK183" s="52">
        <f t="shared" ref="AK183:AO183" si="360">P183-Z183+AE183+U183</f>
        <v>5</v>
      </c>
      <c r="AL183" s="46">
        <f t="shared" si="360"/>
        <v>5</v>
      </c>
      <c r="AM183" s="46">
        <f t="shared" si="360"/>
        <v>5</v>
      </c>
      <c r="AN183" s="46">
        <f t="shared" si="360"/>
        <v>5</v>
      </c>
      <c r="AO183" s="46">
        <f t="shared" si="360"/>
        <v>5</v>
      </c>
      <c r="AP183" s="37"/>
      <c r="AQ183" s="43">
        <f t="shared" si="3"/>
        <v>5</v>
      </c>
      <c r="AR183" s="41"/>
      <c r="AS183" s="41"/>
      <c r="AT183" s="53"/>
      <c r="AU183" s="54"/>
      <c r="AV183" s="54"/>
      <c r="AW183" s="4"/>
      <c r="AX183" s="4"/>
    </row>
    <row r="184" spans="1:50" ht="64.5" customHeight="1" x14ac:dyDescent="0.4">
      <c r="A184" s="35">
        <f t="shared" si="37"/>
        <v>178</v>
      </c>
      <c r="B184" s="73" t="s">
        <v>770</v>
      </c>
      <c r="C184" s="44" t="s">
        <v>155</v>
      </c>
      <c r="D184" s="53" t="s">
        <v>176</v>
      </c>
      <c r="E184" s="41" t="s">
        <v>771</v>
      </c>
      <c r="F184" s="41" t="s">
        <v>700</v>
      </c>
      <c r="G184" s="44" t="s">
        <v>42</v>
      </c>
      <c r="H184" s="74">
        <v>9600</v>
      </c>
      <c r="I184" s="41" t="s">
        <v>771</v>
      </c>
      <c r="J184" s="41" t="s">
        <v>160</v>
      </c>
      <c r="K184" s="72">
        <v>45666</v>
      </c>
      <c r="L184" s="43" t="s">
        <v>45</v>
      </c>
      <c r="M184" s="43">
        <v>117</v>
      </c>
      <c r="N184" s="44"/>
      <c r="O184" s="43">
        <f>'EQUIPO MARZO 2025'!AQ183</f>
        <v>0</v>
      </c>
      <c r="P184" s="45">
        <f t="shared" si="0"/>
        <v>0</v>
      </c>
      <c r="Q184" s="46">
        <f t="shared" si="297"/>
        <v>0</v>
      </c>
      <c r="R184" s="46">
        <f t="shared" ref="R184:T184" si="361">AL184</f>
        <v>0</v>
      </c>
      <c r="S184" s="46">
        <f t="shared" si="361"/>
        <v>0</v>
      </c>
      <c r="T184" s="47">
        <f t="shared" si="361"/>
        <v>0</v>
      </c>
      <c r="U184" s="48"/>
      <c r="V184" s="37"/>
      <c r="W184" s="37"/>
      <c r="X184" s="37"/>
      <c r="Y184" s="49"/>
      <c r="Z184" s="50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2025'!AP183</f>
        <v>0</v>
      </c>
      <c r="AK184" s="52">
        <f t="shared" ref="AK184:AO184" si="362">P184-Z184+AE184+U184</f>
        <v>0</v>
      </c>
      <c r="AL184" s="46">
        <f t="shared" si="362"/>
        <v>0</v>
      </c>
      <c r="AM184" s="46">
        <f t="shared" si="362"/>
        <v>0</v>
      </c>
      <c r="AN184" s="46">
        <f t="shared" si="362"/>
        <v>0</v>
      </c>
      <c r="AO184" s="46">
        <f t="shared" si="362"/>
        <v>0</v>
      </c>
      <c r="AP184" s="37"/>
      <c r="AQ184" s="43">
        <f t="shared" si="3"/>
        <v>0</v>
      </c>
      <c r="AR184" s="41"/>
      <c r="AS184" s="41"/>
      <c r="AT184" s="53"/>
      <c r="AU184" s="54"/>
      <c r="AV184" s="54"/>
      <c r="AW184" s="4"/>
      <c r="AX184" s="4"/>
    </row>
    <row r="185" spans="1:50" ht="64.5" customHeight="1" x14ac:dyDescent="0.4">
      <c r="A185" s="35">
        <f t="shared" si="37"/>
        <v>179</v>
      </c>
      <c r="B185" s="67" t="s">
        <v>775</v>
      </c>
      <c r="C185" s="41" t="s">
        <v>91</v>
      </c>
      <c r="D185" s="41" t="s">
        <v>58</v>
      </c>
      <c r="E185" s="41" t="s">
        <v>776</v>
      </c>
      <c r="F185" s="41" t="s">
        <v>700</v>
      </c>
      <c r="G185" s="41" t="s">
        <v>42</v>
      </c>
      <c r="H185" s="74">
        <v>3800</v>
      </c>
      <c r="I185" s="41" t="s">
        <v>777</v>
      </c>
      <c r="J185" s="41" t="s">
        <v>72</v>
      </c>
      <c r="K185" s="72">
        <v>45574</v>
      </c>
      <c r="L185" s="43" t="s">
        <v>142</v>
      </c>
      <c r="M185" s="43">
        <v>72</v>
      </c>
      <c r="N185" s="133" t="s">
        <v>463</v>
      </c>
      <c r="O185" s="43">
        <f>'EQUIPO MARZO 2025'!AQ184</f>
        <v>14</v>
      </c>
      <c r="P185" s="45">
        <f t="shared" si="0"/>
        <v>14</v>
      </c>
      <c r="Q185" s="46">
        <f t="shared" si="297"/>
        <v>14</v>
      </c>
      <c r="R185" s="46">
        <f t="shared" ref="R185:T185" si="363">AL185</f>
        <v>13</v>
      </c>
      <c r="S185" s="46">
        <f t="shared" si="363"/>
        <v>13</v>
      </c>
      <c r="T185" s="47">
        <f t="shared" si="363"/>
        <v>13</v>
      </c>
      <c r="U185" s="48"/>
      <c r="V185" s="37"/>
      <c r="W185" s="37"/>
      <c r="X185" s="37"/>
      <c r="Y185" s="49"/>
      <c r="Z185" s="138"/>
      <c r="AA185" s="139">
        <v>1</v>
      </c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2025'!AP184</f>
        <v>14</v>
      </c>
      <c r="AK185" s="52">
        <f t="shared" ref="AK185:AO185" si="364">P185-Z185+AE185+U185</f>
        <v>14</v>
      </c>
      <c r="AL185" s="46">
        <f t="shared" si="364"/>
        <v>13</v>
      </c>
      <c r="AM185" s="46">
        <f t="shared" si="364"/>
        <v>13</v>
      </c>
      <c r="AN185" s="46">
        <f t="shared" si="364"/>
        <v>13</v>
      </c>
      <c r="AO185" s="46">
        <f t="shared" si="364"/>
        <v>13</v>
      </c>
      <c r="AP185" s="37"/>
      <c r="AQ185" s="43">
        <f t="shared" si="3"/>
        <v>13</v>
      </c>
      <c r="AR185" s="41"/>
      <c r="AS185" s="41">
        <v>387</v>
      </c>
      <c r="AT185" s="53"/>
      <c r="AU185" s="54"/>
      <c r="AV185" s="54"/>
      <c r="AW185" s="158"/>
      <c r="AX185" s="158"/>
    </row>
    <row r="186" spans="1:50" ht="64.5" customHeight="1" x14ac:dyDescent="0.4">
      <c r="A186" s="35">
        <f t="shared" si="37"/>
        <v>180</v>
      </c>
      <c r="B186" s="67" t="s">
        <v>781</v>
      </c>
      <c r="C186" s="41" t="s">
        <v>91</v>
      </c>
      <c r="D186" s="41" t="s">
        <v>411</v>
      </c>
      <c r="E186" s="41" t="s">
        <v>782</v>
      </c>
      <c r="F186" s="41" t="s">
        <v>472</v>
      </c>
      <c r="G186" s="53" t="s">
        <v>42</v>
      </c>
      <c r="H186" s="41"/>
      <c r="I186" s="41" t="s">
        <v>782</v>
      </c>
      <c r="J186" s="41" t="s">
        <v>72</v>
      </c>
      <c r="K186" s="72">
        <v>45139</v>
      </c>
      <c r="L186" s="43">
        <v>781781092133</v>
      </c>
      <c r="M186" s="43">
        <v>419</v>
      </c>
      <c r="N186" s="44"/>
      <c r="O186" s="43">
        <f>'EQUIPO MARZO 2025'!AQ185</f>
        <v>1</v>
      </c>
      <c r="P186" s="45">
        <f t="shared" si="0"/>
        <v>1</v>
      </c>
      <c r="Q186" s="46">
        <f t="shared" si="297"/>
        <v>1</v>
      </c>
      <c r="R186" s="46">
        <f t="shared" ref="R186:T186" si="365">AL186</f>
        <v>1</v>
      </c>
      <c r="S186" s="46">
        <f t="shared" si="365"/>
        <v>1</v>
      </c>
      <c r="T186" s="47">
        <f t="shared" si="365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2025'!AP185</f>
        <v>1</v>
      </c>
      <c r="AK186" s="52">
        <f t="shared" ref="AK186:AO186" si="366">P186-Z186+AE186+U186</f>
        <v>1</v>
      </c>
      <c r="AL186" s="46">
        <f t="shared" si="366"/>
        <v>1</v>
      </c>
      <c r="AM186" s="46">
        <f t="shared" si="366"/>
        <v>1</v>
      </c>
      <c r="AN186" s="46">
        <f t="shared" si="366"/>
        <v>1</v>
      </c>
      <c r="AO186" s="46">
        <f t="shared" si="366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  <c r="AW186" s="4"/>
      <c r="AX186" s="4"/>
    </row>
    <row r="187" spans="1:50" ht="64.5" customHeight="1" x14ac:dyDescent="0.4">
      <c r="A187" s="35">
        <f t="shared" si="37"/>
        <v>181</v>
      </c>
      <c r="B187" s="55" t="s">
        <v>784</v>
      </c>
      <c r="C187" s="58" t="s">
        <v>38</v>
      </c>
      <c r="D187" s="56" t="s">
        <v>58</v>
      </c>
      <c r="E187" s="57" t="s">
        <v>59</v>
      </c>
      <c r="F187" s="58" t="s">
        <v>439</v>
      </c>
      <c r="G187" s="59" t="s">
        <v>42</v>
      </c>
      <c r="H187" s="58"/>
      <c r="I187" s="61" t="s">
        <v>785</v>
      </c>
      <c r="J187" s="74" t="s">
        <v>58</v>
      </c>
      <c r="K187" s="66">
        <v>44592</v>
      </c>
      <c r="L187" s="43"/>
      <c r="M187" s="43"/>
      <c r="N187" s="41"/>
      <c r="O187" s="43">
        <f>'EQUIPO MARZO 2025'!AQ186</f>
        <v>1</v>
      </c>
      <c r="P187" s="45">
        <f t="shared" si="0"/>
        <v>1</v>
      </c>
      <c r="Q187" s="46">
        <f t="shared" si="297"/>
        <v>1</v>
      </c>
      <c r="R187" s="46">
        <f t="shared" ref="R187:T187" si="367">AL187</f>
        <v>1</v>
      </c>
      <c r="S187" s="46">
        <f t="shared" si="367"/>
        <v>1</v>
      </c>
      <c r="T187" s="47">
        <f t="shared" si="367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2025'!AP186</f>
        <v>1</v>
      </c>
      <c r="AK187" s="52">
        <f t="shared" ref="AK187:AO187" si="368">P187-Z187+AE187+U187</f>
        <v>1</v>
      </c>
      <c r="AL187" s="46">
        <f t="shared" si="368"/>
        <v>1</v>
      </c>
      <c r="AM187" s="46">
        <f t="shared" si="368"/>
        <v>1</v>
      </c>
      <c r="AN187" s="46">
        <f t="shared" si="368"/>
        <v>1</v>
      </c>
      <c r="AO187" s="46">
        <f t="shared" si="368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  <c r="AW187" s="4"/>
      <c r="AX187" s="4"/>
    </row>
    <row r="188" spans="1:50" ht="64.5" customHeight="1" x14ac:dyDescent="0.4">
      <c r="A188" s="35">
        <f t="shared" si="37"/>
        <v>182</v>
      </c>
      <c r="B188" s="55" t="s">
        <v>787</v>
      </c>
      <c r="C188" s="58" t="s">
        <v>38</v>
      </c>
      <c r="D188" s="63" t="s">
        <v>788</v>
      </c>
      <c r="E188" s="57" t="s">
        <v>788</v>
      </c>
      <c r="F188" s="64" t="s">
        <v>789</v>
      </c>
      <c r="G188" s="55" t="s">
        <v>42</v>
      </c>
      <c r="H188" s="64"/>
      <c r="I188" s="61" t="s">
        <v>790</v>
      </c>
      <c r="J188" s="63" t="s">
        <v>788</v>
      </c>
      <c r="K188" s="66">
        <v>44592</v>
      </c>
      <c r="L188" s="43"/>
      <c r="M188" s="43"/>
      <c r="N188" s="53"/>
      <c r="O188" s="43">
        <f>'EQUIPO MARZO 2025'!AQ187</f>
        <v>1</v>
      </c>
      <c r="P188" s="45">
        <f t="shared" si="0"/>
        <v>1</v>
      </c>
      <c r="Q188" s="46">
        <f t="shared" si="297"/>
        <v>1</v>
      </c>
      <c r="R188" s="46">
        <f t="shared" ref="R188:T188" si="369">AL188</f>
        <v>1</v>
      </c>
      <c r="S188" s="46">
        <f t="shared" si="369"/>
        <v>1</v>
      </c>
      <c r="T188" s="47">
        <f t="shared" si="369"/>
        <v>1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2025'!AP187</f>
        <v>1</v>
      </c>
      <c r="AK188" s="52">
        <f t="shared" ref="AK188:AO188" si="370">P188-Z188+AE188+U188</f>
        <v>1</v>
      </c>
      <c r="AL188" s="46">
        <f t="shared" si="370"/>
        <v>1</v>
      </c>
      <c r="AM188" s="46">
        <f t="shared" si="370"/>
        <v>1</v>
      </c>
      <c r="AN188" s="46">
        <f t="shared" si="370"/>
        <v>1</v>
      </c>
      <c r="AO188" s="46">
        <f t="shared" si="370"/>
        <v>1</v>
      </c>
      <c r="AP188" s="37"/>
      <c r="AQ188" s="43">
        <f t="shared" si="3"/>
        <v>1</v>
      </c>
      <c r="AR188" s="41"/>
      <c r="AS188" s="41"/>
      <c r="AT188" s="53"/>
      <c r="AU188" s="54"/>
      <c r="AV188" s="54"/>
      <c r="AW188" s="4"/>
      <c r="AX188" s="4"/>
    </row>
    <row r="189" spans="1:50" ht="64.5" customHeight="1" x14ac:dyDescent="0.4">
      <c r="A189" s="35">
        <f t="shared" si="37"/>
        <v>183</v>
      </c>
      <c r="B189" s="67" t="s">
        <v>791</v>
      </c>
      <c r="C189" s="41" t="s">
        <v>91</v>
      </c>
      <c r="D189" s="41" t="s">
        <v>72</v>
      </c>
      <c r="E189" s="41" t="s">
        <v>792</v>
      </c>
      <c r="F189" s="41" t="s">
        <v>793</v>
      </c>
      <c r="G189" s="53" t="s">
        <v>42</v>
      </c>
      <c r="H189" s="74">
        <v>1300</v>
      </c>
      <c r="I189" s="41" t="s">
        <v>794</v>
      </c>
      <c r="J189" s="41" t="s">
        <v>72</v>
      </c>
      <c r="K189" s="72">
        <v>45316</v>
      </c>
      <c r="L189" s="43"/>
      <c r="M189" s="43">
        <v>15</v>
      </c>
      <c r="N189" s="53"/>
      <c r="O189" s="43">
        <f>'EQUIPO MARZO 2025'!AQ188</f>
        <v>5</v>
      </c>
      <c r="P189" s="45">
        <f t="shared" si="0"/>
        <v>5</v>
      </c>
      <c r="Q189" s="46">
        <f t="shared" si="297"/>
        <v>5</v>
      </c>
      <c r="R189" s="46">
        <f t="shared" ref="R189:T189" si="371">AL189</f>
        <v>5</v>
      </c>
      <c r="S189" s="46">
        <f t="shared" si="371"/>
        <v>5</v>
      </c>
      <c r="T189" s="47">
        <f t="shared" si="371"/>
        <v>5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2025'!AP188</f>
        <v>5</v>
      </c>
      <c r="AK189" s="52">
        <f t="shared" ref="AK189:AO189" si="372">P189-Z189+AE189+U189</f>
        <v>5</v>
      </c>
      <c r="AL189" s="46">
        <f t="shared" si="372"/>
        <v>5</v>
      </c>
      <c r="AM189" s="46">
        <f t="shared" si="372"/>
        <v>5</v>
      </c>
      <c r="AN189" s="46">
        <f t="shared" si="372"/>
        <v>5</v>
      </c>
      <c r="AO189" s="46">
        <f t="shared" si="372"/>
        <v>5</v>
      </c>
      <c r="AP189" s="37"/>
      <c r="AQ189" s="43">
        <f t="shared" si="3"/>
        <v>5</v>
      </c>
      <c r="AR189" s="41"/>
      <c r="AS189" s="41"/>
      <c r="AT189" s="53"/>
      <c r="AU189" s="54"/>
      <c r="AV189" s="54"/>
      <c r="AW189" s="4"/>
      <c r="AX189" s="4"/>
    </row>
    <row r="190" spans="1:50" ht="64.5" customHeight="1" x14ac:dyDescent="0.4">
      <c r="A190" s="35">
        <f t="shared" si="37"/>
        <v>184</v>
      </c>
      <c r="B190" s="67" t="s">
        <v>795</v>
      </c>
      <c r="C190" s="41" t="s">
        <v>91</v>
      </c>
      <c r="D190" s="41" t="s">
        <v>72</v>
      </c>
      <c r="E190" s="41" t="s">
        <v>792</v>
      </c>
      <c r="F190" s="41" t="s">
        <v>796</v>
      </c>
      <c r="G190" s="53" t="s">
        <v>42</v>
      </c>
      <c r="H190" s="74">
        <v>2800</v>
      </c>
      <c r="I190" s="41" t="s">
        <v>797</v>
      </c>
      <c r="J190" s="41" t="s">
        <v>72</v>
      </c>
      <c r="K190" s="72">
        <v>45107</v>
      </c>
      <c r="L190" s="43" t="s">
        <v>109</v>
      </c>
      <c r="M190" s="43">
        <v>392</v>
      </c>
      <c r="N190" s="44"/>
      <c r="O190" s="43">
        <f>'EQUIPO MARZO 2025'!AQ189</f>
        <v>2</v>
      </c>
      <c r="P190" s="45">
        <f t="shared" si="0"/>
        <v>2</v>
      </c>
      <c r="Q190" s="46">
        <f t="shared" si="297"/>
        <v>2</v>
      </c>
      <c r="R190" s="46">
        <f t="shared" ref="R190:T190" si="373">AL190</f>
        <v>2</v>
      </c>
      <c r="S190" s="46">
        <f t="shared" si="373"/>
        <v>2</v>
      </c>
      <c r="T190" s="47">
        <f t="shared" si="373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2025'!AP189</f>
        <v>2</v>
      </c>
      <c r="AK190" s="52">
        <f t="shared" ref="AK190:AO190" si="374">P190-Z190+AE190+U190</f>
        <v>2</v>
      </c>
      <c r="AL190" s="46">
        <f t="shared" si="374"/>
        <v>2</v>
      </c>
      <c r="AM190" s="46">
        <f t="shared" si="374"/>
        <v>2</v>
      </c>
      <c r="AN190" s="46">
        <f t="shared" si="374"/>
        <v>2</v>
      </c>
      <c r="AO190" s="46">
        <f t="shared" si="374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  <c r="AW190" s="4"/>
      <c r="AX190" s="4"/>
    </row>
    <row r="191" spans="1:50" ht="64.5" customHeight="1" x14ac:dyDescent="0.4">
      <c r="A191" s="35">
        <f t="shared" si="37"/>
        <v>185</v>
      </c>
      <c r="B191" s="67" t="s">
        <v>798</v>
      </c>
      <c r="C191" s="41" t="s">
        <v>190</v>
      </c>
      <c r="D191" s="41" t="s">
        <v>72</v>
      </c>
      <c r="E191" s="41" t="s">
        <v>792</v>
      </c>
      <c r="F191" s="41" t="s">
        <v>799</v>
      </c>
      <c r="G191" s="53" t="s">
        <v>42</v>
      </c>
      <c r="H191" s="74"/>
      <c r="I191" s="41" t="s">
        <v>800</v>
      </c>
      <c r="J191" s="41" t="s">
        <v>72</v>
      </c>
      <c r="K191" s="72">
        <v>45566</v>
      </c>
      <c r="L191" s="43" t="s">
        <v>277</v>
      </c>
      <c r="M191" s="43">
        <v>68</v>
      </c>
      <c r="N191" s="44"/>
      <c r="O191" s="43">
        <f>'EQUIPO MARZO 2025'!AQ190</f>
        <v>2</v>
      </c>
      <c r="P191" s="45">
        <f t="shared" si="0"/>
        <v>2</v>
      </c>
      <c r="Q191" s="46">
        <f t="shared" si="297"/>
        <v>2</v>
      </c>
      <c r="R191" s="46">
        <f t="shared" ref="R191:T191" si="375">AL191</f>
        <v>2</v>
      </c>
      <c r="S191" s="46">
        <f t="shared" si="375"/>
        <v>2</v>
      </c>
      <c r="T191" s="47">
        <f t="shared" si="375"/>
        <v>2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2025'!AP190</f>
        <v>2</v>
      </c>
      <c r="AK191" s="52">
        <f t="shared" ref="AK191:AO191" si="376">P191-Z191+AE191+U191</f>
        <v>2</v>
      </c>
      <c r="AL191" s="46">
        <f t="shared" si="376"/>
        <v>2</v>
      </c>
      <c r="AM191" s="46">
        <f t="shared" si="376"/>
        <v>2</v>
      </c>
      <c r="AN191" s="46">
        <f t="shared" si="376"/>
        <v>2</v>
      </c>
      <c r="AO191" s="46">
        <f t="shared" si="376"/>
        <v>2</v>
      </c>
      <c r="AP191" s="37"/>
      <c r="AQ191" s="43">
        <f t="shared" si="3"/>
        <v>2</v>
      </c>
      <c r="AR191" s="41"/>
      <c r="AS191" s="41"/>
      <c r="AT191" s="53"/>
      <c r="AU191" s="54"/>
      <c r="AV191" s="54"/>
      <c r="AW191" s="4"/>
      <c r="AX191" s="4"/>
    </row>
    <row r="192" spans="1:50" ht="64.5" customHeight="1" x14ac:dyDescent="0.4">
      <c r="A192" s="35">
        <f t="shared" si="37"/>
        <v>186</v>
      </c>
      <c r="B192" s="67" t="s">
        <v>801</v>
      </c>
      <c r="C192" s="41" t="s">
        <v>91</v>
      </c>
      <c r="D192" s="41" t="s">
        <v>72</v>
      </c>
      <c r="E192" s="41" t="s">
        <v>792</v>
      </c>
      <c r="F192" s="41" t="s">
        <v>802</v>
      </c>
      <c r="G192" s="53" t="s">
        <v>42</v>
      </c>
      <c r="H192" s="159" t="s">
        <v>803</v>
      </c>
      <c r="I192" s="41" t="s">
        <v>804</v>
      </c>
      <c r="J192" s="41" t="s">
        <v>72</v>
      </c>
      <c r="K192" s="72">
        <v>45107</v>
      </c>
      <c r="L192" s="43" t="s">
        <v>109</v>
      </c>
      <c r="M192" s="43">
        <v>394</v>
      </c>
      <c r="N192" s="44"/>
      <c r="O192" s="43">
        <f>'EQUIPO MARZO 2025'!AQ191</f>
        <v>4</v>
      </c>
      <c r="P192" s="45">
        <f t="shared" si="0"/>
        <v>4</v>
      </c>
      <c r="Q192" s="46">
        <f t="shared" si="297"/>
        <v>4</v>
      </c>
      <c r="R192" s="46">
        <f t="shared" ref="R192:T192" si="377">AL192</f>
        <v>4</v>
      </c>
      <c r="S192" s="46">
        <f t="shared" si="377"/>
        <v>4</v>
      </c>
      <c r="T192" s="47">
        <f t="shared" si="377"/>
        <v>4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2025'!AP191</f>
        <v>4</v>
      </c>
      <c r="AK192" s="52">
        <f t="shared" ref="AK192:AO192" si="378">P192-Z192+AE192+U192</f>
        <v>4</v>
      </c>
      <c r="AL192" s="46">
        <f t="shared" si="378"/>
        <v>4</v>
      </c>
      <c r="AM192" s="46">
        <f t="shared" si="378"/>
        <v>4</v>
      </c>
      <c r="AN192" s="46">
        <f t="shared" si="378"/>
        <v>4</v>
      </c>
      <c r="AO192" s="46">
        <f t="shared" si="378"/>
        <v>4</v>
      </c>
      <c r="AP192" s="37"/>
      <c r="AQ192" s="43">
        <f t="shared" si="3"/>
        <v>4</v>
      </c>
      <c r="AR192" s="41"/>
      <c r="AS192" s="41"/>
      <c r="AT192" s="53"/>
      <c r="AU192" s="54"/>
      <c r="AV192" s="54"/>
      <c r="AW192" s="4"/>
      <c r="AX192" s="4"/>
    </row>
    <row r="193" spans="1:50" ht="64.5" customHeight="1" x14ac:dyDescent="0.4">
      <c r="A193" s="35">
        <f t="shared" si="37"/>
        <v>187</v>
      </c>
      <c r="B193" s="67" t="s">
        <v>805</v>
      </c>
      <c r="C193" s="41" t="s">
        <v>91</v>
      </c>
      <c r="D193" s="41" t="s">
        <v>392</v>
      </c>
      <c r="E193" s="41" t="s">
        <v>792</v>
      </c>
      <c r="F193" s="41" t="s">
        <v>806</v>
      </c>
      <c r="G193" s="53" t="s">
        <v>42</v>
      </c>
      <c r="H193" s="159" t="s">
        <v>807</v>
      </c>
      <c r="I193" s="41" t="s">
        <v>808</v>
      </c>
      <c r="J193" s="41" t="s">
        <v>392</v>
      </c>
      <c r="K193" s="72">
        <v>45324</v>
      </c>
      <c r="L193" s="43"/>
      <c r="M193" s="43">
        <v>24</v>
      </c>
      <c r="N193" s="44"/>
      <c r="O193" s="43">
        <f>'EQUIPO MARZO 2025'!AQ192</f>
        <v>0</v>
      </c>
      <c r="P193" s="45">
        <f t="shared" si="0"/>
        <v>0</v>
      </c>
      <c r="Q193" s="46">
        <f t="shared" si="297"/>
        <v>0</v>
      </c>
      <c r="R193" s="46">
        <f t="shared" ref="R193:T193" si="379">AL193</f>
        <v>0</v>
      </c>
      <c r="S193" s="46">
        <f t="shared" si="379"/>
        <v>0</v>
      </c>
      <c r="T193" s="47">
        <f t="shared" si="379"/>
        <v>0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2025'!AP192</f>
        <v>0</v>
      </c>
      <c r="AK193" s="52">
        <f t="shared" ref="AK193:AO193" si="380">P193-Z193+AE193+U193</f>
        <v>0</v>
      </c>
      <c r="AL193" s="46">
        <f t="shared" si="380"/>
        <v>0</v>
      </c>
      <c r="AM193" s="46">
        <f t="shared" si="380"/>
        <v>0</v>
      </c>
      <c r="AN193" s="46">
        <f t="shared" si="380"/>
        <v>0</v>
      </c>
      <c r="AO193" s="46">
        <f t="shared" si="380"/>
        <v>0</v>
      </c>
      <c r="AP193" s="37"/>
      <c r="AQ193" s="43">
        <f t="shared" si="3"/>
        <v>0</v>
      </c>
      <c r="AR193" s="41"/>
      <c r="AS193" s="41"/>
      <c r="AT193" s="53"/>
      <c r="AU193" s="54"/>
      <c r="AV193" s="54"/>
      <c r="AW193" s="4"/>
      <c r="AX193" s="4"/>
    </row>
    <row r="194" spans="1:50" ht="64.5" customHeight="1" x14ac:dyDescent="0.4">
      <c r="A194" s="35">
        <f t="shared" si="37"/>
        <v>188</v>
      </c>
      <c r="B194" s="67" t="s">
        <v>809</v>
      </c>
      <c r="C194" s="41" t="s">
        <v>91</v>
      </c>
      <c r="D194" s="41" t="s">
        <v>72</v>
      </c>
      <c r="E194" s="41" t="s">
        <v>792</v>
      </c>
      <c r="F194" s="41" t="s">
        <v>793</v>
      </c>
      <c r="G194" s="53" t="s">
        <v>42</v>
      </c>
      <c r="H194" s="53" t="s">
        <v>810</v>
      </c>
      <c r="I194" s="41" t="s">
        <v>811</v>
      </c>
      <c r="J194" s="41" t="s">
        <v>72</v>
      </c>
      <c r="K194" s="72">
        <v>45107</v>
      </c>
      <c r="L194" s="43" t="s">
        <v>109</v>
      </c>
      <c r="M194" s="43">
        <v>394</v>
      </c>
      <c r="N194" s="44"/>
      <c r="O194" s="43">
        <f>'EQUIPO MARZO 2025'!AQ193</f>
        <v>5</v>
      </c>
      <c r="P194" s="45">
        <f t="shared" si="0"/>
        <v>5</v>
      </c>
      <c r="Q194" s="46">
        <f t="shared" si="297"/>
        <v>5</v>
      </c>
      <c r="R194" s="46">
        <f t="shared" ref="R194:T194" si="381">AL194</f>
        <v>5</v>
      </c>
      <c r="S194" s="46">
        <f t="shared" si="381"/>
        <v>5</v>
      </c>
      <c r="T194" s="47">
        <f t="shared" si="381"/>
        <v>5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2025'!AP193</f>
        <v>5</v>
      </c>
      <c r="AK194" s="52">
        <f t="shared" ref="AK194:AO194" si="382">P194-Z194+AE194+U194</f>
        <v>5</v>
      </c>
      <c r="AL194" s="46">
        <f t="shared" si="382"/>
        <v>5</v>
      </c>
      <c r="AM194" s="46">
        <f t="shared" si="382"/>
        <v>5</v>
      </c>
      <c r="AN194" s="46">
        <f t="shared" si="382"/>
        <v>5</v>
      </c>
      <c r="AO194" s="46">
        <f t="shared" si="382"/>
        <v>5</v>
      </c>
      <c r="AP194" s="37"/>
      <c r="AQ194" s="43">
        <f t="shared" si="3"/>
        <v>5</v>
      </c>
      <c r="AR194" s="41"/>
      <c r="AS194" s="41"/>
      <c r="AT194" s="53"/>
      <c r="AU194" s="54"/>
      <c r="AV194" s="54"/>
      <c r="AW194" s="4"/>
      <c r="AX194" s="4"/>
    </row>
    <row r="195" spans="1:50" ht="64.5" customHeight="1" x14ac:dyDescent="0.4">
      <c r="A195" s="35">
        <f t="shared" si="37"/>
        <v>189</v>
      </c>
      <c r="B195" s="67" t="s">
        <v>812</v>
      </c>
      <c r="C195" s="41" t="s">
        <v>91</v>
      </c>
      <c r="D195" s="41" t="s">
        <v>392</v>
      </c>
      <c r="E195" s="41" t="s">
        <v>792</v>
      </c>
      <c r="F195" s="41" t="s">
        <v>793</v>
      </c>
      <c r="G195" s="53" t="s">
        <v>42</v>
      </c>
      <c r="H195" s="53" t="s">
        <v>813</v>
      </c>
      <c r="I195" s="41" t="s">
        <v>814</v>
      </c>
      <c r="J195" s="41" t="s">
        <v>392</v>
      </c>
      <c r="K195" s="72">
        <v>45324</v>
      </c>
      <c r="L195" s="43"/>
      <c r="M195" s="43">
        <v>24</v>
      </c>
      <c r="N195" s="44"/>
      <c r="O195" s="43">
        <f>'EQUIPO MARZO 2025'!AQ194</f>
        <v>0</v>
      </c>
      <c r="P195" s="45">
        <f t="shared" si="0"/>
        <v>0</v>
      </c>
      <c r="Q195" s="46">
        <f t="shared" si="297"/>
        <v>0</v>
      </c>
      <c r="R195" s="46">
        <f t="shared" ref="R195:T195" si="383">AL195</f>
        <v>0</v>
      </c>
      <c r="S195" s="46">
        <f t="shared" si="383"/>
        <v>0</v>
      </c>
      <c r="T195" s="47">
        <f t="shared" si="383"/>
        <v>0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2025'!AP194</f>
        <v>0</v>
      </c>
      <c r="AK195" s="52">
        <f t="shared" ref="AK195:AO195" si="384">P195-Z195+AE195+U195</f>
        <v>0</v>
      </c>
      <c r="AL195" s="46">
        <f t="shared" si="384"/>
        <v>0</v>
      </c>
      <c r="AM195" s="46">
        <f t="shared" si="384"/>
        <v>0</v>
      </c>
      <c r="AN195" s="46">
        <f t="shared" si="384"/>
        <v>0</v>
      </c>
      <c r="AO195" s="46">
        <f t="shared" si="384"/>
        <v>0</v>
      </c>
      <c r="AP195" s="37"/>
      <c r="AQ195" s="43">
        <f t="shared" si="3"/>
        <v>0</v>
      </c>
      <c r="AR195" s="41"/>
      <c r="AS195" s="41"/>
      <c r="AT195" s="53"/>
      <c r="AU195" s="54"/>
      <c r="AV195" s="54"/>
      <c r="AW195" s="4"/>
      <c r="AX195" s="4"/>
    </row>
    <row r="196" spans="1:50" ht="64.5" customHeight="1" x14ac:dyDescent="0.4">
      <c r="A196" s="35">
        <f t="shared" si="37"/>
        <v>190</v>
      </c>
      <c r="B196" s="67" t="s">
        <v>815</v>
      </c>
      <c r="C196" s="41" t="s">
        <v>91</v>
      </c>
      <c r="D196" s="41" t="s">
        <v>72</v>
      </c>
      <c r="E196" s="41" t="s">
        <v>792</v>
      </c>
      <c r="F196" s="41" t="s">
        <v>816</v>
      </c>
      <c r="G196" s="53" t="s">
        <v>42</v>
      </c>
      <c r="H196" s="53" t="s">
        <v>817</v>
      </c>
      <c r="I196" s="41" t="s">
        <v>818</v>
      </c>
      <c r="J196" s="41" t="s">
        <v>72</v>
      </c>
      <c r="K196" s="72">
        <v>45107</v>
      </c>
      <c r="L196" s="43" t="s">
        <v>109</v>
      </c>
      <c r="M196" s="43">
        <v>394</v>
      </c>
      <c r="N196" s="44"/>
      <c r="O196" s="43">
        <f>'EQUIPO MARZO 2025'!AQ195</f>
        <v>4</v>
      </c>
      <c r="P196" s="45">
        <f t="shared" si="0"/>
        <v>4</v>
      </c>
      <c r="Q196" s="46">
        <f t="shared" si="297"/>
        <v>4</v>
      </c>
      <c r="R196" s="46">
        <f t="shared" ref="R196:T196" si="385">AL196</f>
        <v>4</v>
      </c>
      <c r="S196" s="46">
        <f t="shared" si="385"/>
        <v>4</v>
      </c>
      <c r="T196" s="47">
        <f t="shared" si="385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2025'!AP195</f>
        <v>4</v>
      </c>
      <c r="AK196" s="52">
        <f t="shared" ref="AK196:AO196" si="386">P196-Z196+AE196+U196</f>
        <v>4</v>
      </c>
      <c r="AL196" s="46">
        <f t="shared" si="386"/>
        <v>4</v>
      </c>
      <c r="AM196" s="46">
        <f t="shared" si="386"/>
        <v>4</v>
      </c>
      <c r="AN196" s="46">
        <f t="shared" si="386"/>
        <v>4</v>
      </c>
      <c r="AO196" s="46">
        <f t="shared" si="386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  <c r="AW196" s="4"/>
      <c r="AX196" s="4"/>
    </row>
    <row r="197" spans="1:50" ht="64.5" customHeight="1" x14ac:dyDescent="0.4">
      <c r="A197" s="35">
        <f t="shared" si="37"/>
        <v>191</v>
      </c>
      <c r="B197" s="55" t="s">
        <v>819</v>
      </c>
      <c r="C197" s="64" t="s">
        <v>410</v>
      </c>
      <c r="D197" s="63" t="s">
        <v>58</v>
      </c>
      <c r="E197" s="41" t="s">
        <v>792</v>
      </c>
      <c r="F197" s="64" t="s">
        <v>214</v>
      </c>
      <c r="G197" s="55" t="s">
        <v>42</v>
      </c>
      <c r="H197" s="64"/>
      <c r="I197" s="61" t="s">
        <v>820</v>
      </c>
      <c r="J197" s="74" t="s">
        <v>58</v>
      </c>
      <c r="K197" s="66">
        <v>44592</v>
      </c>
      <c r="L197" s="43"/>
      <c r="M197" s="43"/>
      <c r="N197" s="53"/>
      <c r="O197" s="43">
        <f>'EQUIPO MARZO 2025'!AQ196</f>
        <v>4</v>
      </c>
      <c r="P197" s="45">
        <f t="shared" si="0"/>
        <v>4</v>
      </c>
      <c r="Q197" s="46">
        <f t="shared" si="297"/>
        <v>4</v>
      </c>
      <c r="R197" s="46">
        <f t="shared" ref="R197:T197" si="387">AL197</f>
        <v>4</v>
      </c>
      <c r="S197" s="46">
        <f t="shared" si="387"/>
        <v>4</v>
      </c>
      <c r="T197" s="47">
        <f t="shared" si="387"/>
        <v>4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2025'!AP196</f>
        <v>5</v>
      </c>
      <c r="AK197" s="52">
        <f t="shared" ref="AK197:AO197" si="388">P197-Z197+AE197+U197</f>
        <v>4</v>
      </c>
      <c r="AL197" s="46">
        <f t="shared" si="388"/>
        <v>4</v>
      </c>
      <c r="AM197" s="46">
        <f t="shared" si="388"/>
        <v>4</v>
      </c>
      <c r="AN197" s="46">
        <f t="shared" si="388"/>
        <v>4</v>
      </c>
      <c r="AO197" s="46">
        <f t="shared" si="388"/>
        <v>4</v>
      </c>
      <c r="AP197" s="37"/>
      <c r="AQ197" s="43">
        <f t="shared" si="3"/>
        <v>4</v>
      </c>
      <c r="AR197" s="41"/>
      <c r="AS197" s="41"/>
      <c r="AT197" s="53"/>
      <c r="AU197" s="54"/>
      <c r="AV197" s="54"/>
      <c r="AW197" s="4"/>
      <c r="AX197" s="4"/>
    </row>
    <row r="198" spans="1:50" ht="64.5" customHeight="1" x14ac:dyDescent="0.4">
      <c r="A198" s="35">
        <f t="shared" si="37"/>
        <v>192</v>
      </c>
      <c r="B198" s="67" t="s">
        <v>821</v>
      </c>
      <c r="C198" s="41" t="s">
        <v>91</v>
      </c>
      <c r="D198" s="41" t="s">
        <v>72</v>
      </c>
      <c r="E198" s="41" t="s">
        <v>792</v>
      </c>
      <c r="F198" s="64" t="s">
        <v>822</v>
      </c>
      <c r="G198" s="55" t="s">
        <v>42</v>
      </c>
      <c r="H198" s="64"/>
      <c r="I198" s="61"/>
      <c r="J198" s="41" t="s">
        <v>72</v>
      </c>
      <c r="K198" s="72">
        <v>45107</v>
      </c>
      <c r="L198" s="43" t="s">
        <v>109</v>
      </c>
      <c r="M198" s="43"/>
      <c r="N198" s="53"/>
      <c r="O198" s="43">
        <f>'EQUIPO MARZO 2025'!AQ197</f>
        <v>8</v>
      </c>
      <c r="P198" s="45">
        <f t="shared" si="0"/>
        <v>8</v>
      </c>
      <c r="Q198" s="46">
        <f t="shared" si="297"/>
        <v>8</v>
      </c>
      <c r="R198" s="46">
        <f t="shared" ref="R198:T198" si="389">AL198</f>
        <v>8</v>
      </c>
      <c r="S198" s="46">
        <f t="shared" si="389"/>
        <v>8</v>
      </c>
      <c r="T198" s="47">
        <f t="shared" si="389"/>
        <v>8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2025'!AP197</f>
        <v>8</v>
      </c>
      <c r="AK198" s="52">
        <f t="shared" ref="AK198:AO198" si="390">P198-Z198+AE198+U198</f>
        <v>8</v>
      </c>
      <c r="AL198" s="46">
        <f t="shared" si="390"/>
        <v>8</v>
      </c>
      <c r="AM198" s="46">
        <f t="shared" si="390"/>
        <v>8</v>
      </c>
      <c r="AN198" s="46">
        <f t="shared" si="390"/>
        <v>8</v>
      </c>
      <c r="AO198" s="46">
        <f t="shared" si="390"/>
        <v>8</v>
      </c>
      <c r="AP198" s="37"/>
      <c r="AQ198" s="43">
        <f t="shared" si="3"/>
        <v>8</v>
      </c>
      <c r="AR198" s="41"/>
      <c r="AS198" s="41"/>
      <c r="AT198" s="53"/>
      <c r="AU198" s="54"/>
      <c r="AV198" s="54"/>
      <c r="AW198" s="4"/>
      <c r="AX198" s="4"/>
    </row>
    <row r="199" spans="1:50" ht="64.5" customHeight="1" x14ac:dyDescent="0.4">
      <c r="A199" s="35">
        <f t="shared" si="37"/>
        <v>193</v>
      </c>
      <c r="B199" s="67" t="s">
        <v>823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824</v>
      </c>
      <c r="I199" s="41" t="s">
        <v>826</v>
      </c>
      <c r="J199" s="41" t="s">
        <v>392</v>
      </c>
      <c r="K199" s="72">
        <v>45099</v>
      </c>
      <c r="L199" s="43">
        <v>412323</v>
      </c>
      <c r="M199" s="43">
        <v>386</v>
      </c>
      <c r="N199" s="44"/>
      <c r="O199" s="43">
        <f>'EQUIPO MARZO 2025'!AQ198</f>
        <v>0</v>
      </c>
      <c r="P199" s="45">
        <f t="shared" si="0"/>
        <v>0</v>
      </c>
      <c r="Q199" s="46">
        <f t="shared" si="297"/>
        <v>0</v>
      </c>
      <c r="R199" s="46">
        <f t="shared" ref="R199:T199" si="391">AL199</f>
        <v>0</v>
      </c>
      <c r="S199" s="46">
        <f t="shared" si="391"/>
        <v>0</v>
      </c>
      <c r="T199" s="47">
        <f t="shared" si="391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2025'!AP198</f>
        <v>0</v>
      </c>
      <c r="AK199" s="52">
        <f t="shared" ref="AK199:AO199" si="392">P199-Z199+AE199+U199</f>
        <v>0</v>
      </c>
      <c r="AL199" s="46">
        <f t="shared" si="392"/>
        <v>0</v>
      </c>
      <c r="AM199" s="46">
        <f t="shared" si="392"/>
        <v>0</v>
      </c>
      <c r="AN199" s="46">
        <f t="shared" si="392"/>
        <v>0</v>
      </c>
      <c r="AO199" s="46">
        <f t="shared" si="392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  <c r="AW199" s="4"/>
      <c r="AX199" s="4"/>
    </row>
    <row r="200" spans="1:50" ht="64.5" customHeight="1" x14ac:dyDescent="0.4">
      <c r="A200" s="35">
        <f t="shared" si="37"/>
        <v>194</v>
      </c>
      <c r="B200" s="67" t="s">
        <v>827</v>
      </c>
      <c r="C200" s="41" t="s">
        <v>91</v>
      </c>
      <c r="D200" s="41" t="s">
        <v>392</v>
      </c>
      <c r="E200" s="41" t="s">
        <v>792</v>
      </c>
      <c r="F200" s="41" t="s">
        <v>822</v>
      </c>
      <c r="G200" s="53" t="s">
        <v>42</v>
      </c>
      <c r="H200" s="159" t="s">
        <v>828</v>
      </c>
      <c r="I200" s="41" t="s">
        <v>829</v>
      </c>
      <c r="J200" s="41" t="s">
        <v>392</v>
      </c>
      <c r="K200" s="72">
        <v>45324</v>
      </c>
      <c r="L200" s="43"/>
      <c r="M200" s="43">
        <v>24</v>
      </c>
      <c r="N200" s="44"/>
      <c r="O200" s="43">
        <f>'EQUIPO MARZO 2025'!AQ199</f>
        <v>0</v>
      </c>
      <c r="P200" s="45">
        <f t="shared" si="0"/>
        <v>0</v>
      </c>
      <c r="Q200" s="46">
        <f t="shared" si="297"/>
        <v>0</v>
      </c>
      <c r="R200" s="46">
        <f t="shared" ref="R200:T200" si="393">AL200</f>
        <v>0</v>
      </c>
      <c r="S200" s="46">
        <f t="shared" si="393"/>
        <v>0</v>
      </c>
      <c r="T200" s="47">
        <f t="shared" si="393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2025'!AP199</f>
        <v>0</v>
      </c>
      <c r="AK200" s="52">
        <f t="shared" ref="AK200:AO200" si="394">P200-Z200+AE200+U200</f>
        <v>0</v>
      </c>
      <c r="AL200" s="46">
        <f t="shared" si="394"/>
        <v>0</v>
      </c>
      <c r="AM200" s="46">
        <f t="shared" si="394"/>
        <v>0</v>
      </c>
      <c r="AN200" s="46">
        <f t="shared" si="394"/>
        <v>0</v>
      </c>
      <c r="AO200" s="46">
        <f t="shared" si="394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  <c r="AW200" s="4"/>
      <c r="AX200" s="4"/>
    </row>
    <row r="201" spans="1:50" ht="64.5" customHeight="1" x14ac:dyDescent="0.4">
      <c r="A201" s="35">
        <f t="shared" si="37"/>
        <v>195</v>
      </c>
      <c r="B201" s="67" t="s">
        <v>830</v>
      </c>
      <c r="C201" s="41" t="s">
        <v>91</v>
      </c>
      <c r="D201" s="41" t="s">
        <v>392</v>
      </c>
      <c r="E201" s="41" t="s">
        <v>792</v>
      </c>
      <c r="F201" s="41" t="s">
        <v>831</v>
      </c>
      <c r="G201" s="53" t="s">
        <v>42</v>
      </c>
      <c r="H201" s="159"/>
      <c r="I201" s="41" t="s">
        <v>832</v>
      </c>
      <c r="J201" s="41" t="s">
        <v>392</v>
      </c>
      <c r="K201" s="72">
        <v>45324</v>
      </c>
      <c r="L201" s="43"/>
      <c r="M201" s="43">
        <v>23</v>
      </c>
      <c r="N201" s="44"/>
      <c r="O201" s="43">
        <f>'EQUIPO MARZO 2025'!AQ200</f>
        <v>0</v>
      </c>
      <c r="P201" s="45">
        <f t="shared" si="0"/>
        <v>0</v>
      </c>
      <c r="Q201" s="46">
        <f t="shared" si="297"/>
        <v>0</v>
      </c>
      <c r="R201" s="46">
        <f t="shared" ref="R201:T201" si="395">AL201</f>
        <v>0</v>
      </c>
      <c r="S201" s="46">
        <f t="shared" si="395"/>
        <v>0</v>
      </c>
      <c r="T201" s="47">
        <f t="shared" si="395"/>
        <v>0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2025'!AP200</f>
        <v>0</v>
      </c>
      <c r="AK201" s="52">
        <f t="shared" ref="AK201:AO201" si="396">P201-Z201+AE201+U201</f>
        <v>0</v>
      </c>
      <c r="AL201" s="46">
        <f t="shared" si="396"/>
        <v>0</v>
      </c>
      <c r="AM201" s="46">
        <f t="shared" si="396"/>
        <v>0</v>
      </c>
      <c r="AN201" s="46">
        <f t="shared" si="396"/>
        <v>0</v>
      </c>
      <c r="AO201" s="46">
        <f t="shared" si="396"/>
        <v>0</v>
      </c>
      <c r="AP201" s="37"/>
      <c r="AQ201" s="43">
        <f t="shared" si="3"/>
        <v>0</v>
      </c>
      <c r="AR201" s="41"/>
      <c r="AS201" s="41"/>
      <c r="AT201" s="53"/>
      <c r="AU201" s="54"/>
      <c r="AV201" s="54"/>
      <c r="AW201" s="4"/>
      <c r="AX201" s="4"/>
    </row>
    <row r="202" spans="1:50" ht="64.5" customHeight="1" x14ac:dyDescent="0.4">
      <c r="A202" s="35">
        <f t="shared" si="37"/>
        <v>196</v>
      </c>
      <c r="B202" s="67" t="s">
        <v>833</v>
      </c>
      <c r="C202" s="41" t="s">
        <v>91</v>
      </c>
      <c r="D202" s="41" t="s">
        <v>392</v>
      </c>
      <c r="E202" s="41" t="s">
        <v>792</v>
      </c>
      <c r="F202" s="41" t="s">
        <v>834</v>
      </c>
      <c r="G202" s="53" t="s">
        <v>42</v>
      </c>
      <c r="H202" s="159"/>
      <c r="I202" s="41" t="s">
        <v>835</v>
      </c>
      <c r="J202" s="41" t="s">
        <v>392</v>
      </c>
      <c r="K202" s="72">
        <v>45324</v>
      </c>
      <c r="L202" s="43"/>
      <c r="M202" s="43">
        <v>25</v>
      </c>
      <c r="N202" s="44"/>
      <c r="O202" s="43">
        <f>'EQUIPO MARZO 2025'!AQ201</f>
        <v>1</v>
      </c>
      <c r="P202" s="45">
        <f t="shared" si="0"/>
        <v>1</v>
      </c>
      <c r="Q202" s="46">
        <f t="shared" si="297"/>
        <v>1</v>
      </c>
      <c r="R202" s="46">
        <f t="shared" ref="R202:T202" si="397">AL202</f>
        <v>1</v>
      </c>
      <c r="S202" s="46">
        <f t="shared" si="397"/>
        <v>1</v>
      </c>
      <c r="T202" s="47">
        <f t="shared" si="397"/>
        <v>1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2025'!AP201</f>
        <v>1</v>
      </c>
      <c r="AK202" s="52">
        <f t="shared" ref="AK202:AO202" si="398">P202-Z202+AE202+U202</f>
        <v>1</v>
      </c>
      <c r="AL202" s="46">
        <f t="shared" si="398"/>
        <v>1</v>
      </c>
      <c r="AM202" s="46">
        <f t="shared" si="398"/>
        <v>1</v>
      </c>
      <c r="AN202" s="46">
        <f t="shared" si="398"/>
        <v>1</v>
      </c>
      <c r="AO202" s="46">
        <f t="shared" si="398"/>
        <v>1</v>
      </c>
      <c r="AP202" s="37"/>
      <c r="AQ202" s="43">
        <f t="shared" si="3"/>
        <v>1</v>
      </c>
      <c r="AR202" s="41"/>
      <c r="AS202" s="41"/>
      <c r="AT202" s="53"/>
      <c r="AU202" s="54"/>
      <c r="AV202" s="54"/>
      <c r="AW202" s="4"/>
      <c r="AX202" s="4"/>
    </row>
    <row r="203" spans="1:50" ht="64.5" customHeight="1" x14ac:dyDescent="0.4">
      <c r="A203" s="35">
        <f t="shared" si="37"/>
        <v>197</v>
      </c>
      <c r="B203" s="67" t="s">
        <v>836</v>
      </c>
      <c r="C203" s="41" t="s">
        <v>91</v>
      </c>
      <c r="D203" s="41" t="s">
        <v>392</v>
      </c>
      <c r="E203" s="41" t="s">
        <v>792</v>
      </c>
      <c r="F203" s="41" t="s">
        <v>837</v>
      </c>
      <c r="G203" s="53" t="s">
        <v>42</v>
      </c>
      <c r="H203" s="159"/>
      <c r="I203" s="41" t="s">
        <v>838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MARZO 2025'!AQ202</f>
        <v>0</v>
      </c>
      <c r="P203" s="45">
        <f t="shared" si="0"/>
        <v>0</v>
      </c>
      <c r="Q203" s="46">
        <f t="shared" si="297"/>
        <v>0</v>
      </c>
      <c r="R203" s="46">
        <f t="shared" ref="R203:T203" si="399">AL203</f>
        <v>0</v>
      </c>
      <c r="S203" s="46">
        <f t="shared" si="399"/>
        <v>0</v>
      </c>
      <c r="T203" s="47">
        <f t="shared" si="399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2025'!AP202</f>
        <v>0</v>
      </c>
      <c r="AK203" s="52">
        <f t="shared" ref="AK203:AO203" si="400">P203-Z203+AE203+U203</f>
        <v>0</v>
      </c>
      <c r="AL203" s="46">
        <f t="shared" si="400"/>
        <v>0</v>
      </c>
      <c r="AM203" s="46">
        <f t="shared" si="400"/>
        <v>0</v>
      </c>
      <c r="AN203" s="46">
        <f t="shared" si="400"/>
        <v>0</v>
      </c>
      <c r="AO203" s="46">
        <f t="shared" si="400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  <c r="AW203" s="4"/>
      <c r="AX203" s="4"/>
    </row>
    <row r="204" spans="1:50" ht="64.5" customHeight="1" x14ac:dyDescent="0.4">
      <c r="A204" s="35">
        <f t="shared" si="37"/>
        <v>198</v>
      </c>
      <c r="B204" s="67" t="s">
        <v>839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159"/>
      <c r="I204" s="41" t="s">
        <v>841</v>
      </c>
      <c r="J204" s="41" t="s">
        <v>392</v>
      </c>
      <c r="K204" s="72">
        <v>45324</v>
      </c>
      <c r="L204" s="43"/>
      <c r="M204" s="43">
        <v>23</v>
      </c>
      <c r="N204" s="44"/>
      <c r="O204" s="43">
        <f>'EQUIPO MARZO 2025'!AQ203</f>
        <v>0</v>
      </c>
      <c r="P204" s="45">
        <f t="shared" si="0"/>
        <v>0</v>
      </c>
      <c r="Q204" s="46">
        <f t="shared" si="297"/>
        <v>0</v>
      </c>
      <c r="R204" s="46">
        <f t="shared" ref="R204:T204" si="401">AL204</f>
        <v>0</v>
      </c>
      <c r="S204" s="46">
        <f t="shared" si="401"/>
        <v>0</v>
      </c>
      <c r="T204" s="47">
        <f t="shared" si="401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2025'!AP203</f>
        <v>0</v>
      </c>
      <c r="AK204" s="52">
        <f t="shared" ref="AK204:AO204" si="402">P204-Z204+AE204+U204</f>
        <v>0</v>
      </c>
      <c r="AL204" s="46">
        <f t="shared" si="402"/>
        <v>0</v>
      </c>
      <c r="AM204" s="46">
        <f t="shared" si="402"/>
        <v>0</v>
      </c>
      <c r="AN204" s="46">
        <f t="shared" si="402"/>
        <v>0</v>
      </c>
      <c r="AO204" s="46">
        <f t="shared" si="402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  <c r="AW204" s="4"/>
      <c r="AX204" s="4"/>
    </row>
    <row r="205" spans="1:50" ht="64.5" customHeight="1" x14ac:dyDescent="0.4">
      <c r="A205" s="35">
        <f t="shared" si="37"/>
        <v>199</v>
      </c>
      <c r="B205" s="67" t="s">
        <v>842</v>
      </c>
      <c r="C205" s="41" t="s">
        <v>91</v>
      </c>
      <c r="D205" s="41" t="s">
        <v>392</v>
      </c>
      <c r="E205" s="41" t="s">
        <v>792</v>
      </c>
      <c r="F205" s="41" t="s">
        <v>840</v>
      </c>
      <c r="G205" s="53" t="s">
        <v>42</v>
      </c>
      <c r="H205" s="53" t="s">
        <v>843</v>
      </c>
      <c r="I205" s="41" t="s">
        <v>844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MARZO 2025'!AQ204</f>
        <v>0</v>
      </c>
      <c r="P205" s="45">
        <f t="shared" si="0"/>
        <v>0</v>
      </c>
      <c r="Q205" s="46">
        <f t="shared" si="297"/>
        <v>0</v>
      </c>
      <c r="R205" s="46">
        <f t="shared" ref="R205:T205" si="403">AL205</f>
        <v>0</v>
      </c>
      <c r="S205" s="46">
        <f t="shared" si="403"/>
        <v>0</v>
      </c>
      <c r="T205" s="47">
        <f t="shared" si="403"/>
        <v>0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2025'!AP204</f>
        <v>0</v>
      </c>
      <c r="AK205" s="52">
        <f t="shared" ref="AK205:AO205" si="404">P205-Z205+AE205+U205</f>
        <v>0</v>
      </c>
      <c r="AL205" s="46">
        <f t="shared" si="404"/>
        <v>0</v>
      </c>
      <c r="AM205" s="46">
        <f t="shared" si="404"/>
        <v>0</v>
      </c>
      <c r="AN205" s="46">
        <f t="shared" si="404"/>
        <v>0</v>
      </c>
      <c r="AO205" s="46">
        <f t="shared" si="404"/>
        <v>0</v>
      </c>
      <c r="AP205" s="37"/>
      <c r="AQ205" s="43">
        <f t="shared" si="3"/>
        <v>0</v>
      </c>
      <c r="AR205" s="41"/>
      <c r="AS205" s="41"/>
      <c r="AT205" s="53"/>
      <c r="AU205" s="54"/>
      <c r="AV205" s="54"/>
      <c r="AW205" s="4"/>
      <c r="AX205" s="4"/>
    </row>
    <row r="206" spans="1:50" ht="64.5" customHeight="1" x14ac:dyDescent="0.4">
      <c r="A206" s="35">
        <f t="shared" si="37"/>
        <v>200</v>
      </c>
      <c r="B206" s="67" t="s">
        <v>845</v>
      </c>
      <c r="C206" s="41" t="s">
        <v>91</v>
      </c>
      <c r="D206" s="41" t="s">
        <v>392</v>
      </c>
      <c r="E206" s="41" t="s">
        <v>792</v>
      </c>
      <c r="F206" s="41" t="s">
        <v>793</v>
      </c>
      <c r="G206" s="53" t="s">
        <v>42</v>
      </c>
      <c r="H206" s="160" t="s">
        <v>810</v>
      </c>
      <c r="I206" s="41" t="s">
        <v>846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MARZO 2025'!AQ205</f>
        <v>1</v>
      </c>
      <c r="P206" s="45">
        <f t="shared" si="0"/>
        <v>1</v>
      </c>
      <c r="Q206" s="46">
        <f t="shared" si="297"/>
        <v>1</v>
      </c>
      <c r="R206" s="46">
        <f t="shared" ref="R206:T206" si="405">AL206</f>
        <v>1</v>
      </c>
      <c r="S206" s="46">
        <f t="shared" si="405"/>
        <v>1</v>
      </c>
      <c r="T206" s="47">
        <f t="shared" si="405"/>
        <v>1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2025'!AP205</f>
        <v>1</v>
      </c>
      <c r="AK206" s="52">
        <f t="shared" ref="AK206:AO206" si="406">P206-Z206+AE206+U206</f>
        <v>1</v>
      </c>
      <c r="AL206" s="46">
        <f t="shared" si="406"/>
        <v>1</v>
      </c>
      <c r="AM206" s="46">
        <f t="shared" si="406"/>
        <v>1</v>
      </c>
      <c r="AN206" s="46">
        <f t="shared" si="406"/>
        <v>1</v>
      </c>
      <c r="AO206" s="46">
        <f t="shared" si="406"/>
        <v>1</v>
      </c>
      <c r="AP206" s="37"/>
      <c r="AQ206" s="43">
        <f t="shared" si="3"/>
        <v>1</v>
      </c>
      <c r="AR206" s="41"/>
      <c r="AS206" s="41"/>
      <c r="AT206" s="53"/>
      <c r="AU206" s="54"/>
      <c r="AV206" s="54"/>
      <c r="AW206" s="4"/>
      <c r="AX206" s="4"/>
    </row>
    <row r="207" spans="1:50" ht="64.5" customHeight="1" x14ac:dyDescent="0.4">
      <c r="A207" s="35">
        <f t="shared" si="37"/>
        <v>201</v>
      </c>
      <c r="B207" s="67" t="s">
        <v>847</v>
      </c>
      <c r="C207" s="41" t="s">
        <v>91</v>
      </c>
      <c r="D207" s="41" t="s">
        <v>392</v>
      </c>
      <c r="E207" s="41" t="s">
        <v>792</v>
      </c>
      <c r="F207" s="41" t="s">
        <v>848</v>
      </c>
      <c r="G207" s="53" t="s">
        <v>42</v>
      </c>
      <c r="H207" s="41"/>
      <c r="I207" s="41" t="s">
        <v>849</v>
      </c>
      <c r="J207" s="41" t="s">
        <v>392</v>
      </c>
      <c r="K207" s="72">
        <v>45099</v>
      </c>
      <c r="L207" s="43">
        <v>412323</v>
      </c>
      <c r="M207" s="43">
        <v>386</v>
      </c>
      <c r="N207" s="44"/>
      <c r="O207" s="43">
        <f>'EQUIPO MARZO 2025'!AQ206</f>
        <v>7</v>
      </c>
      <c r="P207" s="45">
        <f t="shared" si="0"/>
        <v>7</v>
      </c>
      <c r="Q207" s="46">
        <f t="shared" si="297"/>
        <v>7</v>
      </c>
      <c r="R207" s="46">
        <f t="shared" ref="R207:T207" si="407">AL207</f>
        <v>7</v>
      </c>
      <c r="S207" s="46">
        <f t="shared" si="407"/>
        <v>7</v>
      </c>
      <c r="T207" s="47">
        <f t="shared" si="407"/>
        <v>7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2025'!AP206</f>
        <v>7</v>
      </c>
      <c r="AK207" s="52">
        <f t="shared" ref="AK207:AO207" si="408">P207-Z207+AE207+U207</f>
        <v>7</v>
      </c>
      <c r="AL207" s="46">
        <f t="shared" si="408"/>
        <v>7</v>
      </c>
      <c r="AM207" s="46">
        <f t="shared" si="408"/>
        <v>7</v>
      </c>
      <c r="AN207" s="46">
        <f t="shared" si="408"/>
        <v>7</v>
      </c>
      <c r="AO207" s="46">
        <f t="shared" si="408"/>
        <v>7</v>
      </c>
      <c r="AP207" s="37"/>
      <c r="AQ207" s="43">
        <f t="shared" si="3"/>
        <v>7</v>
      </c>
      <c r="AR207" s="41"/>
      <c r="AS207" s="41"/>
      <c r="AT207" s="53"/>
      <c r="AU207" s="54"/>
      <c r="AV207" s="54"/>
      <c r="AW207" s="4"/>
      <c r="AX207" s="4"/>
    </row>
    <row r="208" spans="1:50" ht="64.5" customHeight="1" x14ac:dyDescent="0.4">
      <c r="A208" s="35">
        <f t="shared" si="37"/>
        <v>202</v>
      </c>
      <c r="B208" s="73" t="s">
        <v>850</v>
      </c>
      <c r="C208" s="41" t="s">
        <v>91</v>
      </c>
      <c r="D208" s="41" t="s">
        <v>72</v>
      </c>
      <c r="E208" s="41" t="s">
        <v>792</v>
      </c>
      <c r="F208" s="41" t="s">
        <v>840</v>
      </c>
      <c r="G208" s="44" t="s">
        <v>42</v>
      </c>
      <c r="H208" s="41"/>
      <c r="I208" s="41" t="s">
        <v>851</v>
      </c>
      <c r="J208" s="41" t="s">
        <v>72</v>
      </c>
      <c r="K208" s="72">
        <v>45299</v>
      </c>
      <c r="L208" s="43"/>
      <c r="M208" s="43">
        <v>6</v>
      </c>
      <c r="N208" s="44"/>
      <c r="O208" s="43">
        <f>'EQUIPO MARZO 2025'!AQ207</f>
        <v>0</v>
      </c>
      <c r="P208" s="45">
        <f t="shared" si="0"/>
        <v>0</v>
      </c>
      <c r="Q208" s="46">
        <f t="shared" si="297"/>
        <v>0</v>
      </c>
      <c r="R208" s="46">
        <f t="shared" ref="R208:T208" si="409">AL208</f>
        <v>0</v>
      </c>
      <c r="S208" s="46">
        <f t="shared" si="409"/>
        <v>0</v>
      </c>
      <c r="T208" s="47">
        <f t="shared" si="409"/>
        <v>0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2025'!AP207</f>
        <v>0</v>
      </c>
      <c r="AK208" s="52">
        <f t="shared" ref="AK208:AO208" si="410">P208-Z208+AE208+U208</f>
        <v>0</v>
      </c>
      <c r="AL208" s="46">
        <f t="shared" si="410"/>
        <v>0</v>
      </c>
      <c r="AM208" s="46">
        <f t="shared" si="410"/>
        <v>0</v>
      </c>
      <c r="AN208" s="46">
        <f t="shared" si="410"/>
        <v>0</v>
      </c>
      <c r="AO208" s="46">
        <f t="shared" si="410"/>
        <v>0</v>
      </c>
      <c r="AP208" s="37"/>
      <c r="AQ208" s="43">
        <f t="shared" si="3"/>
        <v>0</v>
      </c>
      <c r="AR208" s="41"/>
      <c r="AS208" s="41"/>
      <c r="AT208" s="53"/>
      <c r="AU208" s="54"/>
      <c r="AV208" s="54"/>
      <c r="AW208" s="4"/>
      <c r="AX208" s="4"/>
    </row>
    <row r="209" spans="1:50" ht="64.5" customHeight="1" x14ac:dyDescent="0.4">
      <c r="A209" s="35">
        <f t="shared" si="37"/>
        <v>203</v>
      </c>
      <c r="B209" s="67" t="s">
        <v>852</v>
      </c>
      <c r="C209" s="41" t="s">
        <v>410</v>
      </c>
      <c r="D209" s="41" t="s">
        <v>72</v>
      </c>
      <c r="E209" s="41" t="s">
        <v>792</v>
      </c>
      <c r="F209" s="41" t="s">
        <v>437</v>
      </c>
      <c r="G209" s="53" t="s">
        <v>42</v>
      </c>
      <c r="H209" s="53" t="s">
        <v>853</v>
      </c>
      <c r="I209" s="41" t="s">
        <v>854</v>
      </c>
      <c r="J209" s="41" t="s">
        <v>72</v>
      </c>
      <c r="K209" s="72">
        <v>45574</v>
      </c>
      <c r="L209" s="43" t="s">
        <v>855</v>
      </c>
      <c r="M209" s="43">
        <v>78</v>
      </c>
      <c r="N209" s="44"/>
      <c r="O209" s="43">
        <f>'EQUIPO MARZO 2025'!AQ208</f>
        <v>22</v>
      </c>
      <c r="P209" s="45">
        <f t="shared" si="0"/>
        <v>22</v>
      </c>
      <c r="Q209" s="46">
        <f t="shared" si="297"/>
        <v>22</v>
      </c>
      <c r="R209" s="46">
        <f t="shared" ref="R209:T209" si="411">AL209</f>
        <v>22</v>
      </c>
      <c r="S209" s="46">
        <f t="shared" si="411"/>
        <v>22</v>
      </c>
      <c r="T209" s="47">
        <f t="shared" si="411"/>
        <v>22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2025'!AP208</f>
        <v>22</v>
      </c>
      <c r="AK209" s="52">
        <f t="shared" ref="AK209:AO209" si="412">P209-Z209+AE209+U209</f>
        <v>22</v>
      </c>
      <c r="AL209" s="46">
        <f t="shared" si="412"/>
        <v>22</v>
      </c>
      <c r="AM209" s="46">
        <f t="shared" si="412"/>
        <v>22</v>
      </c>
      <c r="AN209" s="46">
        <f t="shared" si="412"/>
        <v>22</v>
      </c>
      <c r="AO209" s="46">
        <f t="shared" si="412"/>
        <v>22</v>
      </c>
      <c r="AP209" s="37"/>
      <c r="AQ209" s="43">
        <f t="shared" si="3"/>
        <v>22</v>
      </c>
      <c r="AR209" s="41"/>
      <c r="AS209" s="41"/>
      <c r="AT209" s="53"/>
      <c r="AU209" s="54"/>
      <c r="AV209" s="54"/>
      <c r="AW209" s="4"/>
      <c r="AX209" s="4"/>
    </row>
    <row r="210" spans="1:50" ht="64.5" customHeight="1" x14ac:dyDescent="0.4">
      <c r="A210" s="35">
        <f t="shared" si="37"/>
        <v>204</v>
      </c>
      <c r="B210" s="67" t="s">
        <v>858</v>
      </c>
      <c r="C210" s="41" t="s">
        <v>410</v>
      </c>
      <c r="D210" s="41" t="s">
        <v>72</v>
      </c>
      <c r="E210" s="41" t="s">
        <v>792</v>
      </c>
      <c r="F210" s="41" t="s">
        <v>472</v>
      </c>
      <c r="G210" s="53" t="s">
        <v>42</v>
      </c>
      <c r="H210" s="74">
        <v>850</v>
      </c>
      <c r="I210" s="41" t="s">
        <v>859</v>
      </c>
      <c r="J210" s="41" t="s">
        <v>72</v>
      </c>
      <c r="K210" s="72">
        <v>45673</v>
      </c>
      <c r="L210" s="43" t="s">
        <v>89</v>
      </c>
      <c r="M210" s="43">
        <v>129</v>
      </c>
      <c r="N210" s="44"/>
      <c r="O210" s="43">
        <f>'EQUIPO MARZO 2025'!AQ209</f>
        <v>15</v>
      </c>
      <c r="P210" s="45">
        <f t="shared" si="0"/>
        <v>15</v>
      </c>
      <c r="Q210" s="46">
        <f t="shared" si="297"/>
        <v>15</v>
      </c>
      <c r="R210" s="46">
        <f t="shared" ref="R210:T210" si="413">AL210</f>
        <v>15</v>
      </c>
      <c r="S210" s="46">
        <f t="shared" si="413"/>
        <v>15</v>
      </c>
      <c r="T210" s="47">
        <f t="shared" si="413"/>
        <v>15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2025'!AP209</f>
        <v>15</v>
      </c>
      <c r="AK210" s="52">
        <f t="shared" ref="AK210:AO210" si="414">P210-Z210+AE210+U210</f>
        <v>15</v>
      </c>
      <c r="AL210" s="46">
        <f t="shared" si="414"/>
        <v>15</v>
      </c>
      <c r="AM210" s="46">
        <f t="shared" si="414"/>
        <v>15</v>
      </c>
      <c r="AN210" s="46">
        <f t="shared" si="414"/>
        <v>15</v>
      </c>
      <c r="AO210" s="46">
        <f t="shared" si="414"/>
        <v>15</v>
      </c>
      <c r="AP210" s="37"/>
      <c r="AQ210" s="43">
        <f t="shared" si="3"/>
        <v>15</v>
      </c>
      <c r="AR210" s="41"/>
      <c r="AS210" s="41"/>
      <c r="AT210" s="53"/>
      <c r="AU210" s="54"/>
      <c r="AV210" s="54"/>
      <c r="AW210" s="4"/>
      <c r="AX210" s="4"/>
    </row>
    <row r="211" spans="1:50" ht="64.5" customHeight="1" x14ac:dyDescent="0.4">
      <c r="A211" s="35">
        <f t="shared" si="37"/>
        <v>205</v>
      </c>
      <c r="B211" s="67" t="s">
        <v>860</v>
      </c>
      <c r="C211" s="41" t="s">
        <v>91</v>
      </c>
      <c r="D211" s="41" t="s">
        <v>72</v>
      </c>
      <c r="E211" s="41" t="s">
        <v>792</v>
      </c>
      <c r="F211" s="41" t="s">
        <v>799</v>
      </c>
      <c r="G211" s="53" t="s">
        <v>42</v>
      </c>
      <c r="H211" s="53" t="s">
        <v>861</v>
      </c>
      <c r="I211" s="41" t="s">
        <v>862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MARZO 2025'!AQ210</f>
        <v>3</v>
      </c>
      <c r="P211" s="45">
        <f t="shared" si="0"/>
        <v>3</v>
      </c>
      <c r="Q211" s="46">
        <f t="shared" si="297"/>
        <v>3</v>
      </c>
      <c r="R211" s="46">
        <f t="shared" ref="R211:T211" si="415">AL211</f>
        <v>3</v>
      </c>
      <c r="S211" s="46">
        <f t="shared" si="415"/>
        <v>3</v>
      </c>
      <c r="T211" s="47">
        <f t="shared" si="415"/>
        <v>3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2025'!AP210</f>
        <v>4</v>
      </c>
      <c r="AK211" s="52">
        <f t="shared" ref="AK211:AO211" si="416">P211-Z211+AE211+U211</f>
        <v>3</v>
      </c>
      <c r="AL211" s="46">
        <f t="shared" si="416"/>
        <v>3</v>
      </c>
      <c r="AM211" s="46">
        <f t="shared" si="416"/>
        <v>3</v>
      </c>
      <c r="AN211" s="46">
        <f t="shared" si="416"/>
        <v>3</v>
      </c>
      <c r="AO211" s="46">
        <f t="shared" si="416"/>
        <v>3</v>
      </c>
      <c r="AP211" s="37"/>
      <c r="AQ211" s="43">
        <f t="shared" si="3"/>
        <v>3</v>
      </c>
      <c r="AR211" s="41"/>
      <c r="AS211" s="41"/>
      <c r="AT211" s="53"/>
      <c r="AU211" s="54"/>
      <c r="AV211" s="54"/>
      <c r="AW211" s="4"/>
      <c r="AX211" s="4"/>
    </row>
    <row r="212" spans="1:50" ht="64.5" customHeight="1" x14ac:dyDescent="0.4">
      <c r="A212" s="35">
        <f t="shared" si="37"/>
        <v>206</v>
      </c>
      <c r="B212" s="67" t="s">
        <v>863</v>
      </c>
      <c r="C212" s="41" t="s">
        <v>212</v>
      </c>
      <c r="D212" s="41" t="s">
        <v>72</v>
      </c>
      <c r="E212" s="41" t="s">
        <v>792</v>
      </c>
      <c r="F212" s="41" t="s">
        <v>510</v>
      </c>
      <c r="G212" s="53"/>
      <c r="H212" s="53"/>
      <c r="I212" s="41" t="s">
        <v>864</v>
      </c>
      <c r="J212" s="41" t="s">
        <v>72</v>
      </c>
      <c r="K212" s="72">
        <v>45574</v>
      </c>
      <c r="L212" s="43" t="s">
        <v>855</v>
      </c>
      <c r="M212" s="43">
        <v>78</v>
      </c>
      <c r="N212" s="44"/>
      <c r="O212" s="43">
        <f>'EQUIPO MARZO 2025'!AQ211</f>
        <v>1</v>
      </c>
      <c r="P212" s="45">
        <f t="shared" si="0"/>
        <v>1</v>
      </c>
      <c r="Q212" s="46">
        <f t="shared" si="297"/>
        <v>1</v>
      </c>
      <c r="R212" s="46">
        <f t="shared" ref="R212:T212" si="417">AL212</f>
        <v>1</v>
      </c>
      <c r="S212" s="46">
        <f t="shared" si="417"/>
        <v>1</v>
      </c>
      <c r="T212" s="47">
        <f t="shared" si="417"/>
        <v>1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2025'!AP211</f>
        <v>1</v>
      </c>
      <c r="AK212" s="52">
        <f t="shared" ref="AK212:AO212" si="418">P212-Z212+AE212+U212</f>
        <v>1</v>
      </c>
      <c r="AL212" s="46">
        <f t="shared" si="418"/>
        <v>1</v>
      </c>
      <c r="AM212" s="46">
        <f t="shared" si="418"/>
        <v>1</v>
      </c>
      <c r="AN212" s="46">
        <f t="shared" si="418"/>
        <v>1</v>
      </c>
      <c r="AO212" s="46">
        <f t="shared" si="418"/>
        <v>1</v>
      </c>
      <c r="AP212" s="37"/>
      <c r="AQ212" s="43">
        <f t="shared" si="3"/>
        <v>1</v>
      </c>
      <c r="AR212" s="41"/>
      <c r="AS212" s="41"/>
      <c r="AT212" s="53"/>
      <c r="AU212" s="54"/>
      <c r="AV212" s="54"/>
      <c r="AW212" s="4"/>
      <c r="AX212" s="4"/>
    </row>
    <row r="213" spans="1:50" ht="64.5" customHeight="1" x14ac:dyDescent="0.4">
      <c r="A213" s="35">
        <f t="shared" si="37"/>
        <v>207</v>
      </c>
      <c r="B213" s="67" t="s">
        <v>865</v>
      </c>
      <c r="C213" s="41" t="s">
        <v>155</v>
      </c>
      <c r="D213" s="41" t="s">
        <v>58</v>
      </c>
      <c r="E213" s="53" t="s">
        <v>866</v>
      </c>
      <c r="F213" s="41"/>
      <c r="G213" s="53" t="s">
        <v>42</v>
      </c>
      <c r="H213" s="53"/>
      <c r="I213" s="41" t="s">
        <v>866</v>
      </c>
      <c r="J213" s="41" t="s">
        <v>44</v>
      </c>
      <c r="K213" s="72">
        <v>45666</v>
      </c>
      <c r="L213" s="43" t="s">
        <v>45</v>
      </c>
      <c r="M213" s="43">
        <v>118</v>
      </c>
      <c r="N213" s="44"/>
      <c r="O213" s="43">
        <f>'EQUIPO MARZO 2025'!AQ212</f>
        <v>6</v>
      </c>
      <c r="P213" s="45">
        <f t="shared" si="0"/>
        <v>6</v>
      </c>
      <c r="Q213" s="46">
        <f t="shared" si="297"/>
        <v>6</v>
      </c>
      <c r="R213" s="46">
        <f t="shared" ref="R213:T213" si="419">AL213</f>
        <v>6</v>
      </c>
      <c r="S213" s="46">
        <f t="shared" si="419"/>
        <v>6</v>
      </c>
      <c r="T213" s="47">
        <f t="shared" si="419"/>
        <v>6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2025'!AP212</f>
        <v>6</v>
      </c>
      <c r="AK213" s="52">
        <f t="shared" ref="AK213:AO213" si="420">P213-Z213+AE213+U213</f>
        <v>6</v>
      </c>
      <c r="AL213" s="46">
        <f t="shared" si="420"/>
        <v>6</v>
      </c>
      <c r="AM213" s="46">
        <f t="shared" si="420"/>
        <v>6</v>
      </c>
      <c r="AN213" s="46">
        <f t="shared" si="420"/>
        <v>6</v>
      </c>
      <c r="AO213" s="46">
        <f t="shared" si="420"/>
        <v>6</v>
      </c>
      <c r="AP213" s="37"/>
      <c r="AQ213" s="43">
        <f t="shared" si="3"/>
        <v>6</v>
      </c>
      <c r="AR213" s="41"/>
      <c r="AS213" s="41"/>
      <c r="AT213" s="53"/>
      <c r="AU213" s="54"/>
      <c r="AV213" s="54"/>
      <c r="AW213" s="4"/>
      <c r="AX213" s="4"/>
    </row>
    <row r="214" spans="1:50" ht="64.5" customHeight="1" x14ac:dyDescent="0.4">
      <c r="A214" s="35">
        <f t="shared" si="37"/>
        <v>208</v>
      </c>
      <c r="B214" s="110" t="s">
        <v>868</v>
      </c>
      <c r="C214" s="41" t="s">
        <v>190</v>
      </c>
      <c r="D214" s="41" t="s">
        <v>392</v>
      </c>
      <c r="E214" s="53" t="s">
        <v>869</v>
      </c>
      <c r="F214" s="53" t="s">
        <v>870</v>
      </c>
      <c r="G214" s="53" t="s">
        <v>42</v>
      </c>
      <c r="H214" s="74">
        <v>3640</v>
      </c>
      <c r="I214" s="41" t="s">
        <v>871</v>
      </c>
      <c r="J214" s="105" t="s">
        <v>397</v>
      </c>
      <c r="K214" s="72">
        <v>45670</v>
      </c>
      <c r="L214" s="43">
        <v>121307285</v>
      </c>
      <c r="M214" s="43">
        <v>124</v>
      </c>
      <c r="N214" s="44"/>
      <c r="O214" s="43">
        <f>'EQUIPO MARZO 2025'!AQ213</f>
        <v>0</v>
      </c>
      <c r="P214" s="45">
        <f t="shared" si="0"/>
        <v>0</v>
      </c>
      <c r="Q214" s="46">
        <f t="shared" si="297"/>
        <v>0</v>
      </c>
      <c r="R214" s="46">
        <f t="shared" ref="R214:T214" si="421">AL214</f>
        <v>0</v>
      </c>
      <c r="S214" s="46">
        <f t="shared" si="421"/>
        <v>0</v>
      </c>
      <c r="T214" s="47">
        <f t="shared" si="421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2025'!AP213</f>
        <v>0</v>
      </c>
      <c r="AK214" s="52">
        <f t="shared" ref="AK214:AO214" si="422">P214-Z214+AE214+U214</f>
        <v>0</v>
      </c>
      <c r="AL214" s="46">
        <f t="shared" si="422"/>
        <v>0</v>
      </c>
      <c r="AM214" s="46">
        <f t="shared" si="422"/>
        <v>0</v>
      </c>
      <c r="AN214" s="46">
        <f t="shared" si="422"/>
        <v>0</v>
      </c>
      <c r="AO214" s="46">
        <f t="shared" si="422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  <c r="AW214" s="4"/>
      <c r="AX214" s="4"/>
    </row>
    <row r="215" spans="1:50" ht="64.5" customHeight="1" x14ac:dyDescent="0.4">
      <c r="A215" s="35">
        <f t="shared" si="37"/>
        <v>209</v>
      </c>
      <c r="B215" s="67" t="s">
        <v>873</v>
      </c>
      <c r="C215" s="41" t="s">
        <v>91</v>
      </c>
      <c r="D215" s="63" t="s">
        <v>58</v>
      </c>
      <c r="E215" s="41" t="s">
        <v>689</v>
      </c>
      <c r="F215" s="41" t="s">
        <v>874</v>
      </c>
      <c r="G215" s="53" t="s">
        <v>42</v>
      </c>
      <c r="H215" s="53" t="s">
        <v>875</v>
      </c>
      <c r="I215" s="41" t="s">
        <v>876</v>
      </c>
      <c r="J215" s="41" t="s">
        <v>72</v>
      </c>
      <c r="K215" s="72">
        <v>45107</v>
      </c>
      <c r="L215" s="43" t="s">
        <v>109</v>
      </c>
      <c r="M215" s="43">
        <v>394</v>
      </c>
      <c r="N215" s="44"/>
      <c r="O215" s="43">
        <f>'EQUIPO MARZO 2025'!AQ214</f>
        <v>0</v>
      </c>
      <c r="P215" s="45">
        <f t="shared" si="0"/>
        <v>0</v>
      </c>
      <c r="Q215" s="46">
        <f t="shared" si="297"/>
        <v>0</v>
      </c>
      <c r="R215" s="46">
        <f t="shared" ref="R215:T215" si="423">AL215</f>
        <v>0</v>
      </c>
      <c r="S215" s="46">
        <f t="shared" si="423"/>
        <v>0</v>
      </c>
      <c r="T215" s="47">
        <f t="shared" si="423"/>
        <v>0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2025'!AP214</f>
        <v>0</v>
      </c>
      <c r="AK215" s="52">
        <f t="shared" ref="AK215:AO215" si="424">P215-Z215+AE215+U215</f>
        <v>0</v>
      </c>
      <c r="AL215" s="46">
        <f t="shared" si="424"/>
        <v>0</v>
      </c>
      <c r="AM215" s="46">
        <f t="shared" si="424"/>
        <v>0</v>
      </c>
      <c r="AN215" s="46">
        <f t="shared" si="424"/>
        <v>0</v>
      </c>
      <c r="AO215" s="46">
        <f t="shared" si="424"/>
        <v>0</v>
      </c>
      <c r="AP215" s="37"/>
      <c r="AQ215" s="43">
        <f t="shared" si="3"/>
        <v>0</v>
      </c>
      <c r="AR215" s="41"/>
      <c r="AS215" s="41"/>
      <c r="AT215" s="53"/>
      <c r="AU215" s="54"/>
      <c r="AV215" s="54"/>
      <c r="AW215" s="4"/>
      <c r="AX215" s="4"/>
    </row>
    <row r="216" spans="1:50" ht="64.5" customHeight="1" x14ac:dyDescent="0.4">
      <c r="A216" s="35">
        <f t="shared" si="37"/>
        <v>210</v>
      </c>
      <c r="B216" s="67" t="s">
        <v>878</v>
      </c>
      <c r="C216" s="41" t="s">
        <v>132</v>
      </c>
      <c r="D216" s="41" t="s">
        <v>72</v>
      </c>
      <c r="E216" s="41" t="s">
        <v>879</v>
      </c>
      <c r="F216" s="41" t="s">
        <v>880</v>
      </c>
      <c r="G216" s="53" t="s">
        <v>42</v>
      </c>
      <c r="H216" s="41"/>
      <c r="I216" s="41" t="s">
        <v>881</v>
      </c>
      <c r="J216" s="41"/>
      <c r="K216" s="72"/>
      <c r="L216" s="43"/>
      <c r="M216" s="43"/>
      <c r="N216" s="44"/>
      <c r="O216" s="43">
        <f>'EQUIPO MARZO 2025'!AQ215</f>
        <v>1</v>
      </c>
      <c r="P216" s="45">
        <f t="shared" si="0"/>
        <v>1</v>
      </c>
      <c r="Q216" s="46">
        <f t="shared" si="297"/>
        <v>1</v>
      </c>
      <c r="R216" s="46">
        <f t="shared" ref="R216:T216" si="425">AL216</f>
        <v>1</v>
      </c>
      <c r="S216" s="46">
        <f t="shared" si="425"/>
        <v>1</v>
      </c>
      <c r="T216" s="47">
        <f t="shared" si="425"/>
        <v>1</v>
      </c>
      <c r="U216" s="48"/>
      <c r="V216" s="37"/>
      <c r="W216" s="37"/>
      <c r="X216" s="37"/>
      <c r="Y216" s="49"/>
      <c r="Z216" s="138"/>
      <c r="AA216" s="139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2025'!AP215</f>
        <v>1</v>
      </c>
      <c r="AK216" s="52">
        <f t="shared" ref="AK216:AO216" si="426">P216-Z216+AE216+U216</f>
        <v>1</v>
      </c>
      <c r="AL216" s="46">
        <f t="shared" si="426"/>
        <v>1</v>
      </c>
      <c r="AM216" s="46">
        <f t="shared" si="426"/>
        <v>1</v>
      </c>
      <c r="AN216" s="46">
        <f t="shared" si="426"/>
        <v>1</v>
      </c>
      <c r="AO216" s="46">
        <f t="shared" si="426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  <c r="AW216" s="4"/>
      <c r="AX216" s="4"/>
    </row>
    <row r="217" spans="1:50" ht="64.5" customHeight="1" x14ac:dyDescent="0.4">
      <c r="A217" s="35">
        <f t="shared" si="37"/>
        <v>211</v>
      </c>
      <c r="B217" s="67" t="s">
        <v>882</v>
      </c>
      <c r="C217" s="41" t="s">
        <v>190</v>
      </c>
      <c r="D217" s="53" t="s">
        <v>176</v>
      </c>
      <c r="E217" s="41" t="s">
        <v>883</v>
      </c>
      <c r="F217" s="41" t="s">
        <v>884</v>
      </c>
      <c r="G217" s="53" t="s">
        <v>42</v>
      </c>
      <c r="H217" s="74"/>
      <c r="I217" s="41" t="s">
        <v>885</v>
      </c>
      <c r="J217" s="37" t="s">
        <v>72</v>
      </c>
      <c r="K217" s="42">
        <v>45566</v>
      </c>
      <c r="L217" s="43" t="s">
        <v>277</v>
      </c>
      <c r="M217" s="43">
        <v>69</v>
      </c>
      <c r="N217" s="44"/>
      <c r="O217" s="43">
        <f>'EQUIPO MARZO 2025'!AQ216</f>
        <v>1</v>
      </c>
      <c r="P217" s="45">
        <f t="shared" si="0"/>
        <v>1</v>
      </c>
      <c r="Q217" s="46">
        <f t="shared" si="297"/>
        <v>1</v>
      </c>
      <c r="R217" s="46">
        <f t="shared" ref="R217:T217" si="427">AL217</f>
        <v>1</v>
      </c>
      <c r="S217" s="46">
        <f t="shared" si="427"/>
        <v>1</v>
      </c>
      <c r="T217" s="47">
        <f t="shared" si="427"/>
        <v>1</v>
      </c>
      <c r="U217" s="48"/>
      <c r="V217" s="37"/>
      <c r="W217" s="37"/>
      <c r="X217" s="37"/>
      <c r="Y217" s="49"/>
      <c r="Z217" s="50"/>
      <c r="AA217" s="37"/>
      <c r="AB217" s="37"/>
      <c r="AC217" s="37"/>
      <c r="AD217" s="49"/>
      <c r="AE217" s="50"/>
      <c r="AF217" s="37"/>
      <c r="AG217" s="37"/>
      <c r="AH217" s="37"/>
      <c r="AI217" s="49"/>
      <c r="AJ217" s="51">
        <f>'EQUIPO ENERO 2025'!AP216</f>
        <v>1</v>
      </c>
      <c r="AK217" s="52">
        <f t="shared" ref="AK217:AO217" si="428">P217-Z217+AE217+U217</f>
        <v>1</v>
      </c>
      <c r="AL217" s="46">
        <f t="shared" si="428"/>
        <v>1</v>
      </c>
      <c r="AM217" s="46">
        <f t="shared" si="428"/>
        <v>1</v>
      </c>
      <c r="AN217" s="46">
        <f t="shared" si="428"/>
        <v>1</v>
      </c>
      <c r="AO217" s="46">
        <f t="shared" si="428"/>
        <v>1</v>
      </c>
      <c r="AP217" s="37"/>
      <c r="AQ217" s="43">
        <f t="shared" si="3"/>
        <v>1</v>
      </c>
      <c r="AR217" s="41"/>
      <c r="AS217" s="41"/>
      <c r="AT217" s="53"/>
      <c r="AU217" s="54"/>
      <c r="AV217" s="54"/>
      <c r="AW217" s="4"/>
      <c r="AX217" s="4"/>
    </row>
    <row r="218" spans="1:50" ht="64.5" customHeight="1" x14ac:dyDescent="0.4">
      <c r="A218" s="35">
        <f t="shared" si="37"/>
        <v>212</v>
      </c>
      <c r="B218" s="161" t="s">
        <v>888</v>
      </c>
      <c r="C218" s="162" t="s">
        <v>97</v>
      </c>
      <c r="D218" s="162" t="s">
        <v>889</v>
      </c>
      <c r="E218" s="162" t="s">
        <v>890</v>
      </c>
      <c r="F218" s="162" t="s">
        <v>545</v>
      </c>
      <c r="G218" s="163" t="s">
        <v>42</v>
      </c>
      <c r="H218" s="162"/>
      <c r="I218" s="162" t="s">
        <v>891</v>
      </c>
      <c r="J218" s="162" t="s">
        <v>72</v>
      </c>
      <c r="K218" s="164">
        <v>44942</v>
      </c>
      <c r="L218" s="165" t="s">
        <v>892</v>
      </c>
      <c r="M218" s="166">
        <v>260</v>
      </c>
      <c r="N218" s="162"/>
      <c r="O218" s="43">
        <f>'EQUIPO MARZO 2025'!AQ217</f>
        <v>0</v>
      </c>
      <c r="P218" s="167">
        <f t="shared" si="0"/>
        <v>0</v>
      </c>
      <c r="Q218" s="168">
        <f t="shared" si="297"/>
        <v>0</v>
      </c>
      <c r="R218" s="168">
        <f t="shared" ref="R218:T218" si="429">AL218</f>
        <v>0</v>
      </c>
      <c r="S218" s="168">
        <f t="shared" si="429"/>
        <v>0</v>
      </c>
      <c r="T218" s="169">
        <f t="shared" si="429"/>
        <v>0</v>
      </c>
      <c r="U218" s="170"/>
      <c r="V218" s="171"/>
      <c r="W218" s="171"/>
      <c r="X218" s="171"/>
      <c r="Y218" s="172"/>
      <c r="Z218" s="173"/>
      <c r="AA218" s="174"/>
      <c r="AB218" s="171"/>
      <c r="AC218" s="171"/>
      <c r="AD218" s="172"/>
      <c r="AE218" s="175"/>
      <c r="AF218" s="171"/>
      <c r="AG218" s="171"/>
      <c r="AH218" s="171"/>
      <c r="AI218" s="172"/>
      <c r="AJ218" s="51">
        <f>'EQUIPO ENERO 2025'!AP217</f>
        <v>0</v>
      </c>
      <c r="AK218" s="176">
        <f t="shared" ref="AK218:AO218" si="430">P218-Z218+AE218+U218</f>
        <v>0</v>
      </c>
      <c r="AL218" s="168">
        <f t="shared" si="430"/>
        <v>0</v>
      </c>
      <c r="AM218" s="168">
        <f t="shared" si="430"/>
        <v>0</v>
      </c>
      <c r="AN218" s="168">
        <f t="shared" si="430"/>
        <v>0</v>
      </c>
      <c r="AO218" s="168">
        <f t="shared" si="430"/>
        <v>0</v>
      </c>
      <c r="AP218" s="171"/>
      <c r="AQ218" s="166">
        <f t="shared" si="3"/>
        <v>0</v>
      </c>
      <c r="AR218" s="162"/>
      <c r="AS218" s="162"/>
      <c r="AT218" s="177"/>
      <c r="AU218" s="178"/>
      <c r="AV218" s="178"/>
      <c r="AW218" s="179"/>
      <c r="AX218" s="179"/>
    </row>
    <row r="219" spans="1:50" ht="64.5" customHeight="1" x14ac:dyDescent="0.4">
      <c r="A219" s="35">
        <f t="shared" si="37"/>
        <v>213</v>
      </c>
      <c r="B219" s="55" t="s">
        <v>893</v>
      </c>
      <c r="C219" s="64" t="s">
        <v>38</v>
      </c>
      <c r="D219" s="63" t="s">
        <v>58</v>
      </c>
      <c r="E219" s="57" t="s">
        <v>500</v>
      </c>
      <c r="F219" s="64" t="s">
        <v>799</v>
      </c>
      <c r="G219" s="55" t="s">
        <v>42</v>
      </c>
      <c r="H219" s="64"/>
      <c r="I219" s="61" t="s">
        <v>894</v>
      </c>
      <c r="J219" s="74" t="s">
        <v>58</v>
      </c>
      <c r="K219" s="66">
        <v>44592</v>
      </c>
      <c r="L219" s="43"/>
      <c r="M219" s="43"/>
      <c r="N219" s="41"/>
      <c r="O219" s="43">
        <f>'EQUIPO MARZO 2025'!AQ218</f>
        <v>8</v>
      </c>
      <c r="P219" s="45">
        <f t="shared" si="0"/>
        <v>8</v>
      </c>
      <c r="Q219" s="46">
        <f t="shared" si="297"/>
        <v>8</v>
      </c>
      <c r="R219" s="46">
        <f t="shared" ref="R219:T219" si="431">AL219</f>
        <v>8</v>
      </c>
      <c r="S219" s="46">
        <f t="shared" si="431"/>
        <v>8</v>
      </c>
      <c r="T219" s="47">
        <f t="shared" si="431"/>
        <v>8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2025'!AP218</f>
        <v>8</v>
      </c>
      <c r="AK219" s="52">
        <f t="shared" ref="AK219:AO219" si="432">P219-Z219+AE219+U219</f>
        <v>8</v>
      </c>
      <c r="AL219" s="46">
        <f t="shared" si="432"/>
        <v>8</v>
      </c>
      <c r="AM219" s="46">
        <f t="shared" si="432"/>
        <v>8</v>
      </c>
      <c r="AN219" s="46">
        <f t="shared" si="432"/>
        <v>8</v>
      </c>
      <c r="AO219" s="46">
        <f t="shared" si="432"/>
        <v>8</v>
      </c>
      <c r="AP219" s="37"/>
      <c r="AQ219" s="43">
        <f t="shared" si="3"/>
        <v>8</v>
      </c>
      <c r="AR219" s="41"/>
      <c r="AS219" s="41"/>
      <c r="AT219" s="53"/>
      <c r="AU219" s="54"/>
      <c r="AV219" s="54"/>
      <c r="AW219" s="4"/>
      <c r="AX219" s="4"/>
    </row>
    <row r="220" spans="1:50" ht="64.5" customHeight="1" x14ac:dyDescent="0.4">
      <c r="A220" s="35">
        <f t="shared" si="37"/>
        <v>214</v>
      </c>
      <c r="B220" s="73" t="s">
        <v>895</v>
      </c>
      <c r="C220" s="64" t="s">
        <v>38</v>
      </c>
      <c r="D220" s="63" t="s">
        <v>58</v>
      </c>
      <c r="E220" s="57" t="s">
        <v>59</v>
      </c>
      <c r="F220" s="41"/>
      <c r="G220" s="44" t="s">
        <v>42</v>
      </c>
      <c r="H220" s="41"/>
      <c r="I220" s="41" t="s">
        <v>896</v>
      </c>
      <c r="J220" s="74" t="s">
        <v>58</v>
      </c>
      <c r="K220" s="66">
        <v>44592</v>
      </c>
      <c r="L220" s="43"/>
      <c r="M220" s="43"/>
      <c r="N220" s="53"/>
      <c r="O220" s="43">
        <f>'EQUIPO MARZO 2025'!AQ219</f>
        <v>12</v>
      </c>
      <c r="P220" s="45">
        <f t="shared" si="0"/>
        <v>12</v>
      </c>
      <c r="Q220" s="46">
        <f t="shared" si="297"/>
        <v>12</v>
      </c>
      <c r="R220" s="46">
        <f t="shared" ref="R220:T220" si="433">AL220</f>
        <v>12</v>
      </c>
      <c r="S220" s="46">
        <f t="shared" si="433"/>
        <v>12</v>
      </c>
      <c r="T220" s="47">
        <f t="shared" si="433"/>
        <v>12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2025'!AP219</f>
        <v>12</v>
      </c>
      <c r="AK220" s="52">
        <f t="shared" ref="AK220:AO220" si="434">P220-Z220+AE220+U220</f>
        <v>12</v>
      </c>
      <c r="AL220" s="46">
        <f t="shared" si="434"/>
        <v>12</v>
      </c>
      <c r="AM220" s="46">
        <f t="shared" si="434"/>
        <v>12</v>
      </c>
      <c r="AN220" s="46">
        <f t="shared" si="434"/>
        <v>12</v>
      </c>
      <c r="AO220" s="46">
        <f t="shared" si="434"/>
        <v>12</v>
      </c>
      <c r="AP220" s="38" t="s">
        <v>755</v>
      </c>
      <c r="AQ220" s="43">
        <f t="shared" si="3"/>
        <v>12</v>
      </c>
      <c r="AR220" s="41"/>
      <c r="AS220" s="41"/>
      <c r="AT220" s="53"/>
      <c r="AU220" s="54"/>
      <c r="AV220" s="54"/>
      <c r="AW220" s="4"/>
      <c r="AX220" s="4"/>
    </row>
    <row r="221" spans="1:50" ht="64.5" customHeight="1" x14ac:dyDescent="0.4">
      <c r="A221" s="35">
        <f t="shared" si="37"/>
        <v>215</v>
      </c>
      <c r="B221" s="73" t="s">
        <v>897</v>
      </c>
      <c r="C221" s="64" t="s">
        <v>898</v>
      </c>
      <c r="D221" s="63" t="s">
        <v>176</v>
      </c>
      <c r="E221" s="57" t="s">
        <v>899</v>
      </c>
      <c r="F221" s="41" t="s">
        <v>510</v>
      </c>
      <c r="G221" s="44" t="s">
        <v>42</v>
      </c>
      <c r="H221" s="41"/>
      <c r="I221" s="41"/>
      <c r="J221" s="74" t="s">
        <v>72</v>
      </c>
      <c r="K221" s="66">
        <v>45566</v>
      </c>
      <c r="L221" s="43" t="s">
        <v>142</v>
      </c>
      <c r="M221" s="43">
        <v>76</v>
      </c>
      <c r="N221" s="53"/>
      <c r="O221" s="43">
        <f>'EQUIPO MARZO 2025'!AQ220</f>
        <v>0</v>
      </c>
      <c r="P221" s="68">
        <v>0</v>
      </c>
      <c r="Q221" s="37">
        <v>0</v>
      </c>
      <c r="R221" s="37">
        <v>0</v>
      </c>
      <c r="S221" s="37">
        <f t="shared" ref="S221:T221" si="435">AM221</f>
        <v>0</v>
      </c>
      <c r="T221" s="132">
        <f t="shared" si="435"/>
        <v>0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2025'!AP220</f>
        <v>0</v>
      </c>
      <c r="AK221" s="139">
        <f t="shared" ref="AK221:AO221" si="436">P221-Z221+AE221+U221</f>
        <v>0</v>
      </c>
      <c r="AL221" s="37">
        <f t="shared" si="436"/>
        <v>0</v>
      </c>
      <c r="AM221" s="37">
        <f t="shared" si="436"/>
        <v>0</v>
      </c>
      <c r="AN221" s="37">
        <f t="shared" si="436"/>
        <v>0</v>
      </c>
      <c r="AO221" s="37">
        <f t="shared" si="436"/>
        <v>0</v>
      </c>
      <c r="AP221" s="38"/>
      <c r="AQ221" s="43">
        <f t="shared" si="3"/>
        <v>0</v>
      </c>
      <c r="AR221" s="41"/>
      <c r="AS221" s="41"/>
      <c r="AT221" s="53"/>
      <c r="AU221" s="54"/>
      <c r="AV221" s="54"/>
      <c r="AW221" s="4"/>
      <c r="AX221" s="4"/>
    </row>
    <row r="222" spans="1:50" ht="64.5" customHeight="1" x14ac:dyDescent="0.4">
      <c r="A222" s="35">
        <f t="shared" si="37"/>
        <v>216</v>
      </c>
      <c r="B222" s="73" t="s">
        <v>900</v>
      </c>
      <c r="C222" s="64" t="s">
        <v>38</v>
      </c>
      <c r="D222" s="63" t="s">
        <v>176</v>
      </c>
      <c r="E222" s="57" t="s">
        <v>899</v>
      </c>
      <c r="F222" s="41" t="s">
        <v>513</v>
      </c>
      <c r="G222" s="44" t="s">
        <v>42</v>
      </c>
      <c r="H222" s="41"/>
      <c r="I222" s="41" t="s">
        <v>901</v>
      </c>
      <c r="J222" s="74" t="s">
        <v>72</v>
      </c>
      <c r="K222" s="66">
        <v>45351</v>
      </c>
      <c r="L222" s="43" t="s">
        <v>902</v>
      </c>
      <c r="M222" s="43">
        <v>43</v>
      </c>
      <c r="N222" s="53"/>
      <c r="O222" s="43">
        <f>'EQUIPO MARZO 2025'!AQ221</f>
        <v>4</v>
      </c>
      <c r="P222" s="45">
        <f t="shared" ref="P222:P277" si="437">O222</f>
        <v>4</v>
      </c>
      <c r="Q222" s="46">
        <f t="shared" ref="Q222:T222" si="438">AK222</f>
        <v>4</v>
      </c>
      <c r="R222" s="46">
        <f t="shared" si="438"/>
        <v>4</v>
      </c>
      <c r="S222" s="46">
        <f t="shared" si="438"/>
        <v>4</v>
      </c>
      <c r="T222" s="47">
        <f t="shared" si="438"/>
        <v>4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2025'!AP221</f>
        <v>4</v>
      </c>
      <c r="AK222" s="52">
        <f t="shared" ref="AK222:AO222" si="439">P222-Z222+AE222+U222</f>
        <v>4</v>
      </c>
      <c r="AL222" s="46">
        <f t="shared" si="439"/>
        <v>4</v>
      </c>
      <c r="AM222" s="46">
        <f t="shared" si="439"/>
        <v>4</v>
      </c>
      <c r="AN222" s="46">
        <f t="shared" si="439"/>
        <v>4</v>
      </c>
      <c r="AO222" s="46">
        <f t="shared" si="439"/>
        <v>4</v>
      </c>
      <c r="AP222" s="38"/>
      <c r="AQ222" s="43">
        <f t="shared" si="3"/>
        <v>4</v>
      </c>
      <c r="AR222" s="41"/>
      <c r="AS222" s="41"/>
      <c r="AT222" s="53"/>
      <c r="AU222" s="54"/>
      <c r="AV222" s="54"/>
      <c r="AW222" s="4"/>
      <c r="AX222" s="4"/>
    </row>
    <row r="223" spans="1:50" ht="64.5" customHeight="1" x14ac:dyDescent="0.4">
      <c r="A223" s="35">
        <f t="shared" si="37"/>
        <v>217</v>
      </c>
      <c r="B223" s="67" t="s">
        <v>903</v>
      </c>
      <c r="C223" s="64" t="s">
        <v>38</v>
      </c>
      <c r="D223" s="41"/>
      <c r="E223" s="41"/>
      <c r="F223" s="41"/>
      <c r="G223" s="53" t="s">
        <v>42</v>
      </c>
      <c r="H223" s="41"/>
      <c r="I223" s="41" t="s">
        <v>94</v>
      </c>
      <c r="J223" s="44"/>
      <c r="K223" s="72">
        <v>44592</v>
      </c>
      <c r="L223" s="43"/>
      <c r="M223" s="43"/>
      <c r="N223" s="44"/>
      <c r="O223" s="43">
        <f>'EQUIPO MARZO 2025'!AQ222</f>
        <v>0</v>
      </c>
      <c r="P223" s="45">
        <f t="shared" si="437"/>
        <v>0</v>
      </c>
      <c r="Q223" s="46">
        <f t="shared" ref="Q223:T223" si="440">AK223</f>
        <v>0</v>
      </c>
      <c r="R223" s="46">
        <f t="shared" si="440"/>
        <v>0</v>
      </c>
      <c r="S223" s="46">
        <f t="shared" si="440"/>
        <v>0</v>
      </c>
      <c r="T223" s="47">
        <f t="shared" si="440"/>
        <v>0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2025'!AP222</f>
        <v>0</v>
      </c>
      <c r="AK223" s="52">
        <f t="shared" ref="AK223:AO223" si="441">P223-Z223+AE223+U223</f>
        <v>0</v>
      </c>
      <c r="AL223" s="46">
        <f t="shared" si="441"/>
        <v>0</v>
      </c>
      <c r="AM223" s="46">
        <f t="shared" si="441"/>
        <v>0</v>
      </c>
      <c r="AN223" s="46">
        <f t="shared" si="441"/>
        <v>0</v>
      </c>
      <c r="AO223" s="46">
        <f t="shared" si="441"/>
        <v>0</v>
      </c>
      <c r="AP223" s="37"/>
      <c r="AQ223" s="43">
        <f t="shared" si="3"/>
        <v>0</v>
      </c>
      <c r="AR223" s="41"/>
      <c r="AS223" s="41"/>
      <c r="AT223" s="53"/>
      <c r="AU223" s="54"/>
      <c r="AV223" s="54"/>
      <c r="AW223" s="4"/>
      <c r="AX223" s="4"/>
    </row>
    <row r="224" spans="1:50" ht="64.5" customHeight="1" x14ac:dyDescent="0.4">
      <c r="A224" s="35">
        <f t="shared" si="37"/>
        <v>218</v>
      </c>
      <c r="B224" s="73" t="s">
        <v>904</v>
      </c>
      <c r="C224" s="64" t="s">
        <v>38</v>
      </c>
      <c r="D224" s="41" t="s">
        <v>58</v>
      </c>
      <c r="E224" s="41" t="s">
        <v>905</v>
      </c>
      <c r="F224" s="41"/>
      <c r="G224" s="44" t="s">
        <v>42</v>
      </c>
      <c r="H224" s="41"/>
      <c r="I224" s="41" t="s">
        <v>906</v>
      </c>
      <c r="J224" s="41" t="s">
        <v>72</v>
      </c>
      <c r="K224" s="72">
        <v>44592</v>
      </c>
      <c r="L224" s="43"/>
      <c r="M224" s="43"/>
      <c r="N224" s="44"/>
      <c r="O224" s="43">
        <f>'EQUIPO MARZO 2025'!AQ223</f>
        <v>1</v>
      </c>
      <c r="P224" s="45">
        <f t="shared" si="437"/>
        <v>1</v>
      </c>
      <c r="Q224" s="46">
        <f t="shared" ref="Q224:T224" si="442">AK224</f>
        <v>1</v>
      </c>
      <c r="R224" s="46">
        <f t="shared" si="442"/>
        <v>1</v>
      </c>
      <c r="S224" s="46">
        <f t="shared" si="442"/>
        <v>1</v>
      </c>
      <c r="T224" s="47">
        <f t="shared" si="442"/>
        <v>1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2025'!AP223</f>
        <v>1</v>
      </c>
      <c r="AK224" s="52">
        <f t="shared" ref="AK224:AO224" si="443">P224-Z224+AE224+U224</f>
        <v>1</v>
      </c>
      <c r="AL224" s="46">
        <f t="shared" si="443"/>
        <v>1</v>
      </c>
      <c r="AM224" s="46">
        <f t="shared" si="443"/>
        <v>1</v>
      </c>
      <c r="AN224" s="46">
        <f t="shared" si="443"/>
        <v>1</v>
      </c>
      <c r="AO224" s="46">
        <f t="shared" si="443"/>
        <v>1</v>
      </c>
      <c r="AP224" s="37"/>
      <c r="AQ224" s="43">
        <f t="shared" si="3"/>
        <v>1</v>
      </c>
      <c r="AR224" s="41"/>
      <c r="AS224" s="41"/>
      <c r="AT224" s="53"/>
      <c r="AU224" s="54"/>
      <c r="AV224" s="54"/>
      <c r="AW224" s="4"/>
      <c r="AX224" s="4"/>
    </row>
    <row r="225" spans="1:50" ht="64.5" customHeight="1" x14ac:dyDescent="0.4">
      <c r="A225" s="35">
        <f t="shared" si="37"/>
        <v>219</v>
      </c>
      <c r="B225" s="67" t="s">
        <v>907</v>
      </c>
      <c r="C225" s="64" t="s">
        <v>38</v>
      </c>
      <c r="D225" s="41" t="s">
        <v>58</v>
      </c>
      <c r="E225" s="41" t="s">
        <v>908</v>
      </c>
      <c r="F225" s="41"/>
      <c r="G225" s="53" t="s">
        <v>42</v>
      </c>
      <c r="H225" s="74">
        <v>8200</v>
      </c>
      <c r="I225" s="41" t="s">
        <v>909</v>
      </c>
      <c r="J225" s="41" t="s">
        <v>72</v>
      </c>
      <c r="K225" s="72">
        <v>45673</v>
      </c>
      <c r="L225" s="43" t="s">
        <v>89</v>
      </c>
      <c r="M225" s="43">
        <v>131</v>
      </c>
      <c r="N225" s="53"/>
      <c r="O225" s="43">
        <f>'EQUIPO MARZO 2025'!AQ224</f>
        <v>4</v>
      </c>
      <c r="P225" s="45">
        <f t="shared" si="437"/>
        <v>4</v>
      </c>
      <c r="Q225" s="46">
        <f t="shared" ref="Q225:T225" si="444">AK225</f>
        <v>4</v>
      </c>
      <c r="R225" s="46">
        <f t="shared" si="444"/>
        <v>4</v>
      </c>
      <c r="S225" s="46">
        <f t="shared" si="444"/>
        <v>4</v>
      </c>
      <c r="T225" s="47">
        <f t="shared" si="444"/>
        <v>4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2025'!AP224</f>
        <v>4</v>
      </c>
      <c r="AK225" s="52">
        <f t="shared" ref="AK225:AO225" si="445">P225-Z225+AE225+U225</f>
        <v>4</v>
      </c>
      <c r="AL225" s="46">
        <f t="shared" si="445"/>
        <v>4</v>
      </c>
      <c r="AM225" s="46">
        <f t="shared" si="445"/>
        <v>4</v>
      </c>
      <c r="AN225" s="46">
        <f t="shared" si="445"/>
        <v>4</v>
      </c>
      <c r="AO225" s="46">
        <f t="shared" si="445"/>
        <v>4</v>
      </c>
      <c r="AP225" s="37"/>
      <c r="AQ225" s="43">
        <f t="shared" si="3"/>
        <v>4</v>
      </c>
      <c r="AR225" s="41"/>
      <c r="AS225" s="41"/>
      <c r="AT225" s="53"/>
      <c r="AU225" s="54"/>
      <c r="AV225" s="54"/>
      <c r="AW225" s="4"/>
      <c r="AX225" s="4"/>
    </row>
    <row r="226" spans="1:50" ht="64.5" customHeight="1" x14ac:dyDescent="0.4">
      <c r="A226" s="35">
        <f t="shared" si="37"/>
        <v>220</v>
      </c>
      <c r="B226" s="55" t="s">
        <v>911</v>
      </c>
      <c r="C226" s="64" t="s">
        <v>38</v>
      </c>
      <c r="D226" s="63" t="s">
        <v>58</v>
      </c>
      <c r="E226" s="57" t="s">
        <v>608</v>
      </c>
      <c r="F226" s="64" t="s">
        <v>612</v>
      </c>
      <c r="G226" s="55" t="s">
        <v>42</v>
      </c>
      <c r="H226" s="64"/>
      <c r="I226" s="61" t="s">
        <v>912</v>
      </c>
      <c r="J226" s="74" t="s">
        <v>58</v>
      </c>
      <c r="K226" s="66">
        <v>44592</v>
      </c>
      <c r="L226" s="43"/>
      <c r="M226" s="43"/>
      <c r="N226" s="53"/>
      <c r="O226" s="43">
        <f>'EQUIPO MARZO 2025'!AQ225</f>
        <v>12</v>
      </c>
      <c r="P226" s="45">
        <f t="shared" si="437"/>
        <v>12</v>
      </c>
      <c r="Q226" s="46">
        <f t="shared" ref="Q226:T226" si="446">AK226</f>
        <v>12</v>
      </c>
      <c r="R226" s="46">
        <f t="shared" si="446"/>
        <v>12</v>
      </c>
      <c r="S226" s="46">
        <f t="shared" si="446"/>
        <v>12</v>
      </c>
      <c r="T226" s="47">
        <f t="shared" si="446"/>
        <v>12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>
        <f>'EQUIPO ENERO 2025'!AP225</f>
        <v>12</v>
      </c>
      <c r="AK226" s="52">
        <f t="shared" ref="AK226:AO226" si="447">P226-Z226+AE226+U226</f>
        <v>12</v>
      </c>
      <c r="AL226" s="46">
        <f t="shared" si="447"/>
        <v>12</v>
      </c>
      <c r="AM226" s="46">
        <f t="shared" si="447"/>
        <v>12</v>
      </c>
      <c r="AN226" s="46">
        <f t="shared" si="447"/>
        <v>12</v>
      </c>
      <c r="AO226" s="46">
        <f t="shared" si="447"/>
        <v>12</v>
      </c>
      <c r="AP226" s="37"/>
      <c r="AQ226" s="43">
        <f t="shared" si="3"/>
        <v>12</v>
      </c>
      <c r="AR226" s="41"/>
      <c r="AS226" s="41"/>
      <c r="AT226" s="53"/>
      <c r="AU226" s="54"/>
      <c r="AV226" s="54"/>
      <c r="AW226" s="4"/>
      <c r="AX226" s="4"/>
    </row>
    <row r="227" spans="1:50" ht="64.5" customHeight="1" x14ac:dyDescent="0.4">
      <c r="A227" s="35">
        <f t="shared" si="37"/>
        <v>221</v>
      </c>
      <c r="B227" s="55" t="s">
        <v>915</v>
      </c>
      <c r="C227" s="64" t="s">
        <v>38</v>
      </c>
      <c r="D227" s="63"/>
      <c r="E227" s="57"/>
      <c r="F227" s="64"/>
      <c r="G227" s="55"/>
      <c r="H227" s="64"/>
      <c r="I227" s="61"/>
      <c r="J227" s="74"/>
      <c r="K227" s="66"/>
      <c r="L227" s="43"/>
      <c r="M227" s="43"/>
      <c r="N227" s="133"/>
      <c r="O227" s="43">
        <f>'EQUIPO MARZO 2025'!AQ226</f>
        <v>0</v>
      </c>
      <c r="P227" s="45">
        <f t="shared" si="437"/>
        <v>0</v>
      </c>
      <c r="Q227" s="46">
        <f t="shared" ref="Q227:T227" si="448">AK227</f>
        <v>0</v>
      </c>
      <c r="R227" s="46">
        <f t="shared" si="448"/>
        <v>0</v>
      </c>
      <c r="S227" s="46">
        <f t="shared" si="448"/>
        <v>0</v>
      </c>
      <c r="T227" s="47">
        <f t="shared" si="448"/>
        <v>0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/>
      <c r="AK227" s="52">
        <f t="shared" ref="AK227:AO227" si="449">P227-Z227+AE227+U227</f>
        <v>0</v>
      </c>
      <c r="AL227" s="46">
        <f t="shared" si="449"/>
        <v>0</v>
      </c>
      <c r="AM227" s="46">
        <f t="shared" si="449"/>
        <v>0</v>
      </c>
      <c r="AN227" s="46">
        <f t="shared" si="449"/>
        <v>0</v>
      </c>
      <c r="AO227" s="46">
        <f t="shared" si="449"/>
        <v>0</v>
      </c>
      <c r="AP227" s="37"/>
      <c r="AQ227" s="43">
        <f t="shared" si="3"/>
        <v>0</v>
      </c>
      <c r="AR227" s="41"/>
      <c r="AS227" s="41"/>
      <c r="AT227" s="53"/>
      <c r="AU227" s="54"/>
      <c r="AV227" s="54"/>
      <c r="AW227" s="4"/>
      <c r="AX227" s="4"/>
    </row>
    <row r="228" spans="1:50" ht="64.5" customHeight="1" x14ac:dyDescent="0.4">
      <c r="A228" s="35">
        <f t="shared" si="37"/>
        <v>222</v>
      </c>
      <c r="B228" s="67" t="s">
        <v>917</v>
      </c>
      <c r="C228" s="64" t="s">
        <v>38</v>
      </c>
      <c r="D228" s="41" t="s">
        <v>59</v>
      </c>
      <c r="E228" s="41" t="s">
        <v>918</v>
      </c>
      <c r="F228" s="41" t="s">
        <v>609</v>
      </c>
      <c r="G228" s="53" t="s">
        <v>42</v>
      </c>
      <c r="H228" s="74">
        <v>300</v>
      </c>
      <c r="I228" s="41" t="s">
        <v>919</v>
      </c>
      <c r="J228" s="41" t="s">
        <v>72</v>
      </c>
      <c r="K228" s="66">
        <v>45574</v>
      </c>
      <c r="L228" s="43" t="s">
        <v>142</v>
      </c>
      <c r="M228" s="43">
        <v>74</v>
      </c>
      <c r="N228" s="53"/>
      <c r="O228" s="43">
        <f>'EQUIPO MARZO 2025'!AQ227</f>
        <v>48</v>
      </c>
      <c r="P228" s="45">
        <f t="shared" si="437"/>
        <v>48</v>
      </c>
      <c r="Q228" s="46">
        <f t="shared" ref="Q228:T228" si="450">AK228</f>
        <v>48</v>
      </c>
      <c r="R228" s="46">
        <f t="shared" si="450"/>
        <v>48</v>
      </c>
      <c r="S228" s="46">
        <f t="shared" si="450"/>
        <v>48</v>
      </c>
      <c r="T228" s="47">
        <f t="shared" si="450"/>
        <v>48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2025'!AP227</f>
        <v>48</v>
      </c>
      <c r="AK228" s="52">
        <f t="shared" ref="AK228:AO228" si="451">P228-Z228+AE228+U228</f>
        <v>48</v>
      </c>
      <c r="AL228" s="46">
        <f t="shared" si="451"/>
        <v>48</v>
      </c>
      <c r="AM228" s="46">
        <f t="shared" si="451"/>
        <v>48</v>
      </c>
      <c r="AN228" s="46">
        <f t="shared" si="451"/>
        <v>48</v>
      </c>
      <c r="AO228" s="46">
        <f t="shared" si="451"/>
        <v>48</v>
      </c>
      <c r="AP228" s="37"/>
      <c r="AQ228" s="43">
        <f t="shared" si="3"/>
        <v>48</v>
      </c>
      <c r="AR228" s="41"/>
      <c r="AS228" s="53"/>
      <c r="AT228" s="53"/>
      <c r="AU228" s="54"/>
      <c r="AV228" s="54"/>
      <c r="AW228" s="4"/>
      <c r="AX228" s="4"/>
    </row>
    <row r="229" spans="1:50" ht="64.5" customHeight="1" x14ac:dyDescent="0.4">
      <c r="A229" s="35">
        <f t="shared" si="37"/>
        <v>223</v>
      </c>
      <c r="B229" s="67" t="s">
        <v>922</v>
      </c>
      <c r="C229" s="64" t="s">
        <v>38</v>
      </c>
      <c r="D229" s="41" t="s">
        <v>58</v>
      </c>
      <c r="E229" s="41" t="s">
        <v>923</v>
      </c>
      <c r="F229" s="41"/>
      <c r="G229" s="53"/>
      <c r="H229" s="41"/>
      <c r="I229" s="41" t="s">
        <v>924</v>
      </c>
      <c r="J229" s="41" t="s">
        <v>72</v>
      </c>
      <c r="K229" s="72">
        <v>45107</v>
      </c>
      <c r="L229" s="43" t="s">
        <v>109</v>
      </c>
      <c r="M229" s="43">
        <v>388</v>
      </c>
      <c r="N229" s="44"/>
      <c r="O229" s="43">
        <f>'EQUIPO MARZO 2025'!AQ228</f>
        <v>0</v>
      </c>
      <c r="P229" s="45">
        <f t="shared" si="437"/>
        <v>0</v>
      </c>
      <c r="Q229" s="46">
        <f t="shared" ref="Q229:T229" si="452">AK229</f>
        <v>0</v>
      </c>
      <c r="R229" s="46">
        <f t="shared" si="452"/>
        <v>0</v>
      </c>
      <c r="S229" s="46">
        <f t="shared" si="452"/>
        <v>0</v>
      </c>
      <c r="T229" s="47">
        <f t="shared" si="452"/>
        <v>0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2025'!AP228</f>
        <v>0</v>
      </c>
      <c r="AK229" s="52">
        <f t="shared" ref="AK229:AO229" si="453">P229-Z229+AE229+U229</f>
        <v>0</v>
      </c>
      <c r="AL229" s="46">
        <f t="shared" si="453"/>
        <v>0</v>
      </c>
      <c r="AM229" s="46">
        <f t="shared" si="453"/>
        <v>0</v>
      </c>
      <c r="AN229" s="46">
        <f t="shared" si="453"/>
        <v>0</v>
      </c>
      <c r="AO229" s="46">
        <f t="shared" si="453"/>
        <v>0</v>
      </c>
      <c r="AP229" s="37"/>
      <c r="AQ229" s="43">
        <f t="shared" si="3"/>
        <v>0</v>
      </c>
      <c r="AR229" s="41"/>
      <c r="AS229" s="41"/>
      <c r="AT229" s="53"/>
      <c r="AU229" s="54"/>
      <c r="AV229" s="54"/>
      <c r="AW229" s="4"/>
      <c r="AX229" s="4"/>
    </row>
    <row r="230" spans="1:50" ht="64.5" customHeight="1" x14ac:dyDescent="0.4">
      <c r="A230" s="35">
        <f t="shared" si="37"/>
        <v>224</v>
      </c>
      <c r="B230" s="55" t="s">
        <v>929</v>
      </c>
      <c r="C230" s="64" t="s">
        <v>38</v>
      </c>
      <c r="D230" s="63" t="s">
        <v>58</v>
      </c>
      <c r="E230" s="57" t="s">
        <v>930</v>
      </c>
      <c r="F230" s="64" t="s">
        <v>609</v>
      </c>
      <c r="G230" s="55" t="s">
        <v>42</v>
      </c>
      <c r="H230" s="65">
        <v>300</v>
      </c>
      <c r="I230" s="41" t="s">
        <v>919</v>
      </c>
      <c r="J230" s="74" t="s">
        <v>58</v>
      </c>
      <c r="K230" s="66">
        <v>44592</v>
      </c>
      <c r="L230" s="43"/>
      <c r="M230" s="43"/>
      <c r="N230" s="41"/>
      <c r="O230" s="43">
        <f>'EQUIPO MARZO 2025'!AQ229</f>
        <v>47</v>
      </c>
      <c r="P230" s="45">
        <f t="shared" si="437"/>
        <v>47</v>
      </c>
      <c r="Q230" s="46">
        <f t="shared" ref="Q230:T230" si="454">AK230</f>
        <v>47</v>
      </c>
      <c r="R230" s="46">
        <f t="shared" si="454"/>
        <v>47</v>
      </c>
      <c r="S230" s="46">
        <f t="shared" si="454"/>
        <v>47</v>
      </c>
      <c r="T230" s="47">
        <f t="shared" si="454"/>
        <v>47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2025'!AP229</f>
        <v>47</v>
      </c>
      <c r="AK230" s="52">
        <f t="shared" ref="AK230:AO230" si="455">P230-Z230+AE230+U230</f>
        <v>47</v>
      </c>
      <c r="AL230" s="46">
        <f t="shared" si="455"/>
        <v>47</v>
      </c>
      <c r="AM230" s="46">
        <f t="shared" si="455"/>
        <v>47</v>
      </c>
      <c r="AN230" s="46">
        <f t="shared" si="455"/>
        <v>47</v>
      </c>
      <c r="AO230" s="46">
        <f t="shared" si="455"/>
        <v>47</v>
      </c>
      <c r="AP230" s="37"/>
      <c r="AQ230" s="43">
        <f t="shared" si="3"/>
        <v>47</v>
      </c>
      <c r="AR230" s="41"/>
      <c r="AS230" s="41"/>
      <c r="AT230" s="53"/>
      <c r="AU230" s="54"/>
      <c r="AV230" s="54"/>
      <c r="AW230" s="4"/>
      <c r="AX230" s="4"/>
    </row>
    <row r="231" spans="1:50" ht="64.5" customHeight="1" x14ac:dyDescent="0.4">
      <c r="A231" s="35">
        <f t="shared" si="37"/>
        <v>225</v>
      </c>
      <c r="B231" s="55" t="s">
        <v>934</v>
      </c>
      <c r="C231" s="64" t="s">
        <v>38</v>
      </c>
      <c r="D231" s="63" t="s">
        <v>788</v>
      </c>
      <c r="E231" s="57" t="s">
        <v>788</v>
      </c>
      <c r="F231" s="64"/>
      <c r="G231" s="55" t="s">
        <v>42</v>
      </c>
      <c r="H231" s="64"/>
      <c r="I231" s="61" t="s">
        <v>935</v>
      </c>
      <c r="J231" s="63" t="s">
        <v>788</v>
      </c>
      <c r="K231" s="66">
        <v>44592</v>
      </c>
      <c r="L231" s="43"/>
      <c r="M231" s="43"/>
      <c r="N231" s="41"/>
      <c r="O231" s="43">
        <f>'EQUIPO MARZO 2025'!AQ230</f>
        <v>1</v>
      </c>
      <c r="P231" s="45">
        <f t="shared" si="437"/>
        <v>1</v>
      </c>
      <c r="Q231" s="46">
        <f t="shared" ref="Q231:T231" si="456">AK231</f>
        <v>1</v>
      </c>
      <c r="R231" s="46">
        <f t="shared" si="456"/>
        <v>1</v>
      </c>
      <c r="S231" s="46">
        <f t="shared" si="456"/>
        <v>1</v>
      </c>
      <c r="T231" s="47">
        <f t="shared" si="456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2025'!AP230</f>
        <v>1</v>
      </c>
      <c r="AK231" s="52">
        <f t="shared" ref="AK231:AO231" si="457">P231-Z231+AE231+U231</f>
        <v>1</v>
      </c>
      <c r="AL231" s="46">
        <f t="shared" si="457"/>
        <v>1</v>
      </c>
      <c r="AM231" s="46">
        <f t="shared" si="457"/>
        <v>1</v>
      </c>
      <c r="AN231" s="46">
        <f t="shared" si="457"/>
        <v>1</v>
      </c>
      <c r="AO231" s="46">
        <f t="shared" si="457"/>
        <v>1</v>
      </c>
      <c r="AP231" s="37"/>
      <c r="AQ231" s="43">
        <f t="shared" si="3"/>
        <v>1</v>
      </c>
      <c r="AR231" s="41"/>
      <c r="AS231" s="41"/>
      <c r="AT231" s="53"/>
      <c r="AU231" s="54"/>
      <c r="AV231" s="54"/>
      <c r="AW231" s="4"/>
      <c r="AX231" s="4"/>
    </row>
    <row r="232" spans="1:50" ht="64.5" customHeight="1" x14ac:dyDescent="0.4">
      <c r="A232" s="35">
        <f t="shared" si="37"/>
        <v>226</v>
      </c>
      <c r="B232" s="73" t="s">
        <v>937</v>
      </c>
      <c r="C232" s="41" t="s">
        <v>410</v>
      </c>
      <c r="D232" s="63" t="s">
        <v>58</v>
      </c>
      <c r="E232" s="57" t="s">
        <v>59</v>
      </c>
      <c r="F232" s="41"/>
      <c r="G232" s="44" t="s">
        <v>42</v>
      </c>
      <c r="H232" s="41"/>
      <c r="I232" s="41" t="s">
        <v>938</v>
      </c>
      <c r="J232" s="74" t="s">
        <v>58</v>
      </c>
      <c r="K232" s="66">
        <v>44592</v>
      </c>
      <c r="L232" s="43"/>
      <c r="M232" s="43"/>
      <c r="N232" s="53"/>
      <c r="O232" s="43">
        <f>'EQUIPO MARZO 2025'!AQ231</f>
        <v>1</v>
      </c>
      <c r="P232" s="45">
        <f t="shared" si="437"/>
        <v>1</v>
      </c>
      <c r="Q232" s="46">
        <f t="shared" ref="Q232:T232" si="458">AK232</f>
        <v>1</v>
      </c>
      <c r="R232" s="46">
        <f t="shared" si="458"/>
        <v>1</v>
      </c>
      <c r="S232" s="46">
        <f t="shared" si="458"/>
        <v>1</v>
      </c>
      <c r="T232" s="47">
        <f t="shared" si="458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2025'!AP231</f>
        <v>1</v>
      </c>
      <c r="AK232" s="52">
        <f t="shared" ref="AK232:AO232" si="459">P232-Z232+AE232+U232</f>
        <v>1</v>
      </c>
      <c r="AL232" s="46">
        <f t="shared" si="459"/>
        <v>1</v>
      </c>
      <c r="AM232" s="46">
        <f t="shared" si="459"/>
        <v>1</v>
      </c>
      <c r="AN232" s="46">
        <f t="shared" si="459"/>
        <v>1</v>
      </c>
      <c r="AO232" s="46">
        <f t="shared" si="459"/>
        <v>1</v>
      </c>
      <c r="AP232" s="38" t="s">
        <v>939</v>
      </c>
      <c r="AQ232" s="43">
        <f t="shared" si="3"/>
        <v>1</v>
      </c>
      <c r="AR232" s="53"/>
      <c r="AS232" s="53"/>
      <c r="AT232" s="53"/>
      <c r="AU232" s="54"/>
      <c r="AV232" s="54"/>
      <c r="AW232" s="4"/>
      <c r="AX232" s="4"/>
    </row>
    <row r="233" spans="1:50" ht="64.5" customHeight="1" x14ac:dyDescent="0.4">
      <c r="A233" s="35">
        <f t="shared" si="37"/>
        <v>227</v>
      </c>
      <c r="B233" s="73" t="s">
        <v>940</v>
      </c>
      <c r="C233" s="64" t="s">
        <v>410</v>
      </c>
      <c r="D233" s="63" t="s">
        <v>218</v>
      </c>
      <c r="E233" s="57" t="s">
        <v>218</v>
      </c>
      <c r="F233" s="41"/>
      <c r="G233" s="44" t="s">
        <v>42</v>
      </c>
      <c r="H233" s="41"/>
      <c r="I233" s="41" t="s">
        <v>941</v>
      </c>
      <c r="J233" s="74" t="s">
        <v>218</v>
      </c>
      <c r="K233" s="66">
        <v>44592</v>
      </c>
      <c r="L233" s="43"/>
      <c r="M233" s="43"/>
      <c r="N233" s="41"/>
      <c r="O233" s="43">
        <f>'EQUIPO MARZO 2025'!AQ232</f>
        <v>1</v>
      </c>
      <c r="P233" s="45">
        <f t="shared" si="437"/>
        <v>1</v>
      </c>
      <c r="Q233" s="46">
        <f t="shared" ref="Q233:T233" si="460">AK233</f>
        <v>1</v>
      </c>
      <c r="R233" s="46">
        <f t="shared" si="460"/>
        <v>1</v>
      </c>
      <c r="S233" s="46">
        <f t="shared" si="460"/>
        <v>1</v>
      </c>
      <c r="T233" s="47">
        <f t="shared" si="460"/>
        <v>1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2025'!AP232</f>
        <v>1</v>
      </c>
      <c r="AK233" s="52">
        <f t="shared" ref="AK233:AO233" si="461">P233-Z233+AE233+U233</f>
        <v>1</v>
      </c>
      <c r="AL233" s="46">
        <f t="shared" si="461"/>
        <v>1</v>
      </c>
      <c r="AM233" s="46">
        <f t="shared" si="461"/>
        <v>1</v>
      </c>
      <c r="AN233" s="46">
        <f t="shared" si="461"/>
        <v>1</v>
      </c>
      <c r="AO233" s="46">
        <f t="shared" si="461"/>
        <v>1</v>
      </c>
      <c r="AP233" s="37">
        <v>1</v>
      </c>
      <c r="AQ233" s="43">
        <f t="shared" si="3"/>
        <v>1</v>
      </c>
      <c r="AR233" s="41"/>
      <c r="AS233" s="41"/>
      <c r="AT233" s="53"/>
      <c r="AU233" s="54"/>
      <c r="AV233" s="54"/>
      <c r="AW233" s="4"/>
      <c r="AX233" s="4"/>
    </row>
    <row r="234" spans="1:50" ht="64.5" customHeight="1" x14ac:dyDescent="0.4">
      <c r="A234" s="35">
        <f t="shared" si="37"/>
        <v>228</v>
      </c>
      <c r="B234" s="67" t="s">
        <v>942</v>
      </c>
      <c r="C234" s="41" t="s">
        <v>410</v>
      </c>
      <c r="D234" s="63" t="s">
        <v>58</v>
      </c>
      <c r="E234" s="41" t="s">
        <v>890</v>
      </c>
      <c r="F234" s="41" t="s">
        <v>943</v>
      </c>
      <c r="G234" s="53" t="s">
        <v>42</v>
      </c>
      <c r="H234" s="74">
        <v>9000</v>
      </c>
      <c r="I234" s="41" t="s">
        <v>944</v>
      </c>
      <c r="J234" s="41" t="s">
        <v>72</v>
      </c>
      <c r="K234" s="72"/>
      <c r="L234" s="43"/>
      <c r="M234" s="43"/>
      <c r="N234" s="44"/>
      <c r="O234" s="43">
        <f>'EQUIPO MARZO 2025'!AQ233</f>
        <v>2</v>
      </c>
      <c r="P234" s="45">
        <f t="shared" si="437"/>
        <v>2</v>
      </c>
      <c r="Q234" s="46">
        <f t="shared" ref="Q234:T234" si="462">AK234</f>
        <v>2</v>
      </c>
      <c r="R234" s="46">
        <f t="shared" si="462"/>
        <v>2</v>
      </c>
      <c r="S234" s="46">
        <f t="shared" si="462"/>
        <v>2</v>
      </c>
      <c r="T234" s="47">
        <f t="shared" si="462"/>
        <v>2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2025'!AP233</f>
        <v>2</v>
      </c>
      <c r="AK234" s="52">
        <f t="shared" ref="AK234:AO234" si="463">P234-Z234+AE234+U234</f>
        <v>2</v>
      </c>
      <c r="AL234" s="46">
        <f t="shared" si="463"/>
        <v>2</v>
      </c>
      <c r="AM234" s="46">
        <f t="shared" si="463"/>
        <v>2</v>
      </c>
      <c r="AN234" s="46">
        <f t="shared" si="463"/>
        <v>2</v>
      </c>
      <c r="AO234" s="46">
        <f t="shared" si="463"/>
        <v>2</v>
      </c>
      <c r="AP234" s="37"/>
      <c r="AQ234" s="43">
        <f t="shared" si="3"/>
        <v>2</v>
      </c>
      <c r="AR234" s="41"/>
      <c r="AS234" s="41"/>
      <c r="AT234" s="53"/>
      <c r="AU234" s="54"/>
      <c r="AV234" s="54"/>
      <c r="AW234" s="4"/>
      <c r="AX234" s="4"/>
    </row>
    <row r="235" spans="1:50" ht="64.5" customHeight="1" x14ac:dyDescent="0.4">
      <c r="A235" s="35">
        <f t="shared" si="37"/>
        <v>229</v>
      </c>
      <c r="B235" s="67" t="s">
        <v>946</v>
      </c>
      <c r="C235" s="41"/>
      <c r="D235" s="63" t="s">
        <v>58</v>
      </c>
      <c r="E235" s="41" t="s">
        <v>182</v>
      </c>
      <c r="F235" s="41" t="s">
        <v>452</v>
      </c>
      <c r="G235" s="53" t="s">
        <v>42</v>
      </c>
      <c r="H235" s="41"/>
      <c r="I235" s="41" t="s">
        <v>949</v>
      </c>
      <c r="J235" s="41" t="s">
        <v>72</v>
      </c>
      <c r="K235" s="72">
        <v>44592</v>
      </c>
      <c r="L235" s="43"/>
      <c r="M235" s="43"/>
      <c r="N235" s="44"/>
      <c r="O235" s="43">
        <f>'EQUIPO MARZO 2025'!AQ234</f>
        <v>0</v>
      </c>
      <c r="P235" s="45">
        <f t="shared" si="437"/>
        <v>0</v>
      </c>
      <c r="Q235" s="46">
        <f t="shared" ref="Q235:T235" si="464">AK235</f>
        <v>0</v>
      </c>
      <c r="R235" s="46">
        <f t="shared" si="464"/>
        <v>0</v>
      </c>
      <c r="S235" s="46">
        <f t="shared" si="464"/>
        <v>0</v>
      </c>
      <c r="T235" s="47">
        <f t="shared" si="464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2025'!AP234</f>
        <v>0</v>
      </c>
      <c r="AK235" s="52">
        <f t="shared" ref="AK235:AO235" si="465">P235-Z235+AE235+U235</f>
        <v>0</v>
      </c>
      <c r="AL235" s="46">
        <f t="shared" si="465"/>
        <v>0</v>
      </c>
      <c r="AM235" s="46">
        <f t="shared" si="465"/>
        <v>0</v>
      </c>
      <c r="AN235" s="46">
        <f t="shared" si="465"/>
        <v>0</v>
      </c>
      <c r="AO235" s="46">
        <f t="shared" si="465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  <c r="AW235" s="4"/>
      <c r="AX235" s="4"/>
    </row>
    <row r="236" spans="1:50" ht="64.5" customHeight="1" x14ac:dyDescent="0.4">
      <c r="A236" s="35">
        <f t="shared" si="37"/>
        <v>230</v>
      </c>
      <c r="B236" s="67" t="s">
        <v>950</v>
      </c>
      <c r="C236" s="41" t="s">
        <v>97</v>
      </c>
      <c r="D236" s="41"/>
      <c r="E236" s="41" t="s">
        <v>59</v>
      </c>
      <c r="F236" s="41"/>
      <c r="G236" s="53"/>
      <c r="H236" s="41"/>
      <c r="I236" s="41" t="s">
        <v>951</v>
      </c>
      <c r="J236" s="41" t="s">
        <v>743</v>
      </c>
      <c r="K236" s="72">
        <v>45241</v>
      </c>
      <c r="L236" s="43">
        <v>2590526372</v>
      </c>
      <c r="M236" s="43">
        <v>465</v>
      </c>
      <c r="N236" s="44"/>
      <c r="O236" s="43">
        <f>'EQUIPO MARZO 2025'!AQ235</f>
        <v>0</v>
      </c>
      <c r="P236" s="45">
        <f t="shared" si="437"/>
        <v>0</v>
      </c>
      <c r="Q236" s="46">
        <f t="shared" ref="Q236:T236" si="466">AK236</f>
        <v>0</v>
      </c>
      <c r="R236" s="46">
        <f t="shared" si="466"/>
        <v>0</v>
      </c>
      <c r="S236" s="46">
        <f t="shared" si="466"/>
        <v>0</v>
      </c>
      <c r="T236" s="47">
        <f t="shared" si="466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2025'!AP235</f>
        <v>0</v>
      </c>
      <c r="AK236" s="52">
        <f t="shared" ref="AK236:AO236" si="467">P236-Z236+AE236+U236</f>
        <v>0</v>
      </c>
      <c r="AL236" s="46">
        <f t="shared" si="467"/>
        <v>0</v>
      </c>
      <c r="AM236" s="46">
        <f t="shared" si="467"/>
        <v>0</v>
      </c>
      <c r="AN236" s="46">
        <f t="shared" si="467"/>
        <v>0</v>
      </c>
      <c r="AO236" s="46">
        <f t="shared" si="467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  <c r="AW236" s="4"/>
      <c r="AX236" s="4"/>
    </row>
    <row r="237" spans="1:50" ht="64.5" customHeight="1" x14ac:dyDescent="0.4">
      <c r="A237" s="35">
        <f t="shared" si="37"/>
        <v>231</v>
      </c>
      <c r="B237" s="55" t="s">
        <v>952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954</v>
      </c>
      <c r="J237" s="74" t="s">
        <v>58</v>
      </c>
      <c r="K237" s="66">
        <v>44592</v>
      </c>
      <c r="L237" s="43"/>
      <c r="M237" s="43"/>
      <c r="N237" s="53"/>
      <c r="O237" s="43">
        <f>'EQUIPO MARZO 2025'!AQ236</f>
        <v>0</v>
      </c>
      <c r="P237" s="45">
        <f t="shared" si="437"/>
        <v>0</v>
      </c>
      <c r="Q237" s="46">
        <f t="shared" ref="Q237:T237" si="468">AK237</f>
        <v>0</v>
      </c>
      <c r="R237" s="46">
        <f t="shared" si="468"/>
        <v>0</v>
      </c>
      <c r="S237" s="46">
        <f t="shared" si="468"/>
        <v>0</v>
      </c>
      <c r="T237" s="47">
        <f t="shared" si="468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2025'!AP236</f>
        <v>0</v>
      </c>
      <c r="AK237" s="52">
        <f t="shared" ref="AK237:AO237" si="469">P237-Z237+AE237+U237</f>
        <v>0</v>
      </c>
      <c r="AL237" s="46">
        <f t="shared" si="469"/>
        <v>0</v>
      </c>
      <c r="AM237" s="46">
        <f t="shared" si="469"/>
        <v>0</v>
      </c>
      <c r="AN237" s="46">
        <f t="shared" si="469"/>
        <v>0</v>
      </c>
      <c r="AO237" s="46">
        <f t="shared" si="469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  <c r="AW237" s="4"/>
      <c r="AX237" s="4"/>
    </row>
    <row r="238" spans="1:50" ht="64.5" customHeight="1" x14ac:dyDescent="0.4">
      <c r="A238" s="35">
        <f t="shared" si="37"/>
        <v>232</v>
      </c>
      <c r="B238" s="55" t="s">
        <v>955</v>
      </c>
      <c r="C238" s="64" t="s">
        <v>410</v>
      </c>
      <c r="D238" s="63" t="s">
        <v>58</v>
      </c>
      <c r="E238" s="57" t="s">
        <v>953</v>
      </c>
      <c r="F238" s="64"/>
      <c r="G238" s="55" t="s">
        <v>42</v>
      </c>
      <c r="H238" s="64"/>
      <c r="I238" s="61" t="s">
        <v>956</v>
      </c>
      <c r="J238" s="74" t="s">
        <v>58</v>
      </c>
      <c r="K238" s="66">
        <v>44592</v>
      </c>
      <c r="L238" s="43"/>
      <c r="M238" s="43"/>
      <c r="N238" s="44"/>
      <c r="O238" s="43">
        <f>'EQUIPO MARZO 2025'!AQ237</f>
        <v>0</v>
      </c>
      <c r="P238" s="45">
        <f t="shared" si="437"/>
        <v>0</v>
      </c>
      <c r="Q238" s="46">
        <f t="shared" ref="Q238:T238" si="470">AK238</f>
        <v>0</v>
      </c>
      <c r="R238" s="46">
        <f t="shared" si="470"/>
        <v>0</v>
      </c>
      <c r="S238" s="46">
        <f t="shared" si="470"/>
        <v>0</v>
      </c>
      <c r="T238" s="47">
        <f t="shared" si="470"/>
        <v>0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2025'!AP237</f>
        <v>0</v>
      </c>
      <c r="AK238" s="52">
        <f t="shared" ref="AK238:AO238" si="471">P238-Z238+AE238+U238</f>
        <v>0</v>
      </c>
      <c r="AL238" s="46">
        <f t="shared" si="471"/>
        <v>0</v>
      </c>
      <c r="AM238" s="46">
        <f t="shared" si="471"/>
        <v>0</v>
      </c>
      <c r="AN238" s="46">
        <f t="shared" si="471"/>
        <v>0</v>
      </c>
      <c r="AO238" s="46">
        <f t="shared" si="471"/>
        <v>0</v>
      </c>
      <c r="AP238" s="37"/>
      <c r="AQ238" s="43">
        <f t="shared" si="3"/>
        <v>0</v>
      </c>
      <c r="AR238" s="41"/>
      <c r="AS238" s="41"/>
      <c r="AT238" s="53"/>
      <c r="AU238" s="54"/>
      <c r="AV238" s="54"/>
      <c r="AW238" s="4"/>
      <c r="AX238" s="4"/>
    </row>
    <row r="239" spans="1:50" ht="64.5" customHeight="1" x14ac:dyDescent="0.4">
      <c r="A239" s="35">
        <f t="shared" si="37"/>
        <v>233</v>
      </c>
      <c r="B239" s="67" t="s">
        <v>958</v>
      </c>
      <c r="C239" s="64" t="s">
        <v>190</v>
      </c>
      <c r="D239" s="63" t="s">
        <v>58</v>
      </c>
      <c r="E239" s="41" t="s">
        <v>959</v>
      </c>
      <c r="F239" s="41" t="s">
        <v>960</v>
      </c>
      <c r="G239" s="53" t="s">
        <v>42</v>
      </c>
      <c r="H239" s="41"/>
      <c r="I239" s="41" t="s">
        <v>961</v>
      </c>
      <c r="J239" s="41" t="s">
        <v>72</v>
      </c>
      <c r="K239" s="72">
        <v>45574</v>
      </c>
      <c r="L239" s="43" t="s">
        <v>142</v>
      </c>
      <c r="M239" s="43">
        <v>74</v>
      </c>
      <c r="N239" s="44"/>
      <c r="O239" s="43">
        <f>'EQUIPO MARZO 2025'!AQ238</f>
        <v>5</v>
      </c>
      <c r="P239" s="45">
        <f t="shared" si="437"/>
        <v>5</v>
      </c>
      <c r="Q239" s="46">
        <f t="shared" ref="Q239:T239" si="472">AK239</f>
        <v>5</v>
      </c>
      <c r="R239" s="46">
        <f t="shared" si="472"/>
        <v>5</v>
      </c>
      <c r="S239" s="46">
        <f t="shared" si="472"/>
        <v>5</v>
      </c>
      <c r="T239" s="47">
        <f t="shared" si="472"/>
        <v>5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2025'!AP238</f>
        <v>5</v>
      </c>
      <c r="AK239" s="52">
        <f t="shared" ref="AK239:AO239" si="473">P239-Z239+AE239+U239</f>
        <v>5</v>
      </c>
      <c r="AL239" s="46">
        <f t="shared" si="473"/>
        <v>5</v>
      </c>
      <c r="AM239" s="46">
        <f t="shared" si="473"/>
        <v>5</v>
      </c>
      <c r="AN239" s="46">
        <f t="shared" si="473"/>
        <v>5</v>
      </c>
      <c r="AO239" s="46">
        <f t="shared" si="473"/>
        <v>5</v>
      </c>
      <c r="AP239" s="37"/>
      <c r="AQ239" s="43">
        <f t="shared" si="3"/>
        <v>5</v>
      </c>
      <c r="AR239" s="41"/>
      <c r="AS239" s="41"/>
      <c r="AT239" s="53"/>
      <c r="AU239" s="54"/>
      <c r="AV239" s="54"/>
      <c r="AW239" s="4"/>
      <c r="AX239" s="4"/>
    </row>
    <row r="240" spans="1:50" ht="64.5" customHeight="1" x14ac:dyDescent="0.4">
      <c r="A240" s="35">
        <f t="shared" si="37"/>
        <v>234</v>
      </c>
      <c r="B240" s="67" t="s">
        <v>962</v>
      </c>
      <c r="C240" s="41" t="s">
        <v>212</v>
      </c>
      <c r="D240" s="105" t="s">
        <v>963</v>
      </c>
      <c r="E240" s="41" t="s">
        <v>964</v>
      </c>
      <c r="F240" s="41" t="s">
        <v>965</v>
      </c>
      <c r="G240" s="53" t="s">
        <v>42</v>
      </c>
      <c r="H240" s="41"/>
      <c r="I240" s="41" t="s">
        <v>966</v>
      </c>
      <c r="J240" s="41" t="s">
        <v>72</v>
      </c>
      <c r="K240" s="72">
        <v>45574</v>
      </c>
      <c r="L240" s="43" t="s">
        <v>855</v>
      </c>
      <c r="M240" s="43">
        <v>78</v>
      </c>
      <c r="N240" s="44"/>
      <c r="O240" s="43">
        <f>'EQUIPO MARZO 2025'!AQ239</f>
        <v>2</v>
      </c>
      <c r="P240" s="45">
        <f t="shared" si="437"/>
        <v>2</v>
      </c>
      <c r="Q240" s="46">
        <f t="shared" ref="Q240:T240" si="474">AK240</f>
        <v>2</v>
      </c>
      <c r="R240" s="46">
        <f t="shared" si="474"/>
        <v>2</v>
      </c>
      <c r="S240" s="46">
        <f t="shared" si="474"/>
        <v>2</v>
      </c>
      <c r="T240" s="47">
        <f t="shared" si="474"/>
        <v>2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2025'!AP239</f>
        <v>2</v>
      </c>
      <c r="AK240" s="52">
        <f t="shared" ref="AK240:AO240" si="475">P240-Z240+AE240+U240</f>
        <v>2</v>
      </c>
      <c r="AL240" s="46">
        <f t="shared" si="475"/>
        <v>2</v>
      </c>
      <c r="AM240" s="46">
        <f t="shared" si="475"/>
        <v>2</v>
      </c>
      <c r="AN240" s="46">
        <f t="shared" si="475"/>
        <v>2</v>
      </c>
      <c r="AO240" s="46">
        <f t="shared" si="475"/>
        <v>2</v>
      </c>
      <c r="AP240" s="37"/>
      <c r="AQ240" s="43">
        <f t="shared" si="3"/>
        <v>2</v>
      </c>
      <c r="AR240" s="41"/>
      <c r="AS240" s="41"/>
      <c r="AT240" s="53"/>
      <c r="AU240" s="54"/>
      <c r="AV240" s="54"/>
      <c r="AW240" s="4"/>
      <c r="AX240" s="4"/>
    </row>
    <row r="241" spans="1:50" ht="64.5" customHeight="1" x14ac:dyDescent="0.4">
      <c r="A241" s="35">
        <f t="shared" si="37"/>
        <v>235</v>
      </c>
      <c r="B241" s="67" t="s">
        <v>967</v>
      </c>
      <c r="C241" s="64" t="s">
        <v>410</v>
      </c>
      <c r="D241" s="41" t="s">
        <v>59</v>
      </c>
      <c r="E241" s="41" t="s">
        <v>890</v>
      </c>
      <c r="F241" s="41"/>
      <c r="G241" s="53" t="s">
        <v>42</v>
      </c>
      <c r="H241" s="41"/>
      <c r="I241" s="41" t="s">
        <v>890</v>
      </c>
      <c r="J241" s="41" t="s">
        <v>72</v>
      </c>
      <c r="K241" s="72">
        <v>44942</v>
      </c>
      <c r="L241" s="74" t="s">
        <v>892</v>
      </c>
      <c r="M241" s="43">
        <v>260</v>
      </c>
      <c r="N241" s="41"/>
      <c r="O241" s="43">
        <f>'EQUIPO MARZO 2025'!AQ240</f>
        <v>0</v>
      </c>
      <c r="P241" s="45">
        <f t="shared" si="437"/>
        <v>0</v>
      </c>
      <c r="Q241" s="46">
        <f t="shared" ref="Q241:T241" si="476">AK241</f>
        <v>0</v>
      </c>
      <c r="R241" s="46">
        <f t="shared" si="476"/>
        <v>0</v>
      </c>
      <c r="S241" s="46">
        <f t="shared" si="476"/>
        <v>0</v>
      </c>
      <c r="T241" s="47">
        <f t="shared" si="476"/>
        <v>0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2025'!AP240</f>
        <v>0</v>
      </c>
      <c r="AK241" s="52">
        <f t="shared" ref="AK241:AO241" si="477">P241-Z241+AE241+U241</f>
        <v>0</v>
      </c>
      <c r="AL241" s="46">
        <f t="shared" si="477"/>
        <v>0</v>
      </c>
      <c r="AM241" s="46">
        <f t="shared" si="477"/>
        <v>0</v>
      </c>
      <c r="AN241" s="46">
        <f t="shared" si="477"/>
        <v>0</v>
      </c>
      <c r="AO241" s="46">
        <f t="shared" si="477"/>
        <v>0</v>
      </c>
      <c r="AP241" s="37"/>
      <c r="AQ241" s="43">
        <f t="shared" si="3"/>
        <v>0</v>
      </c>
      <c r="AR241" s="41"/>
      <c r="AS241" s="41"/>
      <c r="AT241" s="53"/>
      <c r="AU241" s="54"/>
      <c r="AV241" s="54"/>
      <c r="AW241" s="4"/>
      <c r="AX241" s="4"/>
    </row>
    <row r="242" spans="1:50" ht="64.5" customHeight="1" x14ac:dyDescent="0.4">
      <c r="A242" s="35">
        <f t="shared" si="37"/>
        <v>236</v>
      </c>
      <c r="B242" s="154" t="s">
        <v>968</v>
      </c>
      <c r="C242" s="155"/>
      <c r="D242" s="41"/>
      <c r="E242" s="41"/>
      <c r="F242" s="41"/>
      <c r="G242" s="53"/>
      <c r="H242" s="41"/>
      <c r="I242" s="41" t="s">
        <v>969</v>
      </c>
      <c r="J242" s="41" t="s">
        <v>72</v>
      </c>
      <c r="K242" s="72">
        <v>44592</v>
      </c>
      <c r="L242" s="43"/>
      <c r="M242" s="43"/>
      <c r="N242" s="44"/>
      <c r="O242" s="43">
        <f>'EQUIPO MARZO 2025'!AQ241</f>
        <v>4</v>
      </c>
      <c r="P242" s="45">
        <f t="shared" si="437"/>
        <v>4</v>
      </c>
      <c r="Q242" s="46">
        <f t="shared" ref="Q242:T242" si="478">AK242</f>
        <v>4</v>
      </c>
      <c r="R242" s="46">
        <f t="shared" si="478"/>
        <v>4</v>
      </c>
      <c r="S242" s="46">
        <f t="shared" si="478"/>
        <v>4</v>
      </c>
      <c r="T242" s="47">
        <f t="shared" si="478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2025'!AP241</f>
        <v>4</v>
      </c>
      <c r="AK242" s="52">
        <f t="shared" ref="AK242:AO242" si="479">P242-Z242+AE242+U242</f>
        <v>4</v>
      </c>
      <c r="AL242" s="46">
        <f t="shared" si="479"/>
        <v>4</v>
      </c>
      <c r="AM242" s="46">
        <f t="shared" si="479"/>
        <v>4</v>
      </c>
      <c r="AN242" s="46">
        <f t="shared" si="479"/>
        <v>4</v>
      </c>
      <c r="AO242" s="46">
        <f t="shared" si="479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  <c r="AW242" s="4"/>
      <c r="AX242" s="4"/>
    </row>
    <row r="243" spans="1:50" ht="64.5" customHeight="1" x14ac:dyDescent="0.4">
      <c r="A243" s="35">
        <f t="shared" si="37"/>
        <v>237</v>
      </c>
      <c r="B243" s="154" t="s">
        <v>970</v>
      </c>
      <c r="C243" s="155"/>
      <c r="D243" s="41"/>
      <c r="E243" s="41"/>
      <c r="F243" s="41"/>
      <c r="G243" s="53"/>
      <c r="H243" s="41"/>
      <c r="I243" s="41" t="s">
        <v>971</v>
      </c>
      <c r="J243" s="41" t="s">
        <v>72</v>
      </c>
      <c r="K243" s="72">
        <v>44592</v>
      </c>
      <c r="L243" s="43"/>
      <c r="M243" s="43"/>
      <c r="N243" s="44"/>
      <c r="O243" s="43">
        <f>'EQUIPO MARZO 2025'!AQ242</f>
        <v>4</v>
      </c>
      <c r="P243" s="45">
        <f t="shared" si="437"/>
        <v>4</v>
      </c>
      <c r="Q243" s="46">
        <f t="shared" ref="Q243:T243" si="480">AK243</f>
        <v>4</v>
      </c>
      <c r="R243" s="46">
        <f t="shared" si="480"/>
        <v>4</v>
      </c>
      <c r="S243" s="46">
        <f t="shared" si="480"/>
        <v>4</v>
      </c>
      <c r="T243" s="47">
        <f t="shared" si="480"/>
        <v>4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>
        <f>'EQUIPO ENERO 2025'!AP242</f>
        <v>4</v>
      </c>
      <c r="AK243" s="52">
        <f t="shared" ref="AK243:AO243" si="481">P243-Z243+AE243+U243</f>
        <v>4</v>
      </c>
      <c r="AL243" s="46">
        <f t="shared" si="481"/>
        <v>4</v>
      </c>
      <c r="AM243" s="46">
        <f t="shared" si="481"/>
        <v>4</v>
      </c>
      <c r="AN243" s="46">
        <f t="shared" si="481"/>
        <v>4</v>
      </c>
      <c r="AO243" s="46">
        <f t="shared" si="481"/>
        <v>4</v>
      </c>
      <c r="AP243" s="37"/>
      <c r="AQ243" s="43">
        <f t="shared" si="3"/>
        <v>4</v>
      </c>
      <c r="AR243" s="41"/>
      <c r="AS243" s="41"/>
      <c r="AT243" s="53"/>
      <c r="AU243" s="54"/>
      <c r="AV243" s="54"/>
      <c r="AW243" s="4"/>
      <c r="AX243" s="4"/>
    </row>
    <row r="244" spans="1:50" ht="64.5" customHeight="1" x14ac:dyDescent="0.4">
      <c r="A244" s="35">
        <f t="shared" si="37"/>
        <v>238</v>
      </c>
      <c r="B244" s="67" t="s">
        <v>973</v>
      </c>
      <c r="C244" s="41"/>
      <c r="D244" s="41"/>
      <c r="E244" s="41"/>
      <c r="F244" s="41"/>
      <c r="G244" s="53"/>
      <c r="H244" s="41"/>
      <c r="I244" s="41"/>
      <c r="J244" s="41"/>
      <c r="K244" s="72"/>
      <c r="L244" s="43"/>
      <c r="M244" s="43"/>
      <c r="N244" s="44"/>
      <c r="O244" s="43">
        <f>'EQUIPO MARZO 2025'!AQ243</f>
        <v>-30</v>
      </c>
      <c r="P244" s="45">
        <f t="shared" si="437"/>
        <v>-30</v>
      </c>
      <c r="Q244" s="46">
        <f t="shared" ref="Q244:T244" si="482">AK244</f>
        <v>-30</v>
      </c>
      <c r="R244" s="46">
        <f t="shared" si="482"/>
        <v>-30</v>
      </c>
      <c r="S244" s="46">
        <f t="shared" si="482"/>
        <v>-30</v>
      </c>
      <c r="T244" s="47">
        <f t="shared" si="482"/>
        <v>-30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/>
      <c r="AK244" s="52">
        <f t="shared" ref="AK244:AO244" si="483">P244-Z244+AE244+U244</f>
        <v>-30</v>
      </c>
      <c r="AL244" s="46">
        <f t="shared" si="483"/>
        <v>-30</v>
      </c>
      <c r="AM244" s="46">
        <f t="shared" si="483"/>
        <v>-30</v>
      </c>
      <c r="AN244" s="46">
        <f t="shared" si="483"/>
        <v>-30</v>
      </c>
      <c r="AO244" s="46">
        <f t="shared" si="483"/>
        <v>-30</v>
      </c>
      <c r="AP244" s="37"/>
      <c r="AQ244" s="43">
        <f t="shared" si="3"/>
        <v>-30</v>
      </c>
      <c r="AR244" s="41"/>
      <c r="AS244" s="41"/>
      <c r="AT244" s="53"/>
      <c r="AU244" s="54"/>
      <c r="AV244" s="54"/>
      <c r="AW244" s="4"/>
      <c r="AX244" s="4"/>
    </row>
    <row r="245" spans="1:50" ht="64.5" customHeight="1" x14ac:dyDescent="0.4">
      <c r="A245" s="35">
        <f t="shared" si="37"/>
        <v>239</v>
      </c>
      <c r="B245" s="67" t="s">
        <v>974</v>
      </c>
      <c r="C245" s="41" t="s">
        <v>52</v>
      </c>
      <c r="D245" s="41" t="s">
        <v>58</v>
      </c>
      <c r="E245" s="41" t="s">
        <v>975</v>
      </c>
      <c r="F245" s="41"/>
      <c r="G245" s="53" t="s">
        <v>42</v>
      </c>
      <c r="H245" s="41"/>
      <c r="I245" s="41" t="s">
        <v>976</v>
      </c>
      <c r="J245" s="41" t="s">
        <v>72</v>
      </c>
      <c r="K245" s="72">
        <v>44592</v>
      </c>
      <c r="L245" s="43"/>
      <c r="M245" s="43"/>
      <c r="N245" s="44"/>
      <c r="O245" s="43">
        <f>'EQUIPO MARZO 2025'!AQ244</f>
        <v>10</v>
      </c>
      <c r="P245" s="45">
        <f t="shared" si="437"/>
        <v>10</v>
      </c>
      <c r="Q245" s="46">
        <f t="shared" ref="Q245:T245" si="484">AK245</f>
        <v>10</v>
      </c>
      <c r="R245" s="46">
        <f t="shared" si="484"/>
        <v>10</v>
      </c>
      <c r="S245" s="46">
        <f t="shared" si="484"/>
        <v>10</v>
      </c>
      <c r="T245" s="47">
        <f t="shared" si="484"/>
        <v>10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2025'!AP244</f>
        <v>10</v>
      </c>
      <c r="AK245" s="52">
        <f t="shared" ref="AK245:AO245" si="485">P245-Z245+AE245+U245</f>
        <v>10</v>
      </c>
      <c r="AL245" s="46">
        <f t="shared" si="485"/>
        <v>10</v>
      </c>
      <c r="AM245" s="46">
        <f t="shared" si="485"/>
        <v>10</v>
      </c>
      <c r="AN245" s="46">
        <f t="shared" si="485"/>
        <v>10</v>
      </c>
      <c r="AO245" s="46">
        <f t="shared" si="485"/>
        <v>10</v>
      </c>
      <c r="AP245" s="37"/>
      <c r="AQ245" s="43">
        <f t="shared" si="3"/>
        <v>10</v>
      </c>
      <c r="AR245" s="41"/>
      <c r="AS245" s="41"/>
      <c r="AT245" s="53"/>
      <c r="AU245" s="54"/>
      <c r="AV245" s="54"/>
      <c r="AW245" s="4"/>
      <c r="AX245" s="4"/>
    </row>
    <row r="246" spans="1:50" ht="64.5" customHeight="1" x14ac:dyDescent="0.4">
      <c r="A246" s="35">
        <f t="shared" si="37"/>
        <v>240</v>
      </c>
      <c r="B246" s="67" t="s">
        <v>977</v>
      </c>
      <c r="C246" s="41" t="s">
        <v>52</v>
      </c>
      <c r="D246" s="41"/>
      <c r="E246" s="41" t="s">
        <v>978</v>
      </c>
      <c r="F246" s="41" t="s">
        <v>979</v>
      </c>
      <c r="G246" s="53" t="s">
        <v>42</v>
      </c>
      <c r="H246" s="41"/>
      <c r="I246" s="41" t="s">
        <v>980</v>
      </c>
      <c r="J246" s="41" t="s">
        <v>72</v>
      </c>
      <c r="K246" s="72">
        <v>44592</v>
      </c>
      <c r="L246" s="43"/>
      <c r="M246" s="43"/>
      <c r="N246" s="44" t="s">
        <v>1745</v>
      </c>
      <c r="O246" s="43">
        <f>'EQUIPO MARZO 2025'!AQ245</f>
        <v>-61</v>
      </c>
      <c r="P246" s="45">
        <f t="shared" si="437"/>
        <v>-61</v>
      </c>
      <c r="Q246" s="46">
        <f t="shared" ref="Q246:T246" si="486">AK246</f>
        <v>-65</v>
      </c>
      <c r="R246" s="46">
        <f t="shared" si="486"/>
        <v>-65</v>
      </c>
      <c r="S246" s="46">
        <f t="shared" si="486"/>
        <v>-65</v>
      </c>
      <c r="T246" s="47">
        <f t="shared" si="486"/>
        <v>-65</v>
      </c>
      <c r="U246" s="48"/>
      <c r="V246" s="37"/>
      <c r="W246" s="37"/>
      <c r="X246" s="37"/>
      <c r="Y246" s="49"/>
      <c r="Z246" s="138">
        <v>4</v>
      </c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2025'!AP245</f>
        <v>142</v>
      </c>
      <c r="AK246" s="52">
        <f t="shared" ref="AK246:AO246" si="487">P246-Z246+AE246+U246</f>
        <v>-65</v>
      </c>
      <c r="AL246" s="46">
        <f t="shared" si="487"/>
        <v>-65</v>
      </c>
      <c r="AM246" s="46">
        <f t="shared" si="487"/>
        <v>-65</v>
      </c>
      <c r="AN246" s="46">
        <f t="shared" si="487"/>
        <v>-65</v>
      </c>
      <c r="AO246" s="46">
        <f t="shared" si="487"/>
        <v>-65</v>
      </c>
      <c r="AP246" s="37"/>
      <c r="AQ246" s="43">
        <f t="shared" si="3"/>
        <v>-65</v>
      </c>
      <c r="AR246" s="41"/>
      <c r="AS246" s="41">
        <v>378</v>
      </c>
      <c r="AT246" s="53"/>
      <c r="AU246" s="54"/>
      <c r="AV246" s="54"/>
      <c r="AW246" s="4"/>
      <c r="AX246" s="4"/>
    </row>
    <row r="247" spans="1:50" ht="64.5" customHeight="1" x14ac:dyDescent="0.4">
      <c r="A247" s="35">
        <f t="shared" si="37"/>
        <v>241</v>
      </c>
      <c r="B247" s="67" t="s">
        <v>985</v>
      </c>
      <c r="C247" s="41" t="s">
        <v>52</v>
      </c>
      <c r="D247" s="41" t="s">
        <v>59</v>
      </c>
      <c r="E247" s="41" t="s">
        <v>986</v>
      </c>
      <c r="F247" s="41" t="s">
        <v>979</v>
      </c>
      <c r="G247" s="53" t="s">
        <v>42</v>
      </c>
      <c r="H247" s="74">
        <v>95</v>
      </c>
      <c r="I247" s="41" t="s">
        <v>986</v>
      </c>
      <c r="J247" s="41" t="s">
        <v>72</v>
      </c>
      <c r="K247" s="72">
        <v>45574</v>
      </c>
      <c r="L247" s="43" t="s">
        <v>142</v>
      </c>
      <c r="M247" s="43">
        <v>74</v>
      </c>
      <c r="N247" s="53"/>
      <c r="O247" s="43">
        <f>'EQUIPO MARZO 2025'!AQ246</f>
        <v>410</v>
      </c>
      <c r="P247" s="45">
        <f t="shared" si="437"/>
        <v>410</v>
      </c>
      <c r="Q247" s="46">
        <f t="shared" ref="Q247:T247" si="488">AK247</f>
        <v>410</v>
      </c>
      <c r="R247" s="46">
        <f t="shared" si="488"/>
        <v>410</v>
      </c>
      <c r="S247" s="46">
        <f t="shared" si="488"/>
        <v>410</v>
      </c>
      <c r="T247" s="47">
        <f t="shared" si="488"/>
        <v>410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2025'!AP246</f>
        <v>410</v>
      </c>
      <c r="AK247" s="52">
        <f t="shared" ref="AK247:AO247" si="489">P247-Z247+AE247+U247</f>
        <v>410</v>
      </c>
      <c r="AL247" s="46">
        <f t="shared" si="489"/>
        <v>410</v>
      </c>
      <c r="AM247" s="46">
        <f t="shared" si="489"/>
        <v>410</v>
      </c>
      <c r="AN247" s="46">
        <f t="shared" si="489"/>
        <v>410</v>
      </c>
      <c r="AO247" s="46">
        <f t="shared" si="489"/>
        <v>410</v>
      </c>
      <c r="AP247" s="37"/>
      <c r="AQ247" s="43">
        <f t="shared" si="3"/>
        <v>410</v>
      </c>
      <c r="AR247" s="41"/>
      <c r="AS247" s="41"/>
      <c r="AT247" s="53"/>
      <c r="AU247" s="54"/>
      <c r="AV247" s="54"/>
      <c r="AW247" s="4"/>
      <c r="AX247" s="4"/>
    </row>
    <row r="248" spans="1:50" ht="64.5" customHeight="1" x14ac:dyDescent="0.4">
      <c r="A248" s="35">
        <f t="shared" si="37"/>
        <v>242</v>
      </c>
      <c r="B248" s="67" t="s">
        <v>988</v>
      </c>
      <c r="C248" s="41" t="s">
        <v>52</v>
      </c>
      <c r="D248" s="41" t="s">
        <v>59</v>
      </c>
      <c r="E248" s="41" t="s">
        <v>989</v>
      </c>
      <c r="F248" s="41" t="s">
        <v>979</v>
      </c>
      <c r="G248" s="53" t="s">
        <v>42</v>
      </c>
      <c r="H248" s="74">
        <v>85</v>
      </c>
      <c r="I248" s="41" t="s">
        <v>989</v>
      </c>
      <c r="J248" s="41" t="s">
        <v>72</v>
      </c>
      <c r="K248" s="66">
        <v>44592</v>
      </c>
      <c r="L248" s="43"/>
      <c r="M248" s="43"/>
      <c r="N248" s="53"/>
      <c r="O248" s="43">
        <f>'EQUIPO MARZO 2025'!AQ247</f>
        <v>755</v>
      </c>
      <c r="P248" s="45">
        <f t="shared" si="437"/>
        <v>755</v>
      </c>
      <c r="Q248" s="46">
        <f t="shared" ref="Q248:T248" si="490">AK248</f>
        <v>755</v>
      </c>
      <c r="R248" s="46">
        <f t="shared" si="490"/>
        <v>755</v>
      </c>
      <c r="S248" s="46">
        <f t="shared" si="490"/>
        <v>755</v>
      </c>
      <c r="T248" s="47">
        <f t="shared" si="490"/>
        <v>755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>
        <f>'EQUIPO ENERO 2025'!AP247</f>
        <v>355</v>
      </c>
      <c r="AK248" s="52">
        <f t="shared" ref="AK248:AO248" si="491">P248-Z248+AE248+U248</f>
        <v>755</v>
      </c>
      <c r="AL248" s="46">
        <f t="shared" si="491"/>
        <v>755</v>
      </c>
      <c r="AM248" s="46">
        <f t="shared" si="491"/>
        <v>755</v>
      </c>
      <c r="AN248" s="46">
        <f t="shared" si="491"/>
        <v>755</v>
      </c>
      <c r="AO248" s="46">
        <f t="shared" si="491"/>
        <v>755</v>
      </c>
      <c r="AP248" s="37"/>
      <c r="AQ248" s="43">
        <f t="shared" si="3"/>
        <v>755</v>
      </c>
      <c r="AR248" s="41"/>
      <c r="AS248" s="41"/>
      <c r="AT248" s="53"/>
      <c r="AU248" s="54"/>
      <c r="AV248" s="54"/>
      <c r="AW248" s="4"/>
      <c r="AX248" s="4"/>
    </row>
    <row r="249" spans="1:50" ht="64.5" customHeight="1" x14ac:dyDescent="0.4">
      <c r="A249" s="35">
        <f t="shared" si="37"/>
        <v>243</v>
      </c>
      <c r="B249" s="67" t="s">
        <v>990</v>
      </c>
      <c r="C249" s="41" t="s">
        <v>52</v>
      </c>
      <c r="D249" s="41" t="s">
        <v>59</v>
      </c>
      <c r="E249" s="41"/>
      <c r="F249" s="41"/>
      <c r="G249" s="53"/>
      <c r="H249" s="74"/>
      <c r="I249" s="41"/>
      <c r="J249" s="41"/>
      <c r="K249" s="72"/>
      <c r="L249" s="43"/>
      <c r="M249" s="43">
        <v>157</v>
      </c>
      <c r="N249" s="131"/>
      <c r="O249" s="43">
        <f>'EQUIPO MARZO 2025'!AQ248</f>
        <v>200</v>
      </c>
      <c r="P249" s="45">
        <f t="shared" si="437"/>
        <v>200</v>
      </c>
      <c r="Q249" s="46">
        <f t="shared" ref="Q249:T249" si="492">AK249</f>
        <v>200</v>
      </c>
      <c r="R249" s="46">
        <f t="shared" si="492"/>
        <v>200</v>
      </c>
      <c r="S249" s="46">
        <f t="shared" si="492"/>
        <v>200</v>
      </c>
      <c r="T249" s="47">
        <f t="shared" si="492"/>
        <v>200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/>
      <c r="AK249" s="52">
        <f t="shared" ref="AK249:AO249" si="493">P249-Z249+AE249+U249</f>
        <v>200</v>
      </c>
      <c r="AL249" s="46">
        <f t="shared" si="493"/>
        <v>200</v>
      </c>
      <c r="AM249" s="46">
        <f t="shared" si="493"/>
        <v>200</v>
      </c>
      <c r="AN249" s="46">
        <f t="shared" si="493"/>
        <v>200</v>
      </c>
      <c r="AO249" s="46">
        <f t="shared" si="493"/>
        <v>200</v>
      </c>
      <c r="AP249" s="37"/>
      <c r="AQ249" s="43">
        <f t="shared" si="3"/>
        <v>200</v>
      </c>
      <c r="AR249" s="53"/>
      <c r="AS249" s="53"/>
      <c r="AT249" s="53"/>
      <c r="AU249" s="54"/>
      <c r="AV249" s="54"/>
      <c r="AW249" s="4"/>
      <c r="AX249" s="4"/>
    </row>
    <row r="250" spans="1:50" ht="64.5" customHeight="1" x14ac:dyDescent="0.4">
      <c r="A250" s="35">
        <f t="shared" si="37"/>
        <v>244</v>
      </c>
      <c r="B250" s="67" t="s">
        <v>991</v>
      </c>
      <c r="C250" s="41" t="s">
        <v>52</v>
      </c>
      <c r="D250" s="41" t="s">
        <v>59</v>
      </c>
      <c r="E250" s="41" t="s">
        <v>992</v>
      </c>
      <c r="F250" s="41" t="s">
        <v>993</v>
      </c>
      <c r="G250" s="53" t="s">
        <v>42</v>
      </c>
      <c r="H250" s="74">
        <v>22</v>
      </c>
      <c r="I250" s="41" t="s">
        <v>994</v>
      </c>
      <c r="J250" s="41" t="s">
        <v>72</v>
      </c>
      <c r="K250" s="72">
        <v>45107</v>
      </c>
      <c r="L250" s="43" t="s">
        <v>109</v>
      </c>
      <c r="M250" s="43">
        <v>387</v>
      </c>
      <c r="N250" s="131"/>
      <c r="O250" s="43">
        <f>'EQUIPO MARZO 2025'!AQ249</f>
        <v>398</v>
      </c>
      <c r="P250" s="45">
        <f t="shared" si="437"/>
        <v>398</v>
      </c>
      <c r="Q250" s="46">
        <f t="shared" ref="Q250:T250" si="494">AK250</f>
        <v>398</v>
      </c>
      <c r="R250" s="46">
        <f t="shared" si="494"/>
        <v>398</v>
      </c>
      <c r="S250" s="46">
        <f t="shared" si="494"/>
        <v>398</v>
      </c>
      <c r="T250" s="47">
        <f t="shared" si="494"/>
        <v>398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2025'!AP249</f>
        <v>418</v>
      </c>
      <c r="AK250" s="52">
        <f t="shared" ref="AK250:AO250" si="495">P250-Z250+AE250+U250</f>
        <v>398</v>
      </c>
      <c r="AL250" s="46">
        <f t="shared" si="495"/>
        <v>398</v>
      </c>
      <c r="AM250" s="46">
        <f t="shared" si="495"/>
        <v>398</v>
      </c>
      <c r="AN250" s="46">
        <f t="shared" si="495"/>
        <v>398</v>
      </c>
      <c r="AO250" s="46">
        <f t="shared" si="495"/>
        <v>398</v>
      </c>
      <c r="AP250" s="37"/>
      <c r="AQ250" s="43">
        <f t="shared" si="3"/>
        <v>398</v>
      </c>
      <c r="AR250" s="53"/>
      <c r="AS250" s="53"/>
      <c r="AT250" s="53"/>
      <c r="AU250" s="54"/>
      <c r="AV250" s="54"/>
      <c r="AW250" s="4"/>
      <c r="AX250" s="4"/>
    </row>
    <row r="251" spans="1:50" ht="64.5" customHeight="1" x14ac:dyDescent="0.4">
      <c r="A251" s="35">
        <f t="shared" si="37"/>
        <v>245</v>
      </c>
      <c r="B251" s="67" t="s">
        <v>991</v>
      </c>
      <c r="C251" s="41" t="s">
        <v>52</v>
      </c>
      <c r="D251" s="41" t="s">
        <v>59</v>
      </c>
      <c r="E251" s="41" t="s">
        <v>997</v>
      </c>
      <c r="F251" s="41" t="s">
        <v>998</v>
      </c>
      <c r="G251" s="53" t="s">
        <v>42</v>
      </c>
      <c r="H251" s="74">
        <v>22</v>
      </c>
      <c r="I251" s="41" t="s">
        <v>999</v>
      </c>
      <c r="J251" s="41" t="s">
        <v>72</v>
      </c>
      <c r="K251" s="72">
        <v>44592</v>
      </c>
      <c r="L251" s="43"/>
      <c r="M251" s="43"/>
      <c r="N251" s="44"/>
      <c r="O251" s="43">
        <f>'EQUIPO MARZO 2025'!AQ250</f>
        <v>468</v>
      </c>
      <c r="P251" s="45">
        <f t="shared" si="437"/>
        <v>468</v>
      </c>
      <c r="Q251" s="46">
        <f t="shared" ref="Q251:T251" si="496">AK251</f>
        <v>468</v>
      </c>
      <c r="R251" s="46">
        <f t="shared" si="496"/>
        <v>468</v>
      </c>
      <c r="S251" s="46">
        <f t="shared" si="496"/>
        <v>468</v>
      </c>
      <c r="T251" s="47">
        <f t="shared" si="496"/>
        <v>468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2025'!AP250</f>
        <v>468</v>
      </c>
      <c r="AK251" s="52">
        <f t="shared" ref="AK251:AO251" si="497">P251-Z251+AE251+U251</f>
        <v>468</v>
      </c>
      <c r="AL251" s="46">
        <f t="shared" si="497"/>
        <v>468</v>
      </c>
      <c r="AM251" s="46">
        <f t="shared" si="497"/>
        <v>468</v>
      </c>
      <c r="AN251" s="46">
        <f t="shared" si="497"/>
        <v>468</v>
      </c>
      <c r="AO251" s="46">
        <f t="shared" si="497"/>
        <v>468</v>
      </c>
      <c r="AP251" s="37"/>
      <c r="AQ251" s="43">
        <f t="shared" si="3"/>
        <v>468</v>
      </c>
      <c r="AR251" s="53"/>
      <c r="AS251" s="53"/>
      <c r="AT251" s="53"/>
      <c r="AU251" s="54"/>
      <c r="AV251" s="54"/>
      <c r="AW251" s="4"/>
      <c r="AX251" s="4"/>
    </row>
    <row r="252" spans="1:50" ht="64.5" customHeight="1" x14ac:dyDescent="0.4">
      <c r="A252" s="35">
        <f t="shared" si="37"/>
        <v>246</v>
      </c>
      <c r="B252" s="67" t="s">
        <v>1001</v>
      </c>
      <c r="C252" s="41" t="s">
        <v>155</v>
      </c>
      <c r="D252" s="41" t="s">
        <v>59</v>
      </c>
      <c r="E252" s="41" t="s">
        <v>1002</v>
      </c>
      <c r="F252" s="41" t="s">
        <v>979</v>
      </c>
      <c r="G252" s="53"/>
      <c r="H252" s="74"/>
      <c r="I252" s="41"/>
      <c r="J252" s="41" t="s">
        <v>386</v>
      </c>
      <c r="K252" s="72">
        <v>45539</v>
      </c>
      <c r="L252" s="43" t="s">
        <v>625</v>
      </c>
      <c r="M252" s="43">
        <v>33</v>
      </c>
      <c r="N252" s="44"/>
      <c r="O252" s="43">
        <f>'EQUIPO MARZO 2025'!AQ251</f>
        <v>100</v>
      </c>
      <c r="P252" s="45">
        <f t="shared" si="437"/>
        <v>100</v>
      </c>
      <c r="Q252" s="46">
        <f t="shared" ref="Q252:T252" si="498">AK252</f>
        <v>100</v>
      </c>
      <c r="R252" s="46">
        <f t="shared" si="498"/>
        <v>100</v>
      </c>
      <c r="S252" s="46">
        <f t="shared" si="498"/>
        <v>100</v>
      </c>
      <c r="T252" s="47">
        <f t="shared" si="498"/>
        <v>100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2025'!AP251</f>
        <v>100</v>
      </c>
      <c r="AK252" s="52">
        <f t="shared" ref="AK252:AO252" si="499">P252-Z252+AE252+U252</f>
        <v>100</v>
      </c>
      <c r="AL252" s="46">
        <f t="shared" si="499"/>
        <v>100</v>
      </c>
      <c r="AM252" s="46">
        <f t="shared" si="499"/>
        <v>100</v>
      </c>
      <c r="AN252" s="46">
        <f t="shared" si="499"/>
        <v>100</v>
      </c>
      <c r="AO252" s="46">
        <f t="shared" si="499"/>
        <v>100</v>
      </c>
      <c r="AP252" s="37"/>
      <c r="AQ252" s="43">
        <f t="shared" si="3"/>
        <v>100</v>
      </c>
      <c r="AR252" s="41"/>
      <c r="AS252" s="41"/>
      <c r="AT252" s="53"/>
      <c r="AU252" s="54"/>
      <c r="AV252" s="54"/>
      <c r="AW252" s="4"/>
      <c r="AX252" s="4"/>
    </row>
    <row r="253" spans="1:50" ht="64.5" customHeight="1" x14ac:dyDescent="0.4">
      <c r="A253" s="35">
        <f t="shared" si="37"/>
        <v>247</v>
      </c>
      <c r="B253" s="67" t="s">
        <v>1003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74"/>
      <c r="I253" s="41" t="s">
        <v>1005</v>
      </c>
      <c r="J253" s="41" t="s">
        <v>72</v>
      </c>
      <c r="K253" s="72"/>
      <c r="L253" s="43" t="s">
        <v>142</v>
      </c>
      <c r="M253" s="43">
        <v>73</v>
      </c>
      <c r="N253" s="44"/>
      <c r="O253" s="43">
        <f>'EQUIPO MARZO 2025'!AQ252</f>
        <v>2</v>
      </c>
      <c r="P253" s="45">
        <f t="shared" si="437"/>
        <v>2</v>
      </c>
      <c r="Q253" s="46">
        <f t="shared" ref="Q253:T253" si="500">AK253</f>
        <v>2</v>
      </c>
      <c r="R253" s="46">
        <f t="shared" si="500"/>
        <v>2</v>
      </c>
      <c r="S253" s="46">
        <f t="shared" si="500"/>
        <v>2</v>
      </c>
      <c r="T253" s="47">
        <f t="shared" si="500"/>
        <v>2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2025'!AP252</f>
        <v>2</v>
      </c>
      <c r="AK253" s="52">
        <f t="shared" ref="AK253:AO253" si="501">P253-Z253+AE253+U253</f>
        <v>2</v>
      </c>
      <c r="AL253" s="46">
        <f t="shared" si="501"/>
        <v>2</v>
      </c>
      <c r="AM253" s="46">
        <f t="shared" si="501"/>
        <v>2</v>
      </c>
      <c r="AN253" s="46">
        <f t="shared" si="501"/>
        <v>2</v>
      </c>
      <c r="AO253" s="46">
        <f t="shared" si="501"/>
        <v>2</v>
      </c>
      <c r="AP253" s="37"/>
      <c r="AQ253" s="43">
        <f t="shared" si="3"/>
        <v>2</v>
      </c>
      <c r="AR253" s="41"/>
      <c r="AS253" s="41"/>
      <c r="AT253" s="53"/>
      <c r="AU253" s="54"/>
      <c r="AV253" s="54"/>
      <c r="AW253" s="4"/>
      <c r="AX253" s="4"/>
    </row>
    <row r="254" spans="1:50" ht="64.5" customHeight="1" x14ac:dyDescent="0.4">
      <c r="A254" s="35">
        <f t="shared" si="37"/>
        <v>248</v>
      </c>
      <c r="B254" s="67" t="s">
        <v>1006</v>
      </c>
      <c r="C254" s="41" t="s">
        <v>132</v>
      </c>
      <c r="D254" s="41" t="s">
        <v>72</v>
      </c>
      <c r="E254" s="41" t="s">
        <v>792</v>
      </c>
      <c r="F254" s="41" t="s">
        <v>1004</v>
      </c>
      <c r="G254" s="53" t="s">
        <v>42</v>
      </c>
      <c r="H254" s="53" t="s">
        <v>1007</v>
      </c>
      <c r="I254" s="41" t="s">
        <v>1005</v>
      </c>
      <c r="J254" s="41" t="s">
        <v>72</v>
      </c>
      <c r="K254" s="72">
        <v>45574</v>
      </c>
      <c r="L254" s="43" t="s">
        <v>142</v>
      </c>
      <c r="M254" s="43">
        <v>73</v>
      </c>
      <c r="N254" s="44" t="s">
        <v>1748</v>
      </c>
      <c r="O254" s="43">
        <f>'EQUIPO MARZO 2025'!AQ253</f>
        <v>1</v>
      </c>
      <c r="P254" s="45">
        <f t="shared" si="437"/>
        <v>1</v>
      </c>
      <c r="Q254" s="46">
        <f t="shared" ref="Q254:T254" si="502">AK254</f>
        <v>1</v>
      </c>
      <c r="R254" s="46">
        <f t="shared" si="502"/>
        <v>1</v>
      </c>
      <c r="S254" s="46">
        <f t="shared" si="502"/>
        <v>1</v>
      </c>
      <c r="T254" s="47">
        <f t="shared" si="502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>
        <v>1</v>
      </c>
      <c r="AE254" s="50"/>
      <c r="AF254" s="37"/>
      <c r="AG254" s="37"/>
      <c r="AH254" s="37"/>
      <c r="AI254" s="49"/>
      <c r="AJ254" s="51">
        <f>'EQUIPO ENERO 2025'!AP253</f>
        <v>1</v>
      </c>
      <c r="AK254" s="52">
        <f t="shared" ref="AK254:AO254" si="503">P254-Z254+AE254+U254</f>
        <v>1</v>
      </c>
      <c r="AL254" s="46">
        <f t="shared" si="503"/>
        <v>1</v>
      </c>
      <c r="AM254" s="46">
        <f t="shared" si="503"/>
        <v>1</v>
      </c>
      <c r="AN254" s="46">
        <f t="shared" si="503"/>
        <v>1</v>
      </c>
      <c r="AO254" s="46">
        <f t="shared" si="503"/>
        <v>0</v>
      </c>
      <c r="AP254" s="37"/>
      <c r="AQ254" s="43">
        <f t="shared" si="3"/>
        <v>0</v>
      </c>
      <c r="AR254" s="41"/>
      <c r="AS254" s="41">
        <v>404</v>
      </c>
      <c r="AT254" s="53"/>
      <c r="AU254" s="54"/>
      <c r="AV254" s="54"/>
      <c r="AW254" s="4"/>
      <c r="AX254" s="4"/>
    </row>
    <row r="255" spans="1:50" ht="64.5" customHeight="1" x14ac:dyDescent="0.4">
      <c r="A255" s="35">
        <f t="shared" si="37"/>
        <v>249</v>
      </c>
      <c r="B255" s="67" t="s">
        <v>1008</v>
      </c>
      <c r="C255" s="41" t="s">
        <v>132</v>
      </c>
      <c r="D255" s="41" t="s">
        <v>72</v>
      </c>
      <c r="E255" s="41" t="s">
        <v>792</v>
      </c>
      <c r="F255" s="41" t="s">
        <v>1009</v>
      </c>
      <c r="G255" s="53" t="s">
        <v>42</v>
      </c>
      <c r="H255" s="53"/>
      <c r="I255" s="41" t="s">
        <v>1010</v>
      </c>
      <c r="J255" s="41" t="s">
        <v>72</v>
      </c>
      <c r="K255" s="72">
        <v>45574</v>
      </c>
      <c r="L255" s="43" t="s">
        <v>142</v>
      </c>
      <c r="M255" s="43">
        <v>73</v>
      </c>
      <c r="N255" s="44"/>
      <c r="O255" s="43">
        <f>'EQUIPO MARZO 2025'!AQ254</f>
        <v>1</v>
      </c>
      <c r="P255" s="45">
        <f t="shared" si="437"/>
        <v>1</v>
      </c>
      <c r="Q255" s="46">
        <f t="shared" ref="Q255:T255" si="504">AK255</f>
        <v>1</v>
      </c>
      <c r="R255" s="46">
        <f t="shared" si="504"/>
        <v>1</v>
      </c>
      <c r="S255" s="46">
        <f t="shared" si="504"/>
        <v>1</v>
      </c>
      <c r="T255" s="47">
        <f t="shared" si="504"/>
        <v>1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2025'!AP254</f>
        <v>1</v>
      </c>
      <c r="AK255" s="52">
        <f t="shared" ref="AK255:AO255" si="505">P255-Z255+AE255+U255</f>
        <v>1</v>
      </c>
      <c r="AL255" s="46">
        <f t="shared" si="505"/>
        <v>1</v>
      </c>
      <c r="AM255" s="46">
        <f t="shared" si="505"/>
        <v>1</v>
      </c>
      <c r="AN255" s="46">
        <f t="shared" si="505"/>
        <v>1</v>
      </c>
      <c r="AO255" s="46">
        <f t="shared" si="505"/>
        <v>1</v>
      </c>
      <c r="AP255" s="37"/>
      <c r="AQ255" s="43">
        <f t="shared" si="3"/>
        <v>1</v>
      </c>
      <c r="AR255" s="41"/>
      <c r="AS255" s="41"/>
      <c r="AT255" s="53"/>
      <c r="AU255" s="54"/>
      <c r="AV255" s="54"/>
      <c r="AW255" s="4"/>
      <c r="AX255" s="4"/>
    </row>
    <row r="256" spans="1:50" ht="64.5" customHeight="1" x14ac:dyDescent="0.4">
      <c r="A256" s="35">
        <f t="shared" si="37"/>
        <v>250</v>
      </c>
      <c r="B256" s="67" t="s">
        <v>1011</v>
      </c>
      <c r="C256" s="41" t="s">
        <v>132</v>
      </c>
      <c r="D256" s="41" t="s">
        <v>72</v>
      </c>
      <c r="E256" s="41" t="s">
        <v>792</v>
      </c>
      <c r="F256" s="41" t="s">
        <v>1004</v>
      </c>
      <c r="G256" s="53" t="s">
        <v>42</v>
      </c>
      <c r="H256" s="53" t="s">
        <v>1012</v>
      </c>
      <c r="I256" s="41" t="s">
        <v>1013</v>
      </c>
      <c r="J256" s="41" t="s">
        <v>72</v>
      </c>
      <c r="K256" s="72">
        <v>45107</v>
      </c>
      <c r="L256" s="43" t="s">
        <v>109</v>
      </c>
      <c r="M256" s="43">
        <v>394</v>
      </c>
      <c r="N256" s="44"/>
      <c r="O256" s="43">
        <f>'EQUIPO MARZO 2025'!AQ255</f>
        <v>0</v>
      </c>
      <c r="P256" s="45">
        <f t="shared" si="437"/>
        <v>0</v>
      </c>
      <c r="Q256" s="46">
        <f t="shared" ref="Q256:T256" si="506">AK256</f>
        <v>0</v>
      </c>
      <c r="R256" s="46">
        <f t="shared" si="506"/>
        <v>0</v>
      </c>
      <c r="S256" s="46">
        <f t="shared" si="506"/>
        <v>0</v>
      </c>
      <c r="T256" s="47">
        <f t="shared" si="506"/>
        <v>0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2025'!AP255</f>
        <v>0</v>
      </c>
      <c r="AK256" s="52">
        <f t="shared" ref="AK256:AO256" si="507">P256-Z256+AE256+U256</f>
        <v>0</v>
      </c>
      <c r="AL256" s="46">
        <f t="shared" si="507"/>
        <v>0</v>
      </c>
      <c r="AM256" s="46">
        <f t="shared" si="507"/>
        <v>0</v>
      </c>
      <c r="AN256" s="46">
        <f t="shared" si="507"/>
        <v>0</v>
      </c>
      <c r="AO256" s="46">
        <f t="shared" si="507"/>
        <v>0</v>
      </c>
      <c r="AP256" s="37"/>
      <c r="AQ256" s="43">
        <f t="shared" si="3"/>
        <v>0</v>
      </c>
      <c r="AR256" s="41"/>
      <c r="AS256" s="41"/>
      <c r="AT256" s="53"/>
      <c r="AU256" s="54"/>
      <c r="AV256" s="54"/>
      <c r="AW256" s="4"/>
      <c r="AX256" s="4"/>
    </row>
    <row r="257" spans="1:50" ht="64.5" customHeight="1" x14ac:dyDescent="0.4">
      <c r="A257" s="35">
        <f t="shared" si="37"/>
        <v>251</v>
      </c>
      <c r="B257" s="67" t="s">
        <v>1014</v>
      </c>
      <c r="C257" s="41" t="s">
        <v>190</v>
      </c>
      <c r="D257" s="41" t="s">
        <v>72</v>
      </c>
      <c r="E257" s="41" t="s">
        <v>792</v>
      </c>
      <c r="F257" s="41" t="s">
        <v>1015</v>
      </c>
      <c r="G257" s="53" t="s">
        <v>42</v>
      </c>
      <c r="H257" s="53"/>
      <c r="I257" s="41" t="s">
        <v>1016</v>
      </c>
      <c r="J257" s="41" t="s">
        <v>72</v>
      </c>
      <c r="K257" s="72">
        <v>45566</v>
      </c>
      <c r="L257" s="43" t="s">
        <v>277</v>
      </c>
      <c r="M257" s="43">
        <v>69</v>
      </c>
      <c r="N257" s="44"/>
      <c r="O257" s="43">
        <f>'EQUIPO MARZO 2025'!AQ256</f>
        <v>1</v>
      </c>
      <c r="P257" s="45">
        <f t="shared" si="437"/>
        <v>1</v>
      </c>
      <c r="Q257" s="46">
        <f t="shared" ref="Q257:T257" si="508">AK257</f>
        <v>1</v>
      </c>
      <c r="R257" s="46">
        <f t="shared" si="508"/>
        <v>1</v>
      </c>
      <c r="S257" s="46">
        <f t="shared" si="508"/>
        <v>1</v>
      </c>
      <c r="T257" s="47">
        <f t="shared" si="508"/>
        <v>1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2025'!AP256</f>
        <v>1</v>
      </c>
      <c r="AK257" s="52">
        <f t="shared" ref="AK257:AO257" si="509">P257-Z257+AE257+U257</f>
        <v>1</v>
      </c>
      <c r="AL257" s="46">
        <f t="shared" si="509"/>
        <v>1</v>
      </c>
      <c r="AM257" s="46">
        <f t="shared" si="509"/>
        <v>1</v>
      </c>
      <c r="AN257" s="46">
        <f t="shared" si="509"/>
        <v>1</v>
      </c>
      <c r="AO257" s="46">
        <f t="shared" si="509"/>
        <v>1</v>
      </c>
      <c r="AP257" s="37"/>
      <c r="AQ257" s="43">
        <f t="shared" si="3"/>
        <v>1</v>
      </c>
      <c r="AR257" s="41"/>
      <c r="AS257" s="41"/>
      <c r="AT257" s="53"/>
      <c r="AU257" s="54"/>
      <c r="AV257" s="54"/>
      <c r="AW257" s="4"/>
      <c r="AX257" s="4"/>
    </row>
    <row r="258" spans="1:50" ht="64.5" customHeight="1" x14ac:dyDescent="0.4">
      <c r="A258" s="35">
        <f t="shared" si="37"/>
        <v>252</v>
      </c>
      <c r="B258" s="67" t="s">
        <v>1017</v>
      </c>
      <c r="C258" s="41" t="s">
        <v>155</v>
      </c>
      <c r="D258" s="41" t="s">
        <v>72</v>
      </c>
      <c r="E258" s="41" t="s">
        <v>1018</v>
      </c>
      <c r="F258" s="41" t="s">
        <v>97</v>
      </c>
      <c r="G258" s="53" t="s">
        <v>42</v>
      </c>
      <c r="H258" s="53"/>
      <c r="I258" s="41" t="s">
        <v>1018</v>
      </c>
      <c r="J258" s="41" t="s">
        <v>72</v>
      </c>
      <c r="K258" s="72">
        <v>45566</v>
      </c>
      <c r="L258" s="43" t="s">
        <v>277</v>
      </c>
      <c r="M258" s="43">
        <v>67</v>
      </c>
      <c r="N258" s="44"/>
      <c r="O258" s="43">
        <f>'EQUIPO MARZO 2025'!AQ257</f>
        <v>2</v>
      </c>
      <c r="P258" s="45">
        <f t="shared" si="437"/>
        <v>2</v>
      </c>
      <c r="Q258" s="46">
        <f t="shared" ref="Q258:T258" si="510">AK258</f>
        <v>2</v>
      </c>
      <c r="R258" s="46">
        <f t="shared" si="510"/>
        <v>2</v>
      </c>
      <c r="S258" s="46">
        <f t="shared" si="510"/>
        <v>2</v>
      </c>
      <c r="T258" s="47">
        <f t="shared" si="510"/>
        <v>2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2025'!AP257</f>
        <v>2</v>
      </c>
      <c r="AK258" s="52">
        <f t="shared" ref="AK258:AO258" si="511">P258-Z258+AE258+U258</f>
        <v>2</v>
      </c>
      <c r="AL258" s="46">
        <f t="shared" si="511"/>
        <v>2</v>
      </c>
      <c r="AM258" s="46">
        <f t="shared" si="511"/>
        <v>2</v>
      </c>
      <c r="AN258" s="46">
        <f t="shared" si="511"/>
        <v>2</v>
      </c>
      <c r="AO258" s="46">
        <f t="shared" si="511"/>
        <v>2</v>
      </c>
      <c r="AP258" s="37"/>
      <c r="AQ258" s="43">
        <f t="shared" si="3"/>
        <v>2</v>
      </c>
      <c r="AR258" s="41"/>
      <c r="AS258" s="41"/>
      <c r="AT258" s="53"/>
      <c r="AU258" s="54"/>
      <c r="AV258" s="54"/>
      <c r="AW258" s="4"/>
      <c r="AX258" s="4"/>
    </row>
    <row r="259" spans="1:50" ht="64.5" customHeight="1" x14ac:dyDescent="0.4">
      <c r="A259" s="35">
        <f t="shared" si="37"/>
        <v>253</v>
      </c>
      <c r="B259" s="55" t="s">
        <v>1019</v>
      </c>
      <c r="C259" s="41" t="s">
        <v>52</v>
      </c>
      <c r="D259" s="63" t="s">
        <v>788</v>
      </c>
      <c r="E259" s="57" t="s">
        <v>788</v>
      </c>
      <c r="F259" s="64"/>
      <c r="G259" s="55" t="s">
        <v>42</v>
      </c>
      <c r="H259" s="64"/>
      <c r="I259" s="61" t="s">
        <v>1020</v>
      </c>
      <c r="J259" s="74" t="s">
        <v>788</v>
      </c>
      <c r="K259" s="66">
        <v>44592</v>
      </c>
      <c r="L259" s="43"/>
      <c r="M259" s="43"/>
      <c r="N259" s="41"/>
      <c r="O259" s="43">
        <f>'EQUIPO MARZO 2025'!AQ258</f>
        <v>1</v>
      </c>
      <c r="P259" s="45">
        <f t="shared" si="437"/>
        <v>1</v>
      </c>
      <c r="Q259" s="46">
        <f t="shared" ref="Q259:T259" si="512">AK259</f>
        <v>1</v>
      </c>
      <c r="R259" s="46">
        <f t="shared" si="512"/>
        <v>1</v>
      </c>
      <c r="S259" s="46">
        <f t="shared" si="512"/>
        <v>1</v>
      </c>
      <c r="T259" s="47">
        <f t="shared" si="512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2025'!AP258</f>
        <v>1</v>
      </c>
      <c r="AK259" s="52">
        <f t="shared" ref="AK259:AO259" si="513">P259-Z259+AE259+U259</f>
        <v>1</v>
      </c>
      <c r="AL259" s="46">
        <f t="shared" si="513"/>
        <v>1</v>
      </c>
      <c r="AM259" s="46">
        <f t="shared" si="513"/>
        <v>1</v>
      </c>
      <c r="AN259" s="46">
        <f t="shared" si="513"/>
        <v>1</v>
      </c>
      <c r="AO259" s="46">
        <f t="shared" si="513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  <c r="AW259" s="4"/>
      <c r="AX259" s="4"/>
    </row>
    <row r="260" spans="1:50" ht="64.5" customHeight="1" x14ac:dyDescent="0.4">
      <c r="A260" s="35">
        <f t="shared" si="37"/>
        <v>254</v>
      </c>
      <c r="B260" s="73" t="s">
        <v>1021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1022</v>
      </c>
      <c r="J260" s="41" t="s">
        <v>72</v>
      </c>
      <c r="K260" s="72">
        <v>45107</v>
      </c>
      <c r="L260" s="43" t="s">
        <v>109</v>
      </c>
      <c r="M260" s="43">
        <v>387</v>
      </c>
      <c r="N260" s="44"/>
      <c r="O260" s="43">
        <f>'EQUIPO MARZO 2025'!AQ259</f>
        <v>1</v>
      </c>
      <c r="P260" s="45">
        <f t="shared" si="437"/>
        <v>1</v>
      </c>
      <c r="Q260" s="46">
        <f t="shared" ref="Q260:T260" si="514">AK260</f>
        <v>1</v>
      </c>
      <c r="R260" s="46">
        <f t="shared" si="514"/>
        <v>1</v>
      </c>
      <c r="S260" s="46">
        <f t="shared" si="514"/>
        <v>1</v>
      </c>
      <c r="T260" s="47">
        <f t="shared" si="514"/>
        <v>1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2025'!AP259</f>
        <v>1</v>
      </c>
      <c r="AK260" s="52">
        <f t="shared" ref="AK260:AO260" si="515">P260-Z260+AE260+U260</f>
        <v>1</v>
      </c>
      <c r="AL260" s="46">
        <f t="shared" si="515"/>
        <v>1</v>
      </c>
      <c r="AM260" s="46">
        <f t="shared" si="515"/>
        <v>1</v>
      </c>
      <c r="AN260" s="46">
        <f t="shared" si="515"/>
        <v>1</v>
      </c>
      <c r="AO260" s="46">
        <f t="shared" si="515"/>
        <v>1</v>
      </c>
      <c r="AP260" s="37"/>
      <c r="AQ260" s="43">
        <f t="shared" si="3"/>
        <v>1</v>
      </c>
      <c r="AR260" s="41"/>
      <c r="AS260" s="41"/>
      <c r="AT260" s="53"/>
      <c r="AU260" s="54"/>
      <c r="AV260" s="54"/>
      <c r="AW260" s="4"/>
      <c r="AX260" s="4"/>
    </row>
    <row r="261" spans="1:50" ht="64.5" customHeight="1" x14ac:dyDescent="0.4">
      <c r="A261" s="35">
        <f t="shared" si="37"/>
        <v>255</v>
      </c>
      <c r="B261" s="73" t="s">
        <v>1023</v>
      </c>
      <c r="C261" s="41" t="s">
        <v>52</v>
      </c>
      <c r="D261" s="41" t="s">
        <v>176</v>
      </c>
      <c r="E261" s="41" t="s">
        <v>59</v>
      </c>
      <c r="F261" s="41"/>
      <c r="G261" s="44" t="s">
        <v>42</v>
      </c>
      <c r="H261" s="41"/>
      <c r="I261" s="41" t="s">
        <v>1024</v>
      </c>
      <c r="J261" s="41" t="s">
        <v>72</v>
      </c>
      <c r="K261" s="41"/>
      <c r="L261" s="43"/>
      <c r="M261" s="43"/>
      <c r="N261" s="44"/>
      <c r="O261" s="43">
        <f>'EQUIPO MARZO 2025'!AQ260</f>
        <v>0</v>
      </c>
      <c r="P261" s="45">
        <f t="shared" si="437"/>
        <v>0</v>
      </c>
      <c r="Q261" s="46">
        <f t="shared" ref="Q261:T261" si="516">AK261</f>
        <v>0</v>
      </c>
      <c r="R261" s="46">
        <f t="shared" si="516"/>
        <v>0</v>
      </c>
      <c r="S261" s="46">
        <f t="shared" si="516"/>
        <v>0</v>
      </c>
      <c r="T261" s="47">
        <f t="shared" si="516"/>
        <v>0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2025'!AP260</f>
        <v>0</v>
      </c>
      <c r="AK261" s="52">
        <f t="shared" ref="AK261:AO261" si="517">P261-Z261+AE261+U261</f>
        <v>0</v>
      </c>
      <c r="AL261" s="46">
        <f t="shared" si="517"/>
        <v>0</v>
      </c>
      <c r="AM261" s="46">
        <f t="shared" si="517"/>
        <v>0</v>
      </c>
      <c r="AN261" s="46">
        <f t="shared" si="517"/>
        <v>0</v>
      </c>
      <c r="AO261" s="46">
        <f t="shared" si="517"/>
        <v>0</v>
      </c>
      <c r="AP261" s="37"/>
      <c r="AQ261" s="43">
        <f t="shared" ref="AQ261:AQ277" si="518">AO261</f>
        <v>0</v>
      </c>
      <c r="AR261" s="41"/>
      <c r="AS261" s="41"/>
      <c r="AT261" s="53"/>
      <c r="AU261" s="54"/>
      <c r="AV261" s="54"/>
      <c r="AW261" s="4"/>
      <c r="AX261" s="4"/>
    </row>
    <row r="262" spans="1:50" ht="64.5" customHeight="1" x14ac:dyDescent="0.4">
      <c r="A262" s="35">
        <f t="shared" si="37"/>
        <v>256</v>
      </c>
      <c r="B262" s="67" t="s">
        <v>1025</v>
      </c>
      <c r="C262" s="41" t="s">
        <v>52</v>
      </c>
      <c r="D262" s="105" t="s">
        <v>334</v>
      </c>
      <c r="E262" s="41" t="s">
        <v>1026</v>
      </c>
      <c r="F262" s="41"/>
      <c r="G262" s="53" t="s">
        <v>42</v>
      </c>
      <c r="H262" s="41"/>
      <c r="I262" s="41" t="s">
        <v>1027</v>
      </c>
      <c r="J262" s="44"/>
      <c r="K262" s="72">
        <v>44592</v>
      </c>
      <c r="L262" s="43"/>
      <c r="M262" s="43"/>
      <c r="N262" s="44"/>
      <c r="O262" s="43">
        <f>'EQUIPO MARZO 2025'!AQ261</f>
        <v>2</v>
      </c>
      <c r="P262" s="45">
        <f t="shared" si="437"/>
        <v>2</v>
      </c>
      <c r="Q262" s="46">
        <f t="shared" ref="Q262:T262" si="519">AK262</f>
        <v>2</v>
      </c>
      <c r="R262" s="46">
        <f t="shared" si="519"/>
        <v>2</v>
      </c>
      <c r="S262" s="46">
        <f t="shared" si="519"/>
        <v>2</v>
      </c>
      <c r="T262" s="47">
        <f t="shared" si="519"/>
        <v>2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2025'!AP261</f>
        <v>2</v>
      </c>
      <c r="AK262" s="52">
        <f t="shared" ref="AK262:AO262" si="520">P262-Z262+AE262+U262</f>
        <v>2</v>
      </c>
      <c r="AL262" s="46">
        <f t="shared" si="520"/>
        <v>2</v>
      </c>
      <c r="AM262" s="46">
        <f t="shared" si="520"/>
        <v>2</v>
      </c>
      <c r="AN262" s="46">
        <f t="shared" si="520"/>
        <v>2</v>
      </c>
      <c r="AO262" s="46">
        <f t="shared" si="520"/>
        <v>2</v>
      </c>
      <c r="AP262" s="38"/>
      <c r="AQ262" s="43">
        <f t="shared" si="518"/>
        <v>2</v>
      </c>
      <c r="AR262" s="41"/>
      <c r="AS262" s="41"/>
      <c r="AT262" s="53"/>
      <c r="AU262" s="54"/>
      <c r="AV262" s="54"/>
      <c r="AW262" s="4"/>
      <c r="AX262" s="4"/>
    </row>
    <row r="263" spans="1:50" ht="64.5" customHeight="1" x14ac:dyDescent="0.4">
      <c r="A263" s="35">
        <f t="shared" si="37"/>
        <v>257</v>
      </c>
      <c r="B263" s="154" t="s">
        <v>1028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MARZO 2025'!AQ262</f>
        <v>0</v>
      </c>
      <c r="P263" s="45">
        <f t="shared" si="437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2025'!AP262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8"/>
        <v>0</v>
      </c>
      <c r="AR263" s="41"/>
      <c r="AS263" s="41"/>
      <c r="AT263" s="53"/>
      <c r="AU263" s="54"/>
      <c r="AV263" s="54"/>
      <c r="AW263" s="4"/>
      <c r="AX263" s="4"/>
    </row>
    <row r="264" spans="1:50" ht="64.5" customHeight="1" x14ac:dyDescent="0.4">
      <c r="A264" s="35">
        <f t="shared" si="37"/>
        <v>258</v>
      </c>
      <c r="B264" s="154" t="s">
        <v>1030</v>
      </c>
      <c r="C264" s="155"/>
      <c r="D264" s="105" t="s">
        <v>334</v>
      </c>
      <c r="E264" s="41"/>
      <c r="F264" s="41"/>
      <c r="G264" s="53"/>
      <c r="H264" s="41"/>
      <c r="I264" s="105" t="s">
        <v>1029</v>
      </c>
      <c r="J264" s="44"/>
      <c r="K264" s="72">
        <v>44592</v>
      </c>
      <c r="L264" s="43"/>
      <c r="M264" s="43"/>
      <c r="N264" s="44"/>
      <c r="O264" s="43">
        <f>'EQUIPO MARZO 2025'!AQ263</f>
        <v>0</v>
      </c>
      <c r="P264" s="45">
        <f t="shared" si="437"/>
        <v>0</v>
      </c>
      <c r="Q264" s="46">
        <f t="shared" ref="Q264:T264" si="523">AK264</f>
        <v>0</v>
      </c>
      <c r="R264" s="46">
        <f t="shared" si="523"/>
        <v>0</v>
      </c>
      <c r="S264" s="46">
        <f t="shared" si="523"/>
        <v>0</v>
      </c>
      <c r="T264" s="47">
        <f t="shared" si="523"/>
        <v>0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2025'!AP263</f>
        <v>0</v>
      </c>
      <c r="AK264" s="52">
        <f t="shared" ref="AK264:AO264" si="524">P264-Z264+AE264+U264</f>
        <v>0</v>
      </c>
      <c r="AL264" s="46">
        <f t="shared" si="524"/>
        <v>0</v>
      </c>
      <c r="AM264" s="46">
        <f t="shared" si="524"/>
        <v>0</v>
      </c>
      <c r="AN264" s="46">
        <f t="shared" si="524"/>
        <v>0</v>
      </c>
      <c r="AO264" s="46">
        <f t="shared" si="524"/>
        <v>0</v>
      </c>
      <c r="AP264" s="37"/>
      <c r="AQ264" s="43">
        <f t="shared" si="518"/>
        <v>0</v>
      </c>
      <c r="AR264" s="41"/>
      <c r="AS264" s="41"/>
      <c r="AT264" s="53"/>
      <c r="AU264" s="54"/>
      <c r="AV264" s="54"/>
      <c r="AW264" s="4"/>
      <c r="AX264" s="4"/>
    </row>
    <row r="265" spans="1:50" ht="64.5" customHeight="1" x14ac:dyDescent="0.4">
      <c r="A265" s="35">
        <f t="shared" si="37"/>
        <v>259</v>
      </c>
      <c r="B265" s="67" t="s">
        <v>1031</v>
      </c>
      <c r="C265" s="41" t="s">
        <v>52</v>
      </c>
      <c r="D265" s="105" t="s">
        <v>334</v>
      </c>
      <c r="E265" s="41" t="s">
        <v>1032</v>
      </c>
      <c r="F265" s="41"/>
      <c r="G265" s="53" t="s">
        <v>42</v>
      </c>
      <c r="H265" s="41"/>
      <c r="I265" s="41" t="s">
        <v>1033</v>
      </c>
      <c r="J265" s="44"/>
      <c r="K265" s="72">
        <v>44592</v>
      </c>
      <c r="L265" s="43"/>
      <c r="M265" s="43"/>
      <c r="N265" s="44"/>
      <c r="O265" s="43">
        <f>'EQUIPO MARZO 2025'!AQ264</f>
        <v>1</v>
      </c>
      <c r="P265" s="45">
        <f t="shared" si="437"/>
        <v>1</v>
      </c>
      <c r="Q265" s="46">
        <f t="shared" ref="Q265:T265" si="525">AK265</f>
        <v>1</v>
      </c>
      <c r="R265" s="46">
        <f t="shared" si="525"/>
        <v>1</v>
      </c>
      <c r="S265" s="46">
        <f t="shared" si="525"/>
        <v>1</v>
      </c>
      <c r="T265" s="47">
        <f t="shared" si="525"/>
        <v>1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2025'!AP264</f>
        <v>1</v>
      </c>
      <c r="AK265" s="52">
        <f t="shared" ref="AK265:AO265" si="526">P265-Z265+AE265+U265</f>
        <v>1</v>
      </c>
      <c r="AL265" s="46">
        <f t="shared" si="526"/>
        <v>1</v>
      </c>
      <c r="AM265" s="46">
        <f t="shared" si="526"/>
        <v>1</v>
      </c>
      <c r="AN265" s="46">
        <f t="shared" si="526"/>
        <v>1</v>
      </c>
      <c r="AO265" s="46">
        <f t="shared" si="526"/>
        <v>1</v>
      </c>
      <c r="AP265" s="37"/>
      <c r="AQ265" s="43">
        <f t="shared" si="518"/>
        <v>1</v>
      </c>
      <c r="AR265" s="41"/>
      <c r="AS265" s="41"/>
      <c r="AT265" s="53"/>
      <c r="AU265" s="54"/>
      <c r="AV265" s="54"/>
      <c r="AW265" s="4"/>
      <c r="AX265" s="4"/>
    </row>
    <row r="266" spans="1:50" ht="64.5" customHeight="1" x14ac:dyDescent="0.4">
      <c r="A266" s="35">
        <f t="shared" si="37"/>
        <v>260</v>
      </c>
      <c r="B266" s="55" t="s">
        <v>1034</v>
      </c>
      <c r="C266" s="41" t="s">
        <v>52</v>
      </c>
      <c r="D266" s="63" t="s">
        <v>362</v>
      </c>
      <c r="E266" s="57" t="s">
        <v>1035</v>
      </c>
      <c r="F266" s="64"/>
      <c r="G266" s="55" t="s">
        <v>42</v>
      </c>
      <c r="H266" s="64"/>
      <c r="I266" s="61"/>
      <c r="J266" s="41" t="s">
        <v>362</v>
      </c>
      <c r="K266" s="66">
        <v>45391</v>
      </c>
      <c r="L266" s="43" t="s">
        <v>1036</v>
      </c>
      <c r="M266" s="43">
        <v>55</v>
      </c>
      <c r="N266" s="53"/>
      <c r="O266" s="43">
        <f>'EQUIPO MARZO 2025'!AQ265</f>
        <v>4</v>
      </c>
      <c r="P266" s="45">
        <f t="shared" si="437"/>
        <v>4</v>
      </c>
      <c r="Q266" s="46">
        <f t="shared" ref="Q266:T266" si="527">AK266</f>
        <v>4</v>
      </c>
      <c r="R266" s="46">
        <f t="shared" si="527"/>
        <v>4</v>
      </c>
      <c r="S266" s="46">
        <f t="shared" si="527"/>
        <v>4</v>
      </c>
      <c r="T266" s="47">
        <f t="shared" si="527"/>
        <v>4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2025'!AP265</f>
        <v>4</v>
      </c>
      <c r="AK266" s="52">
        <f t="shared" ref="AK266:AO266" si="528">P266-Z266+AE266+U266</f>
        <v>4</v>
      </c>
      <c r="AL266" s="46">
        <f t="shared" si="528"/>
        <v>4</v>
      </c>
      <c r="AM266" s="46">
        <f t="shared" si="528"/>
        <v>4</v>
      </c>
      <c r="AN266" s="46">
        <f t="shared" si="528"/>
        <v>4</v>
      </c>
      <c r="AO266" s="46">
        <f t="shared" si="528"/>
        <v>4</v>
      </c>
      <c r="AP266" s="37"/>
      <c r="AQ266" s="43">
        <f t="shared" si="518"/>
        <v>4</v>
      </c>
      <c r="AR266" s="41"/>
      <c r="AS266" s="41"/>
      <c r="AT266" s="53"/>
      <c r="AU266" s="54"/>
      <c r="AV266" s="54"/>
      <c r="AW266" s="4"/>
      <c r="AX266" s="4"/>
    </row>
    <row r="267" spans="1:50" ht="64.5" customHeight="1" x14ac:dyDescent="0.4">
      <c r="A267" s="35">
        <f t="shared" si="37"/>
        <v>261</v>
      </c>
      <c r="B267" s="67" t="s">
        <v>1038</v>
      </c>
      <c r="C267" s="41" t="s">
        <v>52</v>
      </c>
      <c r="D267" s="41" t="s">
        <v>362</v>
      </c>
      <c r="E267" s="41">
        <v>1250</v>
      </c>
      <c r="F267" s="41"/>
      <c r="G267" s="53" t="s">
        <v>42</v>
      </c>
      <c r="H267" s="41"/>
      <c r="I267" s="41" t="s">
        <v>1039</v>
      </c>
      <c r="J267" s="41" t="s">
        <v>362</v>
      </c>
      <c r="K267" s="72">
        <v>44985</v>
      </c>
      <c r="L267" s="43">
        <v>375834</v>
      </c>
      <c r="M267" s="43">
        <v>285</v>
      </c>
      <c r="N267" s="44"/>
      <c r="O267" s="43">
        <f>'EQUIPO MARZO 2025'!AQ266</f>
        <v>1</v>
      </c>
      <c r="P267" s="45">
        <f t="shared" si="437"/>
        <v>1</v>
      </c>
      <c r="Q267" s="46">
        <f t="shared" ref="Q267:T267" si="529">AK267</f>
        <v>1</v>
      </c>
      <c r="R267" s="46">
        <f t="shared" si="529"/>
        <v>1</v>
      </c>
      <c r="S267" s="46">
        <f t="shared" si="529"/>
        <v>1</v>
      </c>
      <c r="T267" s="47">
        <f t="shared" si="529"/>
        <v>1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2025'!AP266</f>
        <v>1</v>
      </c>
      <c r="AK267" s="52">
        <f t="shared" ref="AK267:AO267" si="530">P267-Z267+AE267+U267</f>
        <v>1</v>
      </c>
      <c r="AL267" s="46">
        <f t="shared" si="530"/>
        <v>1</v>
      </c>
      <c r="AM267" s="46">
        <f t="shared" si="530"/>
        <v>1</v>
      </c>
      <c r="AN267" s="46">
        <f t="shared" si="530"/>
        <v>1</v>
      </c>
      <c r="AO267" s="46">
        <f t="shared" si="530"/>
        <v>1</v>
      </c>
      <c r="AP267" s="37"/>
      <c r="AQ267" s="43">
        <f t="shared" si="518"/>
        <v>1</v>
      </c>
      <c r="AR267" s="41"/>
      <c r="AS267" s="41"/>
      <c r="AT267" s="53"/>
      <c r="AU267" s="54"/>
      <c r="AV267" s="54"/>
      <c r="AW267" s="4"/>
      <c r="AX267" s="4"/>
    </row>
    <row r="268" spans="1:50" ht="64.5" customHeight="1" x14ac:dyDescent="0.4">
      <c r="A268" s="35">
        <f t="shared" si="37"/>
        <v>262</v>
      </c>
      <c r="B268" s="55" t="s">
        <v>1040</v>
      </c>
      <c r="C268" s="41" t="s">
        <v>52</v>
      </c>
      <c r="D268" s="63" t="s">
        <v>63</v>
      </c>
      <c r="E268" s="57" t="s">
        <v>577</v>
      </c>
      <c r="F268" s="64"/>
      <c r="G268" s="55" t="s">
        <v>42</v>
      </c>
      <c r="H268" s="64"/>
      <c r="I268" s="61" t="s">
        <v>1041</v>
      </c>
      <c r="J268" s="63" t="s">
        <v>63</v>
      </c>
      <c r="K268" s="66">
        <v>44592</v>
      </c>
      <c r="L268" s="43"/>
      <c r="M268" s="43"/>
      <c r="N268" s="41"/>
      <c r="O268" s="43">
        <f>'EQUIPO MARZO 2025'!AQ267</f>
        <v>2</v>
      </c>
      <c r="P268" s="45">
        <f t="shared" si="437"/>
        <v>2</v>
      </c>
      <c r="Q268" s="46">
        <f t="shared" ref="Q268:T268" si="531">AK268</f>
        <v>2</v>
      </c>
      <c r="R268" s="46">
        <f t="shared" si="531"/>
        <v>2</v>
      </c>
      <c r="S268" s="46">
        <f t="shared" si="531"/>
        <v>2</v>
      </c>
      <c r="T268" s="47">
        <f t="shared" si="531"/>
        <v>2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2025'!AP267</f>
        <v>2</v>
      </c>
      <c r="AK268" s="52">
        <f t="shared" ref="AK268:AO268" si="532">P268-Z268+AE268+U268</f>
        <v>2</v>
      </c>
      <c r="AL268" s="46">
        <f t="shared" si="532"/>
        <v>2</v>
      </c>
      <c r="AM268" s="46">
        <f t="shared" si="532"/>
        <v>2</v>
      </c>
      <c r="AN268" s="46">
        <f t="shared" si="532"/>
        <v>2</v>
      </c>
      <c r="AO268" s="46">
        <f t="shared" si="532"/>
        <v>2</v>
      </c>
      <c r="AP268" s="37"/>
      <c r="AQ268" s="43">
        <f t="shared" si="518"/>
        <v>2</v>
      </c>
      <c r="AR268" s="41"/>
      <c r="AS268" s="41"/>
      <c r="AT268" s="53"/>
      <c r="AU268" s="54"/>
      <c r="AV268" s="54"/>
      <c r="AW268" s="4"/>
      <c r="AX268" s="4"/>
    </row>
    <row r="269" spans="1:50" ht="64.5" customHeight="1" x14ac:dyDescent="0.4">
      <c r="A269" s="35">
        <f t="shared" si="37"/>
        <v>263</v>
      </c>
      <c r="B269" s="55" t="s">
        <v>1042</v>
      </c>
      <c r="C269" s="41" t="s">
        <v>52</v>
      </c>
      <c r="D269" s="63" t="s">
        <v>63</v>
      </c>
      <c r="E269" s="57" t="s">
        <v>1043</v>
      </c>
      <c r="F269" s="64"/>
      <c r="G269" s="55" t="s">
        <v>42</v>
      </c>
      <c r="H269" s="64"/>
      <c r="I269" s="61" t="s">
        <v>1044</v>
      </c>
      <c r="J269" s="63" t="s">
        <v>63</v>
      </c>
      <c r="K269" s="66">
        <v>44592</v>
      </c>
      <c r="L269" s="43"/>
      <c r="M269" s="43"/>
      <c r="N269" s="41"/>
      <c r="O269" s="43">
        <f>'EQUIPO MARZO 2025'!AQ268</f>
        <v>8</v>
      </c>
      <c r="P269" s="45">
        <f t="shared" si="437"/>
        <v>8</v>
      </c>
      <c r="Q269" s="46">
        <f t="shared" ref="Q269:T269" si="533">AK269</f>
        <v>8</v>
      </c>
      <c r="R269" s="46">
        <f t="shared" si="533"/>
        <v>8</v>
      </c>
      <c r="S269" s="46">
        <f t="shared" si="533"/>
        <v>8</v>
      </c>
      <c r="T269" s="47">
        <f t="shared" si="533"/>
        <v>8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2025'!AP268</f>
        <v>8</v>
      </c>
      <c r="AK269" s="52">
        <f t="shared" ref="AK269:AO269" si="534">P269-Z269+AE269+U269</f>
        <v>8</v>
      </c>
      <c r="AL269" s="46">
        <f t="shared" si="534"/>
        <v>8</v>
      </c>
      <c r="AM269" s="46">
        <f t="shared" si="534"/>
        <v>8</v>
      </c>
      <c r="AN269" s="46">
        <f t="shared" si="534"/>
        <v>8</v>
      </c>
      <c r="AO269" s="46">
        <f t="shared" si="534"/>
        <v>8</v>
      </c>
      <c r="AP269" s="37"/>
      <c r="AQ269" s="43">
        <f t="shared" si="518"/>
        <v>8</v>
      </c>
      <c r="AR269" s="41"/>
      <c r="AS269" s="41"/>
      <c r="AT269" s="53"/>
      <c r="AU269" s="54"/>
      <c r="AV269" s="54"/>
      <c r="AW269" s="4"/>
      <c r="AX269" s="4"/>
    </row>
    <row r="270" spans="1:50" ht="64.5" customHeight="1" x14ac:dyDescent="0.4">
      <c r="A270" s="35">
        <f t="shared" si="37"/>
        <v>264</v>
      </c>
      <c r="B270" s="55" t="s">
        <v>1045</v>
      </c>
      <c r="C270" s="41" t="s">
        <v>52</v>
      </c>
      <c r="D270" s="183" t="s">
        <v>58</v>
      </c>
      <c r="E270" s="57" t="s">
        <v>1046</v>
      </c>
      <c r="F270" s="64" t="s">
        <v>1047</v>
      </c>
      <c r="G270" s="55" t="s">
        <v>42</v>
      </c>
      <c r="H270" s="64"/>
      <c r="I270" s="61" t="s">
        <v>1048</v>
      </c>
      <c r="J270" s="74" t="s">
        <v>58</v>
      </c>
      <c r="K270" s="66">
        <v>44592</v>
      </c>
      <c r="L270" s="43"/>
      <c r="M270" s="43"/>
      <c r="N270" s="41"/>
      <c r="O270" s="43">
        <f>'EQUIPO MARZO 2025'!AQ269</f>
        <v>1</v>
      </c>
      <c r="P270" s="45">
        <f t="shared" si="437"/>
        <v>1</v>
      </c>
      <c r="Q270" s="46">
        <f t="shared" ref="Q270:T270" si="535">AK270</f>
        <v>1</v>
      </c>
      <c r="R270" s="46">
        <f t="shared" si="535"/>
        <v>1</v>
      </c>
      <c r="S270" s="46">
        <f t="shared" si="535"/>
        <v>1</v>
      </c>
      <c r="T270" s="47">
        <f t="shared" si="535"/>
        <v>1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2025'!AP269</f>
        <v>1</v>
      </c>
      <c r="AK270" s="52">
        <f t="shared" ref="AK270:AO270" si="536">P270-Z270+AE270+U270</f>
        <v>1</v>
      </c>
      <c r="AL270" s="46">
        <f t="shared" si="536"/>
        <v>1</v>
      </c>
      <c r="AM270" s="46">
        <f t="shared" si="536"/>
        <v>1</v>
      </c>
      <c r="AN270" s="46">
        <f t="shared" si="536"/>
        <v>1</v>
      </c>
      <c r="AO270" s="46">
        <f t="shared" si="536"/>
        <v>1</v>
      </c>
      <c r="AP270" s="37"/>
      <c r="AQ270" s="43">
        <f t="shared" si="518"/>
        <v>1</v>
      </c>
      <c r="AR270" s="41"/>
      <c r="AS270" s="41"/>
      <c r="AT270" s="53"/>
      <c r="AU270" s="54"/>
      <c r="AV270" s="54"/>
      <c r="AW270" s="4"/>
      <c r="AX270" s="4"/>
    </row>
    <row r="271" spans="1:50" ht="64.5" customHeight="1" x14ac:dyDescent="0.4">
      <c r="A271" s="35">
        <f t="shared" si="37"/>
        <v>265</v>
      </c>
      <c r="B271" s="55" t="s">
        <v>1049</v>
      </c>
      <c r="C271" s="41" t="s">
        <v>52</v>
      </c>
      <c r="D271" s="184" t="s">
        <v>58</v>
      </c>
      <c r="E271" s="57" t="s">
        <v>1050</v>
      </c>
      <c r="F271" s="64" t="s">
        <v>1051</v>
      </c>
      <c r="G271" s="55" t="s">
        <v>42</v>
      </c>
      <c r="H271" s="64"/>
      <c r="I271" s="61" t="s">
        <v>1052</v>
      </c>
      <c r="J271" s="74" t="s">
        <v>58</v>
      </c>
      <c r="K271" s="72">
        <v>45138</v>
      </c>
      <c r="L271" s="43">
        <v>2130012</v>
      </c>
      <c r="M271" s="43">
        <v>417</v>
      </c>
      <c r="N271" s="41"/>
      <c r="O271" s="43">
        <f>'EQUIPO MARZO 2025'!AQ270</f>
        <v>4</v>
      </c>
      <c r="P271" s="45">
        <f t="shared" si="437"/>
        <v>4</v>
      </c>
      <c r="Q271" s="46">
        <f t="shared" ref="Q271:T271" si="537">AK271</f>
        <v>4</v>
      </c>
      <c r="R271" s="46">
        <f t="shared" si="537"/>
        <v>4</v>
      </c>
      <c r="S271" s="46">
        <f t="shared" si="537"/>
        <v>4</v>
      </c>
      <c r="T271" s="47">
        <f t="shared" si="537"/>
        <v>4</v>
      </c>
      <c r="U271" s="48"/>
      <c r="V271" s="37"/>
      <c r="W271" s="37"/>
      <c r="X271" s="37"/>
      <c r="Y271" s="49"/>
      <c r="Z271" s="138"/>
      <c r="AA271" s="139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2025'!AP270</f>
        <v>4</v>
      </c>
      <c r="AK271" s="52">
        <f t="shared" ref="AK271:AO271" si="538">P271-Z271+AE271+U271</f>
        <v>4</v>
      </c>
      <c r="AL271" s="46">
        <f t="shared" si="538"/>
        <v>4</v>
      </c>
      <c r="AM271" s="46">
        <f t="shared" si="538"/>
        <v>4</v>
      </c>
      <c r="AN271" s="46">
        <f t="shared" si="538"/>
        <v>4</v>
      </c>
      <c r="AO271" s="46">
        <f t="shared" si="538"/>
        <v>4</v>
      </c>
      <c r="AP271" s="38" t="s">
        <v>1053</v>
      </c>
      <c r="AQ271" s="43">
        <f t="shared" si="518"/>
        <v>4</v>
      </c>
      <c r="AR271" s="41"/>
      <c r="AS271" s="41"/>
      <c r="AT271" s="53"/>
      <c r="AU271" s="54"/>
      <c r="AV271" s="54"/>
      <c r="AW271" s="4"/>
      <c r="AX271" s="4"/>
    </row>
    <row r="272" spans="1:50" ht="64.5" customHeight="1" x14ac:dyDescent="0.4">
      <c r="A272" s="35">
        <f t="shared" si="37"/>
        <v>266</v>
      </c>
      <c r="B272" s="69" t="s">
        <v>1054</v>
      </c>
      <c r="C272" s="41" t="s">
        <v>52</v>
      </c>
      <c r="D272" s="37" t="s">
        <v>59</v>
      </c>
      <c r="E272" s="37" t="s">
        <v>708</v>
      </c>
      <c r="F272" s="37"/>
      <c r="G272" s="38"/>
      <c r="H272" s="37"/>
      <c r="I272" s="37" t="s">
        <v>1055</v>
      </c>
      <c r="J272" s="37" t="s">
        <v>72</v>
      </c>
      <c r="K272" s="62">
        <v>44592</v>
      </c>
      <c r="L272" s="46"/>
      <c r="M272" s="46"/>
      <c r="N272" s="37"/>
      <c r="O272" s="43">
        <f>'EQUIPO MARZO 2025'!AQ271</f>
        <v>0</v>
      </c>
      <c r="P272" s="45">
        <f t="shared" si="437"/>
        <v>0</v>
      </c>
      <c r="Q272" s="46">
        <f t="shared" ref="Q272:T272" si="539">AK272</f>
        <v>0</v>
      </c>
      <c r="R272" s="46">
        <f t="shared" si="539"/>
        <v>0</v>
      </c>
      <c r="S272" s="46">
        <f t="shared" si="539"/>
        <v>0</v>
      </c>
      <c r="T272" s="47">
        <f t="shared" si="539"/>
        <v>0</v>
      </c>
      <c r="U272" s="48"/>
      <c r="V272" s="37"/>
      <c r="W272" s="37"/>
      <c r="X272" s="37"/>
      <c r="Y272" s="49"/>
      <c r="Z272" s="50"/>
      <c r="AA272" s="37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2025'!AP271</f>
        <v>0</v>
      </c>
      <c r="AK272" s="52">
        <f t="shared" ref="AK272:AO272" si="540">P272-Z272+AE272+U272</f>
        <v>0</v>
      </c>
      <c r="AL272" s="46">
        <f t="shared" si="540"/>
        <v>0</v>
      </c>
      <c r="AM272" s="46">
        <f t="shared" si="540"/>
        <v>0</v>
      </c>
      <c r="AN272" s="46">
        <f t="shared" si="540"/>
        <v>0</v>
      </c>
      <c r="AO272" s="46">
        <f t="shared" si="540"/>
        <v>0</v>
      </c>
      <c r="AP272" s="37"/>
      <c r="AQ272" s="43">
        <f t="shared" si="518"/>
        <v>0</v>
      </c>
      <c r="AR272" s="37"/>
      <c r="AS272" s="37"/>
      <c r="AT272" s="38"/>
      <c r="AU272" s="185"/>
      <c r="AV272" s="185"/>
      <c r="AW272" s="4"/>
      <c r="AX272" s="4"/>
    </row>
    <row r="273" spans="1:50" ht="64.5" customHeight="1" x14ac:dyDescent="0.5">
      <c r="A273" s="35">
        <f t="shared" si="37"/>
        <v>267</v>
      </c>
      <c r="B273" s="67" t="s">
        <v>1056</v>
      </c>
      <c r="C273" s="41" t="s">
        <v>52</v>
      </c>
      <c r="D273" s="105" t="s">
        <v>334</v>
      </c>
      <c r="E273" s="186" t="s">
        <v>1057</v>
      </c>
      <c r="F273" s="41"/>
      <c r="G273" s="53" t="s">
        <v>42</v>
      </c>
      <c r="H273" s="41"/>
      <c r="I273" s="41" t="s">
        <v>1058</v>
      </c>
      <c r="J273" s="187"/>
      <c r="K273" s="188">
        <v>44592</v>
      </c>
      <c r="L273" s="189"/>
      <c r="M273" s="189"/>
      <c r="N273" s="187"/>
      <c r="O273" s="43">
        <f>'EQUIPO MARZO 2025'!AQ272</f>
        <v>2</v>
      </c>
      <c r="P273" s="45">
        <f t="shared" si="437"/>
        <v>2</v>
      </c>
      <c r="Q273" s="46">
        <f t="shared" ref="Q273:T273" si="541">AK273</f>
        <v>2</v>
      </c>
      <c r="R273" s="46">
        <f t="shared" si="541"/>
        <v>2</v>
      </c>
      <c r="S273" s="46">
        <f t="shared" si="541"/>
        <v>2</v>
      </c>
      <c r="T273" s="47">
        <f t="shared" si="541"/>
        <v>2</v>
      </c>
      <c r="U273" s="48"/>
      <c r="V273" s="37"/>
      <c r="W273" s="37"/>
      <c r="X273" s="37"/>
      <c r="Y273" s="49"/>
      <c r="Z273" s="138"/>
      <c r="AA273" s="139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2025'!AP272</f>
        <v>2</v>
      </c>
      <c r="AK273" s="52">
        <f t="shared" ref="AK273:AO273" si="542">P273-Z273+AE273+U273</f>
        <v>2</v>
      </c>
      <c r="AL273" s="46">
        <f t="shared" si="542"/>
        <v>2</v>
      </c>
      <c r="AM273" s="46">
        <f t="shared" si="542"/>
        <v>2</v>
      </c>
      <c r="AN273" s="46">
        <f t="shared" si="542"/>
        <v>2</v>
      </c>
      <c r="AO273" s="46">
        <f t="shared" si="542"/>
        <v>2</v>
      </c>
      <c r="AP273" s="38" t="s">
        <v>1059</v>
      </c>
      <c r="AQ273" s="43">
        <f t="shared" si="518"/>
        <v>2</v>
      </c>
      <c r="AR273" s="41"/>
      <c r="AS273" s="41"/>
      <c r="AT273" s="53"/>
      <c r="AU273" s="54"/>
      <c r="AV273" s="54"/>
      <c r="AW273" s="4"/>
      <c r="AX273" s="4"/>
    </row>
    <row r="274" spans="1:50" ht="64.5" customHeight="1" x14ac:dyDescent="0.4">
      <c r="A274" s="35">
        <f t="shared" si="37"/>
        <v>268</v>
      </c>
      <c r="B274" s="73" t="s">
        <v>1060</v>
      </c>
      <c r="C274" s="41" t="s">
        <v>52</v>
      </c>
      <c r="D274" s="105" t="s">
        <v>334</v>
      </c>
      <c r="E274" s="41"/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MARZO 2025'!AQ273</f>
        <v>1</v>
      </c>
      <c r="P274" s="45">
        <f t="shared" si="437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2025'!AP273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37"/>
      <c r="AQ274" s="43">
        <f t="shared" si="518"/>
        <v>1</v>
      </c>
      <c r="AR274" s="41"/>
      <c r="AS274" s="41"/>
      <c r="AT274" s="53"/>
      <c r="AU274" s="54"/>
      <c r="AV274" s="54"/>
      <c r="AW274" s="4"/>
      <c r="AX274" s="4"/>
    </row>
    <row r="275" spans="1:50" ht="64.5" customHeight="1" x14ac:dyDescent="0.4">
      <c r="A275" s="35">
        <f t="shared" si="37"/>
        <v>269</v>
      </c>
      <c r="B275" s="73" t="s">
        <v>1061</v>
      </c>
      <c r="C275" s="44" t="s">
        <v>74</v>
      </c>
      <c r="D275" s="41"/>
      <c r="E275" s="41" t="s">
        <v>1062</v>
      </c>
      <c r="F275" s="41"/>
      <c r="G275" s="44"/>
      <c r="H275" s="41"/>
      <c r="I275" s="44"/>
      <c r="J275" s="44"/>
      <c r="K275" s="41"/>
      <c r="L275" s="43"/>
      <c r="M275" s="43"/>
      <c r="N275" s="44"/>
      <c r="O275" s="43">
        <f>'EQUIPO MARZO 2025'!AQ274</f>
        <v>1</v>
      </c>
      <c r="P275" s="45">
        <f t="shared" si="437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50"/>
      <c r="AA275" s="37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2025'!AP274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8"/>
        <v>1</v>
      </c>
      <c r="AR275" s="41"/>
      <c r="AS275" s="41"/>
      <c r="AT275" s="53"/>
      <c r="AU275" s="54"/>
      <c r="AV275" s="54"/>
      <c r="AW275" s="4"/>
      <c r="AX275" s="4"/>
    </row>
    <row r="276" spans="1:50" ht="64.5" customHeight="1" x14ac:dyDescent="0.5">
      <c r="A276" s="35">
        <f t="shared" si="37"/>
        <v>270</v>
      </c>
      <c r="B276" s="67" t="s">
        <v>1064</v>
      </c>
      <c r="C276" s="41" t="s">
        <v>52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1066</v>
      </c>
      <c r="J276" s="187"/>
      <c r="K276" s="188">
        <v>44592</v>
      </c>
      <c r="L276" s="189"/>
      <c r="M276" s="189"/>
      <c r="N276" s="187"/>
      <c r="O276" s="43">
        <f>'EQUIPO MARZO 2025'!AQ275</f>
        <v>1</v>
      </c>
      <c r="P276" s="45">
        <f t="shared" si="437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2025'!AP275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8"/>
        <v>1</v>
      </c>
      <c r="AR276" s="43"/>
      <c r="AS276" s="43"/>
      <c r="AT276" s="134"/>
      <c r="AU276" s="191"/>
      <c r="AV276" s="191"/>
      <c r="AW276" s="191"/>
      <c r="AX276" s="191"/>
    </row>
    <row r="277" spans="1:50" ht="64.5" customHeight="1" x14ac:dyDescent="0.5">
      <c r="A277" s="35">
        <f t="shared" si="37"/>
        <v>271</v>
      </c>
      <c r="B277" s="67" t="s">
        <v>1067</v>
      </c>
      <c r="C277" s="41" t="s">
        <v>38</v>
      </c>
      <c r="D277" s="190" t="s">
        <v>334</v>
      </c>
      <c r="E277" s="186" t="s">
        <v>1065</v>
      </c>
      <c r="F277" s="41"/>
      <c r="G277" s="53" t="s">
        <v>42</v>
      </c>
      <c r="H277" s="41"/>
      <c r="I277" s="41" t="s">
        <v>1068</v>
      </c>
      <c r="J277" s="187"/>
      <c r="K277" s="188">
        <v>44592</v>
      </c>
      <c r="L277" s="189"/>
      <c r="M277" s="189"/>
      <c r="N277" s="187"/>
      <c r="O277" s="43">
        <f>'EQUIPO MARZO 2025'!AQ276</f>
        <v>1</v>
      </c>
      <c r="P277" s="45">
        <f t="shared" si="437"/>
        <v>1</v>
      </c>
      <c r="Q277" s="46">
        <f t="shared" ref="Q277:T277" si="549">AK277</f>
        <v>1</v>
      </c>
      <c r="R277" s="46">
        <f t="shared" si="549"/>
        <v>1</v>
      </c>
      <c r="S277" s="46">
        <f t="shared" si="549"/>
        <v>1</v>
      </c>
      <c r="T277" s="47">
        <f t="shared" si="549"/>
        <v>1</v>
      </c>
      <c r="U277" s="48"/>
      <c r="V277" s="37"/>
      <c r="W277" s="37"/>
      <c r="X277" s="37"/>
      <c r="Y277" s="49"/>
      <c r="Z277" s="138"/>
      <c r="AA277" s="139"/>
      <c r="AB277" s="37"/>
      <c r="AC277" s="37"/>
      <c r="AD277" s="49"/>
      <c r="AE277" s="50"/>
      <c r="AF277" s="37"/>
      <c r="AG277" s="37"/>
      <c r="AH277" s="37"/>
      <c r="AI277" s="49"/>
      <c r="AJ277" s="51">
        <f>'EQUIPO ENERO 2025'!AP276</f>
        <v>1</v>
      </c>
      <c r="AK277" s="52">
        <f t="shared" ref="AK277:AO277" si="550">P277-Z277+AE277+U277</f>
        <v>1</v>
      </c>
      <c r="AL277" s="46">
        <f t="shared" si="550"/>
        <v>1</v>
      </c>
      <c r="AM277" s="46">
        <f t="shared" si="550"/>
        <v>1</v>
      </c>
      <c r="AN277" s="46">
        <f t="shared" si="550"/>
        <v>1</v>
      </c>
      <c r="AO277" s="46">
        <f t="shared" si="550"/>
        <v>1</v>
      </c>
      <c r="AP277" s="90" t="s">
        <v>1063</v>
      </c>
      <c r="AQ277" s="43">
        <f t="shared" si="518"/>
        <v>1</v>
      </c>
      <c r="AR277" s="43"/>
      <c r="AS277" s="43"/>
      <c r="AT277" s="134"/>
      <c r="AU277" s="191"/>
      <c r="AV277" s="191"/>
      <c r="AW277" s="191"/>
      <c r="AX277" s="191"/>
    </row>
    <row r="278" spans="1:50" ht="15" customHeight="1" x14ac:dyDescent="0.4">
      <c r="A278" s="4"/>
      <c r="B278" s="192"/>
      <c r="C278" s="4"/>
      <c r="D278" s="4"/>
      <c r="E278" s="4"/>
      <c r="F278" s="193"/>
      <c r="G278" s="4"/>
      <c r="H278" s="4"/>
      <c r="I278" s="4"/>
      <c r="J278" s="4"/>
      <c r="K278" s="4"/>
      <c r="L278" s="4"/>
      <c r="M278" s="4"/>
      <c r="N278" s="4"/>
      <c r="O278" s="43">
        <f>'EQUIPO ENERO 2025'!AP277</f>
        <v>0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ref="AJ278:AJ316" si="551">AQ278</f>
        <v>0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ht="15.75" customHeight="1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3">
        <f>'EQUIPO ENERO 2025'!AP278</f>
        <v>0</v>
      </c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51"/>
        <v>0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3">
        <f>'EQUIPO ENERO 2025'!AP279</f>
        <v>0</v>
      </c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51"/>
        <v>0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51"/>
        <v>0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51"/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51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51"/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51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51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51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51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51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51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51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51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51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51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51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51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51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51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4">
      <c r="A299" s="4"/>
      <c r="B299" s="192"/>
      <c r="C299" s="4"/>
      <c r="D299" s="158"/>
      <c r="E299" s="158"/>
      <c r="F299" s="195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51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51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51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51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51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51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51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51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51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51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51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51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51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51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51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51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51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4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51">
        <f t="shared" si="551"/>
        <v>0</v>
      </c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192"/>
      <c r="C371" s="4"/>
      <c r="D371" s="158"/>
      <c r="E371" s="158"/>
      <c r="F371" s="193"/>
      <c r="G371" s="4"/>
      <c r="H371" s="158"/>
      <c r="I371" s="4"/>
      <c r="J371" s="4"/>
      <c r="K371" s="158"/>
      <c r="L371" s="196"/>
      <c r="M371" s="196"/>
      <c r="N371" s="4"/>
      <c r="O371" s="4"/>
      <c r="P371" s="197"/>
      <c r="Q371" s="4"/>
      <c r="R371" s="4"/>
      <c r="S371" s="4"/>
      <c r="T371" s="4"/>
      <c r="U371" s="4"/>
      <c r="V371" s="4"/>
      <c r="W371" s="4"/>
      <c r="X371" s="4"/>
      <c r="Y371" s="4"/>
      <c r="Z371" s="198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192"/>
      <c r="C516" s="4"/>
      <c r="D516" s="158"/>
      <c r="E516" s="158"/>
      <c r="F516" s="193"/>
      <c r="G516" s="4"/>
      <c r="H516" s="4"/>
      <c r="I516" s="4"/>
      <c r="J516" s="4"/>
      <c r="K516" s="158"/>
      <c r="L516" s="196"/>
      <c r="M516" s="19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  <row r="1001" spans="1:50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</row>
    <row r="1002" spans="1:50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</row>
    <row r="1003" spans="1:50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</row>
    <row r="1004" spans="1:50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</row>
    <row r="1005" spans="1:50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</row>
    <row r="1006" spans="1:50" ht="15.75" customHeight="1" x14ac:dyDescent="0.35">
      <c r="A1006" s="4"/>
      <c r="B1006" s="192"/>
      <c r="C1006" s="4"/>
      <c r="D1006" s="4"/>
      <c r="E1006" s="4"/>
      <c r="F1006" s="19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66" priority="1" operator="equal">
      <formula>3</formula>
    </cfRule>
  </conditionalFormatting>
  <conditionalFormatting sqref="AK3">
    <cfRule type="cellIs" dxfId="65" priority="2" operator="greaterThan">
      <formula>3</formula>
    </cfRule>
    <cfRule type="cellIs" dxfId="64" priority="3" operator="equal">
      <formula>0</formula>
    </cfRule>
    <cfRule type="cellIs" dxfId="63" priority="4" operator="between">
      <formula>1</formula>
      <formula>2</formula>
    </cfRule>
  </conditionalFormatting>
  <conditionalFormatting sqref="AK6:AP277 AK279:AP1006">
    <cfRule type="cellIs" dxfId="62" priority="5" operator="equal">
      <formula>3</formula>
    </cfRule>
    <cfRule type="cellIs" dxfId="61" priority="6" operator="greaterThan">
      <formula>3</formula>
    </cfRule>
    <cfRule type="cellIs" dxfId="60" priority="7" operator="equal">
      <formula>0</formula>
    </cfRule>
    <cfRule type="cellIs" dxfId="59" priority="8" operator="between">
      <formula>1</formula>
      <formula>2</formula>
    </cfRule>
  </conditionalFormatting>
  <conditionalFormatting sqref="AQ14:AQ86 AQ217">
    <cfRule type="cellIs" dxfId="58" priority="9" operator="lessThan">
      <formula>2</formula>
    </cfRule>
  </conditionalFormatting>
  <conditionalFormatting sqref="AQ88:AQ91">
    <cfRule type="cellIs" dxfId="57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  <pageSetUpPr fitToPage="1"/>
  </sheetPr>
  <dimension ref="A1:AV100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</cols>
  <sheetData>
    <row r="1" spans="1:48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</row>
    <row r="2" spans="1:48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</row>
    <row r="3" spans="1:48" ht="26.25" customHeight="1" x14ac:dyDescent="0.4">
      <c r="A3" s="705"/>
      <c r="B3" s="8" t="s">
        <v>1692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1073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</row>
    <row r="4" spans="1:48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</row>
    <row r="5" spans="1:48" ht="27.7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</row>
    <row r="6" spans="1:48" ht="90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/>
      <c r="O6" s="43">
        <f>'EQUIPO ABRIL 2025'!AQ6</f>
        <v>40</v>
      </c>
      <c r="P6" s="45">
        <f t="shared" ref="P6:P220" si="0">O6</f>
        <v>40</v>
      </c>
      <c r="Q6" s="46">
        <f t="shared" ref="Q6:T6" si="1">AK6</f>
        <v>40</v>
      </c>
      <c r="R6" s="46">
        <f t="shared" si="1"/>
        <v>40</v>
      </c>
      <c r="S6" s="46">
        <f t="shared" si="1"/>
        <v>40</v>
      </c>
      <c r="T6" s="47">
        <f t="shared" si="1"/>
        <v>40</v>
      </c>
      <c r="U6" s="48"/>
      <c r="V6" s="37"/>
      <c r="W6" s="37"/>
      <c r="X6" s="37"/>
      <c r="Y6" s="49"/>
      <c r="Z6" s="50"/>
      <c r="AA6" s="37"/>
      <c r="AB6" s="37"/>
      <c r="AC6" s="37"/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40</v>
      </c>
      <c r="AL6" s="46">
        <f t="shared" si="2"/>
        <v>40</v>
      </c>
      <c r="AM6" s="46">
        <f t="shared" si="2"/>
        <v>40</v>
      </c>
      <c r="AN6" s="46">
        <f t="shared" si="2"/>
        <v>40</v>
      </c>
      <c r="AO6" s="46">
        <f t="shared" si="2"/>
        <v>40</v>
      </c>
      <c r="AP6" s="37"/>
      <c r="AQ6" s="43">
        <f t="shared" ref="AQ6:AQ260" si="3">AO6</f>
        <v>40</v>
      </c>
      <c r="AR6" s="53"/>
      <c r="AS6" s="53"/>
      <c r="AT6" s="53"/>
      <c r="AU6" s="54"/>
      <c r="AV6" s="54"/>
    </row>
    <row r="7" spans="1:48" ht="90" customHeight="1" x14ac:dyDescent="0.4">
      <c r="A7" s="35">
        <f t="shared" ref="A7:A20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ABRIL 2025'!AQ7</f>
        <v>10</v>
      </c>
      <c r="P7" s="45">
        <f t="shared" si="0"/>
        <v>10</v>
      </c>
      <c r="Q7" s="46">
        <f t="shared" ref="Q7:T7" si="5">AK7</f>
        <v>9</v>
      </c>
      <c r="R7" s="46">
        <f t="shared" si="5"/>
        <v>9</v>
      </c>
      <c r="S7" s="46">
        <f t="shared" si="5"/>
        <v>9</v>
      </c>
      <c r="T7" s="47">
        <f t="shared" si="5"/>
        <v>9</v>
      </c>
      <c r="U7" s="48"/>
      <c r="V7" s="37"/>
      <c r="W7" s="37"/>
      <c r="X7" s="37"/>
      <c r="Y7" s="49"/>
      <c r="Z7" s="50">
        <v>1</v>
      </c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9</v>
      </c>
      <c r="AL7" s="46">
        <f t="shared" si="6"/>
        <v>9</v>
      </c>
      <c r="AM7" s="46">
        <f t="shared" si="6"/>
        <v>9</v>
      </c>
      <c r="AN7" s="46">
        <f t="shared" si="6"/>
        <v>9</v>
      </c>
      <c r="AO7" s="46">
        <f t="shared" si="6"/>
        <v>9</v>
      </c>
      <c r="AP7" s="37"/>
      <c r="AQ7" s="43">
        <f t="shared" si="3"/>
        <v>9</v>
      </c>
      <c r="AR7" s="53"/>
      <c r="AS7" s="53"/>
      <c r="AT7" s="53"/>
      <c r="AU7" s="54"/>
      <c r="AV7" s="54"/>
    </row>
    <row r="8" spans="1:48" ht="90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 t="s">
        <v>42</v>
      </c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ABRIL 2025'!AQ8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</row>
    <row r="9" spans="1:48" ht="90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 t="s">
        <v>42</v>
      </c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ABRIL 2025'!AQ9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</row>
    <row r="10" spans="1:48" ht="90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 t="s">
        <v>42</v>
      </c>
      <c r="H10" s="58"/>
      <c r="I10" s="61" t="s">
        <v>69</v>
      </c>
      <c r="J10" s="40" t="s">
        <v>58</v>
      </c>
      <c r="K10" s="62">
        <v>44592</v>
      </c>
      <c r="L10" s="43"/>
      <c r="M10" s="43"/>
      <c r="N10" s="41"/>
      <c r="O10" s="43">
        <f>'EQUIPO ABRIL 2025'!AQ10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</row>
    <row r="11" spans="1:48" ht="90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 t="s">
        <v>42</v>
      </c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ABRIL 2025'!AQ11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</row>
    <row r="12" spans="1:48" ht="90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ABRIL 2025'!AQ12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</row>
    <row r="13" spans="1:48" ht="90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ABRIL 2025'!AQ13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</row>
    <row r="14" spans="1:48" ht="90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 t="s">
        <v>1100</v>
      </c>
      <c r="O14" s="43">
        <f>'EQUIPO ABRIL 2025'!AQ14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>
        <v>1</v>
      </c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2</v>
      </c>
      <c r="AP14" s="37"/>
      <c r="AQ14" s="43">
        <f t="shared" si="3"/>
        <v>2</v>
      </c>
      <c r="AR14" s="41"/>
      <c r="AS14" s="41"/>
      <c r="AT14" s="53"/>
      <c r="AU14" s="54"/>
      <c r="AV14" s="54"/>
    </row>
    <row r="15" spans="1:48" ht="90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ABRIL 2025'!AQ15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</row>
    <row r="16" spans="1:48" ht="90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ABRIL 2025'!AQ16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</row>
    <row r="17" spans="1:48" ht="90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ABRIL 2025'!AQ17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</row>
    <row r="18" spans="1:48" ht="90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ABRIL 2025'!AQ18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</row>
    <row r="19" spans="1:48" ht="90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ABRIL 2025'!AQ19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</row>
    <row r="20" spans="1:48" ht="90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ABRIL 2025'!AQ20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</row>
    <row r="21" spans="1:48" ht="90" customHeight="1" x14ac:dyDescent="0.4">
      <c r="A21" s="35"/>
      <c r="B21" s="73" t="s">
        <v>1695</v>
      </c>
      <c r="C21" s="37" t="s">
        <v>132</v>
      </c>
      <c r="D21" s="37" t="s">
        <v>98</v>
      </c>
      <c r="E21" s="41" t="s">
        <v>1696</v>
      </c>
      <c r="F21" s="37" t="s">
        <v>1697</v>
      </c>
      <c r="G21" s="71"/>
      <c r="H21" s="40"/>
      <c r="I21" s="41"/>
      <c r="J21" s="37"/>
      <c r="K21" s="72">
        <v>45768</v>
      </c>
      <c r="L21" s="43"/>
      <c r="M21" s="43">
        <v>187</v>
      </c>
      <c r="N21" s="44"/>
      <c r="O21" s="43">
        <f>'EQUIPO ABRIL 2025'!AQ21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</row>
    <row r="22" spans="1:48" ht="90" customHeight="1" x14ac:dyDescent="0.4">
      <c r="A22" s="35">
        <f>A20+1</f>
        <v>16</v>
      </c>
      <c r="B22" s="73" t="s">
        <v>114</v>
      </c>
      <c r="C22" s="41" t="s">
        <v>97</v>
      </c>
      <c r="D22" s="41" t="s">
        <v>98</v>
      </c>
      <c r="E22" s="41" t="s">
        <v>115</v>
      </c>
      <c r="F22" s="41" t="s">
        <v>116</v>
      </c>
      <c r="G22" s="44" t="s">
        <v>42</v>
      </c>
      <c r="H22" s="74">
        <v>36300</v>
      </c>
      <c r="I22" s="41" t="s">
        <v>117</v>
      </c>
      <c r="J22" s="37" t="s">
        <v>72</v>
      </c>
      <c r="K22" s="72">
        <v>45299</v>
      </c>
      <c r="L22" s="43"/>
      <c r="M22" s="43">
        <v>6</v>
      </c>
      <c r="N22" s="44"/>
      <c r="O22" s="43">
        <f>'EQUIPO ABRIL 2025'!AQ22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2025'!AP21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</row>
    <row r="23" spans="1:48" ht="90" customHeight="1" x14ac:dyDescent="0.4">
      <c r="A23" s="35">
        <f t="shared" ref="A23:A277" si="37">A22+1</f>
        <v>17</v>
      </c>
      <c r="B23" s="73" t="s">
        <v>118</v>
      </c>
      <c r="C23" s="41" t="s">
        <v>97</v>
      </c>
      <c r="D23" s="41" t="s">
        <v>98</v>
      </c>
      <c r="E23" s="41" t="s">
        <v>119</v>
      </c>
      <c r="F23" s="41" t="s">
        <v>120</v>
      </c>
      <c r="G23" s="44" t="s">
        <v>42</v>
      </c>
      <c r="H23" s="74"/>
      <c r="I23" s="41" t="s">
        <v>121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ABRIL 2025'!AQ23</f>
        <v>0</v>
      </c>
      <c r="P23" s="45">
        <f t="shared" si="0"/>
        <v>0</v>
      </c>
      <c r="Q23" s="46">
        <f t="shared" ref="Q23:T23" si="38">AK23</f>
        <v>0</v>
      </c>
      <c r="R23" s="46">
        <f t="shared" si="38"/>
        <v>0</v>
      </c>
      <c r="S23" s="46">
        <f t="shared" si="38"/>
        <v>0</v>
      </c>
      <c r="T23" s="47">
        <f t="shared" si="38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2025'!AP22</f>
        <v>0</v>
      </c>
      <c r="AK23" s="52">
        <f t="shared" ref="AK23:AO23" si="39">P23-Z23+AE23+U23</f>
        <v>0</v>
      </c>
      <c r="AL23" s="46">
        <f t="shared" si="39"/>
        <v>0</v>
      </c>
      <c r="AM23" s="46">
        <f t="shared" si="39"/>
        <v>0</v>
      </c>
      <c r="AN23" s="46">
        <f t="shared" si="39"/>
        <v>0</v>
      </c>
      <c r="AO23" s="46">
        <f t="shared" si="39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</row>
    <row r="24" spans="1:48" ht="90" customHeight="1" x14ac:dyDescent="0.4">
      <c r="A24" s="35">
        <f t="shared" si="37"/>
        <v>18</v>
      </c>
      <c r="B24" s="73" t="s">
        <v>123</v>
      </c>
      <c r="C24" s="41" t="s">
        <v>97</v>
      </c>
      <c r="D24" s="41" t="s">
        <v>98</v>
      </c>
      <c r="E24" s="41" t="s">
        <v>124</v>
      </c>
      <c r="F24" s="41" t="s">
        <v>125</v>
      </c>
      <c r="G24" s="44" t="s">
        <v>42</v>
      </c>
      <c r="H24" s="74"/>
      <c r="I24" s="41" t="s">
        <v>126</v>
      </c>
      <c r="J24" s="37" t="s">
        <v>72</v>
      </c>
      <c r="K24" s="42">
        <v>45336</v>
      </c>
      <c r="L24" s="75" t="s">
        <v>122</v>
      </c>
      <c r="M24" s="43">
        <v>37</v>
      </c>
      <c r="N24" s="44"/>
      <c r="O24" s="43">
        <f>'EQUIPO ABRIL 2025'!AQ24</f>
        <v>0</v>
      </c>
      <c r="P24" s="45">
        <f t="shared" si="0"/>
        <v>0</v>
      </c>
      <c r="Q24" s="46">
        <f t="shared" ref="Q24:T24" si="40">AK24</f>
        <v>0</v>
      </c>
      <c r="R24" s="46">
        <f t="shared" si="40"/>
        <v>0</v>
      </c>
      <c r="S24" s="46">
        <f t="shared" si="40"/>
        <v>0</v>
      </c>
      <c r="T24" s="47">
        <f t="shared" si="40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2025'!AP23</f>
        <v>0</v>
      </c>
      <c r="AK24" s="52">
        <f t="shared" ref="AK24:AO24" si="41">P24-Z24+AE24+U24</f>
        <v>0</v>
      </c>
      <c r="AL24" s="46">
        <f t="shared" si="41"/>
        <v>0</v>
      </c>
      <c r="AM24" s="46">
        <f t="shared" si="41"/>
        <v>0</v>
      </c>
      <c r="AN24" s="46">
        <f t="shared" si="41"/>
        <v>0</v>
      </c>
      <c r="AO24" s="46">
        <f t="shared" si="41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</row>
    <row r="25" spans="1:48" ht="90" customHeight="1" x14ac:dyDescent="0.4">
      <c r="A25" s="35">
        <f t="shared" si="37"/>
        <v>19</v>
      </c>
      <c r="B25" s="73" t="s">
        <v>127</v>
      </c>
      <c r="C25" s="41" t="s">
        <v>97</v>
      </c>
      <c r="D25" s="41" t="s">
        <v>98</v>
      </c>
      <c r="E25" s="41" t="s">
        <v>128</v>
      </c>
      <c r="F25" s="41" t="s">
        <v>129</v>
      </c>
      <c r="G25" s="44" t="s">
        <v>42</v>
      </c>
      <c r="H25" s="74"/>
      <c r="I25" s="41" t="s">
        <v>130</v>
      </c>
      <c r="J25" s="37" t="s">
        <v>72</v>
      </c>
      <c r="K25" s="42">
        <v>45336</v>
      </c>
      <c r="L25" s="75" t="s">
        <v>122</v>
      </c>
      <c r="M25" s="43">
        <v>38</v>
      </c>
      <c r="N25" s="44"/>
      <c r="O25" s="43">
        <f>'EQUIPO ABRIL 2025'!AQ25</f>
        <v>0</v>
      </c>
      <c r="P25" s="45">
        <f t="shared" si="0"/>
        <v>0</v>
      </c>
      <c r="Q25" s="46">
        <f t="shared" ref="Q25:T25" si="42">AK25</f>
        <v>0</v>
      </c>
      <c r="R25" s="46">
        <f t="shared" si="42"/>
        <v>0</v>
      </c>
      <c r="S25" s="46">
        <f t="shared" si="42"/>
        <v>0</v>
      </c>
      <c r="T25" s="47">
        <f t="shared" si="42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2025'!AP24</f>
        <v>0</v>
      </c>
      <c r="AK25" s="52">
        <f t="shared" ref="AK25:AO25" si="43">P25-Z25+AE25+U25</f>
        <v>0</v>
      </c>
      <c r="AL25" s="46">
        <f t="shared" si="43"/>
        <v>0</v>
      </c>
      <c r="AM25" s="46">
        <f t="shared" si="43"/>
        <v>0</v>
      </c>
      <c r="AN25" s="46">
        <f t="shared" si="43"/>
        <v>0</v>
      </c>
      <c r="AO25" s="46">
        <f t="shared" si="43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</row>
    <row r="26" spans="1:48" ht="90" customHeight="1" x14ac:dyDescent="0.4">
      <c r="A26" s="35">
        <f t="shared" si="37"/>
        <v>20</v>
      </c>
      <c r="B26" s="73" t="s">
        <v>131</v>
      </c>
      <c r="C26" s="37" t="s">
        <v>132</v>
      </c>
      <c r="D26" s="41"/>
      <c r="E26" s="41" t="s">
        <v>133</v>
      </c>
      <c r="F26" s="41" t="s">
        <v>134</v>
      </c>
      <c r="G26" s="44" t="s">
        <v>42</v>
      </c>
      <c r="H26" s="74"/>
      <c r="I26" s="41" t="s">
        <v>135</v>
      </c>
      <c r="J26" s="37" t="s">
        <v>136</v>
      </c>
      <c r="K26" s="42">
        <v>45454</v>
      </c>
      <c r="L26" s="75" t="s">
        <v>137</v>
      </c>
      <c r="M26" s="43">
        <v>76</v>
      </c>
      <c r="N26" s="44"/>
      <c r="O26" s="43">
        <f>'EQUIPO ABRIL 2025'!AQ26</f>
        <v>0</v>
      </c>
      <c r="P26" s="45">
        <f t="shared" si="0"/>
        <v>0</v>
      </c>
      <c r="Q26" s="46">
        <f t="shared" ref="Q26:T26" si="44">AK26</f>
        <v>0</v>
      </c>
      <c r="R26" s="46">
        <f t="shared" si="44"/>
        <v>0</v>
      </c>
      <c r="S26" s="46">
        <f t="shared" si="44"/>
        <v>0</v>
      </c>
      <c r="T26" s="47">
        <f t="shared" si="44"/>
        <v>0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1">
        <f>'EQUIPO ENERO 2025'!AP25</f>
        <v>0</v>
      </c>
      <c r="AK26" s="52">
        <f t="shared" ref="AK26:AO26" si="45">P26-Z26+AE26+U26</f>
        <v>0</v>
      </c>
      <c r="AL26" s="46">
        <f t="shared" si="45"/>
        <v>0</v>
      </c>
      <c r="AM26" s="46">
        <f t="shared" si="45"/>
        <v>0</v>
      </c>
      <c r="AN26" s="46">
        <f t="shared" si="45"/>
        <v>0</v>
      </c>
      <c r="AO26" s="46">
        <f t="shared" si="45"/>
        <v>0</v>
      </c>
      <c r="AP26" s="37"/>
      <c r="AQ26" s="43">
        <f t="shared" si="3"/>
        <v>0</v>
      </c>
      <c r="AR26" s="53"/>
      <c r="AS26" s="53"/>
      <c r="AT26" s="53"/>
      <c r="AU26" s="54"/>
      <c r="AV26" s="54"/>
    </row>
    <row r="27" spans="1:48" ht="90" customHeight="1" x14ac:dyDescent="0.4">
      <c r="A27" s="35">
        <f t="shared" si="37"/>
        <v>21</v>
      </c>
      <c r="B27" s="76" t="s">
        <v>138</v>
      </c>
      <c r="C27" s="68" t="s">
        <v>91</v>
      </c>
      <c r="D27" s="41" t="s">
        <v>58</v>
      </c>
      <c r="E27" s="41" t="s">
        <v>139</v>
      </c>
      <c r="F27" s="41" t="s">
        <v>140</v>
      </c>
      <c r="G27" s="53" t="s">
        <v>42</v>
      </c>
      <c r="H27" s="74">
        <v>2800</v>
      </c>
      <c r="I27" s="41" t="s">
        <v>141</v>
      </c>
      <c r="J27" s="41" t="s">
        <v>72</v>
      </c>
      <c r="K27" s="42">
        <v>45574</v>
      </c>
      <c r="L27" s="43" t="s">
        <v>142</v>
      </c>
      <c r="M27" s="43">
        <v>71</v>
      </c>
      <c r="N27" s="53"/>
      <c r="O27" s="43">
        <f>'EQUIPO ABRIL 2025'!AQ27</f>
        <v>8</v>
      </c>
      <c r="P27" s="45">
        <f t="shared" si="0"/>
        <v>8</v>
      </c>
      <c r="Q27" s="46">
        <f t="shared" ref="Q27:T27" si="46">AK27</f>
        <v>8</v>
      </c>
      <c r="R27" s="46">
        <f t="shared" si="46"/>
        <v>8</v>
      </c>
      <c r="S27" s="46">
        <f t="shared" si="46"/>
        <v>8</v>
      </c>
      <c r="T27" s="47">
        <f t="shared" si="46"/>
        <v>8</v>
      </c>
      <c r="U27" s="48"/>
      <c r="V27" s="37"/>
      <c r="W27" s="37"/>
      <c r="X27" s="37"/>
      <c r="Y27" s="49"/>
      <c r="Z27" s="50"/>
      <c r="AA27" s="37"/>
      <c r="AB27" s="37"/>
      <c r="AC27" s="37"/>
      <c r="AD27" s="49"/>
      <c r="AE27" s="50"/>
      <c r="AF27" s="37"/>
      <c r="AG27" s="37"/>
      <c r="AH27" s="37"/>
      <c r="AI27" s="49"/>
      <c r="AJ27" s="51">
        <f>'EQUIPO ENERO 2025'!AP26</f>
        <v>8</v>
      </c>
      <c r="AK27" s="52">
        <f t="shared" ref="AK27:AO27" si="47">P27-Z27+AE27+U27</f>
        <v>8</v>
      </c>
      <c r="AL27" s="46">
        <f t="shared" si="47"/>
        <v>8</v>
      </c>
      <c r="AM27" s="46">
        <f t="shared" si="47"/>
        <v>8</v>
      </c>
      <c r="AN27" s="46">
        <f t="shared" si="47"/>
        <v>8</v>
      </c>
      <c r="AO27" s="46">
        <f t="shared" si="47"/>
        <v>8</v>
      </c>
      <c r="AP27" s="37"/>
      <c r="AQ27" s="43">
        <f t="shared" si="3"/>
        <v>8</v>
      </c>
      <c r="AR27" s="41"/>
      <c r="AS27" s="41"/>
      <c r="AT27" s="53"/>
      <c r="AU27" s="54"/>
      <c r="AV27" s="54"/>
    </row>
    <row r="28" spans="1:48" ht="90" customHeight="1" x14ac:dyDescent="0.4">
      <c r="A28" s="35">
        <f t="shared" si="37"/>
        <v>22</v>
      </c>
      <c r="B28" s="76" t="s">
        <v>138</v>
      </c>
      <c r="C28" s="68" t="s">
        <v>91</v>
      </c>
      <c r="D28" s="37" t="s">
        <v>58</v>
      </c>
      <c r="E28" s="41" t="s">
        <v>139</v>
      </c>
      <c r="F28" s="37" t="s">
        <v>143</v>
      </c>
      <c r="G28" s="38" t="s">
        <v>42</v>
      </c>
      <c r="H28" s="40">
        <v>2800</v>
      </c>
      <c r="I28" s="41" t="s">
        <v>144</v>
      </c>
      <c r="J28" s="37" t="s">
        <v>72</v>
      </c>
      <c r="K28" s="42">
        <v>45574</v>
      </c>
      <c r="L28" s="43" t="s">
        <v>142</v>
      </c>
      <c r="M28" s="43">
        <v>71</v>
      </c>
      <c r="N28" s="41" t="s">
        <v>1698</v>
      </c>
      <c r="O28" s="43">
        <f>'EQUIPO ABRIL 2025'!AQ28</f>
        <v>9</v>
      </c>
      <c r="P28" s="45">
        <f t="shared" si="0"/>
        <v>9</v>
      </c>
      <c r="Q28" s="46">
        <f t="shared" ref="Q28:T28" si="48">AK28</f>
        <v>8</v>
      </c>
      <c r="R28" s="46">
        <f t="shared" si="48"/>
        <v>8</v>
      </c>
      <c r="S28" s="46">
        <f t="shared" si="48"/>
        <v>8</v>
      </c>
      <c r="T28" s="47">
        <f t="shared" si="48"/>
        <v>8</v>
      </c>
      <c r="U28" s="48"/>
      <c r="V28" s="37"/>
      <c r="W28" s="37"/>
      <c r="X28" s="37"/>
      <c r="Y28" s="49"/>
      <c r="Z28" s="50">
        <v>1</v>
      </c>
      <c r="AA28" s="37"/>
      <c r="AB28" s="37"/>
      <c r="AC28" s="37"/>
      <c r="AD28" s="49"/>
      <c r="AE28" s="50"/>
      <c r="AF28" s="37"/>
      <c r="AG28" s="37"/>
      <c r="AH28" s="37"/>
      <c r="AI28" s="49"/>
      <c r="AJ28" s="51">
        <f>'EQUIPO ENERO 2025'!AP27</f>
        <v>10</v>
      </c>
      <c r="AK28" s="52">
        <f t="shared" ref="AK28:AO28" si="49">P28-Z28+AE28+U28</f>
        <v>8</v>
      </c>
      <c r="AL28" s="46">
        <f t="shared" si="49"/>
        <v>8</v>
      </c>
      <c r="AM28" s="46">
        <f t="shared" si="49"/>
        <v>8</v>
      </c>
      <c r="AN28" s="46">
        <f t="shared" si="49"/>
        <v>8</v>
      </c>
      <c r="AO28" s="46">
        <f t="shared" si="49"/>
        <v>8</v>
      </c>
      <c r="AP28" s="37"/>
      <c r="AQ28" s="43">
        <f t="shared" si="3"/>
        <v>8</v>
      </c>
      <c r="AR28" s="41"/>
      <c r="AS28" s="41"/>
      <c r="AT28" s="53"/>
      <c r="AU28" s="54"/>
      <c r="AV28" s="54"/>
    </row>
    <row r="29" spans="1:48" ht="90" customHeight="1" x14ac:dyDescent="0.5">
      <c r="A29" s="35">
        <f t="shared" si="37"/>
        <v>23</v>
      </c>
      <c r="B29" s="76" t="s">
        <v>138</v>
      </c>
      <c r="C29" s="78" t="s">
        <v>91</v>
      </c>
      <c r="D29" s="79" t="s">
        <v>58</v>
      </c>
      <c r="E29" s="80" t="s">
        <v>139</v>
      </c>
      <c r="F29" s="79" t="s">
        <v>145</v>
      </c>
      <c r="G29" s="81" t="s">
        <v>42</v>
      </c>
      <c r="H29" s="82">
        <v>2800</v>
      </c>
      <c r="I29" s="80" t="s">
        <v>146</v>
      </c>
      <c r="J29" s="79" t="s">
        <v>72</v>
      </c>
      <c r="K29" s="83">
        <v>45574</v>
      </c>
      <c r="L29" s="84" t="s">
        <v>142</v>
      </c>
      <c r="M29" s="84">
        <v>71</v>
      </c>
      <c r="N29" s="85"/>
      <c r="O29" s="43">
        <f>'EQUIPO ABRIL 2025'!AQ29</f>
        <v>6</v>
      </c>
      <c r="P29" s="86">
        <f t="shared" si="0"/>
        <v>6</v>
      </c>
      <c r="Q29" s="87">
        <f t="shared" ref="Q29:T29" si="50">AK29</f>
        <v>6</v>
      </c>
      <c r="R29" s="87">
        <f t="shared" si="50"/>
        <v>6</v>
      </c>
      <c r="S29" s="87">
        <f t="shared" si="50"/>
        <v>6</v>
      </c>
      <c r="T29" s="88">
        <f t="shared" si="50"/>
        <v>6</v>
      </c>
      <c r="U29" s="89"/>
      <c r="V29" s="90"/>
      <c r="W29" s="90"/>
      <c r="X29" s="90"/>
      <c r="Y29" s="91"/>
      <c r="Z29" s="92"/>
      <c r="AA29" s="90"/>
      <c r="AB29" s="90"/>
      <c r="AC29" s="90"/>
      <c r="AD29" s="91"/>
      <c r="AE29" s="92"/>
      <c r="AF29" s="90"/>
      <c r="AG29" s="90"/>
      <c r="AH29" s="90"/>
      <c r="AI29" s="91"/>
      <c r="AJ29" s="51">
        <f>'EQUIPO ENERO 2025'!AP28</f>
        <v>6</v>
      </c>
      <c r="AK29" s="93">
        <f t="shared" ref="AK29:AO29" si="51">P29-Z29+AE29+U29</f>
        <v>6</v>
      </c>
      <c r="AL29" s="94">
        <f t="shared" si="51"/>
        <v>6</v>
      </c>
      <c r="AM29" s="94">
        <f t="shared" si="51"/>
        <v>6</v>
      </c>
      <c r="AN29" s="94">
        <f t="shared" si="51"/>
        <v>6</v>
      </c>
      <c r="AO29" s="94">
        <f t="shared" si="51"/>
        <v>6</v>
      </c>
      <c r="AP29" s="79"/>
      <c r="AQ29" s="84">
        <f t="shared" si="3"/>
        <v>6</v>
      </c>
      <c r="AR29" s="95"/>
      <c r="AS29" s="95"/>
      <c r="AT29" s="96"/>
      <c r="AU29" s="97"/>
      <c r="AV29" s="97"/>
    </row>
    <row r="30" spans="1:48" ht="90" customHeight="1" x14ac:dyDescent="0.4">
      <c r="A30" s="35">
        <f t="shared" si="37"/>
        <v>24</v>
      </c>
      <c r="B30" s="67" t="s">
        <v>148</v>
      </c>
      <c r="C30" s="68" t="s">
        <v>91</v>
      </c>
      <c r="D30" s="56" t="s">
        <v>58</v>
      </c>
      <c r="E30" s="41" t="s">
        <v>139</v>
      </c>
      <c r="F30" s="37" t="s">
        <v>149</v>
      </c>
      <c r="G30" s="71" t="s">
        <v>42</v>
      </c>
      <c r="H30" s="40">
        <v>3000</v>
      </c>
      <c r="I30" s="41" t="s">
        <v>150</v>
      </c>
      <c r="J30" s="37" t="s">
        <v>72</v>
      </c>
      <c r="K30" s="42">
        <v>45107</v>
      </c>
      <c r="L30" s="43" t="s">
        <v>109</v>
      </c>
      <c r="M30" s="43">
        <v>390</v>
      </c>
      <c r="N30" s="44"/>
      <c r="O30" s="43">
        <f>'EQUIPO ABRIL 2025'!AQ30</f>
        <v>5</v>
      </c>
      <c r="P30" s="45">
        <f t="shared" si="0"/>
        <v>5</v>
      </c>
      <c r="Q30" s="46">
        <f t="shared" ref="Q30:T30" si="52">AK30</f>
        <v>5</v>
      </c>
      <c r="R30" s="46">
        <f t="shared" si="52"/>
        <v>5</v>
      </c>
      <c r="S30" s="46">
        <f t="shared" si="52"/>
        <v>5</v>
      </c>
      <c r="T30" s="47">
        <f t="shared" si="52"/>
        <v>5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1">
        <f>'EQUIPO ENERO 2025'!AP29</f>
        <v>5</v>
      </c>
      <c r="AK30" s="52">
        <f t="shared" ref="AK30:AO30" si="53">P30-Z30+AE30+U30</f>
        <v>5</v>
      </c>
      <c r="AL30" s="46">
        <f t="shared" si="53"/>
        <v>5</v>
      </c>
      <c r="AM30" s="46">
        <f t="shared" si="53"/>
        <v>5</v>
      </c>
      <c r="AN30" s="46">
        <f t="shared" si="53"/>
        <v>5</v>
      </c>
      <c r="AO30" s="46">
        <f t="shared" si="53"/>
        <v>5</v>
      </c>
      <c r="AP30" s="37"/>
      <c r="AQ30" s="43">
        <f t="shared" si="3"/>
        <v>5</v>
      </c>
      <c r="AR30" s="41"/>
      <c r="AS30" s="41"/>
      <c r="AT30" s="53"/>
      <c r="AU30" s="54"/>
      <c r="AV30" s="54"/>
    </row>
    <row r="31" spans="1:48" ht="90" customHeight="1" x14ac:dyDescent="0.4">
      <c r="A31" s="35">
        <f t="shared" si="37"/>
        <v>25</v>
      </c>
      <c r="B31" s="67" t="s">
        <v>151</v>
      </c>
      <c r="C31" s="37" t="s">
        <v>97</v>
      </c>
      <c r="D31" s="37" t="s">
        <v>98</v>
      </c>
      <c r="E31" s="41" t="s">
        <v>152</v>
      </c>
      <c r="F31" s="37" t="s">
        <v>153</v>
      </c>
      <c r="G31" s="38" t="s">
        <v>42</v>
      </c>
      <c r="H31" s="40">
        <v>6300</v>
      </c>
      <c r="I31" s="41" t="s">
        <v>152</v>
      </c>
      <c r="J31" s="37" t="s">
        <v>72</v>
      </c>
      <c r="K31" s="72">
        <v>45139</v>
      </c>
      <c r="L31" s="43">
        <v>781781092133</v>
      </c>
      <c r="M31" s="43">
        <v>419</v>
      </c>
      <c r="N31" s="44"/>
      <c r="O31" s="43">
        <f>'EQUIPO ABRIL 2025'!AQ31</f>
        <v>0</v>
      </c>
      <c r="P31" s="45">
        <f t="shared" si="0"/>
        <v>0</v>
      </c>
      <c r="Q31" s="46">
        <f t="shared" ref="Q31:T31" si="54">AK31</f>
        <v>0</v>
      </c>
      <c r="R31" s="46">
        <f t="shared" si="54"/>
        <v>0</v>
      </c>
      <c r="S31" s="46">
        <f t="shared" si="54"/>
        <v>0</v>
      </c>
      <c r="T31" s="47">
        <f t="shared" si="54"/>
        <v>0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1">
        <f>'EQUIPO ENERO 2025'!AP30</f>
        <v>0</v>
      </c>
      <c r="AK31" s="52">
        <f t="shared" ref="AK31:AO31" si="55">P31-Z31+AE31+U31</f>
        <v>0</v>
      </c>
      <c r="AL31" s="46">
        <f t="shared" si="55"/>
        <v>0</v>
      </c>
      <c r="AM31" s="46">
        <f t="shared" si="55"/>
        <v>0</v>
      </c>
      <c r="AN31" s="46">
        <f t="shared" si="55"/>
        <v>0</v>
      </c>
      <c r="AO31" s="46">
        <f t="shared" si="55"/>
        <v>0</v>
      </c>
      <c r="AP31" s="37"/>
      <c r="AQ31" s="43">
        <f t="shared" si="3"/>
        <v>0</v>
      </c>
      <c r="AR31" s="41"/>
      <c r="AS31" s="41"/>
      <c r="AT31" s="53"/>
      <c r="AU31" s="54"/>
      <c r="AV31" s="54"/>
    </row>
    <row r="32" spans="1:48" ht="90" customHeight="1" x14ac:dyDescent="0.4">
      <c r="A32" s="35">
        <f t="shared" si="37"/>
        <v>26</v>
      </c>
      <c r="B32" s="67" t="s">
        <v>154</v>
      </c>
      <c r="C32" s="37" t="s">
        <v>155</v>
      </c>
      <c r="D32" s="37" t="s">
        <v>59</v>
      </c>
      <c r="E32" s="41" t="s">
        <v>59</v>
      </c>
      <c r="F32" s="37"/>
      <c r="G32" s="38" t="s">
        <v>42</v>
      </c>
      <c r="H32" s="40"/>
      <c r="I32" s="41"/>
      <c r="J32" s="37"/>
      <c r="K32" s="42">
        <v>45568</v>
      </c>
      <c r="L32" s="43"/>
      <c r="M32" s="43">
        <v>62</v>
      </c>
      <c r="N32" s="44"/>
      <c r="O32" s="43">
        <f>'EQUIPO ABRIL 2025'!AQ32</f>
        <v>2</v>
      </c>
      <c r="P32" s="45">
        <f t="shared" si="0"/>
        <v>2</v>
      </c>
      <c r="Q32" s="46">
        <f t="shared" ref="Q32:T32" si="56">AK32</f>
        <v>2</v>
      </c>
      <c r="R32" s="46">
        <f t="shared" si="56"/>
        <v>2</v>
      </c>
      <c r="S32" s="46">
        <f t="shared" si="56"/>
        <v>2</v>
      </c>
      <c r="T32" s="47">
        <f t="shared" si="56"/>
        <v>2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2025'!AP31</f>
        <v>2</v>
      </c>
      <c r="AK32" s="52">
        <f t="shared" ref="AK32:AO32" si="57">P32-Z32+AE32+U32</f>
        <v>2</v>
      </c>
      <c r="AL32" s="46">
        <f t="shared" si="57"/>
        <v>2</v>
      </c>
      <c r="AM32" s="46">
        <f t="shared" si="57"/>
        <v>2</v>
      </c>
      <c r="AN32" s="46">
        <f t="shared" si="57"/>
        <v>2</v>
      </c>
      <c r="AO32" s="46">
        <f t="shared" si="57"/>
        <v>2</v>
      </c>
      <c r="AP32" s="37"/>
      <c r="AQ32" s="43">
        <f t="shared" si="3"/>
        <v>2</v>
      </c>
      <c r="AR32" s="41"/>
      <c r="AS32" s="41"/>
      <c r="AT32" s="53"/>
      <c r="AU32" s="54"/>
      <c r="AV32" s="54"/>
    </row>
    <row r="33" spans="1:48" ht="90" customHeight="1" x14ac:dyDescent="0.4">
      <c r="A33" s="35">
        <f t="shared" si="37"/>
        <v>27</v>
      </c>
      <c r="B33" s="67" t="s">
        <v>156</v>
      </c>
      <c r="C33" s="37" t="s">
        <v>74</v>
      </c>
      <c r="D33" s="99" t="s">
        <v>58</v>
      </c>
      <c r="E33" s="41" t="s">
        <v>157</v>
      </c>
      <c r="F33" s="37" t="s">
        <v>158</v>
      </c>
      <c r="G33" s="38" t="s">
        <v>42</v>
      </c>
      <c r="H33" s="40">
        <v>9500</v>
      </c>
      <c r="I33" s="41" t="s">
        <v>159</v>
      </c>
      <c r="J33" s="37" t="s">
        <v>160</v>
      </c>
      <c r="K33" s="42">
        <v>45666</v>
      </c>
      <c r="L33" s="43" t="s">
        <v>45</v>
      </c>
      <c r="M33" s="43">
        <v>117</v>
      </c>
      <c r="N33" s="44" t="s">
        <v>313</v>
      </c>
      <c r="O33" s="43">
        <f>'EQUIPO ABRIL 2025'!AQ33</f>
        <v>1</v>
      </c>
      <c r="P33" s="45">
        <f t="shared" si="0"/>
        <v>1</v>
      </c>
      <c r="Q33" s="46">
        <f t="shared" ref="Q33:T33" si="58">AK33</f>
        <v>1</v>
      </c>
      <c r="R33" s="46">
        <f t="shared" si="58"/>
        <v>0</v>
      </c>
      <c r="S33" s="46">
        <f t="shared" si="58"/>
        <v>0</v>
      </c>
      <c r="T33" s="47">
        <f t="shared" si="58"/>
        <v>0</v>
      </c>
      <c r="U33" s="48"/>
      <c r="V33" s="37"/>
      <c r="W33" s="37"/>
      <c r="X33" s="37"/>
      <c r="Y33" s="49"/>
      <c r="Z33" s="50"/>
      <c r="AA33" s="37">
        <v>1</v>
      </c>
      <c r="AB33" s="37"/>
      <c r="AC33" s="37"/>
      <c r="AD33" s="49"/>
      <c r="AE33" s="50"/>
      <c r="AF33" s="37"/>
      <c r="AG33" s="37"/>
      <c r="AH33" s="37"/>
      <c r="AI33" s="49"/>
      <c r="AJ33" s="51">
        <f>'EQUIPO ENERO 2025'!AP32</f>
        <v>1</v>
      </c>
      <c r="AK33" s="52">
        <f t="shared" ref="AK33:AO33" si="59">P33-Z33+AE33+U33</f>
        <v>1</v>
      </c>
      <c r="AL33" s="46">
        <f t="shared" si="59"/>
        <v>0</v>
      </c>
      <c r="AM33" s="46">
        <f t="shared" si="59"/>
        <v>0</v>
      </c>
      <c r="AN33" s="46">
        <f t="shared" si="59"/>
        <v>0</v>
      </c>
      <c r="AO33" s="46">
        <f t="shared" si="59"/>
        <v>0</v>
      </c>
      <c r="AP33" s="37"/>
      <c r="AQ33" s="43">
        <f t="shared" si="3"/>
        <v>0</v>
      </c>
      <c r="AR33" s="41"/>
      <c r="AS33" s="41"/>
      <c r="AT33" s="53"/>
      <c r="AU33" s="54"/>
      <c r="AV33" s="54"/>
    </row>
    <row r="34" spans="1:48" ht="90" customHeight="1" x14ac:dyDescent="0.4">
      <c r="A34" s="35">
        <f t="shared" si="37"/>
        <v>28</v>
      </c>
      <c r="B34" s="67" t="s">
        <v>161</v>
      </c>
      <c r="C34" s="37" t="s">
        <v>38</v>
      </c>
      <c r="D34" s="100" t="s">
        <v>58</v>
      </c>
      <c r="E34" s="41" t="s">
        <v>157</v>
      </c>
      <c r="F34" s="37" t="s">
        <v>162</v>
      </c>
      <c r="G34" s="38" t="s">
        <v>42</v>
      </c>
      <c r="H34" s="38" t="s">
        <v>163</v>
      </c>
      <c r="I34" s="41" t="s">
        <v>164</v>
      </c>
      <c r="J34" s="37" t="s">
        <v>72</v>
      </c>
      <c r="K34" s="42">
        <v>45107</v>
      </c>
      <c r="L34" s="43" t="s">
        <v>109</v>
      </c>
      <c r="M34" s="43">
        <v>393</v>
      </c>
      <c r="N34" s="44"/>
      <c r="O34" s="43">
        <f>'EQUIPO ABRIL 2025'!AQ34</f>
        <v>1</v>
      </c>
      <c r="P34" s="45">
        <f t="shared" si="0"/>
        <v>1</v>
      </c>
      <c r="Q34" s="46">
        <f t="shared" ref="Q34:T34" si="60">AK34</f>
        <v>1</v>
      </c>
      <c r="R34" s="46">
        <f t="shared" si="60"/>
        <v>1</v>
      </c>
      <c r="S34" s="46">
        <f t="shared" si="60"/>
        <v>1</v>
      </c>
      <c r="T34" s="47">
        <f t="shared" si="60"/>
        <v>1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2025'!AP33</f>
        <v>1</v>
      </c>
      <c r="AK34" s="52">
        <f t="shared" ref="AK34:AO34" si="61">P34-Z34+AE34+U34</f>
        <v>1</v>
      </c>
      <c r="AL34" s="46">
        <f t="shared" si="61"/>
        <v>1</v>
      </c>
      <c r="AM34" s="46">
        <f t="shared" si="61"/>
        <v>1</v>
      </c>
      <c r="AN34" s="46">
        <f t="shared" si="61"/>
        <v>1</v>
      </c>
      <c r="AO34" s="46">
        <f t="shared" si="61"/>
        <v>1</v>
      </c>
      <c r="AP34" s="37"/>
      <c r="AQ34" s="43">
        <f t="shared" si="3"/>
        <v>1</v>
      </c>
      <c r="AR34" s="41"/>
      <c r="AS34" s="41"/>
      <c r="AT34" s="53"/>
      <c r="AU34" s="54"/>
      <c r="AV34" s="54"/>
    </row>
    <row r="35" spans="1:48" ht="90" customHeight="1" x14ac:dyDescent="0.4">
      <c r="A35" s="35">
        <f t="shared" si="37"/>
        <v>29</v>
      </c>
      <c r="B35" s="73" t="s">
        <v>165</v>
      </c>
      <c r="C35" s="68" t="s">
        <v>91</v>
      </c>
      <c r="D35" s="41" t="s">
        <v>58</v>
      </c>
      <c r="E35" s="41" t="s">
        <v>166</v>
      </c>
      <c r="F35" s="41" t="s">
        <v>167</v>
      </c>
      <c r="G35" s="44" t="s">
        <v>42</v>
      </c>
      <c r="H35" s="74">
        <v>650</v>
      </c>
      <c r="I35" s="41" t="s">
        <v>168</v>
      </c>
      <c r="J35" s="41" t="s">
        <v>72</v>
      </c>
      <c r="K35" s="42">
        <v>45107</v>
      </c>
      <c r="L35" s="43" t="s">
        <v>109</v>
      </c>
      <c r="M35" s="43">
        <v>389</v>
      </c>
      <c r="N35" s="44"/>
      <c r="O35" s="43">
        <f>'EQUIPO ABRIL 2025'!AQ35</f>
        <v>11</v>
      </c>
      <c r="P35" s="45">
        <f t="shared" si="0"/>
        <v>11</v>
      </c>
      <c r="Q35" s="46">
        <f t="shared" ref="Q35:T35" si="62">AK35</f>
        <v>11</v>
      </c>
      <c r="R35" s="46">
        <f t="shared" si="62"/>
        <v>11</v>
      </c>
      <c r="S35" s="46">
        <f t="shared" si="62"/>
        <v>11</v>
      </c>
      <c r="T35" s="47">
        <f t="shared" si="62"/>
        <v>11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1">
        <f>'EQUIPO ENERO 2025'!AP34</f>
        <v>11</v>
      </c>
      <c r="AK35" s="52">
        <f t="shared" ref="AK35:AO35" si="63">P35-Z35+AE35+U35</f>
        <v>11</v>
      </c>
      <c r="AL35" s="46">
        <f t="shared" si="63"/>
        <v>11</v>
      </c>
      <c r="AM35" s="46">
        <f t="shared" si="63"/>
        <v>11</v>
      </c>
      <c r="AN35" s="46">
        <f t="shared" si="63"/>
        <v>11</v>
      </c>
      <c r="AO35" s="46">
        <f t="shared" si="63"/>
        <v>11</v>
      </c>
      <c r="AP35" s="37"/>
      <c r="AQ35" s="43">
        <f t="shared" si="3"/>
        <v>11</v>
      </c>
      <c r="AR35" s="41"/>
      <c r="AS35" s="41"/>
      <c r="AT35" s="53"/>
      <c r="AU35" s="54"/>
      <c r="AV35" s="54"/>
    </row>
    <row r="36" spans="1:48" ht="90" customHeight="1" x14ac:dyDescent="0.4">
      <c r="A36" s="35">
        <f t="shared" si="37"/>
        <v>30</v>
      </c>
      <c r="B36" s="67" t="s">
        <v>169</v>
      </c>
      <c r="C36" s="68" t="s">
        <v>91</v>
      </c>
      <c r="D36" s="37" t="s">
        <v>58</v>
      </c>
      <c r="E36" s="41" t="s">
        <v>170</v>
      </c>
      <c r="F36" s="37" t="s">
        <v>167</v>
      </c>
      <c r="G36" s="38" t="s">
        <v>42</v>
      </c>
      <c r="H36" s="40">
        <v>1800</v>
      </c>
      <c r="I36" s="41" t="s">
        <v>171</v>
      </c>
      <c r="J36" s="37" t="s">
        <v>72</v>
      </c>
      <c r="K36" s="62">
        <v>44592</v>
      </c>
      <c r="L36" s="43"/>
      <c r="M36" s="43"/>
      <c r="N36" s="53"/>
      <c r="O36" s="43">
        <f>'EQUIPO ABRIL 2025'!AQ36</f>
        <v>6</v>
      </c>
      <c r="P36" s="45">
        <f t="shared" si="0"/>
        <v>6</v>
      </c>
      <c r="Q36" s="46">
        <f t="shared" ref="Q36:T36" si="64">AK36</f>
        <v>6</v>
      </c>
      <c r="R36" s="46">
        <f t="shared" si="64"/>
        <v>6</v>
      </c>
      <c r="S36" s="46">
        <f t="shared" si="64"/>
        <v>6</v>
      </c>
      <c r="T36" s="47">
        <f t="shared" si="64"/>
        <v>6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2025'!AP35</f>
        <v>6</v>
      </c>
      <c r="AK36" s="52">
        <f t="shared" ref="AK36:AO36" si="65">P36-Z36+AE36+U36</f>
        <v>6</v>
      </c>
      <c r="AL36" s="46">
        <f t="shared" si="65"/>
        <v>6</v>
      </c>
      <c r="AM36" s="46">
        <f t="shared" si="65"/>
        <v>6</v>
      </c>
      <c r="AN36" s="46">
        <f t="shared" si="65"/>
        <v>6</v>
      </c>
      <c r="AO36" s="46">
        <f t="shared" si="65"/>
        <v>6</v>
      </c>
      <c r="AP36" s="37"/>
      <c r="AQ36" s="43">
        <f t="shared" si="3"/>
        <v>6</v>
      </c>
      <c r="AR36" s="41"/>
      <c r="AS36" s="41"/>
      <c r="AT36" s="53"/>
      <c r="AU36" s="54"/>
      <c r="AV36" s="54"/>
    </row>
    <row r="37" spans="1:48" ht="90" customHeight="1" x14ac:dyDescent="0.4">
      <c r="A37" s="35">
        <f t="shared" si="37"/>
        <v>31</v>
      </c>
      <c r="B37" s="67" t="s">
        <v>172</v>
      </c>
      <c r="C37" s="68" t="s">
        <v>91</v>
      </c>
      <c r="D37" s="53" t="s">
        <v>98</v>
      </c>
      <c r="E37" s="41" t="s">
        <v>173</v>
      </c>
      <c r="F37" s="41" t="s">
        <v>174</v>
      </c>
      <c r="G37" s="71" t="s">
        <v>42</v>
      </c>
      <c r="H37" s="74">
        <v>3400</v>
      </c>
      <c r="I37" s="41" t="s">
        <v>173</v>
      </c>
      <c r="J37" s="41" t="s">
        <v>72</v>
      </c>
      <c r="K37" s="42">
        <v>45107</v>
      </c>
      <c r="L37" s="43" t="s">
        <v>109</v>
      </c>
      <c r="M37" s="43">
        <v>393</v>
      </c>
      <c r="N37" s="44"/>
      <c r="O37" s="43">
        <f>'EQUIPO ABRIL 2025'!AQ37</f>
        <v>4</v>
      </c>
      <c r="P37" s="45">
        <f t="shared" si="0"/>
        <v>4</v>
      </c>
      <c r="Q37" s="46">
        <f t="shared" ref="Q37:T37" si="66">AK37</f>
        <v>4</v>
      </c>
      <c r="R37" s="46">
        <f t="shared" si="66"/>
        <v>4</v>
      </c>
      <c r="S37" s="46">
        <f t="shared" si="66"/>
        <v>4</v>
      </c>
      <c r="T37" s="47">
        <f t="shared" si="66"/>
        <v>4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2025'!AP36</f>
        <v>4</v>
      </c>
      <c r="AK37" s="52">
        <f t="shared" ref="AK37:AO37" si="67">P37-Z37+AE37+U37</f>
        <v>4</v>
      </c>
      <c r="AL37" s="46">
        <f t="shared" si="67"/>
        <v>4</v>
      </c>
      <c r="AM37" s="46">
        <f t="shared" si="67"/>
        <v>4</v>
      </c>
      <c r="AN37" s="46">
        <f t="shared" si="67"/>
        <v>4</v>
      </c>
      <c r="AO37" s="46">
        <f t="shared" si="67"/>
        <v>4</v>
      </c>
      <c r="AP37" s="37"/>
      <c r="AQ37" s="43">
        <f t="shared" si="3"/>
        <v>4</v>
      </c>
      <c r="AR37" s="41"/>
      <c r="AS37" s="41"/>
      <c r="AT37" s="53"/>
      <c r="AU37" s="54"/>
      <c r="AV37" s="54"/>
    </row>
    <row r="38" spans="1:48" ht="90" customHeight="1" x14ac:dyDescent="0.4">
      <c r="A38" s="35">
        <f t="shared" si="37"/>
        <v>32</v>
      </c>
      <c r="B38" s="67" t="s">
        <v>175</v>
      </c>
      <c r="C38" s="68" t="s">
        <v>91</v>
      </c>
      <c r="D38" s="56" t="s">
        <v>176</v>
      </c>
      <c r="E38" s="41" t="s">
        <v>177</v>
      </c>
      <c r="F38" s="37" t="s">
        <v>178</v>
      </c>
      <c r="G38" s="71" t="s">
        <v>42</v>
      </c>
      <c r="H38" s="40">
        <v>550</v>
      </c>
      <c r="I38" s="41" t="s">
        <v>177</v>
      </c>
      <c r="J38" s="37" t="s">
        <v>72</v>
      </c>
      <c r="K38" s="42">
        <v>45328</v>
      </c>
      <c r="L38" s="43" t="s">
        <v>109</v>
      </c>
      <c r="M38" s="43">
        <v>32</v>
      </c>
      <c r="N38" s="44"/>
      <c r="O38" s="43">
        <f>'EQUIPO ABRIL 2025'!AQ38</f>
        <v>12</v>
      </c>
      <c r="P38" s="45">
        <f t="shared" si="0"/>
        <v>12</v>
      </c>
      <c r="Q38" s="46">
        <f t="shared" ref="Q38:T38" si="68">AK38</f>
        <v>12</v>
      </c>
      <c r="R38" s="46">
        <f t="shared" si="68"/>
        <v>12</v>
      </c>
      <c r="S38" s="46">
        <f t="shared" si="68"/>
        <v>12</v>
      </c>
      <c r="T38" s="47">
        <f t="shared" si="68"/>
        <v>12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2025'!AP37</f>
        <v>14</v>
      </c>
      <c r="AK38" s="52">
        <f t="shared" ref="AK38:AO38" si="69">P38-Z38+AE38+U38</f>
        <v>12</v>
      </c>
      <c r="AL38" s="46">
        <f t="shared" si="69"/>
        <v>12</v>
      </c>
      <c r="AM38" s="46">
        <f t="shared" si="69"/>
        <v>12</v>
      </c>
      <c r="AN38" s="46">
        <f t="shared" si="69"/>
        <v>12</v>
      </c>
      <c r="AO38" s="46">
        <f t="shared" si="69"/>
        <v>12</v>
      </c>
      <c r="AP38" s="37"/>
      <c r="AQ38" s="43">
        <f t="shared" si="3"/>
        <v>12</v>
      </c>
      <c r="AR38" s="41"/>
      <c r="AS38" s="41"/>
      <c r="AT38" s="53"/>
      <c r="AU38" s="54"/>
      <c r="AV38" s="54"/>
    </row>
    <row r="39" spans="1:48" ht="90" customHeight="1" x14ac:dyDescent="0.4">
      <c r="A39" s="35">
        <f t="shared" si="37"/>
        <v>33</v>
      </c>
      <c r="B39" s="67" t="s">
        <v>181</v>
      </c>
      <c r="C39" s="68" t="s">
        <v>91</v>
      </c>
      <c r="D39" s="56" t="s">
        <v>58</v>
      </c>
      <c r="E39" s="41" t="s">
        <v>182</v>
      </c>
      <c r="F39" s="37" t="s">
        <v>183</v>
      </c>
      <c r="G39" s="38" t="s">
        <v>42</v>
      </c>
      <c r="H39" s="40">
        <v>7500</v>
      </c>
      <c r="I39" s="41" t="s">
        <v>184</v>
      </c>
      <c r="J39" s="37" t="s">
        <v>72</v>
      </c>
      <c r="K39" s="42">
        <v>45107</v>
      </c>
      <c r="L39" s="43" t="s">
        <v>109</v>
      </c>
      <c r="M39" s="43">
        <v>392</v>
      </c>
      <c r="N39" s="44"/>
      <c r="O39" s="43">
        <f>'EQUIPO ABRIL 2025'!AQ39</f>
        <v>5</v>
      </c>
      <c r="P39" s="45">
        <f t="shared" si="0"/>
        <v>5</v>
      </c>
      <c r="Q39" s="46">
        <f t="shared" ref="Q39:T39" si="70">AK39</f>
        <v>5</v>
      </c>
      <c r="R39" s="46">
        <f t="shared" si="70"/>
        <v>5</v>
      </c>
      <c r="S39" s="46">
        <f t="shared" si="70"/>
        <v>5</v>
      </c>
      <c r="T39" s="47">
        <f t="shared" si="70"/>
        <v>5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2025'!AP38</f>
        <v>5</v>
      </c>
      <c r="AK39" s="52">
        <f t="shared" ref="AK39:AO39" si="71">P39-Z39+AE39+U39</f>
        <v>5</v>
      </c>
      <c r="AL39" s="46">
        <f t="shared" si="71"/>
        <v>5</v>
      </c>
      <c r="AM39" s="46">
        <f t="shared" si="71"/>
        <v>5</v>
      </c>
      <c r="AN39" s="46">
        <f t="shared" si="71"/>
        <v>5</v>
      </c>
      <c r="AO39" s="46">
        <f t="shared" si="71"/>
        <v>5</v>
      </c>
      <c r="AP39" s="37">
        <v>1</v>
      </c>
      <c r="AQ39" s="43">
        <f t="shared" si="3"/>
        <v>5</v>
      </c>
      <c r="AR39" s="41"/>
      <c r="AS39" s="41"/>
      <c r="AT39" s="53"/>
      <c r="AU39" s="54"/>
      <c r="AV39" s="54"/>
    </row>
    <row r="40" spans="1:48" ht="90" customHeight="1" x14ac:dyDescent="0.4">
      <c r="A40" s="35">
        <f t="shared" si="37"/>
        <v>34</v>
      </c>
      <c r="B40" s="67" t="s">
        <v>189</v>
      </c>
      <c r="C40" s="68" t="s">
        <v>190</v>
      </c>
      <c r="D40" s="56" t="s">
        <v>58</v>
      </c>
      <c r="E40" s="41" t="s">
        <v>191</v>
      </c>
      <c r="F40" s="37" t="s">
        <v>183</v>
      </c>
      <c r="G40" s="38" t="s">
        <v>42</v>
      </c>
      <c r="H40" s="40">
        <v>10800</v>
      </c>
      <c r="I40" s="41" t="s">
        <v>192</v>
      </c>
      <c r="J40" s="37" t="s">
        <v>72</v>
      </c>
      <c r="K40" s="42">
        <v>45673</v>
      </c>
      <c r="L40" s="43" t="s">
        <v>89</v>
      </c>
      <c r="M40" s="43">
        <v>126</v>
      </c>
      <c r="N40" s="44"/>
      <c r="O40" s="43">
        <f>'EQUIPO ABRIL 2025'!AQ40</f>
        <v>5</v>
      </c>
      <c r="P40" s="45">
        <f t="shared" si="0"/>
        <v>5</v>
      </c>
      <c r="Q40" s="46">
        <f t="shared" ref="Q40:T40" si="72">AK40</f>
        <v>5</v>
      </c>
      <c r="R40" s="46">
        <f t="shared" si="72"/>
        <v>5</v>
      </c>
      <c r="S40" s="46">
        <f t="shared" si="72"/>
        <v>5</v>
      </c>
      <c r="T40" s="47">
        <f t="shared" si="72"/>
        <v>5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1">
        <f>'EQUIPO ENERO 2025'!AP39</f>
        <v>5</v>
      </c>
      <c r="AK40" s="52">
        <f t="shared" ref="AK40:AO40" si="73">P40-Z40+AE40+U40</f>
        <v>5</v>
      </c>
      <c r="AL40" s="46">
        <f t="shared" si="73"/>
        <v>5</v>
      </c>
      <c r="AM40" s="46">
        <f t="shared" si="73"/>
        <v>5</v>
      </c>
      <c r="AN40" s="46">
        <f t="shared" si="73"/>
        <v>5</v>
      </c>
      <c r="AO40" s="46">
        <f t="shared" si="73"/>
        <v>5</v>
      </c>
      <c r="AP40" s="37">
        <v>1</v>
      </c>
      <c r="AQ40" s="43">
        <f t="shared" si="3"/>
        <v>5</v>
      </c>
      <c r="AR40" s="41"/>
      <c r="AS40" s="41"/>
      <c r="AT40" s="53"/>
      <c r="AU40" s="54"/>
      <c r="AV40" s="54"/>
    </row>
    <row r="41" spans="1:48" ht="90" customHeight="1" x14ac:dyDescent="0.4">
      <c r="A41" s="35">
        <f t="shared" si="37"/>
        <v>35</v>
      </c>
      <c r="B41" s="67" t="s">
        <v>193</v>
      </c>
      <c r="C41" s="68" t="s">
        <v>91</v>
      </c>
      <c r="D41" s="56" t="s">
        <v>58</v>
      </c>
      <c r="E41" s="41" t="s">
        <v>194</v>
      </c>
      <c r="F41" s="37" t="s">
        <v>149</v>
      </c>
      <c r="G41" s="38" t="s">
        <v>42</v>
      </c>
      <c r="H41" s="40">
        <v>2800</v>
      </c>
      <c r="I41" s="41" t="s">
        <v>195</v>
      </c>
      <c r="J41" s="37" t="s">
        <v>72</v>
      </c>
      <c r="K41" s="42">
        <v>45574</v>
      </c>
      <c r="L41" s="43" t="s">
        <v>142</v>
      </c>
      <c r="M41" s="43">
        <v>71</v>
      </c>
      <c r="N41" s="44"/>
      <c r="O41" s="43">
        <f>'EQUIPO ABRIL 2025'!AQ41</f>
        <v>6</v>
      </c>
      <c r="P41" s="45">
        <f t="shared" si="0"/>
        <v>6</v>
      </c>
      <c r="Q41" s="46">
        <f t="shared" ref="Q41:T41" si="74">AK41</f>
        <v>6</v>
      </c>
      <c r="R41" s="46">
        <f t="shared" si="74"/>
        <v>6</v>
      </c>
      <c r="S41" s="46">
        <f t="shared" si="74"/>
        <v>6</v>
      </c>
      <c r="T41" s="47">
        <f t="shared" si="74"/>
        <v>6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1">
        <f>'EQUIPO ENERO 2025'!AP40</f>
        <v>8</v>
      </c>
      <c r="AK41" s="52">
        <f t="shared" ref="AK41:AO41" si="75">P41-Z41+AE41+U41</f>
        <v>6</v>
      </c>
      <c r="AL41" s="46">
        <f t="shared" si="75"/>
        <v>6</v>
      </c>
      <c r="AM41" s="46">
        <f t="shared" si="75"/>
        <v>6</v>
      </c>
      <c r="AN41" s="46">
        <f t="shared" si="75"/>
        <v>6</v>
      </c>
      <c r="AO41" s="46">
        <f t="shared" si="75"/>
        <v>6</v>
      </c>
      <c r="AP41" s="37">
        <v>1</v>
      </c>
      <c r="AQ41" s="43">
        <f t="shared" si="3"/>
        <v>6</v>
      </c>
      <c r="AR41" s="41"/>
      <c r="AS41" s="41"/>
      <c r="AT41" s="53"/>
      <c r="AU41" s="54"/>
      <c r="AV41" s="54"/>
    </row>
    <row r="42" spans="1:48" ht="90" customHeight="1" x14ac:dyDescent="0.4">
      <c r="A42" s="35">
        <f t="shared" si="37"/>
        <v>36</v>
      </c>
      <c r="B42" s="67" t="s">
        <v>198</v>
      </c>
      <c r="C42" s="68" t="s">
        <v>91</v>
      </c>
      <c r="D42" s="56" t="s">
        <v>58</v>
      </c>
      <c r="E42" s="41" t="s">
        <v>194</v>
      </c>
      <c r="F42" s="37" t="s">
        <v>199</v>
      </c>
      <c r="G42" s="38" t="s">
        <v>42</v>
      </c>
      <c r="H42" s="40">
        <v>2800</v>
      </c>
      <c r="I42" s="41" t="s">
        <v>200</v>
      </c>
      <c r="J42" s="37" t="s">
        <v>72</v>
      </c>
      <c r="K42" s="42">
        <v>45574</v>
      </c>
      <c r="L42" s="43" t="s">
        <v>142</v>
      </c>
      <c r="M42" s="43">
        <v>71</v>
      </c>
      <c r="N42" s="53"/>
      <c r="O42" s="43">
        <f>'EQUIPO ABRIL 2025'!AQ42</f>
        <v>2</v>
      </c>
      <c r="P42" s="45">
        <f t="shared" si="0"/>
        <v>2</v>
      </c>
      <c r="Q42" s="46">
        <f t="shared" ref="Q42:T42" si="76">AK42</f>
        <v>2</v>
      </c>
      <c r="R42" s="46">
        <f t="shared" si="76"/>
        <v>2</v>
      </c>
      <c r="S42" s="46">
        <f t="shared" si="76"/>
        <v>2</v>
      </c>
      <c r="T42" s="47">
        <f t="shared" si="76"/>
        <v>2</v>
      </c>
      <c r="U42" s="48"/>
      <c r="V42" s="37"/>
      <c r="W42" s="37"/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2025'!AP41</f>
        <v>2</v>
      </c>
      <c r="AK42" s="52">
        <f t="shared" ref="AK42:AO42" si="77">P42-Z42+AE42+U42</f>
        <v>2</v>
      </c>
      <c r="AL42" s="46">
        <f t="shared" si="77"/>
        <v>2</v>
      </c>
      <c r="AM42" s="46">
        <f t="shared" si="77"/>
        <v>2</v>
      </c>
      <c r="AN42" s="46">
        <f t="shared" si="77"/>
        <v>2</v>
      </c>
      <c r="AO42" s="46">
        <f t="shared" si="77"/>
        <v>2</v>
      </c>
      <c r="AP42" s="37">
        <v>0</v>
      </c>
      <c r="AQ42" s="43">
        <f t="shared" si="3"/>
        <v>2</v>
      </c>
      <c r="AR42" s="53"/>
      <c r="AS42" s="53"/>
      <c r="AT42" s="53"/>
      <c r="AU42" s="54"/>
      <c r="AV42" s="54"/>
    </row>
    <row r="43" spans="1:48" ht="90" customHeight="1" x14ac:dyDescent="0.4">
      <c r="A43" s="35">
        <f t="shared" si="37"/>
        <v>37</v>
      </c>
      <c r="B43" s="67" t="s">
        <v>201</v>
      </c>
      <c r="C43" s="68" t="s">
        <v>91</v>
      </c>
      <c r="D43" s="37" t="s">
        <v>58</v>
      </c>
      <c r="E43" s="41" t="s">
        <v>203</v>
      </c>
      <c r="F43" s="37" t="s">
        <v>204</v>
      </c>
      <c r="G43" s="38" t="s">
        <v>42</v>
      </c>
      <c r="H43" s="40">
        <v>5500</v>
      </c>
      <c r="I43" s="41" t="s">
        <v>205</v>
      </c>
      <c r="J43" s="37" t="s">
        <v>72</v>
      </c>
      <c r="K43" s="62">
        <v>45673</v>
      </c>
      <c r="L43" s="43" t="s">
        <v>89</v>
      </c>
      <c r="M43" s="43">
        <v>127</v>
      </c>
      <c r="N43" s="53"/>
      <c r="O43" s="43">
        <f>'EQUIPO ABRIL 2025'!AQ43</f>
        <v>8</v>
      </c>
      <c r="P43" s="45">
        <f t="shared" si="0"/>
        <v>8</v>
      </c>
      <c r="Q43" s="46">
        <f t="shared" ref="Q43:T43" si="78">AK43</f>
        <v>8</v>
      </c>
      <c r="R43" s="46">
        <f t="shared" si="78"/>
        <v>8</v>
      </c>
      <c r="S43" s="46">
        <f t="shared" si="78"/>
        <v>8</v>
      </c>
      <c r="T43" s="47">
        <f t="shared" si="78"/>
        <v>8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1">
        <f>'EQUIPO ENERO 2025'!AP42</f>
        <v>10</v>
      </c>
      <c r="AK43" s="52">
        <f t="shared" ref="AK43:AO43" si="79">P43-Z43+AE43+U43</f>
        <v>8</v>
      </c>
      <c r="AL43" s="46">
        <f t="shared" si="79"/>
        <v>8</v>
      </c>
      <c r="AM43" s="46">
        <f t="shared" si="79"/>
        <v>8</v>
      </c>
      <c r="AN43" s="46">
        <f t="shared" si="79"/>
        <v>8</v>
      </c>
      <c r="AO43" s="46">
        <f t="shared" si="79"/>
        <v>8</v>
      </c>
      <c r="AP43" s="37">
        <v>1</v>
      </c>
      <c r="AQ43" s="43">
        <f t="shared" si="3"/>
        <v>8</v>
      </c>
      <c r="AR43" s="41"/>
      <c r="AS43" s="41"/>
      <c r="AT43" s="53"/>
      <c r="AU43" s="54"/>
      <c r="AV43" s="54"/>
    </row>
    <row r="44" spans="1:48" ht="90" customHeight="1" x14ac:dyDescent="0.4">
      <c r="A44" s="35">
        <f t="shared" si="37"/>
        <v>38</v>
      </c>
      <c r="B44" s="67" t="s">
        <v>211</v>
      </c>
      <c r="C44" s="68" t="s">
        <v>212</v>
      </c>
      <c r="D44" s="37" t="s">
        <v>58</v>
      </c>
      <c r="E44" s="41" t="s">
        <v>213</v>
      </c>
      <c r="F44" s="37" t="s">
        <v>214</v>
      </c>
      <c r="G44" s="38" t="s">
        <v>42</v>
      </c>
      <c r="H44" s="40"/>
      <c r="I44" s="41" t="s">
        <v>215</v>
      </c>
      <c r="J44" s="37" t="s">
        <v>72</v>
      </c>
      <c r="K44" s="62">
        <v>45673</v>
      </c>
      <c r="L44" s="43" t="s">
        <v>89</v>
      </c>
      <c r="M44" s="43">
        <v>128</v>
      </c>
      <c r="N44" s="53"/>
      <c r="O44" s="43">
        <f>'EQUIPO ABRIL 2025'!AQ44</f>
        <v>10</v>
      </c>
      <c r="P44" s="45">
        <f t="shared" si="0"/>
        <v>10</v>
      </c>
      <c r="Q44" s="46">
        <f t="shared" ref="Q44:T44" si="80">AK44</f>
        <v>10</v>
      </c>
      <c r="R44" s="46">
        <f t="shared" si="80"/>
        <v>10</v>
      </c>
      <c r="S44" s="46">
        <f t="shared" si="80"/>
        <v>10</v>
      </c>
      <c r="T44" s="47">
        <f t="shared" si="80"/>
        <v>10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2025'!AP43</f>
        <v>10</v>
      </c>
      <c r="AK44" s="52">
        <f t="shared" ref="AK44:AO44" si="81">P44-Z44+AE44+U44</f>
        <v>10</v>
      </c>
      <c r="AL44" s="46">
        <f t="shared" si="81"/>
        <v>10</v>
      </c>
      <c r="AM44" s="46">
        <f t="shared" si="81"/>
        <v>10</v>
      </c>
      <c r="AN44" s="46">
        <f t="shared" si="81"/>
        <v>10</v>
      </c>
      <c r="AO44" s="46">
        <f t="shared" si="81"/>
        <v>10</v>
      </c>
      <c r="AP44" s="37">
        <v>1</v>
      </c>
      <c r="AQ44" s="43">
        <f t="shared" si="3"/>
        <v>10</v>
      </c>
      <c r="AR44" s="41"/>
      <c r="AS44" s="41"/>
      <c r="AT44" s="53"/>
      <c r="AU44" s="54"/>
      <c r="AV44" s="54"/>
    </row>
    <row r="45" spans="1:48" ht="90" customHeight="1" x14ac:dyDescent="0.4">
      <c r="A45" s="35">
        <f t="shared" si="37"/>
        <v>39</v>
      </c>
      <c r="B45" s="67" t="s">
        <v>217</v>
      </c>
      <c r="C45" s="68" t="s">
        <v>91</v>
      </c>
      <c r="D45" s="37" t="s">
        <v>218</v>
      </c>
      <c r="E45" s="41" t="s">
        <v>219</v>
      </c>
      <c r="F45" s="37" t="s">
        <v>220</v>
      </c>
      <c r="G45" s="38" t="s">
        <v>42</v>
      </c>
      <c r="H45" s="40">
        <v>2000</v>
      </c>
      <c r="I45" s="41" t="s">
        <v>221</v>
      </c>
      <c r="J45" s="37" t="s">
        <v>218</v>
      </c>
      <c r="K45" s="42">
        <v>44592</v>
      </c>
      <c r="L45" s="43"/>
      <c r="M45" s="43"/>
      <c r="N45" s="44"/>
      <c r="O45" s="43">
        <f>'EQUIPO ABRIL 2025'!AQ45</f>
        <v>1</v>
      </c>
      <c r="P45" s="45">
        <f t="shared" si="0"/>
        <v>1</v>
      </c>
      <c r="Q45" s="46">
        <f t="shared" ref="Q45:T45" si="82">AK45</f>
        <v>1</v>
      </c>
      <c r="R45" s="46">
        <f t="shared" si="82"/>
        <v>1</v>
      </c>
      <c r="S45" s="46">
        <f t="shared" si="82"/>
        <v>1</v>
      </c>
      <c r="T45" s="47">
        <f t="shared" si="82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1">
        <f>'EQUIPO ENERO 2025'!AP44</f>
        <v>1</v>
      </c>
      <c r="AK45" s="52">
        <f t="shared" ref="AK45:AO45" si="83">P45-Z45+AE45+U45</f>
        <v>1</v>
      </c>
      <c r="AL45" s="46">
        <f t="shared" si="83"/>
        <v>1</v>
      </c>
      <c r="AM45" s="46">
        <f t="shared" si="83"/>
        <v>1</v>
      </c>
      <c r="AN45" s="46">
        <f t="shared" si="83"/>
        <v>1</v>
      </c>
      <c r="AO45" s="46">
        <f t="shared" si="83"/>
        <v>1</v>
      </c>
      <c r="AP45" s="37"/>
      <c r="AQ45" s="43">
        <f t="shared" si="3"/>
        <v>1</v>
      </c>
      <c r="AR45" s="41"/>
      <c r="AS45" s="41"/>
      <c r="AT45" s="53"/>
      <c r="AU45" s="54"/>
      <c r="AV45" s="54"/>
    </row>
    <row r="46" spans="1:48" ht="90" customHeight="1" x14ac:dyDescent="0.4">
      <c r="A46" s="35">
        <f t="shared" si="37"/>
        <v>40</v>
      </c>
      <c r="B46" s="55" t="s">
        <v>225</v>
      </c>
      <c r="C46" s="68" t="s">
        <v>91</v>
      </c>
      <c r="D46" s="56" t="s">
        <v>58</v>
      </c>
      <c r="E46" s="57" t="s">
        <v>226</v>
      </c>
      <c r="F46" s="58" t="s">
        <v>145</v>
      </c>
      <c r="G46" s="59" t="s">
        <v>42</v>
      </c>
      <c r="H46" s="60">
        <v>1500</v>
      </c>
      <c r="I46" s="61" t="s">
        <v>227</v>
      </c>
      <c r="J46" s="40" t="s">
        <v>58</v>
      </c>
      <c r="K46" s="62">
        <v>44592</v>
      </c>
      <c r="L46" s="43"/>
      <c r="M46" s="43"/>
      <c r="N46" s="41"/>
      <c r="O46" s="43">
        <f>'EQUIPO ABRIL 2025'!AQ46</f>
        <v>1</v>
      </c>
      <c r="P46" s="45">
        <f t="shared" si="0"/>
        <v>1</v>
      </c>
      <c r="Q46" s="46">
        <f t="shared" ref="Q46:T46" si="84">AK46</f>
        <v>1</v>
      </c>
      <c r="R46" s="46">
        <f t="shared" si="84"/>
        <v>1</v>
      </c>
      <c r="S46" s="46">
        <f t="shared" si="84"/>
        <v>1</v>
      </c>
      <c r="T46" s="47">
        <f t="shared" si="84"/>
        <v>1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2025'!AP45</f>
        <v>1</v>
      </c>
      <c r="AK46" s="52">
        <f t="shared" ref="AK46:AO46" si="85">P46-Z46+AE46+U46</f>
        <v>1</v>
      </c>
      <c r="AL46" s="46">
        <f t="shared" si="85"/>
        <v>1</v>
      </c>
      <c r="AM46" s="46">
        <f t="shared" si="85"/>
        <v>1</v>
      </c>
      <c r="AN46" s="46">
        <f t="shared" si="85"/>
        <v>1</v>
      </c>
      <c r="AO46" s="46">
        <f t="shared" si="85"/>
        <v>1</v>
      </c>
      <c r="AP46" s="37"/>
      <c r="AQ46" s="43">
        <f t="shared" si="3"/>
        <v>1</v>
      </c>
      <c r="AR46" s="41"/>
      <c r="AS46" s="41"/>
      <c r="AT46" s="53"/>
      <c r="AU46" s="54"/>
      <c r="AV46" s="54"/>
    </row>
    <row r="47" spans="1:48" ht="90" customHeight="1" x14ac:dyDescent="0.4">
      <c r="A47" s="35">
        <f t="shared" si="37"/>
        <v>41</v>
      </c>
      <c r="B47" s="55" t="s">
        <v>229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61" t="s">
        <v>231</v>
      </c>
      <c r="J47" s="40" t="s">
        <v>58</v>
      </c>
      <c r="K47" s="62">
        <v>44592</v>
      </c>
      <c r="L47" s="43"/>
      <c r="M47" s="43"/>
      <c r="N47" s="41"/>
      <c r="O47" s="43">
        <f>'EQUIPO ABRIL 2025'!AQ47</f>
        <v>0</v>
      </c>
      <c r="P47" s="45">
        <f t="shared" si="0"/>
        <v>0</v>
      </c>
      <c r="Q47" s="46">
        <f t="shared" ref="Q47:T47" si="86">AK47</f>
        <v>0</v>
      </c>
      <c r="R47" s="46">
        <f t="shared" si="86"/>
        <v>0</v>
      </c>
      <c r="S47" s="46">
        <f t="shared" si="86"/>
        <v>0</v>
      </c>
      <c r="T47" s="47">
        <f t="shared" si="86"/>
        <v>0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2025'!AP46</f>
        <v>0</v>
      </c>
      <c r="AK47" s="52">
        <f t="shared" ref="AK47:AO47" si="87">P47-Z47+AE47+U47</f>
        <v>0</v>
      </c>
      <c r="AL47" s="46">
        <f t="shared" si="87"/>
        <v>0</v>
      </c>
      <c r="AM47" s="46">
        <f t="shared" si="87"/>
        <v>0</v>
      </c>
      <c r="AN47" s="46">
        <f t="shared" si="87"/>
        <v>0</v>
      </c>
      <c r="AO47" s="46">
        <f t="shared" si="87"/>
        <v>0</v>
      </c>
      <c r="AP47" s="37"/>
      <c r="AQ47" s="43">
        <f t="shared" si="3"/>
        <v>0</v>
      </c>
      <c r="AR47" s="41"/>
      <c r="AS47" s="41"/>
      <c r="AT47" s="53"/>
      <c r="AU47" s="54"/>
      <c r="AV47" s="54"/>
    </row>
    <row r="48" spans="1:48" ht="90" customHeight="1" x14ac:dyDescent="0.4">
      <c r="A48" s="35">
        <f t="shared" si="37"/>
        <v>42</v>
      </c>
      <c r="B48" s="55" t="s">
        <v>232</v>
      </c>
      <c r="C48" s="68" t="s">
        <v>91</v>
      </c>
      <c r="D48" s="63" t="s">
        <v>58</v>
      </c>
      <c r="E48" s="57" t="s">
        <v>230</v>
      </c>
      <c r="F48" s="64" t="s">
        <v>143</v>
      </c>
      <c r="G48" s="55" t="s">
        <v>42</v>
      </c>
      <c r="H48" s="65">
        <v>3200</v>
      </c>
      <c r="I48" s="102" t="s">
        <v>233</v>
      </c>
      <c r="J48" s="40" t="s">
        <v>58</v>
      </c>
      <c r="K48" s="62">
        <v>44592</v>
      </c>
      <c r="L48" s="43"/>
      <c r="M48" s="43"/>
      <c r="N48" s="41"/>
      <c r="O48" s="43">
        <f>'EQUIPO ABRIL 2025'!AQ48</f>
        <v>1</v>
      </c>
      <c r="P48" s="45">
        <f t="shared" si="0"/>
        <v>1</v>
      </c>
      <c r="Q48" s="46">
        <f t="shared" ref="Q48:T48" si="88">AK48</f>
        <v>1</v>
      </c>
      <c r="R48" s="46">
        <f t="shared" si="88"/>
        <v>1</v>
      </c>
      <c r="S48" s="46">
        <f t="shared" si="88"/>
        <v>1</v>
      </c>
      <c r="T48" s="47">
        <f t="shared" si="88"/>
        <v>1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2025'!AP47</f>
        <v>1</v>
      </c>
      <c r="AK48" s="52">
        <f t="shared" ref="AK48:AO48" si="89">P48-Z48+AE48+U48</f>
        <v>1</v>
      </c>
      <c r="AL48" s="46">
        <f t="shared" si="89"/>
        <v>1</v>
      </c>
      <c r="AM48" s="46">
        <f t="shared" si="89"/>
        <v>1</v>
      </c>
      <c r="AN48" s="46">
        <f t="shared" si="89"/>
        <v>1</v>
      </c>
      <c r="AO48" s="46">
        <f t="shared" si="89"/>
        <v>1</v>
      </c>
      <c r="AP48" s="37">
        <v>1</v>
      </c>
      <c r="AQ48" s="43">
        <f t="shared" si="3"/>
        <v>1</v>
      </c>
      <c r="AR48" s="72"/>
      <c r="AS48" s="72"/>
      <c r="AT48" s="103"/>
      <c r="AU48" s="104"/>
      <c r="AV48" s="104"/>
    </row>
    <row r="49" spans="1:48" ht="90" customHeight="1" x14ac:dyDescent="0.4">
      <c r="A49" s="35">
        <f t="shared" si="37"/>
        <v>43</v>
      </c>
      <c r="B49" s="55" t="s">
        <v>234</v>
      </c>
      <c r="C49" s="68" t="s">
        <v>91</v>
      </c>
      <c r="D49" s="56" t="s">
        <v>58</v>
      </c>
      <c r="E49" s="57" t="s">
        <v>235</v>
      </c>
      <c r="F49" s="58" t="s">
        <v>236</v>
      </c>
      <c r="G49" s="59" t="s">
        <v>42</v>
      </c>
      <c r="H49" s="60">
        <v>1725</v>
      </c>
      <c r="I49" s="61" t="s">
        <v>237</v>
      </c>
      <c r="J49" s="40" t="s">
        <v>58</v>
      </c>
      <c r="K49" s="42">
        <v>45693</v>
      </c>
      <c r="L49" s="43">
        <v>2130012</v>
      </c>
      <c r="M49" s="43">
        <v>153</v>
      </c>
      <c r="N49" s="41"/>
      <c r="O49" s="43">
        <f>'EQUIPO ABRIL 2025'!AQ49</f>
        <v>23</v>
      </c>
      <c r="P49" s="45">
        <f t="shared" si="0"/>
        <v>23</v>
      </c>
      <c r="Q49" s="46">
        <f t="shared" ref="Q49:T49" si="90">AK49</f>
        <v>23</v>
      </c>
      <c r="R49" s="46">
        <f t="shared" si="90"/>
        <v>23</v>
      </c>
      <c r="S49" s="46">
        <f t="shared" si="90"/>
        <v>23</v>
      </c>
      <c r="T49" s="47">
        <f t="shared" si="90"/>
        <v>23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2025'!AP48</f>
        <v>1</v>
      </c>
      <c r="AK49" s="52">
        <f t="shared" ref="AK49:AO49" si="91">P49-Z49+AE49+U49</f>
        <v>23</v>
      </c>
      <c r="AL49" s="46">
        <f t="shared" si="91"/>
        <v>23</v>
      </c>
      <c r="AM49" s="46">
        <f t="shared" si="91"/>
        <v>23</v>
      </c>
      <c r="AN49" s="46">
        <f t="shared" si="91"/>
        <v>23</v>
      </c>
      <c r="AO49" s="46">
        <f t="shared" si="91"/>
        <v>23</v>
      </c>
      <c r="AP49" s="37"/>
      <c r="AQ49" s="43">
        <f t="shared" si="3"/>
        <v>23</v>
      </c>
      <c r="AR49" s="41"/>
      <c r="AS49" s="41"/>
      <c r="AT49" s="53"/>
      <c r="AU49" s="54"/>
      <c r="AV49" s="54"/>
    </row>
    <row r="50" spans="1:48" ht="90" customHeight="1" x14ac:dyDescent="0.4">
      <c r="A50" s="35">
        <f t="shared" si="37"/>
        <v>44</v>
      </c>
      <c r="B50" s="67" t="s">
        <v>243</v>
      </c>
      <c r="C50" s="68" t="s">
        <v>91</v>
      </c>
      <c r="D50" s="41" t="s">
        <v>218</v>
      </c>
      <c r="E50" s="41" t="s">
        <v>244</v>
      </c>
      <c r="F50" s="41" t="s">
        <v>245</v>
      </c>
      <c r="G50" s="53" t="s">
        <v>42</v>
      </c>
      <c r="H50" s="74">
        <v>1500</v>
      </c>
      <c r="I50" s="41" t="s">
        <v>246</v>
      </c>
      <c r="J50" s="37" t="s">
        <v>218</v>
      </c>
      <c r="K50" s="42">
        <v>44592</v>
      </c>
      <c r="L50" s="43"/>
      <c r="M50" s="43"/>
      <c r="N50" s="44"/>
      <c r="O50" s="43">
        <f>'EQUIPO ABRIL 2025'!AQ50</f>
        <v>1</v>
      </c>
      <c r="P50" s="45">
        <f t="shared" si="0"/>
        <v>1</v>
      </c>
      <c r="Q50" s="46">
        <f t="shared" ref="Q50:T50" si="92">AK50</f>
        <v>1</v>
      </c>
      <c r="R50" s="46">
        <f t="shared" si="92"/>
        <v>1</v>
      </c>
      <c r="S50" s="46">
        <f t="shared" si="92"/>
        <v>1</v>
      </c>
      <c r="T50" s="47">
        <f t="shared" si="92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2025'!AP49</f>
        <v>1</v>
      </c>
      <c r="AK50" s="52">
        <f t="shared" ref="AK50:AO50" si="93">P50-Z50+AE50+U50</f>
        <v>1</v>
      </c>
      <c r="AL50" s="46">
        <f t="shared" si="93"/>
        <v>1</v>
      </c>
      <c r="AM50" s="46">
        <f t="shared" si="93"/>
        <v>1</v>
      </c>
      <c r="AN50" s="46">
        <f t="shared" si="93"/>
        <v>1</v>
      </c>
      <c r="AO50" s="46">
        <f t="shared" si="93"/>
        <v>1</v>
      </c>
      <c r="AP50" s="37"/>
      <c r="AQ50" s="43">
        <f t="shared" si="3"/>
        <v>1</v>
      </c>
      <c r="AR50" s="41"/>
      <c r="AS50" s="41"/>
      <c r="AT50" s="53"/>
      <c r="AU50" s="54"/>
      <c r="AV50" s="54"/>
    </row>
    <row r="51" spans="1:48" ht="90" customHeight="1" x14ac:dyDescent="0.4">
      <c r="A51" s="35">
        <f t="shared" si="37"/>
        <v>45</v>
      </c>
      <c r="B51" s="67" t="s">
        <v>249</v>
      </c>
      <c r="C51" s="68" t="s">
        <v>91</v>
      </c>
      <c r="D51" s="41" t="s">
        <v>218</v>
      </c>
      <c r="E51" s="41" t="s">
        <v>250</v>
      </c>
      <c r="F51" s="41" t="s">
        <v>251</v>
      </c>
      <c r="G51" s="53" t="s">
        <v>42</v>
      </c>
      <c r="H51" s="74">
        <v>1500</v>
      </c>
      <c r="I51" s="41" t="s">
        <v>252</v>
      </c>
      <c r="J51" s="37" t="s">
        <v>218</v>
      </c>
      <c r="K51" s="42">
        <v>44592</v>
      </c>
      <c r="L51" s="43"/>
      <c r="M51" s="43"/>
      <c r="N51" s="44"/>
      <c r="O51" s="43">
        <f>'EQUIPO ABRIL 2025'!AQ51</f>
        <v>1</v>
      </c>
      <c r="P51" s="45">
        <f t="shared" si="0"/>
        <v>1</v>
      </c>
      <c r="Q51" s="46">
        <f t="shared" ref="Q51:T51" si="94">AK51</f>
        <v>1</v>
      </c>
      <c r="R51" s="46">
        <f t="shared" si="94"/>
        <v>1</v>
      </c>
      <c r="S51" s="46">
        <f t="shared" si="94"/>
        <v>1</v>
      </c>
      <c r="T51" s="47">
        <f t="shared" si="94"/>
        <v>1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2025'!AP50</f>
        <v>1</v>
      </c>
      <c r="AK51" s="52">
        <f t="shared" ref="AK51:AO51" si="95">P51-Z51+AE51+U51</f>
        <v>1</v>
      </c>
      <c r="AL51" s="46">
        <f t="shared" si="95"/>
        <v>1</v>
      </c>
      <c r="AM51" s="46">
        <f t="shared" si="95"/>
        <v>1</v>
      </c>
      <c r="AN51" s="46">
        <f t="shared" si="95"/>
        <v>1</v>
      </c>
      <c r="AO51" s="46">
        <f t="shared" si="95"/>
        <v>1</v>
      </c>
      <c r="AP51" s="37"/>
      <c r="AQ51" s="43">
        <f t="shared" si="3"/>
        <v>1</v>
      </c>
      <c r="AR51" s="41"/>
      <c r="AS51" s="41"/>
      <c r="AT51" s="53"/>
      <c r="AU51" s="54"/>
      <c r="AV51" s="54"/>
    </row>
    <row r="52" spans="1:48" ht="90" customHeight="1" x14ac:dyDescent="0.4">
      <c r="A52" s="35">
        <f t="shared" si="37"/>
        <v>46</v>
      </c>
      <c r="B52" s="67" t="s">
        <v>254</v>
      </c>
      <c r="C52" s="41" t="s">
        <v>97</v>
      </c>
      <c r="D52" s="105" t="s">
        <v>255</v>
      </c>
      <c r="E52" s="41" t="s">
        <v>256</v>
      </c>
      <c r="F52" s="41" t="s">
        <v>257</v>
      </c>
      <c r="G52" s="53" t="s">
        <v>42</v>
      </c>
      <c r="H52" s="74">
        <v>9800</v>
      </c>
      <c r="I52" s="41" t="s">
        <v>258</v>
      </c>
      <c r="J52" s="37" t="s">
        <v>259</v>
      </c>
      <c r="K52" s="42">
        <v>45315</v>
      </c>
      <c r="L52" s="43">
        <v>3673178618</v>
      </c>
      <c r="M52" s="43">
        <v>11</v>
      </c>
      <c r="N52" s="44"/>
      <c r="O52" s="43">
        <f>'EQUIPO ABRIL 2025'!AQ52</f>
        <v>0</v>
      </c>
      <c r="P52" s="45">
        <f t="shared" si="0"/>
        <v>0</v>
      </c>
      <c r="Q52" s="46">
        <f t="shared" ref="Q52:T52" si="96">AK52</f>
        <v>0</v>
      </c>
      <c r="R52" s="46">
        <f t="shared" si="96"/>
        <v>0</v>
      </c>
      <c r="S52" s="46">
        <f t="shared" si="96"/>
        <v>0</v>
      </c>
      <c r="T52" s="47">
        <f t="shared" si="96"/>
        <v>0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2025'!AP51</f>
        <v>0</v>
      </c>
      <c r="AK52" s="52">
        <f t="shared" ref="AK52:AO52" si="97">P52-Z52+AE52+U52</f>
        <v>0</v>
      </c>
      <c r="AL52" s="46">
        <f t="shared" si="97"/>
        <v>0</v>
      </c>
      <c r="AM52" s="46">
        <f t="shared" si="97"/>
        <v>0</v>
      </c>
      <c r="AN52" s="46">
        <f t="shared" si="97"/>
        <v>0</v>
      </c>
      <c r="AO52" s="46">
        <f t="shared" si="97"/>
        <v>0</v>
      </c>
      <c r="AP52" s="37"/>
      <c r="AQ52" s="43">
        <f t="shared" si="3"/>
        <v>0</v>
      </c>
      <c r="AR52" s="41"/>
      <c r="AS52" s="41"/>
      <c r="AT52" s="53"/>
      <c r="AU52" s="54"/>
      <c r="AV52" s="54"/>
    </row>
    <row r="53" spans="1:48" ht="90" customHeight="1" x14ac:dyDescent="0.4">
      <c r="A53" s="35">
        <f t="shared" si="37"/>
        <v>47</v>
      </c>
      <c r="B53" s="73" t="s">
        <v>261</v>
      </c>
      <c r="C53" s="41" t="s">
        <v>38</v>
      </c>
      <c r="D53" s="41" t="s">
        <v>262</v>
      </c>
      <c r="E53" s="41" t="s">
        <v>263</v>
      </c>
      <c r="F53" s="41" t="s">
        <v>149</v>
      </c>
      <c r="G53" s="44" t="s">
        <v>42</v>
      </c>
      <c r="H53" s="74">
        <v>4800</v>
      </c>
      <c r="I53" s="41" t="s">
        <v>264</v>
      </c>
      <c r="J53" s="37" t="s">
        <v>72</v>
      </c>
      <c r="K53" s="42">
        <v>45768</v>
      </c>
      <c r="L53" s="43" t="s">
        <v>109</v>
      </c>
      <c r="M53" s="43">
        <v>187</v>
      </c>
      <c r="N53" s="44"/>
      <c r="O53" s="43">
        <f>'EQUIPO ABRIL 2025'!AQ53</f>
        <v>4</v>
      </c>
      <c r="P53" s="45">
        <f t="shared" si="0"/>
        <v>4</v>
      </c>
      <c r="Q53" s="46">
        <f t="shared" ref="Q53:T53" si="98">AK53</f>
        <v>4</v>
      </c>
      <c r="R53" s="46">
        <f t="shared" si="98"/>
        <v>4</v>
      </c>
      <c r="S53" s="46">
        <f t="shared" si="98"/>
        <v>4</v>
      </c>
      <c r="T53" s="47">
        <f t="shared" si="98"/>
        <v>4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2025'!AP52</f>
        <v>1</v>
      </c>
      <c r="AK53" s="52">
        <f t="shared" ref="AK53:AO53" si="99">P53-Z53+AE53+U53</f>
        <v>4</v>
      </c>
      <c r="AL53" s="46">
        <f t="shared" si="99"/>
        <v>4</v>
      </c>
      <c r="AM53" s="46">
        <f t="shared" si="99"/>
        <v>4</v>
      </c>
      <c r="AN53" s="46">
        <f t="shared" si="99"/>
        <v>4</v>
      </c>
      <c r="AO53" s="46">
        <f t="shared" si="99"/>
        <v>4</v>
      </c>
      <c r="AP53" s="37"/>
      <c r="AQ53" s="43">
        <f t="shared" si="3"/>
        <v>4</v>
      </c>
      <c r="AR53" s="41"/>
      <c r="AS53" s="41"/>
      <c r="AT53" s="53"/>
      <c r="AU53" s="54"/>
      <c r="AV53" s="54"/>
    </row>
    <row r="54" spans="1:48" ht="90" customHeight="1" x14ac:dyDescent="0.4">
      <c r="A54" s="35">
        <f t="shared" si="37"/>
        <v>48</v>
      </c>
      <c r="B54" s="67" t="s">
        <v>266</v>
      </c>
      <c r="C54" s="41" t="s">
        <v>38</v>
      </c>
      <c r="D54" s="41" t="s">
        <v>262</v>
      </c>
      <c r="E54" s="41"/>
      <c r="F54" s="41" t="s">
        <v>267</v>
      </c>
      <c r="G54" s="53" t="s">
        <v>42</v>
      </c>
      <c r="H54" s="74">
        <v>4800</v>
      </c>
      <c r="I54" s="41" t="s">
        <v>268</v>
      </c>
      <c r="J54" s="37" t="s">
        <v>72</v>
      </c>
      <c r="K54" s="42">
        <v>44592</v>
      </c>
      <c r="L54" s="43"/>
      <c r="M54" s="43"/>
      <c r="N54" s="44"/>
      <c r="O54" s="43">
        <f>'EQUIPO ABRIL 2025'!AQ54</f>
        <v>1</v>
      </c>
      <c r="P54" s="45">
        <f t="shared" si="0"/>
        <v>1</v>
      </c>
      <c r="Q54" s="46">
        <f t="shared" ref="Q54:T54" si="100">AK54</f>
        <v>1</v>
      </c>
      <c r="R54" s="46">
        <f t="shared" si="100"/>
        <v>1</v>
      </c>
      <c r="S54" s="46">
        <f t="shared" si="100"/>
        <v>1</v>
      </c>
      <c r="T54" s="47">
        <f t="shared" si="100"/>
        <v>1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2025'!AP53</f>
        <v>1</v>
      </c>
      <c r="AK54" s="52">
        <f t="shared" ref="AK54:AO54" si="101">P54-Z54+AE54+U54</f>
        <v>1</v>
      </c>
      <c r="AL54" s="46">
        <f t="shared" si="101"/>
        <v>1</v>
      </c>
      <c r="AM54" s="46">
        <f t="shared" si="101"/>
        <v>1</v>
      </c>
      <c r="AN54" s="46">
        <f t="shared" si="101"/>
        <v>1</v>
      </c>
      <c r="AO54" s="46">
        <f t="shared" si="101"/>
        <v>1</v>
      </c>
      <c r="AP54" s="37"/>
      <c r="AQ54" s="43">
        <f t="shared" si="3"/>
        <v>1</v>
      </c>
      <c r="AR54" s="41"/>
      <c r="AS54" s="41"/>
      <c r="AT54" s="53"/>
      <c r="AU54" s="54"/>
      <c r="AV54" s="54"/>
    </row>
    <row r="55" spans="1:48" ht="90" customHeight="1" x14ac:dyDescent="0.5">
      <c r="A55" s="35">
        <f t="shared" si="37"/>
        <v>49</v>
      </c>
      <c r="B55" s="67" t="s">
        <v>269</v>
      </c>
      <c r="C55" s="41" t="s">
        <v>212</v>
      </c>
      <c r="D55" s="53" t="s">
        <v>176</v>
      </c>
      <c r="E55" s="41" t="s">
        <v>270</v>
      </c>
      <c r="F55" s="41" t="s">
        <v>271</v>
      </c>
      <c r="G55" s="53" t="s">
        <v>42</v>
      </c>
      <c r="H55" s="74"/>
      <c r="I55" s="41" t="s">
        <v>272</v>
      </c>
      <c r="J55" s="37" t="s">
        <v>72</v>
      </c>
      <c r="K55" s="42">
        <v>45687</v>
      </c>
      <c r="L55" s="43" t="s">
        <v>89</v>
      </c>
      <c r="M55" s="43">
        <v>144</v>
      </c>
      <c r="N55" s="44"/>
      <c r="O55" s="43">
        <f>'EQUIPO ABRIL 2025'!AQ55</f>
        <v>4</v>
      </c>
      <c r="P55" s="45">
        <f t="shared" si="0"/>
        <v>4</v>
      </c>
      <c r="Q55" s="46">
        <f t="shared" ref="Q55:T55" si="102">AK55</f>
        <v>4</v>
      </c>
      <c r="R55" s="46">
        <f t="shared" si="102"/>
        <v>4</v>
      </c>
      <c r="S55" s="46">
        <f t="shared" si="102"/>
        <v>4</v>
      </c>
      <c r="T55" s="47">
        <f t="shared" si="102"/>
        <v>4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1">
        <f>'EQUIPO ENERO 2025'!AP54</f>
        <v>4</v>
      </c>
      <c r="AK55" s="52">
        <f t="shared" ref="AK55:AO55" si="103">P55-Z55+AE55+U55</f>
        <v>4</v>
      </c>
      <c r="AL55" s="46">
        <f t="shared" si="103"/>
        <v>4</v>
      </c>
      <c r="AM55" s="46">
        <f t="shared" si="103"/>
        <v>4</v>
      </c>
      <c r="AN55" s="46">
        <f t="shared" si="103"/>
        <v>4</v>
      </c>
      <c r="AO55" s="46">
        <f t="shared" si="103"/>
        <v>4</v>
      </c>
      <c r="AP55" s="37"/>
      <c r="AQ55" s="43">
        <f t="shared" si="3"/>
        <v>4</v>
      </c>
      <c r="AR55" s="107"/>
      <c r="AS55" s="107"/>
      <c r="AT55" s="53"/>
      <c r="AU55" s="54"/>
      <c r="AV55" s="54"/>
    </row>
    <row r="56" spans="1:48" ht="90" customHeight="1" x14ac:dyDescent="0.5">
      <c r="A56" s="35">
        <f t="shared" si="37"/>
        <v>50</v>
      </c>
      <c r="B56" s="67" t="s">
        <v>273</v>
      </c>
      <c r="C56" s="41" t="s">
        <v>132</v>
      </c>
      <c r="D56" s="53" t="s">
        <v>176</v>
      </c>
      <c r="E56" s="41" t="s">
        <v>274</v>
      </c>
      <c r="F56" s="41" t="s">
        <v>275</v>
      </c>
      <c r="G56" s="53" t="s">
        <v>42</v>
      </c>
      <c r="H56" s="74"/>
      <c r="I56" s="41" t="s">
        <v>276</v>
      </c>
      <c r="J56" s="37" t="s">
        <v>72</v>
      </c>
      <c r="K56" s="42">
        <v>45566</v>
      </c>
      <c r="L56" s="43" t="s">
        <v>277</v>
      </c>
      <c r="M56" s="43">
        <v>68</v>
      </c>
      <c r="N56" s="107"/>
      <c r="O56" s="43">
        <f>'EQUIPO ABRIL 2025'!AQ56</f>
        <v>1</v>
      </c>
      <c r="P56" s="45">
        <f t="shared" si="0"/>
        <v>1</v>
      </c>
      <c r="Q56" s="46">
        <f t="shared" ref="Q56:T56" si="104">AK56</f>
        <v>1</v>
      </c>
      <c r="R56" s="46">
        <f t="shared" si="104"/>
        <v>1</v>
      </c>
      <c r="S56" s="46">
        <f t="shared" si="104"/>
        <v>1</v>
      </c>
      <c r="T56" s="47">
        <f t="shared" si="104"/>
        <v>1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2025'!AP55</f>
        <v>0</v>
      </c>
      <c r="AK56" s="52">
        <f t="shared" ref="AK56:AO56" si="105">P56-Z56+AE56+U56</f>
        <v>1</v>
      </c>
      <c r="AL56" s="46">
        <f t="shared" si="105"/>
        <v>1</v>
      </c>
      <c r="AM56" s="46">
        <f t="shared" si="105"/>
        <v>1</v>
      </c>
      <c r="AN56" s="46">
        <f t="shared" si="105"/>
        <v>1</v>
      </c>
      <c r="AO56" s="46">
        <f t="shared" si="105"/>
        <v>1</v>
      </c>
      <c r="AP56" s="37"/>
      <c r="AQ56" s="43">
        <f t="shared" si="3"/>
        <v>1</v>
      </c>
      <c r="AR56" s="41"/>
      <c r="AS56" s="41"/>
      <c r="AT56" s="53"/>
      <c r="AU56" s="54"/>
      <c r="AV56" s="54"/>
    </row>
    <row r="57" spans="1:48" ht="90" customHeight="1" x14ac:dyDescent="0.4">
      <c r="A57" s="35">
        <f t="shared" si="37"/>
        <v>51</v>
      </c>
      <c r="B57" s="67" t="s">
        <v>279</v>
      </c>
      <c r="C57" s="41" t="s">
        <v>132</v>
      </c>
      <c r="D57" s="53" t="s">
        <v>58</v>
      </c>
      <c r="E57" s="41" t="s">
        <v>280</v>
      </c>
      <c r="F57" s="41" t="s">
        <v>281</v>
      </c>
      <c r="G57" s="53" t="s">
        <v>42</v>
      </c>
      <c r="H57" s="74"/>
      <c r="I57" s="41" t="s">
        <v>282</v>
      </c>
      <c r="J57" s="37" t="s">
        <v>72</v>
      </c>
      <c r="K57" s="42">
        <v>45566</v>
      </c>
      <c r="L57" s="43" t="s">
        <v>277</v>
      </c>
      <c r="M57" s="43">
        <v>75</v>
      </c>
      <c r="N57" s="44"/>
      <c r="O57" s="43">
        <f>'EQUIPO ABRIL 2025'!AQ57</f>
        <v>2</v>
      </c>
      <c r="P57" s="45">
        <f t="shared" si="0"/>
        <v>2</v>
      </c>
      <c r="Q57" s="46">
        <f t="shared" ref="Q57:T57" si="106">AK57</f>
        <v>2</v>
      </c>
      <c r="R57" s="46">
        <f t="shared" si="106"/>
        <v>2</v>
      </c>
      <c r="S57" s="46">
        <f t="shared" si="106"/>
        <v>2</v>
      </c>
      <c r="T57" s="47">
        <f t="shared" si="106"/>
        <v>2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2025'!AP56</f>
        <v>2</v>
      </c>
      <c r="AK57" s="52">
        <f t="shared" ref="AK57:AO57" si="107">P57-Z57+AE57+U57</f>
        <v>2</v>
      </c>
      <c r="AL57" s="46">
        <f t="shared" si="107"/>
        <v>2</v>
      </c>
      <c r="AM57" s="46">
        <f t="shared" si="107"/>
        <v>2</v>
      </c>
      <c r="AN57" s="46">
        <f t="shared" si="107"/>
        <v>2</v>
      </c>
      <c r="AO57" s="46">
        <f t="shared" si="107"/>
        <v>2</v>
      </c>
      <c r="AP57" s="37"/>
      <c r="AQ57" s="43">
        <f t="shared" si="3"/>
        <v>2</v>
      </c>
      <c r="AR57" s="41"/>
      <c r="AS57" s="41"/>
      <c r="AT57" s="53"/>
      <c r="AU57" s="54"/>
      <c r="AV57" s="54"/>
    </row>
    <row r="58" spans="1:48" ht="90" customHeight="1" x14ac:dyDescent="0.4">
      <c r="A58" s="35">
        <f t="shared" si="37"/>
        <v>52</v>
      </c>
      <c r="B58" s="67" t="s">
        <v>283</v>
      </c>
      <c r="C58" s="41" t="s">
        <v>132</v>
      </c>
      <c r="D58" s="53" t="s">
        <v>58</v>
      </c>
      <c r="E58" s="41" t="s">
        <v>280</v>
      </c>
      <c r="F58" s="41" t="s">
        <v>284</v>
      </c>
      <c r="G58" s="53" t="s">
        <v>42</v>
      </c>
      <c r="H58" s="74"/>
      <c r="I58" s="41" t="s">
        <v>285</v>
      </c>
      <c r="J58" s="37" t="s">
        <v>72</v>
      </c>
      <c r="K58" s="42">
        <v>45566</v>
      </c>
      <c r="L58" s="43" t="s">
        <v>277</v>
      </c>
      <c r="M58" s="43">
        <v>75</v>
      </c>
      <c r="N58" s="44"/>
      <c r="O58" s="43">
        <f>'EQUIPO ABRIL 2025'!AQ58</f>
        <v>7</v>
      </c>
      <c r="P58" s="45">
        <f t="shared" si="0"/>
        <v>7</v>
      </c>
      <c r="Q58" s="46">
        <f t="shared" ref="Q58:T58" si="108">AK58</f>
        <v>7</v>
      </c>
      <c r="R58" s="46">
        <f t="shared" si="108"/>
        <v>7</v>
      </c>
      <c r="S58" s="46">
        <f t="shared" si="108"/>
        <v>7</v>
      </c>
      <c r="T58" s="47">
        <f t="shared" si="108"/>
        <v>7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2025'!AP57</f>
        <v>7</v>
      </c>
      <c r="AK58" s="52">
        <f t="shared" ref="AK58:AO58" si="109">P58-Z58+AE58+U58</f>
        <v>7</v>
      </c>
      <c r="AL58" s="46">
        <f t="shared" si="109"/>
        <v>7</v>
      </c>
      <c r="AM58" s="46">
        <f t="shared" si="109"/>
        <v>7</v>
      </c>
      <c r="AN58" s="46">
        <f t="shared" si="109"/>
        <v>7</v>
      </c>
      <c r="AO58" s="46">
        <f t="shared" si="109"/>
        <v>7</v>
      </c>
      <c r="AP58" s="37"/>
      <c r="AQ58" s="43">
        <f t="shared" si="3"/>
        <v>7</v>
      </c>
      <c r="AR58" s="41"/>
      <c r="AS58" s="41"/>
      <c r="AT58" s="53"/>
      <c r="AU58" s="54"/>
      <c r="AV58" s="54"/>
    </row>
    <row r="59" spans="1:48" ht="90" customHeight="1" x14ac:dyDescent="0.4">
      <c r="A59" s="35">
        <f t="shared" si="37"/>
        <v>53</v>
      </c>
      <c r="B59" s="110" t="s">
        <v>286</v>
      </c>
      <c r="C59" s="41"/>
      <c r="D59" s="105" t="s">
        <v>287</v>
      </c>
      <c r="E59" s="41" t="s">
        <v>288</v>
      </c>
      <c r="F59" s="41" t="s">
        <v>281</v>
      </c>
      <c r="G59" s="53"/>
      <c r="H59" s="74"/>
      <c r="I59" s="41"/>
      <c r="J59" s="37" t="s">
        <v>289</v>
      </c>
      <c r="K59" s="42">
        <v>45687</v>
      </c>
      <c r="L59" s="43" t="s">
        <v>290</v>
      </c>
      <c r="M59" s="43">
        <v>141</v>
      </c>
      <c r="N59" s="109"/>
      <c r="O59" s="43">
        <f>'EQUIPO ABRIL 2025'!AQ59</f>
        <v>1</v>
      </c>
      <c r="P59" s="45">
        <f t="shared" si="0"/>
        <v>1</v>
      </c>
      <c r="Q59" s="46">
        <f t="shared" ref="Q59:T59" si="110">AK59</f>
        <v>1</v>
      </c>
      <c r="R59" s="46">
        <f t="shared" si="110"/>
        <v>1</v>
      </c>
      <c r="S59" s="46">
        <f t="shared" si="110"/>
        <v>1</v>
      </c>
      <c r="T59" s="47">
        <f t="shared" si="110"/>
        <v>1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2025'!AP58</f>
        <v>1</v>
      </c>
      <c r="AK59" s="52">
        <f t="shared" ref="AK59:AO59" si="111">P59-Z59+AE59+U59</f>
        <v>1</v>
      </c>
      <c r="AL59" s="46">
        <f t="shared" si="111"/>
        <v>1</v>
      </c>
      <c r="AM59" s="46">
        <f t="shared" si="111"/>
        <v>1</v>
      </c>
      <c r="AN59" s="46">
        <f t="shared" si="111"/>
        <v>1</v>
      </c>
      <c r="AO59" s="46">
        <f t="shared" si="111"/>
        <v>1</v>
      </c>
      <c r="AP59" s="37"/>
      <c r="AQ59" s="43">
        <f t="shared" si="3"/>
        <v>1</v>
      </c>
      <c r="AR59" s="41"/>
      <c r="AS59" s="41"/>
      <c r="AT59" s="53"/>
      <c r="AU59" s="54"/>
      <c r="AV59" s="54"/>
    </row>
    <row r="60" spans="1:48" ht="90" customHeight="1" x14ac:dyDescent="0.4">
      <c r="A60" s="35">
        <f t="shared" si="37"/>
        <v>54</v>
      </c>
      <c r="B60" s="110" t="s">
        <v>291</v>
      </c>
      <c r="C60" s="41"/>
      <c r="D60" s="105" t="s">
        <v>292</v>
      </c>
      <c r="E60" s="41" t="s">
        <v>293</v>
      </c>
      <c r="F60" s="41" t="s">
        <v>294</v>
      </c>
      <c r="G60" s="53"/>
      <c r="H60" s="74"/>
      <c r="I60" s="41"/>
      <c r="J60" s="37"/>
      <c r="K60" s="42">
        <v>45689</v>
      </c>
      <c r="L60" s="43"/>
      <c r="M60" s="43">
        <v>151</v>
      </c>
      <c r="N60" s="109" t="s">
        <v>1100</v>
      </c>
      <c r="O60" s="43">
        <v>0</v>
      </c>
      <c r="P60" s="45">
        <f t="shared" si="0"/>
        <v>0</v>
      </c>
      <c r="Q60" s="46">
        <f t="shared" ref="Q60:T60" si="112">AK60</f>
        <v>0</v>
      </c>
      <c r="R60" s="46">
        <f t="shared" si="112"/>
        <v>0</v>
      </c>
      <c r="S60" s="46">
        <f t="shared" si="112"/>
        <v>0</v>
      </c>
      <c r="T60" s="47">
        <f t="shared" si="112"/>
        <v>0</v>
      </c>
      <c r="U60" s="48"/>
      <c r="V60" s="37"/>
      <c r="W60" s="37"/>
      <c r="X60" s="37">
        <v>1</v>
      </c>
      <c r="Y60" s="49"/>
      <c r="Z60" s="50"/>
      <c r="AA60" s="37"/>
      <c r="AB60" s="37"/>
      <c r="AC60" s="37">
        <v>1</v>
      </c>
      <c r="AD60" s="49"/>
      <c r="AE60" s="50"/>
      <c r="AF60" s="37"/>
      <c r="AG60" s="37"/>
      <c r="AH60" s="37"/>
      <c r="AI60" s="49"/>
      <c r="AJ60" s="51">
        <f>'EQUIPO ENERO 2025'!AP60</f>
        <v>34</v>
      </c>
      <c r="AK60" s="52">
        <f t="shared" ref="AK60:AO60" si="113">P60-Z60+AE60+U60</f>
        <v>0</v>
      </c>
      <c r="AL60" s="46">
        <f t="shared" si="113"/>
        <v>0</v>
      </c>
      <c r="AM60" s="46">
        <f t="shared" si="113"/>
        <v>0</v>
      </c>
      <c r="AN60" s="46">
        <f t="shared" si="113"/>
        <v>0</v>
      </c>
      <c r="AO60" s="46">
        <f t="shared" si="113"/>
        <v>0</v>
      </c>
      <c r="AP60" s="37"/>
      <c r="AQ60" s="43">
        <f t="shared" si="3"/>
        <v>0</v>
      </c>
      <c r="AR60" s="41"/>
      <c r="AS60" s="41"/>
      <c r="AT60" s="53"/>
      <c r="AU60" s="54"/>
      <c r="AV60" s="54"/>
    </row>
    <row r="61" spans="1:48" ht="90" customHeight="1" x14ac:dyDescent="0.4">
      <c r="A61" s="35">
        <f t="shared" si="37"/>
        <v>55</v>
      </c>
      <c r="B61" s="73" t="s">
        <v>296</v>
      </c>
      <c r="C61" s="41" t="s">
        <v>38</v>
      </c>
      <c r="D61" s="41" t="s">
        <v>59</v>
      </c>
      <c r="E61" s="41" t="s">
        <v>59</v>
      </c>
      <c r="F61" s="41" t="s">
        <v>297</v>
      </c>
      <c r="G61" s="44" t="s">
        <v>42</v>
      </c>
      <c r="H61" s="74">
        <v>300</v>
      </c>
      <c r="I61" s="41" t="s">
        <v>298</v>
      </c>
      <c r="J61" s="37" t="s">
        <v>72</v>
      </c>
      <c r="K61" s="42">
        <v>45107</v>
      </c>
      <c r="L61" s="43" t="s">
        <v>109</v>
      </c>
      <c r="M61" s="43">
        <v>387</v>
      </c>
      <c r="N61" s="44"/>
      <c r="O61" s="43">
        <f>'EQUIPO ABRIL 2025'!AQ61</f>
        <v>32</v>
      </c>
      <c r="P61" s="45">
        <f t="shared" si="0"/>
        <v>32</v>
      </c>
      <c r="Q61" s="46">
        <f t="shared" ref="Q61:T61" si="114">AK61</f>
        <v>32</v>
      </c>
      <c r="R61" s="46">
        <f t="shared" si="114"/>
        <v>32</v>
      </c>
      <c r="S61" s="46">
        <f t="shared" si="114"/>
        <v>32</v>
      </c>
      <c r="T61" s="47">
        <f t="shared" si="114"/>
        <v>32</v>
      </c>
      <c r="U61" s="48"/>
      <c r="V61" s="37"/>
      <c r="W61" s="37"/>
      <c r="X61" s="37"/>
      <c r="Y61" s="49"/>
      <c r="Z61" s="50"/>
      <c r="AA61" s="37"/>
      <c r="AB61" s="37"/>
      <c r="AC61" s="37"/>
      <c r="AD61" s="49"/>
      <c r="AE61" s="50"/>
      <c r="AF61" s="37"/>
      <c r="AG61" s="37"/>
      <c r="AH61" s="37"/>
      <c r="AI61" s="49"/>
      <c r="AJ61" s="51">
        <f>'EQUIPO ENERO 2025'!AP60</f>
        <v>34</v>
      </c>
      <c r="AK61" s="52">
        <f t="shared" ref="AK61:AO61" si="115">P61-Z61+AE61+U61</f>
        <v>32</v>
      </c>
      <c r="AL61" s="46">
        <f t="shared" si="115"/>
        <v>32</v>
      </c>
      <c r="AM61" s="46">
        <f t="shared" si="115"/>
        <v>32</v>
      </c>
      <c r="AN61" s="46">
        <f t="shared" si="115"/>
        <v>32</v>
      </c>
      <c r="AO61" s="46">
        <f t="shared" si="115"/>
        <v>32</v>
      </c>
      <c r="AP61" s="37"/>
      <c r="AQ61" s="43">
        <f t="shared" si="3"/>
        <v>32</v>
      </c>
      <c r="AR61" s="41"/>
      <c r="AS61" s="41"/>
      <c r="AT61" s="53"/>
      <c r="AU61" s="54"/>
      <c r="AV61" s="54"/>
    </row>
    <row r="62" spans="1:48" ht="90" customHeight="1" x14ac:dyDescent="0.4">
      <c r="A62" s="35">
        <f t="shared" si="37"/>
        <v>56</v>
      </c>
      <c r="B62" s="73" t="s">
        <v>300</v>
      </c>
      <c r="C62" s="41" t="s">
        <v>38</v>
      </c>
      <c r="D62" s="41" t="s">
        <v>59</v>
      </c>
      <c r="E62" s="41" t="s">
        <v>59</v>
      </c>
      <c r="F62" s="41" t="s">
        <v>301</v>
      </c>
      <c r="G62" s="44" t="s">
        <v>42</v>
      </c>
      <c r="H62" s="74">
        <v>300</v>
      </c>
      <c r="I62" s="41" t="s">
        <v>302</v>
      </c>
      <c r="J62" s="37" t="s">
        <v>72</v>
      </c>
      <c r="K62" s="42">
        <v>45107</v>
      </c>
      <c r="L62" s="43" t="s">
        <v>109</v>
      </c>
      <c r="M62" s="43">
        <v>387</v>
      </c>
      <c r="N62" s="44" t="s">
        <v>1710</v>
      </c>
      <c r="O62" s="43">
        <f>'EQUIPO ABRIL 2025'!AQ62</f>
        <v>50</v>
      </c>
      <c r="P62" s="45">
        <f t="shared" si="0"/>
        <v>50</v>
      </c>
      <c r="Q62" s="46">
        <f t="shared" ref="Q62:T62" si="116">AK62</f>
        <v>50</v>
      </c>
      <c r="R62" s="46">
        <f t="shared" si="116"/>
        <v>50</v>
      </c>
      <c r="S62" s="46">
        <f t="shared" si="116"/>
        <v>50</v>
      </c>
      <c r="T62" s="47">
        <f t="shared" si="116"/>
        <v>49</v>
      </c>
      <c r="U62" s="48"/>
      <c r="V62" s="37"/>
      <c r="W62" s="37"/>
      <c r="X62" s="37"/>
      <c r="Y62" s="49"/>
      <c r="Z62" s="50"/>
      <c r="AA62" s="37"/>
      <c r="AB62" s="37"/>
      <c r="AC62" s="37">
        <v>1</v>
      </c>
      <c r="AD62" s="49"/>
      <c r="AE62" s="50"/>
      <c r="AF62" s="37"/>
      <c r="AG62" s="37"/>
      <c r="AH62" s="37"/>
      <c r="AI62" s="49"/>
      <c r="AJ62" s="51">
        <f>'EQUIPO ENERO 2025'!AP61</f>
        <v>58</v>
      </c>
      <c r="AK62" s="52">
        <f t="shared" ref="AK62:AO62" si="117">P62-Z62+AE62+U62</f>
        <v>50</v>
      </c>
      <c r="AL62" s="46">
        <f t="shared" si="117"/>
        <v>50</v>
      </c>
      <c r="AM62" s="46">
        <f t="shared" si="117"/>
        <v>50</v>
      </c>
      <c r="AN62" s="46">
        <f t="shared" si="117"/>
        <v>49</v>
      </c>
      <c r="AO62" s="46">
        <f t="shared" si="117"/>
        <v>49</v>
      </c>
      <c r="AP62" s="37"/>
      <c r="AQ62" s="43">
        <f t="shared" si="3"/>
        <v>49</v>
      </c>
      <c r="AR62" s="41"/>
      <c r="AS62" s="41"/>
      <c r="AT62" s="53"/>
      <c r="AU62" s="54"/>
      <c r="AV62" s="54"/>
    </row>
    <row r="63" spans="1:48" ht="90" customHeight="1" x14ac:dyDescent="0.4">
      <c r="A63" s="35">
        <f t="shared" si="37"/>
        <v>57</v>
      </c>
      <c r="B63" s="73" t="s">
        <v>306</v>
      </c>
      <c r="C63" s="41" t="s">
        <v>155</v>
      </c>
      <c r="D63" s="41"/>
      <c r="E63" s="41" t="s">
        <v>59</v>
      </c>
      <c r="F63" s="41" t="s">
        <v>301</v>
      </c>
      <c r="G63" s="44"/>
      <c r="H63" s="74"/>
      <c r="I63" s="41"/>
      <c r="J63" s="37"/>
      <c r="K63" s="42"/>
      <c r="L63" s="43"/>
      <c r="M63" s="43">
        <v>72</v>
      </c>
      <c r="N63" s="44"/>
      <c r="O63" s="43">
        <f>'EQUIPO ABRIL 2025'!AQ63</f>
        <v>0</v>
      </c>
      <c r="P63" s="45">
        <f t="shared" si="0"/>
        <v>0</v>
      </c>
      <c r="Q63" s="46">
        <f t="shared" ref="Q63:T63" si="118">AK63</f>
        <v>0</v>
      </c>
      <c r="R63" s="46">
        <f t="shared" si="118"/>
        <v>0</v>
      </c>
      <c r="S63" s="46">
        <f t="shared" si="118"/>
        <v>0</v>
      </c>
      <c r="T63" s="47">
        <f t="shared" si="118"/>
        <v>0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2025'!AP62</f>
        <v>0</v>
      </c>
      <c r="AK63" s="52">
        <f t="shared" ref="AK63:AO63" si="119">P63-Z63+AE63+U63</f>
        <v>0</v>
      </c>
      <c r="AL63" s="46">
        <f t="shared" si="119"/>
        <v>0</v>
      </c>
      <c r="AM63" s="46">
        <f t="shared" si="119"/>
        <v>0</v>
      </c>
      <c r="AN63" s="46">
        <f t="shared" si="119"/>
        <v>0</v>
      </c>
      <c r="AO63" s="46">
        <f t="shared" si="119"/>
        <v>0</v>
      </c>
      <c r="AP63" s="37"/>
      <c r="AQ63" s="43">
        <f t="shared" si="3"/>
        <v>0</v>
      </c>
      <c r="AR63" s="53"/>
      <c r="AS63" s="53"/>
      <c r="AT63" s="53"/>
      <c r="AU63" s="54"/>
      <c r="AV63" s="54"/>
    </row>
    <row r="64" spans="1:48" ht="90" customHeight="1" x14ac:dyDescent="0.4">
      <c r="A64" s="35">
        <f t="shared" si="37"/>
        <v>58</v>
      </c>
      <c r="B64" s="73" t="s">
        <v>307</v>
      </c>
      <c r="C64" s="41" t="s">
        <v>74</v>
      </c>
      <c r="D64" s="41" t="s">
        <v>59</v>
      </c>
      <c r="E64" s="53" t="s">
        <v>308</v>
      </c>
      <c r="F64" s="41" t="s">
        <v>309</v>
      </c>
      <c r="G64" s="44" t="s">
        <v>42</v>
      </c>
      <c r="H64" s="74"/>
      <c r="I64" s="41" t="s">
        <v>310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f>'EQUIPO ABRIL 2025'!AQ64</f>
        <v>24</v>
      </c>
      <c r="P64" s="45">
        <f t="shared" si="0"/>
        <v>24</v>
      </c>
      <c r="Q64" s="46">
        <f t="shared" ref="Q64:T64" si="120">AK64</f>
        <v>24</v>
      </c>
      <c r="R64" s="46">
        <f t="shared" si="120"/>
        <v>24</v>
      </c>
      <c r="S64" s="46">
        <f t="shared" si="120"/>
        <v>24</v>
      </c>
      <c r="T64" s="47">
        <f t="shared" si="120"/>
        <v>24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1">
        <f>'EQUIPO ENERO 2025'!AP63</f>
        <v>25</v>
      </c>
      <c r="AK64" s="52">
        <f t="shared" ref="AK64:AO64" si="121">P64-Z64+AE64+U64</f>
        <v>24</v>
      </c>
      <c r="AL64" s="46">
        <f t="shared" si="121"/>
        <v>24</v>
      </c>
      <c r="AM64" s="46">
        <f t="shared" si="121"/>
        <v>24</v>
      </c>
      <c r="AN64" s="46">
        <f t="shared" si="121"/>
        <v>24</v>
      </c>
      <c r="AO64" s="46">
        <f t="shared" si="121"/>
        <v>24</v>
      </c>
      <c r="AP64" s="37"/>
      <c r="AQ64" s="43">
        <f t="shared" si="3"/>
        <v>24</v>
      </c>
      <c r="AR64" s="53"/>
      <c r="AS64" s="53"/>
      <c r="AT64" s="53"/>
      <c r="AU64" s="54"/>
      <c r="AV64" s="54"/>
    </row>
    <row r="65" spans="1:48" ht="90" customHeight="1" x14ac:dyDescent="0.4">
      <c r="A65" s="35">
        <f t="shared" si="37"/>
        <v>59</v>
      </c>
      <c r="B65" s="73" t="s">
        <v>315</v>
      </c>
      <c r="C65" s="41" t="s">
        <v>74</v>
      </c>
      <c r="D65" s="41" t="s">
        <v>59</v>
      </c>
      <c r="E65" s="53" t="s">
        <v>316</v>
      </c>
      <c r="F65" s="41" t="s">
        <v>317</v>
      </c>
      <c r="G65" s="44" t="s">
        <v>42</v>
      </c>
      <c r="H65" s="74"/>
      <c r="I65" s="41" t="s">
        <v>318</v>
      </c>
      <c r="J65" s="37" t="s">
        <v>72</v>
      </c>
      <c r="K65" s="42">
        <v>45574</v>
      </c>
      <c r="L65" s="43" t="s">
        <v>142</v>
      </c>
      <c r="M65" s="43">
        <v>75</v>
      </c>
      <c r="N65" s="44"/>
      <c r="O65" s="43">
        <f>'EQUIPO ABRIL 2025'!AQ65</f>
        <v>45</v>
      </c>
      <c r="P65" s="45">
        <f t="shared" si="0"/>
        <v>45</v>
      </c>
      <c r="Q65" s="46">
        <f t="shared" ref="Q65:T65" si="122">AK65</f>
        <v>45</v>
      </c>
      <c r="R65" s="46">
        <f t="shared" si="122"/>
        <v>45</v>
      </c>
      <c r="S65" s="46">
        <f t="shared" si="122"/>
        <v>45</v>
      </c>
      <c r="T65" s="47">
        <f t="shared" si="122"/>
        <v>45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2025'!AP64</f>
        <v>45</v>
      </c>
      <c r="AK65" s="52">
        <f t="shared" ref="AK65:AO65" si="123">P65-Z65+AE65+U65</f>
        <v>45</v>
      </c>
      <c r="AL65" s="46">
        <f t="shared" si="123"/>
        <v>45</v>
      </c>
      <c r="AM65" s="46">
        <f t="shared" si="123"/>
        <v>45</v>
      </c>
      <c r="AN65" s="46">
        <f t="shared" si="123"/>
        <v>45</v>
      </c>
      <c r="AO65" s="46">
        <f t="shared" si="123"/>
        <v>45</v>
      </c>
      <c r="AP65" s="37"/>
      <c r="AQ65" s="43">
        <f t="shared" si="3"/>
        <v>45</v>
      </c>
      <c r="AR65" s="53"/>
      <c r="AS65" s="53"/>
      <c r="AT65" s="53"/>
      <c r="AU65" s="54"/>
      <c r="AV65" s="54"/>
    </row>
    <row r="66" spans="1:48" ht="90" customHeight="1" x14ac:dyDescent="0.4">
      <c r="A66" s="35">
        <f t="shared" si="37"/>
        <v>60</v>
      </c>
      <c r="B66" s="73" t="s">
        <v>322</v>
      </c>
      <c r="C66" s="41" t="s">
        <v>155</v>
      </c>
      <c r="D66" s="41" t="s">
        <v>59</v>
      </c>
      <c r="E66" s="41" t="s">
        <v>323</v>
      </c>
      <c r="F66" s="41" t="s">
        <v>324</v>
      </c>
      <c r="G66" s="44" t="s">
        <v>42</v>
      </c>
      <c r="H66" s="74"/>
      <c r="I66" s="41" t="s">
        <v>326</v>
      </c>
      <c r="J66" s="37" t="s">
        <v>72</v>
      </c>
      <c r="K66" s="42">
        <v>45673</v>
      </c>
      <c r="L66" s="43" t="s">
        <v>89</v>
      </c>
      <c r="M66" s="43">
        <v>130</v>
      </c>
      <c r="N66" s="44"/>
      <c r="O66" s="43">
        <f>'EQUIPO ABRIL 2025'!AQ66</f>
        <v>2</v>
      </c>
      <c r="P66" s="45">
        <f t="shared" si="0"/>
        <v>2</v>
      </c>
      <c r="Q66" s="46">
        <f t="shared" ref="Q66:T66" si="124">AK66</f>
        <v>2</v>
      </c>
      <c r="R66" s="46">
        <f t="shared" si="124"/>
        <v>2</v>
      </c>
      <c r="S66" s="46">
        <f t="shared" si="124"/>
        <v>2</v>
      </c>
      <c r="T66" s="47">
        <f t="shared" si="124"/>
        <v>2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1">
        <f>'EQUIPO ENERO 2025'!AP65</f>
        <v>4</v>
      </c>
      <c r="AK66" s="52">
        <f t="shared" ref="AK66:AO66" si="125">P66-Z66+AE66+U66</f>
        <v>2</v>
      </c>
      <c r="AL66" s="46">
        <f t="shared" si="125"/>
        <v>2</v>
      </c>
      <c r="AM66" s="46">
        <f t="shared" si="125"/>
        <v>2</v>
      </c>
      <c r="AN66" s="46">
        <f t="shared" si="125"/>
        <v>2</v>
      </c>
      <c r="AO66" s="46">
        <f t="shared" si="125"/>
        <v>2</v>
      </c>
      <c r="AP66" s="37"/>
      <c r="AQ66" s="43">
        <f t="shared" si="3"/>
        <v>2</v>
      </c>
      <c r="AR66" s="53"/>
      <c r="AS66" s="53"/>
      <c r="AT66" s="53"/>
      <c r="AU66" s="54"/>
      <c r="AV66" s="54"/>
    </row>
    <row r="67" spans="1:48" ht="90" customHeight="1" x14ac:dyDescent="0.4">
      <c r="A67" s="35">
        <f t="shared" si="37"/>
        <v>61</v>
      </c>
      <c r="B67" s="73" t="s">
        <v>328</v>
      </c>
      <c r="C67" s="41" t="s">
        <v>155</v>
      </c>
      <c r="D67" s="41" t="s">
        <v>59</v>
      </c>
      <c r="E67" s="41" t="s">
        <v>329</v>
      </c>
      <c r="F67" s="41" t="s">
        <v>330</v>
      </c>
      <c r="G67" s="44" t="s">
        <v>42</v>
      </c>
      <c r="H67" s="74"/>
      <c r="I67" s="41" t="s">
        <v>331</v>
      </c>
      <c r="J67" s="37" t="s">
        <v>72</v>
      </c>
      <c r="K67" s="42">
        <v>45673</v>
      </c>
      <c r="L67" s="43" t="s">
        <v>89</v>
      </c>
      <c r="M67" s="43">
        <v>131</v>
      </c>
      <c r="N67" s="44"/>
      <c r="O67" s="43">
        <f>'EQUIPO ABRIL 2025'!AQ67</f>
        <v>10</v>
      </c>
      <c r="P67" s="45">
        <f t="shared" si="0"/>
        <v>10</v>
      </c>
      <c r="Q67" s="46">
        <f t="shared" ref="Q67:T67" si="126">AK67</f>
        <v>10</v>
      </c>
      <c r="R67" s="46">
        <f t="shared" si="126"/>
        <v>10</v>
      </c>
      <c r="S67" s="46">
        <f t="shared" si="126"/>
        <v>10</v>
      </c>
      <c r="T67" s="47">
        <f t="shared" si="126"/>
        <v>10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2025'!AP66</f>
        <v>10</v>
      </c>
      <c r="AK67" s="52">
        <f t="shared" ref="AK67:AO67" si="127">P67-Z67+AE67+U67</f>
        <v>10</v>
      </c>
      <c r="AL67" s="46">
        <f t="shared" si="127"/>
        <v>10</v>
      </c>
      <c r="AM67" s="46">
        <f t="shared" si="127"/>
        <v>10</v>
      </c>
      <c r="AN67" s="46">
        <f t="shared" si="127"/>
        <v>10</v>
      </c>
      <c r="AO67" s="46">
        <f t="shared" si="127"/>
        <v>10</v>
      </c>
      <c r="AP67" s="37"/>
      <c r="AQ67" s="43">
        <f t="shared" si="3"/>
        <v>10</v>
      </c>
      <c r="AR67" s="53"/>
      <c r="AS67" s="53"/>
      <c r="AT67" s="53"/>
      <c r="AU67" s="54"/>
      <c r="AV67" s="54"/>
    </row>
    <row r="68" spans="1:48" ht="90" customHeight="1" x14ac:dyDescent="0.4">
      <c r="A68" s="35">
        <f t="shared" si="37"/>
        <v>62</v>
      </c>
      <c r="B68" s="67" t="s">
        <v>333</v>
      </c>
      <c r="C68" s="41" t="s">
        <v>38</v>
      </c>
      <c r="D68" s="105" t="s">
        <v>334</v>
      </c>
      <c r="E68" s="41" t="s">
        <v>335</v>
      </c>
      <c r="F68" s="41"/>
      <c r="G68" s="53" t="s">
        <v>42</v>
      </c>
      <c r="H68" s="41"/>
      <c r="I68" s="41" t="s">
        <v>336</v>
      </c>
      <c r="J68" s="39"/>
      <c r="K68" s="42">
        <v>44592</v>
      </c>
      <c r="L68" s="43"/>
      <c r="M68" s="43"/>
      <c r="N68" s="44"/>
      <c r="O68" s="43">
        <f>'EQUIPO ABRIL 2025'!AQ68</f>
        <v>0</v>
      </c>
      <c r="P68" s="45">
        <f t="shared" si="0"/>
        <v>0</v>
      </c>
      <c r="Q68" s="46">
        <f t="shared" ref="Q68:T68" si="128">AK68</f>
        <v>0</v>
      </c>
      <c r="R68" s="46">
        <f t="shared" si="128"/>
        <v>0</v>
      </c>
      <c r="S68" s="46">
        <f t="shared" si="128"/>
        <v>0</v>
      </c>
      <c r="T68" s="47">
        <f t="shared" si="128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1">
        <f>'EQUIPO ENERO 2025'!AP67</f>
        <v>0</v>
      </c>
      <c r="AK68" s="52">
        <f t="shared" ref="AK68:AO68" si="129">P68-Z68+AE68+U68</f>
        <v>0</v>
      </c>
      <c r="AL68" s="46">
        <f t="shared" si="129"/>
        <v>0</v>
      </c>
      <c r="AM68" s="46">
        <f t="shared" si="129"/>
        <v>0</v>
      </c>
      <c r="AN68" s="46">
        <f t="shared" si="129"/>
        <v>0</v>
      </c>
      <c r="AO68" s="46">
        <f t="shared" si="129"/>
        <v>0</v>
      </c>
      <c r="AP68" s="37"/>
      <c r="AQ68" s="43">
        <f t="shared" si="3"/>
        <v>0</v>
      </c>
      <c r="AR68" s="41"/>
      <c r="AS68" s="41"/>
      <c r="AT68" s="53"/>
      <c r="AU68" s="54"/>
      <c r="AV68" s="54"/>
    </row>
    <row r="69" spans="1:48" ht="90" customHeight="1" x14ac:dyDescent="0.4">
      <c r="A69" s="35">
        <f t="shared" si="37"/>
        <v>63</v>
      </c>
      <c r="B69" s="67" t="s">
        <v>339</v>
      </c>
      <c r="C69" s="41" t="s">
        <v>38</v>
      </c>
      <c r="D69" s="105" t="s">
        <v>334</v>
      </c>
      <c r="E69" s="41" t="s">
        <v>340</v>
      </c>
      <c r="F69" s="41"/>
      <c r="G69" s="53" t="s">
        <v>42</v>
      </c>
      <c r="H69" s="41"/>
      <c r="I69" s="41" t="s">
        <v>341</v>
      </c>
      <c r="J69" s="44"/>
      <c r="K69" s="42">
        <v>44592</v>
      </c>
      <c r="L69" s="43"/>
      <c r="M69" s="43"/>
      <c r="N69" s="44"/>
      <c r="O69" s="43">
        <f>'EQUIPO ABRIL 2025'!AQ69</f>
        <v>0</v>
      </c>
      <c r="P69" s="45">
        <f t="shared" si="0"/>
        <v>0</v>
      </c>
      <c r="Q69" s="46">
        <f t="shared" ref="Q69:T69" si="130">AK69</f>
        <v>0</v>
      </c>
      <c r="R69" s="46">
        <f t="shared" si="130"/>
        <v>0</v>
      </c>
      <c r="S69" s="46">
        <f t="shared" si="130"/>
        <v>0</v>
      </c>
      <c r="T69" s="47">
        <f t="shared" si="130"/>
        <v>0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1">
        <f>'EQUIPO ENERO 2025'!AP68</f>
        <v>0</v>
      </c>
      <c r="AK69" s="52">
        <f t="shared" ref="AK69:AO69" si="131">P69-Z69+AE69+U69</f>
        <v>0</v>
      </c>
      <c r="AL69" s="46">
        <f t="shared" si="131"/>
        <v>0</v>
      </c>
      <c r="AM69" s="46">
        <f t="shared" si="131"/>
        <v>0</v>
      </c>
      <c r="AN69" s="46">
        <f t="shared" si="131"/>
        <v>0</v>
      </c>
      <c r="AO69" s="46">
        <f t="shared" si="131"/>
        <v>0</v>
      </c>
      <c r="AP69" s="37"/>
      <c r="AQ69" s="43">
        <f t="shared" si="3"/>
        <v>0</v>
      </c>
      <c r="AR69" s="41"/>
      <c r="AS69" s="41"/>
      <c r="AT69" s="53"/>
      <c r="AU69" s="54"/>
      <c r="AV69" s="54"/>
    </row>
    <row r="70" spans="1:48" ht="90" customHeight="1" x14ac:dyDescent="0.4">
      <c r="A70" s="35">
        <f t="shared" si="37"/>
        <v>64</v>
      </c>
      <c r="B70" s="67" t="s">
        <v>344</v>
      </c>
      <c r="C70" s="37" t="s">
        <v>52</v>
      </c>
      <c r="D70" s="37"/>
      <c r="E70" s="41" t="s">
        <v>345</v>
      </c>
      <c r="F70" s="37"/>
      <c r="G70" s="38"/>
      <c r="H70" s="37"/>
      <c r="I70" s="41" t="s">
        <v>346</v>
      </c>
      <c r="J70" s="37" t="s">
        <v>72</v>
      </c>
      <c r="K70" s="42">
        <v>45279</v>
      </c>
      <c r="L70" s="43"/>
      <c r="M70" s="43">
        <v>481</v>
      </c>
      <c r="N70" s="44"/>
      <c r="O70" s="43">
        <f>'EQUIPO ABRIL 2025'!AQ70</f>
        <v>12</v>
      </c>
      <c r="P70" s="45">
        <f t="shared" si="0"/>
        <v>12</v>
      </c>
      <c r="Q70" s="46">
        <f t="shared" ref="Q70:T70" si="132">AK70</f>
        <v>12</v>
      </c>
      <c r="R70" s="46">
        <f t="shared" si="132"/>
        <v>12</v>
      </c>
      <c r="S70" s="46">
        <f t="shared" si="132"/>
        <v>12</v>
      </c>
      <c r="T70" s="47">
        <f t="shared" si="132"/>
        <v>12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2025'!AP69</f>
        <v>12</v>
      </c>
      <c r="AK70" s="52">
        <f t="shared" ref="AK70:AO70" si="133">P70-Z70+AE70+U70</f>
        <v>12</v>
      </c>
      <c r="AL70" s="46">
        <f t="shared" si="133"/>
        <v>12</v>
      </c>
      <c r="AM70" s="46">
        <f t="shared" si="133"/>
        <v>12</v>
      </c>
      <c r="AN70" s="46">
        <f t="shared" si="133"/>
        <v>12</v>
      </c>
      <c r="AO70" s="46">
        <f t="shared" si="133"/>
        <v>12</v>
      </c>
      <c r="AP70" s="37"/>
      <c r="AQ70" s="43">
        <f t="shared" si="3"/>
        <v>12</v>
      </c>
      <c r="AR70" s="41"/>
      <c r="AS70" s="41"/>
      <c r="AT70" s="53"/>
      <c r="AU70" s="54"/>
      <c r="AV70" s="54"/>
    </row>
    <row r="71" spans="1:48" ht="90" customHeight="1" x14ac:dyDescent="0.4">
      <c r="A71" s="35">
        <f t="shared" si="37"/>
        <v>65</v>
      </c>
      <c r="B71" s="67" t="s">
        <v>348</v>
      </c>
      <c r="C71" s="37" t="s">
        <v>155</v>
      </c>
      <c r="D71" s="37" t="s">
        <v>59</v>
      </c>
      <c r="E71" s="41" t="s">
        <v>59</v>
      </c>
      <c r="F71" s="37" t="s">
        <v>87</v>
      </c>
      <c r="G71" s="38" t="s">
        <v>42</v>
      </c>
      <c r="H71" s="37"/>
      <c r="I71" s="41" t="s">
        <v>349</v>
      </c>
      <c r="J71" s="37" t="s">
        <v>72</v>
      </c>
      <c r="K71" s="42">
        <v>45673</v>
      </c>
      <c r="L71" s="43" t="s">
        <v>89</v>
      </c>
      <c r="M71" s="43">
        <v>130</v>
      </c>
      <c r="N71" s="131"/>
      <c r="O71" s="43">
        <f>'EQUIPO ABRIL 2025'!AQ71</f>
        <v>11</v>
      </c>
      <c r="P71" s="45">
        <f t="shared" si="0"/>
        <v>11</v>
      </c>
      <c r="Q71" s="46">
        <f t="shared" ref="Q71:T71" si="134">AK71</f>
        <v>11</v>
      </c>
      <c r="R71" s="46">
        <f t="shared" si="134"/>
        <v>11</v>
      </c>
      <c r="S71" s="37">
        <f t="shared" si="134"/>
        <v>11</v>
      </c>
      <c r="T71" s="132">
        <f t="shared" si="134"/>
        <v>11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2025'!AP70</f>
        <v>11</v>
      </c>
      <c r="AK71" s="52">
        <f t="shared" ref="AK71:AL71" si="135">P71-Z71+AE71+U71</f>
        <v>11</v>
      </c>
      <c r="AL71" s="46">
        <f t="shared" si="135"/>
        <v>11</v>
      </c>
      <c r="AM71" s="37">
        <v>11</v>
      </c>
      <c r="AN71" s="37">
        <f t="shared" ref="AN71:AO71" si="136">S71-AC71+AH71+X71</f>
        <v>11</v>
      </c>
      <c r="AO71" s="37">
        <f t="shared" si="136"/>
        <v>11</v>
      </c>
      <c r="AP71" s="37"/>
      <c r="AQ71" s="43">
        <f t="shared" si="3"/>
        <v>11</v>
      </c>
      <c r="AR71" s="41"/>
      <c r="AS71" s="41"/>
      <c r="AT71" s="53"/>
      <c r="AU71" s="54"/>
      <c r="AV71" s="54"/>
    </row>
    <row r="72" spans="1:48" ht="90" customHeight="1" x14ac:dyDescent="0.4">
      <c r="A72" s="35">
        <f t="shared" si="37"/>
        <v>66</v>
      </c>
      <c r="B72" s="67" t="s">
        <v>350</v>
      </c>
      <c r="C72" s="41" t="s">
        <v>38</v>
      </c>
      <c r="D72" s="37"/>
      <c r="E72" s="41"/>
      <c r="F72" s="37"/>
      <c r="G72" s="38" t="s">
        <v>42</v>
      </c>
      <c r="H72" s="37"/>
      <c r="I72" s="41" t="s">
        <v>351</v>
      </c>
      <c r="J72" s="37"/>
      <c r="K72" s="42"/>
      <c r="L72" s="43"/>
      <c r="M72" s="43"/>
      <c r="N72" s="44"/>
      <c r="O72" s="43">
        <f>'EQUIPO ABRIL 2025'!AQ72</f>
        <v>3</v>
      </c>
      <c r="P72" s="45">
        <f t="shared" si="0"/>
        <v>3</v>
      </c>
      <c r="Q72" s="46">
        <f t="shared" ref="Q72:T72" si="137">AK72</f>
        <v>2</v>
      </c>
      <c r="R72" s="46">
        <f t="shared" si="137"/>
        <v>2</v>
      </c>
      <c r="S72" s="46">
        <f t="shared" si="137"/>
        <v>2</v>
      </c>
      <c r="T72" s="47">
        <f t="shared" si="137"/>
        <v>2</v>
      </c>
      <c r="U72" s="48"/>
      <c r="V72" s="37"/>
      <c r="W72" s="37"/>
      <c r="X72" s="37"/>
      <c r="Y72" s="49"/>
      <c r="Z72" s="50">
        <v>1</v>
      </c>
      <c r="AA72" s="37"/>
      <c r="AB72" s="37"/>
      <c r="AC72" s="37"/>
      <c r="AD72" s="49"/>
      <c r="AE72" s="50"/>
      <c r="AF72" s="37"/>
      <c r="AG72" s="37"/>
      <c r="AH72" s="37"/>
      <c r="AI72" s="49"/>
      <c r="AJ72" s="51">
        <f>'EQUIPO ENERO 2025'!AP71</f>
        <v>3</v>
      </c>
      <c r="AK72" s="52">
        <f t="shared" ref="AK72:AO72" si="138">P72-Z72+AE72+U72</f>
        <v>2</v>
      </c>
      <c r="AL72" s="46">
        <f t="shared" si="138"/>
        <v>2</v>
      </c>
      <c r="AM72" s="46">
        <f t="shared" si="138"/>
        <v>2</v>
      </c>
      <c r="AN72" s="46">
        <f t="shared" si="138"/>
        <v>2</v>
      </c>
      <c r="AO72" s="46">
        <f t="shared" si="138"/>
        <v>2</v>
      </c>
      <c r="AP72" s="37"/>
      <c r="AQ72" s="43">
        <f t="shared" si="3"/>
        <v>2</v>
      </c>
      <c r="AR72" s="41"/>
      <c r="AS72" s="41">
        <v>351</v>
      </c>
      <c r="AT72" s="53"/>
      <c r="AU72" s="54"/>
      <c r="AV72" s="54"/>
    </row>
    <row r="73" spans="1:48" ht="90" customHeight="1" x14ac:dyDescent="0.4">
      <c r="A73" s="35">
        <f t="shared" si="37"/>
        <v>67</v>
      </c>
      <c r="B73" s="67" t="s">
        <v>352</v>
      </c>
      <c r="C73" s="41" t="s">
        <v>38</v>
      </c>
      <c r="D73" s="41" t="s">
        <v>59</v>
      </c>
      <c r="E73" s="41" t="s">
        <v>354</v>
      </c>
      <c r="F73" s="37" t="s">
        <v>355</v>
      </c>
      <c r="G73" s="53" t="s">
        <v>42</v>
      </c>
      <c r="H73" s="74">
        <v>1500</v>
      </c>
      <c r="I73" s="41" t="s">
        <v>356</v>
      </c>
      <c r="J73" s="41" t="s">
        <v>72</v>
      </c>
      <c r="K73" s="62">
        <v>45687</v>
      </c>
      <c r="L73" s="43" t="s">
        <v>109</v>
      </c>
      <c r="M73" s="43">
        <v>145</v>
      </c>
      <c r="N73" s="44"/>
      <c r="O73" s="43">
        <f>'EQUIPO ABRIL 2025'!AQ73</f>
        <v>6</v>
      </c>
      <c r="P73" s="45">
        <f t="shared" si="0"/>
        <v>6</v>
      </c>
      <c r="Q73" s="46">
        <f t="shared" ref="Q73:T73" si="139">AK73</f>
        <v>6</v>
      </c>
      <c r="R73" s="46">
        <f t="shared" si="139"/>
        <v>6</v>
      </c>
      <c r="S73" s="46">
        <f t="shared" si="139"/>
        <v>6</v>
      </c>
      <c r="T73" s="47">
        <f t="shared" si="139"/>
        <v>6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1">
        <f>'EQUIPO ENERO 2025'!AP72</f>
        <v>6</v>
      </c>
      <c r="AK73" s="52">
        <f t="shared" ref="AK73:AO73" si="140">P73-Z73+AE73+U73</f>
        <v>6</v>
      </c>
      <c r="AL73" s="46">
        <f t="shared" si="140"/>
        <v>6</v>
      </c>
      <c r="AM73" s="46">
        <f t="shared" si="140"/>
        <v>6</v>
      </c>
      <c r="AN73" s="46">
        <f t="shared" si="140"/>
        <v>6</v>
      </c>
      <c r="AO73" s="46">
        <f t="shared" si="140"/>
        <v>6</v>
      </c>
      <c r="AP73" s="38" t="s">
        <v>360</v>
      </c>
      <c r="AQ73" s="43">
        <f t="shared" si="3"/>
        <v>6</v>
      </c>
      <c r="AR73" s="53"/>
      <c r="AS73" s="53"/>
      <c r="AT73" s="133"/>
      <c r="AU73" s="54"/>
      <c r="AV73" s="54"/>
    </row>
    <row r="74" spans="1:48" ht="90" customHeight="1" x14ac:dyDescent="0.4">
      <c r="A74" s="35">
        <f t="shared" si="37"/>
        <v>68</v>
      </c>
      <c r="B74" s="67" t="s">
        <v>361</v>
      </c>
      <c r="C74" s="41" t="s">
        <v>38</v>
      </c>
      <c r="D74" s="37" t="s">
        <v>362</v>
      </c>
      <c r="E74" s="41" t="s">
        <v>363</v>
      </c>
      <c r="F74" s="37"/>
      <c r="G74" s="38"/>
      <c r="H74" s="37"/>
      <c r="I74" s="41" t="s">
        <v>364</v>
      </c>
      <c r="J74" s="37" t="s">
        <v>362</v>
      </c>
      <c r="K74" s="42">
        <v>45062</v>
      </c>
      <c r="L74" s="43"/>
      <c r="M74" s="43">
        <v>352</v>
      </c>
      <c r="N74" s="44"/>
      <c r="O74" s="43">
        <f>'EQUIPO ABRIL 2025'!AQ74</f>
        <v>0</v>
      </c>
      <c r="P74" s="45">
        <f t="shared" si="0"/>
        <v>0</v>
      </c>
      <c r="Q74" s="46">
        <f t="shared" ref="Q74:T74" si="141">AK74</f>
        <v>0</v>
      </c>
      <c r="R74" s="46">
        <f t="shared" si="141"/>
        <v>0</v>
      </c>
      <c r="S74" s="46">
        <f t="shared" si="141"/>
        <v>0</v>
      </c>
      <c r="T74" s="47">
        <f t="shared" si="141"/>
        <v>0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2025'!AP73</f>
        <v>0</v>
      </c>
      <c r="AK74" s="52">
        <f t="shared" ref="AK74:AO74" si="142">P74-Z74+AE74+U74</f>
        <v>0</v>
      </c>
      <c r="AL74" s="46">
        <f t="shared" si="142"/>
        <v>0</v>
      </c>
      <c r="AM74" s="46">
        <f t="shared" si="142"/>
        <v>0</v>
      </c>
      <c r="AN74" s="46">
        <f t="shared" si="142"/>
        <v>0</v>
      </c>
      <c r="AO74" s="46">
        <f t="shared" si="142"/>
        <v>0</v>
      </c>
      <c r="AP74" s="37"/>
      <c r="AQ74" s="43">
        <f t="shared" si="3"/>
        <v>0</v>
      </c>
      <c r="AR74" s="41"/>
      <c r="AS74" s="41"/>
      <c r="AT74" s="53"/>
      <c r="AU74" s="54"/>
      <c r="AV74" s="54"/>
    </row>
    <row r="75" spans="1:48" ht="90" customHeight="1" x14ac:dyDescent="0.4">
      <c r="A75" s="35">
        <f t="shared" si="37"/>
        <v>69</v>
      </c>
      <c r="B75" s="55" t="s">
        <v>365</v>
      </c>
      <c r="C75" s="41" t="s">
        <v>38</v>
      </c>
      <c r="D75" s="56" t="s">
        <v>58</v>
      </c>
      <c r="E75" s="57" t="s">
        <v>366</v>
      </c>
      <c r="F75" s="58"/>
      <c r="G75" s="59" t="s">
        <v>42</v>
      </c>
      <c r="H75" s="60">
        <v>5500</v>
      </c>
      <c r="I75" s="61" t="s">
        <v>367</v>
      </c>
      <c r="J75" s="40" t="s">
        <v>58</v>
      </c>
      <c r="K75" s="42">
        <v>45795</v>
      </c>
      <c r="L75" s="43" t="s">
        <v>368</v>
      </c>
      <c r="M75" s="43">
        <v>197</v>
      </c>
      <c r="N75" s="41" t="s">
        <v>1100</v>
      </c>
      <c r="O75" s="43">
        <f>'EQUIPO ABRIL 2025'!AQ75</f>
        <v>1</v>
      </c>
      <c r="P75" s="45">
        <f t="shared" si="0"/>
        <v>1</v>
      </c>
      <c r="Q75" s="46">
        <f t="shared" ref="Q75:T75" si="143">AK75</f>
        <v>1</v>
      </c>
      <c r="R75" s="46">
        <f t="shared" si="143"/>
        <v>1</v>
      </c>
      <c r="S75" s="46">
        <f t="shared" si="143"/>
        <v>10</v>
      </c>
      <c r="T75" s="47">
        <f t="shared" si="143"/>
        <v>10</v>
      </c>
      <c r="U75" s="48"/>
      <c r="V75" s="37"/>
      <c r="W75" s="37">
        <v>9</v>
      </c>
      <c r="X75" s="37"/>
      <c r="Y75" s="49"/>
      <c r="Z75" s="50"/>
      <c r="AA75" s="37"/>
      <c r="AB75" s="37"/>
      <c r="AC75" s="37"/>
      <c r="AD75" s="49">
        <v>1</v>
      </c>
      <c r="AE75" s="50"/>
      <c r="AF75" s="37"/>
      <c r="AG75" s="37"/>
      <c r="AH75" s="37"/>
      <c r="AI75" s="49"/>
      <c r="AJ75" s="51">
        <f>'EQUIPO ENERO 2025'!AP74</f>
        <v>1</v>
      </c>
      <c r="AK75" s="52">
        <f t="shared" ref="AK75:AO75" si="144">P75-Z75+AE75+U75</f>
        <v>1</v>
      </c>
      <c r="AL75" s="46">
        <f t="shared" si="144"/>
        <v>1</v>
      </c>
      <c r="AM75" s="46">
        <f t="shared" si="144"/>
        <v>10</v>
      </c>
      <c r="AN75" s="46">
        <f t="shared" si="144"/>
        <v>10</v>
      </c>
      <c r="AO75" s="46">
        <f t="shared" si="144"/>
        <v>9</v>
      </c>
      <c r="AP75" s="37"/>
      <c r="AQ75" s="43">
        <f t="shared" si="3"/>
        <v>9</v>
      </c>
      <c r="AR75" s="41"/>
      <c r="AS75" s="41"/>
      <c r="AT75" s="53"/>
      <c r="AU75" s="54"/>
      <c r="AV75" s="54"/>
    </row>
    <row r="76" spans="1:48" ht="90" customHeight="1" x14ac:dyDescent="0.4">
      <c r="A76" s="35">
        <f t="shared" si="37"/>
        <v>70</v>
      </c>
      <c r="B76" s="55" t="s">
        <v>369</v>
      </c>
      <c r="C76" s="41" t="s">
        <v>38</v>
      </c>
      <c r="D76" s="56" t="s">
        <v>63</v>
      </c>
      <c r="E76" s="57" t="s">
        <v>371</v>
      </c>
      <c r="F76" s="58"/>
      <c r="G76" s="59" t="s">
        <v>42</v>
      </c>
      <c r="H76" s="60">
        <v>5500</v>
      </c>
      <c r="I76" s="61" t="s">
        <v>372</v>
      </c>
      <c r="J76" s="40" t="s">
        <v>63</v>
      </c>
      <c r="K76" s="42">
        <v>45795</v>
      </c>
      <c r="L76" s="43">
        <v>2103556</v>
      </c>
      <c r="M76" s="43">
        <v>197</v>
      </c>
      <c r="N76" s="41"/>
      <c r="O76" s="43">
        <f>'EQUIPO ABRIL 2025'!AQ76</f>
        <v>4</v>
      </c>
      <c r="P76" s="45">
        <f t="shared" si="0"/>
        <v>4</v>
      </c>
      <c r="Q76" s="46">
        <f t="shared" ref="Q76:T76" si="145">AK76</f>
        <v>4</v>
      </c>
      <c r="R76" s="46">
        <f t="shared" si="145"/>
        <v>4</v>
      </c>
      <c r="S76" s="46">
        <f t="shared" si="145"/>
        <v>8</v>
      </c>
      <c r="T76" s="47">
        <f t="shared" si="145"/>
        <v>8</v>
      </c>
      <c r="U76" s="48"/>
      <c r="V76" s="37"/>
      <c r="W76" s="37">
        <v>4</v>
      </c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2025'!AP75</f>
        <v>6</v>
      </c>
      <c r="AK76" s="52">
        <f t="shared" ref="AK76:AO76" si="146">P76-Z76+AE76+U76</f>
        <v>4</v>
      </c>
      <c r="AL76" s="46">
        <f t="shared" si="146"/>
        <v>4</v>
      </c>
      <c r="AM76" s="46">
        <f t="shared" si="146"/>
        <v>8</v>
      </c>
      <c r="AN76" s="46">
        <f t="shared" si="146"/>
        <v>8</v>
      </c>
      <c r="AO76" s="46">
        <f t="shared" si="146"/>
        <v>8</v>
      </c>
      <c r="AP76" s="37"/>
      <c r="AQ76" s="43">
        <f t="shared" si="3"/>
        <v>8</v>
      </c>
      <c r="AR76" s="41"/>
      <c r="AS76" s="41"/>
      <c r="AT76" s="53"/>
      <c r="AU76" s="54"/>
      <c r="AV76" s="54"/>
    </row>
    <row r="77" spans="1:48" ht="90" customHeight="1" x14ac:dyDescent="0.4">
      <c r="A77" s="35">
        <f t="shared" si="37"/>
        <v>71</v>
      </c>
      <c r="B77" s="67" t="s">
        <v>375</v>
      </c>
      <c r="C77" s="41" t="s">
        <v>38</v>
      </c>
      <c r="D77" s="37" t="s">
        <v>72</v>
      </c>
      <c r="E77" s="41" t="s">
        <v>376</v>
      </c>
      <c r="F77" s="37" t="s">
        <v>355</v>
      </c>
      <c r="G77" s="38" t="s">
        <v>42</v>
      </c>
      <c r="H77" s="40">
        <v>2500</v>
      </c>
      <c r="I77" s="41" t="s">
        <v>377</v>
      </c>
      <c r="J77" s="37" t="s">
        <v>72</v>
      </c>
      <c r="K77" s="62">
        <v>45328</v>
      </c>
      <c r="L77" s="43" t="s">
        <v>109</v>
      </c>
      <c r="M77" s="43">
        <v>32</v>
      </c>
      <c r="N77" s="41"/>
      <c r="O77" s="43">
        <f>'EQUIPO ABRIL 2025'!AQ77</f>
        <v>12</v>
      </c>
      <c r="P77" s="45">
        <f t="shared" si="0"/>
        <v>12</v>
      </c>
      <c r="Q77" s="46">
        <f t="shared" ref="Q77:T77" si="147">AK77</f>
        <v>12</v>
      </c>
      <c r="R77" s="46">
        <f t="shared" si="147"/>
        <v>12</v>
      </c>
      <c r="S77" s="46">
        <f t="shared" si="147"/>
        <v>12</v>
      </c>
      <c r="T77" s="47">
        <f t="shared" si="147"/>
        <v>12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2025'!AP76</f>
        <v>13</v>
      </c>
      <c r="AK77" s="52">
        <f t="shared" ref="AK77:AO77" si="148">P77-Z77+AE77+U77</f>
        <v>12</v>
      </c>
      <c r="AL77" s="46">
        <f t="shared" si="148"/>
        <v>12</v>
      </c>
      <c r="AM77" s="46">
        <f t="shared" si="148"/>
        <v>12</v>
      </c>
      <c r="AN77" s="46">
        <f t="shared" si="148"/>
        <v>12</v>
      </c>
      <c r="AO77" s="46">
        <f t="shared" si="148"/>
        <v>12</v>
      </c>
      <c r="AP77" s="37"/>
      <c r="AQ77" s="43">
        <f t="shared" si="3"/>
        <v>12</v>
      </c>
      <c r="AR77" s="41"/>
      <c r="AS77" s="41"/>
      <c r="AT77" s="53"/>
      <c r="AU77" s="54"/>
      <c r="AV77" s="54"/>
    </row>
    <row r="78" spans="1:48" ht="90" customHeight="1" x14ac:dyDescent="0.4">
      <c r="A78" s="35">
        <f t="shared" si="37"/>
        <v>72</v>
      </c>
      <c r="B78" s="67" t="s">
        <v>375</v>
      </c>
      <c r="C78" s="41" t="s">
        <v>155</v>
      </c>
      <c r="D78" s="37" t="s">
        <v>58</v>
      </c>
      <c r="E78" s="41" t="s">
        <v>379</v>
      </c>
      <c r="F78" s="37" t="s">
        <v>355</v>
      </c>
      <c r="G78" s="38" t="s">
        <v>42</v>
      </c>
      <c r="H78" s="40"/>
      <c r="I78" s="41" t="s">
        <v>380</v>
      </c>
      <c r="J78" s="37" t="s">
        <v>72</v>
      </c>
      <c r="K78" s="62">
        <v>45626</v>
      </c>
      <c r="L78" s="43" t="s">
        <v>48</v>
      </c>
      <c r="M78" s="43">
        <v>103</v>
      </c>
      <c r="N78" s="53"/>
      <c r="O78" s="43">
        <f>'EQUIPO ABRIL 2025'!AQ78</f>
        <v>2</v>
      </c>
      <c r="P78" s="45">
        <f t="shared" si="0"/>
        <v>2</v>
      </c>
      <c r="Q78" s="46">
        <f t="shared" ref="Q78:T78" si="149">AK78</f>
        <v>2</v>
      </c>
      <c r="R78" s="46">
        <f t="shared" si="149"/>
        <v>2</v>
      </c>
      <c r="S78" s="46">
        <f t="shared" si="149"/>
        <v>2</v>
      </c>
      <c r="T78" s="47">
        <f t="shared" si="149"/>
        <v>2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2025'!AP77</f>
        <v>3</v>
      </c>
      <c r="AK78" s="52">
        <f t="shared" ref="AK78:AO78" si="150">P78-Z78+AE78+U78</f>
        <v>2</v>
      </c>
      <c r="AL78" s="46">
        <f t="shared" si="150"/>
        <v>2</v>
      </c>
      <c r="AM78" s="46">
        <f t="shared" si="150"/>
        <v>2</v>
      </c>
      <c r="AN78" s="46">
        <f t="shared" si="150"/>
        <v>2</v>
      </c>
      <c r="AO78" s="46">
        <f t="shared" si="150"/>
        <v>2</v>
      </c>
      <c r="AP78" s="37"/>
      <c r="AQ78" s="43">
        <f t="shared" si="3"/>
        <v>2</v>
      </c>
      <c r="AR78" s="41"/>
      <c r="AS78" s="53"/>
      <c r="AT78" s="53"/>
      <c r="AU78" s="54"/>
      <c r="AV78" s="54"/>
    </row>
    <row r="79" spans="1:48" ht="90" customHeight="1" x14ac:dyDescent="0.4">
      <c r="A79" s="35">
        <f t="shared" si="37"/>
        <v>73</v>
      </c>
      <c r="B79" s="67" t="s">
        <v>381</v>
      </c>
      <c r="C79" s="41" t="s">
        <v>38</v>
      </c>
      <c r="D79" s="37" t="s">
        <v>58</v>
      </c>
      <c r="E79" s="41" t="s">
        <v>382</v>
      </c>
      <c r="F79" s="37" t="s">
        <v>383</v>
      </c>
      <c r="G79" s="38" t="s">
        <v>42</v>
      </c>
      <c r="H79" s="37"/>
      <c r="I79" s="41" t="s">
        <v>385</v>
      </c>
      <c r="J79" s="37" t="s">
        <v>386</v>
      </c>
      <c r="K79" s="42">
        <v>45126</v>
      </c>
      <c r="L79" s="43">
        <v>2023015</v>
      </c>
      <c r="M79" s="43">
        <v>409</v>
      </c>
      <c r="N79" s="44"/>
      <c r="O79" s="43">
        <f>'EQUIPO ABRIL 2025'!AQ79</f>
        <v>0</v>
      </c>
      <c r="P79" s="45">
        <f t="shared" si="0"/>
        <v>0</v>
      </c>
      <c r="Q79" s="46">
        <f t="shared" ref="Q79:T79" si="151">AK79</f>
        <v>0</v>
      </c>
      <c r="R79" s="46">
        <f t="shared" si="151"/>
        <v>0</v>
      </c>
      <c r="S79" s="46">
        <f t="shared" si="151"/>
        <v>0</v>
      </c>
      <c r="T79" s="47">
        <f t="shared" si="151"/>
        <v>0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2025'!AP78</f>
        <v>0</v>
      </c>
      <c r="AK79" s="52">
        <f t="shared" ref="AK79:AO79" si="152">P79-Z79+AE79+U79</f>
        <v>0</v>
      </c>
      <c r="AL79" s="46">
        <f t="shared" si="152"/>
        <v>0</v>
      </c>
      <c r="AM79" s="46">
        <f t="shared" si="152"/>
        <v>0</v>
      </c>
      <c r="AN79" s="46">
        <f t="shared" si="152"/>
        <v>0</v>
      </c>
      <c r="AO79" s="46">
        <f t="shared" si="152"/>
        <v>0</v>
      </c>
      <c r="AP79" s="37"/>
      <c r="AQ79" s="43">
        <f t="shared" si="3"/>
        <v>0</v>
      </c>
      <c r="AR79" s="41"/>
      <c r="AS79" s="41"/>
      <c r="AT79" s="53"/>
      <c r="AU79" s="54"/>
      <c r="AV79" s="54"/>
    </row>
    <row r="80" spans="1:48" ht="90" customHeight="1" x14ac:dyDescent="0.4">
      <c r="A80" s="35">
        <f t="shared" si="37"/>
        <v>74</v>
      </c>
      <c r="B80" s="67" t="s">
        <v>388</v>
      </c>
      <c r="C80" s="41" t="s">
        <v>155</v>
      </c>
      <c r="D80" s="37" t="s">
        <v>59</v>
      </c>
      <c r="E80" s="41" t="s">
        <v>59</v>
      </c>
      <c r="F80" s="37" t="s">
        <v>389</v>
      </c>
      <c r="G80" s="38"/>
      <c r="H80" s="37"/>
      <c r="I80" s="41" t="s">
        <v>87</v>
      </c>
      <c r="J80" s="37"/>
      <c r="K80" s="42">
        <v>45656</v>
      </c>
      <c r="L80" s="134" t="s">
        <v>390</v>
      </c>
      <c r="M80" s="43">
        <v>102</v>
      </c>
      <c r="N80" s="44"/>
      <c r="O80" s="43">
        <f>'EQUIPO ABRIL 2025'!AQ80</f>
        <v>1</v>
      </c>
      <c r="P80" s="45">
        <f t="shared" si="0"/>
        <v>1</v>
      </c>
      <c r="Q80" s="46">
        <f t="shared" ref="Q80:T80" si="153">AK80</f>
        <v>1</v>
      </c>
      <c r="R80" s="46">
        <f t="shared" si="153"/>
        <v>1</v>
      </c>
      <c r="S80" s="46">
        <f t="shared" si="153"/>
        <v>1</v>
      </c>
      <c r="T80" s="47">
        <f t="shared" si="153"/>
        <v>1</v>
      </c>
      <c r="U80" s="48"/>
      <c r="V80" s="37"/>
      <c r="W80" s="37"/>
      <c r="X80" s="37"/>
      <c r="Y80" s="49"/>
      <c r="Z80" s="50"/>
      <c r="AA80" s="37"/>
      <c r="AB80" s="37"/>
      <c r="AC80" s="37"/>
      <c r="AD80" s="49"/>
      <c r="AE80" s="50"/>
      <c r="AF80" s="37"/>
      <c r="AG80" s="37"/>
      <c r="AH80" s="37"/>
      <c r="AI80" s="49"/>
      <c r="AJ80" s="51">
        <f>'EQUIPO ENERO 2025'!AP79</f>
        <v>1</v>
      </c>
      <c r="AK80" s="52">
        <f t="shared" ref="AK80:AO80" si="154">P80-Z80+AE80+U80</f>
        <v>1</v>
      </c>
      <c r="AL80" s="46">
        <f t="shared" si="154"/>
        <v>1</v>
      </c>
      <c r="AM80" s="46">
        <f t="shared" si="154"/>
        <v>1</v>
      </c>
      <c r="AN80" s="46">
        <f t="shared" si="154"/>
        <v>1</v>
      </c>
      <c r="AO80" s="46">
        <f t="shared" si="154"/>
        <v>1</v>
      </c>
      <c r="AP80" s="37"/>
      <c r="AQ80" s="43">
        <f t="shared" si="3"/>
        <v>1</v>
      </c>
      <c r="AR80" s="41"/>
      <c r="AS80" s="41"/>
      <c r="AT80" s="53"/>
      <c r="AU80" s="54"/>
      <c r="AV80" s="54"/>
    </row>
    <row r="81" spans="1:48" ht="90" customHeight="1" x14ac:dyDescent="0.4">
      <c r="A81" s="35">
        <f t="shared" si="37"/>
        <v>75</v>
      </c>
      <c r="B81" s="67" t="s">
        <v>391</v>
      </c>
      <c r="C81" s="41" t="s">
        <v>155</v>
      </c>
      <c r="D81" s="37" t="s">
        <v>392</v>
      </c>
      <c r="E81" s="53" t="s">
        <v>393</v>
      </c>
      <c r="F81" s="38" t="s">
        <v>394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/>
      <c r="O81" s="43">
        <f>'EQUIPO ABRIL 2025'!AQ81</f>
        <v>0</v>
      </c>
      <c r="P81" s="45">
        <f t="shared" si="0"/>
        <v>0</v>
      </c>
      <c r="Q81" s="46">
        <f t="shared" ref="Q81:T81" si="155">AK81</f>
        <v>0</v>
      </c>
      <c r="R81" s="46">
        <f t="shared" si="155"/>
        <v>0</v>
      </c>
      <c r="S81" s="46">
        <f t="shared" si="155"/>
        <v>0</v>
      </c>
      <c r="T81" s="47">
        <f t="shared" si="155"/>
        <v>0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1">
        <f>'EQUIPO ENERO 2025'!AP80</f>
        <v>0</v>
      </c>
      <c r="AK81" s="52">
        <f t="shared" ref="AK81:AO81" si="156">P81-Z81+AE81+U81</f>
        <v>0</v>
      </c>
      <c r="AL81" s="46">
        <f t="shared" si="156"/>
        <v>0</v>
      </c>
      <c r="AM81" s="46">
        <f t="shared" si="156"/>
        <v>0</v>
      </c>
      <c r="AN81" s="46">
        <f t="shared" si="156"/>
        <v>0</v>
      </c>
      <c r="AO81" s="46">
        <f t="shared" si="156"/>
        <v>0</v>
      </c>
      <c r="AP81" s="37"/>
      <c r="AQ81" s="43">
        <f t="shared" si="3"/>
        <v>0</v>
      </c>
      <c r="AR81" s="41"/>
      <c r="AS81" s="41"/>
      <c r="AT81" s="53"/>
      <c r="AU81" s="54"/>
      <c r="AV81" s="54"/>
    </row>
    <row r="82" spans="1:48" ht="90" customHeight="1" x14ac:dyDescent="0.4">
      <c r="A82" s="35">
        <f t="shared" si="37"/>
        <v>76</v>
      </c>
      <c r="B82" s="67" t="s">
        <v>398</v>
      </c>
      <c r="C82" s="41" t="s">
        <v>155</v>
      </c>
      <c r="D82" s="37" t="s">
        <v>392</v>
      </c>
      <c r="E82" s="53" t="s">
        <v>399</v>
      </c>
      <c r="F82" s="38" t="s">
        <v>400</v>
      </c>
      <c r="G82" s="38" t="s">
        <v>42</v>
      </c>
      <c r="H82" s="40">
        <v>4200</v>
      </c>
      <c r="I82" s="41" t="s">
        <v>396</v>
      </c>
      <c r="J82" s="68" t="s">
        <v>397</v>
      </c>
      <c r="K82" s="42">
        <v>45670</v>
      </c>
      <c r="L82" s="43">
        <v>131207285</v>
      </c>
      <c r="M82" s="43">
        <v>124</v>
      </c>
      <c r="N82" s="44"/>
      <c r="O82" s="43">
        <f>'EQUIPO ABRIL 2025'!AQ82</f>
        <v>0</v>
      </c>
      <c r="P82" s="45">
        <f t="shared" si="0"/>
        <v>0</v>
      </c>
      <c r="Q82" s="46">
        <f t="shared" ref="Q82:T82" si="157">AK82</f>
        <v>0</v>
      </c>
      <c r="R82" s="46">
        <f t="shared" si="157"/>
        <v>0</v>
      </c>
      <c r="S82" s="46">
        <f t="shared" si="157"/>
        <v>0</v>
      </c>
      <c r="T82" s="47">
        <f t="shared" si="157"/>
        <v>0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1">
        <f>'EQUIPO ENERO 2025'!AP81</f>
        <v>0</v>
      </c>
      <c r="AK82" s="52">
        <f t="shared" ref="AK82:AO82" si="158">P82-Z82+AE82+U82</f>
        <v>0</v>
      </c>
      <c r="AL82" s="46">
        <f t="shared" si="158"/>
        <v>0</v>
      </c>
      <c r="AM82" s="46">
        <f t="shared" si="158"/>
        <v>0</v>
      </c>
      <c r="AN82" s="46">
        <f t="shared" si="158"/>
        <v>0</v>
      </c>
      <c r="AO82" s="46">
        <f t="shared" si="158"/>
        <v>0</v>
      </c>
      <c r="AP82" s="37"/>
      <c r="AQ82" s="43">
        <f t="shared" si="3"/>
        <v>0</v>
      </c>
      <c r="AR82" s="41"/>
      <c r="AS82" s="41"/>
      <c r="AT82" s="53"/>
      <c r="AU82" s="54"/>
      <c r="AV82" s="54"/>
    </row>
    <row r="83" spans="1:48" ht="90" customHeight="1" x14ac:dyDescent="0.4">
      <c r="A83" s="35">
        <f t="shared" si="37"/>
        <v>77</v>
      </c>
      <c r="B83" s="67" t="s">
        <v>401</v>
      </c>
      <c r="C83" s="41" t="s">
        <v>38</v>
      </c>
      <c r="D83" s="37" t="s">
        <v>58</v>
      </c>
      <c r="E83" s="41" t="s">
        <v>402</v>
      </c>
      <c r="F83" s="37"/>
      <c r="G83" s="38" t="s">
        <v>42</v>
      </c>
      <c r="H83" s="37"/>
      <c r="I83" s="41" t="s">
        <v>403</v>
      </c>
      <c r="J83" s="37" t="s">
        <v>72</v>
      </c>
      <c r="K83" s="42">
        <v>44592</v>
      </c>
      <c r="L83" s="43"/>
      <c r="M83" s="43"/>
      <c r="N83" s="44"/>
      <c r="O83" s="43">
        <f>'EQUIPO ABRIL 2025'!AQ83</f>
        <v>1</v>
      </c>
      <c r="P83" s="45">
        <f t="shared" si="0"/>
        <v>1</v>
      </c>
      <c r="Q83" s="46">
        <f t="shared" ref="Q83:T83" si="159">AK83</f>
        <v>1</v>
      </c>
      <c r="R83" s="46">
        <f t="shared" si="159"/>
        <v>1</v>
      </c>
      <c r="S83" s="46">
        <f t="shared" si="159"/>
        <v>1</v>
      </c>
      <c r="T83" s="47">
        <f t="shared" si="159"/>
        <v>1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2025'!AP82</f>
        <v>1</v>
      </c>
      <c r="AK83" s="52">
        <f t="shared" ref="AK83:AO83" si="160">P83-Z83+AE83+U83</f>
        <v>1</v>
      </c>
      <c r="AL83" s="46">
        <f t="shared" si="160"/>
        <v>1</v>
      </c>
      <c r="AM83" s="46">
        <f t="shared" si="160"/>
        <v>1</v>
      </c>
      <c r="AN83" s="46">
        <f t="shared" si="160"/>
        <v>1</v>
      </c>
      <c r="AO83" s="46">
        <f t="shared" si="160"/>
        <v>1</v>
      </c>
      <c r="AP83" s="37"/>
      <c r="AQ83" s="43">
        <f t="shared" si="3"/>
        <v>1</v>
      </c>
      <c r="AR83" s="41"/>
      <c r="AS83" s="41"/>
      <c r="AT83" s="53"/>
      <c r="AU83" s="54"/>
      <c r="AV83" s="54"/>
    </row>
    <row r="84" spans="1:48" ht="90" customHeight="1" x14ac:dyDescent="0.4">
      <c r="A84" s="35">
        <f t="shared" si="37"/>
        <v>78</v>
      </c>
      <c r="B84" s="67" t="s">
        <v>405</v>
      </c>
      <c r="C84" s="37" t="s">
        <v>74</v>
      </c>
      <c r="D84" s="37" t="s">
        <v>58</v>
      </c>
      <c r="E84" s="41" t="s">
        <v>406</v>
      </c>
      <c r="F84" s="37"/>
      <c r="G84" s="38"/>
      <c r="H84" s="37"/>
      <c r="I84" s="41" t="s">
        <v>407</v>
      </c>
      <c r="J84" s="37" t="s">
        <v>72</v>
      </c>
      <c r="K84" s="42">
        <v>45574</v>
      </c>
      <c r="L84" s="43" t="s">
        <v>142</v>
      </c>
      <c r="M84" s="43">
        <v>76</v>
      </c>
      <c r="N84" s="44"/>
      <c r="O84" s="43">
        <f>'EQUIPO ABRIL 2025'!AQ84</f>
        <v>8</v>
      </c>
      <c r="P84" s="45">
        <f t="shared" si="0"/>
        <v>8</v>
      </c>
      <c r="Q84" s="46">
        <f t="shared" ref="Q84:T84" si="161">AK84</f>
        <v>8</v>
      </c>
      <c r="R84" s="46">
        <f t="shared" si="161"/>
        <v>8</v>
      </c>
      <c r="S84" s="46">
        <f t="shared" si="161"/>
        <v>8</v>
      </c>
      <c r="T84" s="47">
        <f t="shared" si="161"/>
        <v>8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2025'!AP83</f>
        <v>8</v>
      </c>
      <c r="AK84" s="52">
        <f t="shared" ref="AK84:AO84" si="162">P84-Z84+AE84+U84</f>
        <v>8</v>
      </c>
      <c r="AL84" s="46">
        <f t="shared" si="162"/>
        <v>8</v>
      </c>
      <c r="AM84" s="46">
        <f t="shared" si="162"/>
        <v>8</v>
      </c>
      <c r="AN84" s="46">
        <f t="shared" si="162"/>
        <v>8</v>
      </c>
      <c r="AO84" s="46">
        <f t="shared" si="162"/>
        <v>8</v>
      </c>
      <c r="AP84" s="37"/>
      <c r="AQ84" s="43">
        <f t="shared" si="3"/>
        <v>8</v>
      </c>
      <c r="AR84" s="41"/>
      <c r="AS84" s="41"/>
      <c r="AT84" s="53"/>
      <c r="AU84" s="54"/>
      <c r="AV84" s="54"/>
    </row>
    <row r="85" spans="1:48" ht="90" customHeight="1" x14ac:dyDescent="0.4">
      <c r="A85" s="35">
        <f t="shared" si="37"/>
        <v>79</v>
      </c>
      <c r="B85" s="67" t="s">
        <v>409</v>
      </c>
      <c r="C85" s="37" t="s">
        <v>410</v>
      </c>
      <c r="D85" s="37" t="s">
        <v>411</v>
      </c>
      <c r="E85" s="41" t="s">
        <v>412</v>
      </c>
      <c r="F85" s="37"/>
      <c r="G85" s="38" t="s">
        <v>42</v>
      </c>
      <c r="H85" s="37"/>
      <c r="I85" s="41" t="s">
        <v>413</v>
      </c>
      <c r="J85" s="37" t="s">
        <v>72</v>
      </c>
      <c r="K85" s="62">
        <v>44592</v>
      </c>
      <c r="L85" s="43"/>
      <c r="M85" s="43"/>
      <c r="N85" s="44"/>
      <c r="O85" s="43">
        <f>'EQUIPO ABRIL 2025'!AQ85</f>
        <v>1</v>
      </c>
      <c r="P85" s="45">
        <f t="shared" si="0"/>
        <v>1</v>
      </c>
      <c r="Q85" s="46">
        <f t="shared" ref="Q85:T85" si="163">AK85</f>
        <v>1</v>
      </c>
      <c r="R85" s="46">
        <f t="shared" si="163"/>
        <v>1</v>
      </c>
      <c r="S85" s="46">
        <f t="shared" si="163"/>
        <v>1</v>
      </c>
      <c r="T85" s="47">
        <f t="shared" si="163"/>
        <v>1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2025'!AP84</f>
        <v>1</v>
      </c>
      <c r="AK85" s="52">
        <f t="shared" ref="AK85:AO85" si="164">P85-Z85+AE85+U85</f>
        <v>1</v>
      </c>
      <c r="AL85" s="46">
        <f t="shared" si="164"/>
        <v>1</v>
      </c>
      <c r="AM85" s="46">
        <f t="shared" si="164"/>
        <v>1</v>
      </c>
      <c r="AN85" s="46">
        <f t="shared" si="164"/>
        <v>1</v>
      </c>
      <c r="AO85" s="46">
        <f t="shared" si="164"/>
        <v>1</v>
      </c>
      <c r="AP85" s="37"/>
      <c r="AQ85" s="43">
        <f t="shared" si="3"/>
        <v>1</v>
      </c>
      <c r="AR85" s="41"/>
      <c r="AS85" s="41"/>
      <c r="AT85" s="53"/>
      <c r="AU85" s="54"/>
      <c r="AV85" s="54"/>
    </row>
    <row r="86" spans="1:48" ht="90" customHeight="1" x14ac:dyDescent="0.4">
      <c r="A86" s="35">
        <f t="shared" si="37"/>
        <v>80</v>
      </c>
      <c r="B86" s="67" t="s">
        <v>414</v>
      </c>
      <c r="C86" s="37" t="s">
        <v>155</v>
      </c>
      <c r="D86" s="37" t="s">
        <v>415</v>
      </c>
      <c r="E86" s="41" t="s">
        <v>416</v>
      </c>
      <c r="F86" s="37"/>
      <c r="G86" s="38"/>
      <c r="H86" s="37"/>
      <c r="I86" s="41" t="s">
        <v>417</v>
      </c>
      <c r="J86" s="37" t="s">
        <v>72</v>
      </c>
      <c r="K86" s="62">
        <v>45582</v>
      </c>
      <c r="L86" s="43"/>
      <c r="M86" s="43">
        <v>81</v>
      </c>
      <c r="N86" s="44"/>
      <c r="O86" s="43">
        <f>'EQUIPO ABRIL 2025'!AQ86</f>
        <v>10</v>
      </c>
      <c r="P86" s="45">
        <f t="shared" si="0"/>
        <v>10</v>
      </c>
      <c r="Q86" s="46">
        <f t="shared" ref="Q86:T86" si="165">AK86</f>
        <v>10</v>
      </c>
      <c r="R86" s="46">
        <f t="shared" si="165"/>
        <v>10</v>
      </c>
      <c r="S86" s="46">
        <f t="shared" si="165"/>
        <v>10</v>
      </c>
      <c r="T86" s="47">
        <f t="shared" si="165"/>
        <v>10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2025'!AP85</f>
        <v>10</v>
      </c>
      <c r="AK86" s="52">
        <f t="shared" ref="AK86:AO86" si="166">P86-Z86+AE86+U86</f>
        <v>10</v>
      </c>
      <c r="AL86" s="46">
        <f t="shared" si="166"/>
        <v>10</v>
      </c>
      <c r="AM86" s="46">
        <f t="shared" si="166"/>
        <v>10</v>
      </c>
      <c r="AN86" s="46">
        <f t="shared" si="166"/>
        <v>10</v>
      </c>
      <c r="AO86" s="46">
        <f t="shared" si="166"/>
        <v>10</v>
      </c>
      <c r="AP86" s="37"/>
      <c r="AQ86" s="43">
        <f t="shared" si="3"/>
        <v>10</v>
      </c>
      <c r="AR86" s="41"/>
      <c r="AS86" s="41"/>
      <c r="AT86" s="53"/>
      <c r="AU86" s="54"/>
      <c r="AV86" s="54"/>
    </row>
    <row r="87" spans="1:48" ht="90" customHeight="1" x14ac:dyDescent="0.4">
      <c r="A87" s="35">
        <f t="shared" si="37"/>
        <v>81</v>
      </c>
      <c r="B87" s="73" t="s">
        <v>419</v>
      </c>
      <c r="C87" s="41" t="s">
        <v>38</v>
      </c>
      <c r="D87" s="41" t="s">
        <v>59</v>
      </c>
      <c r="E87" s="41" t="s">
        <v>420</v>
      </c>
      <c r="F87" s="41" t="s">
        <v>421</v>
      </c>
      <c r="G87" s="44" t="s">
        <v>42</v>
      </c>
      <c r="H87" s="74">
        <v>2800</v>
      </c>
      <c r="I87" s="44" t="s">
        <v>422</v>
      </c>
      <c r="J87" s="37" t="s">
        <v>72</v>
      </c>
      <c r="K87" s="42">
        <v>45325</v>
      </c>
      <c r="L87" s="43"/>
      <c r="M87" s="43">
        <v>12</v>
      </c>
      <c r="N87" s="44"/>
      <c r="O87" s="43">
        <f>'EQUIPO ABRIL 2025'!AQ87</f>
        <v>1</v>
      </c>
      <c r="P87" s="45">
        <f t="shared" si="0"/>
        <v>1</v>
      </c>
      <c r="Q87" s="46">
        <f t="shared" ref="Q87:T87" si="167">AK87</f>
        <v>1</v>
      </c>
      <c r="R87" s="46">
        <f t="shared" si="167"/>
        <v>1</v>
      </c>
      <c r="S87" s="46">
        <f t="shared" si="167"/>
        <v>1</v>
      </c>
      <c r="T87" s="47">
        <f t="shared" si="167"/>
        <v>1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2025'!AP86</f>
        <v>1</v>
      </c>
      <c r="AK87" s="52">
        <f t="shared" ref="AK87:AO87" si="168">P87-Z87+AE87+U87</f>
        <v>1</v>
      </c>
      <c r="AL87" s="46">
        <f t="shared" si="168"/>
        <v>1</v>
      </c>
      <c r="AM87" s="46">
        <f t="shared" si="168"/>
        <v>1</v>
      </c>
      <c r="AN87" s="46">
        <f t="shared" si="168"/>
        <v>1</v>
      </c>
      <c r="AO87" s="46">
        <f t="shared" si="168"/>
        <v>1</v>
      </c>
      <c r="AP87" s="37"/>
      <c r="AQ87" s="43">
        <f t="shared" si="3"/>
        <v>1</v>
      </c>
      <c r="AR87" s="41"/>
      <c r="AS87" s="41"/>
      <c r="AT87" s="53"/>
      <c r="AU87" s="54"/>
      <c r="AV87" s="54"/>
    </row>
    <row r="88" spans="1:48" ht="90" customHeight="1" x14ac:dyDescent="0.4">
      <c r="A88" s="35">
        <f t="shared" si="37"/>
        <v>82</v>
      </c>
      <c r="B88" s="55" t="s">
        <v>424</v>
      </c>
      <c r="C88" s="41" t="s">
        <v>38</v>
      </c>
      <c r="D88" s="56" t="s">
        <v>58</v>
      </c>
      <c r="E88" s="57" t="s">
        <v>425</v>
      </c>
      <c r="F88" s="58" t="s">
        <v>426</v>
      </c>
      <c r="G88" s="59" t="s">
        <v>42</v>
      </c>
      <c r="H88" s="58" t="s">
        <v>427</v>
      </c>
      <c r="I88" s="61" t="s">
        <v>428</v>
      </c>
      <c r="J88" s="40" t="s">
        <v>58</v>
      </c>
      <c r="K88" s="66">
        <v>44592</v>
      </c>
      <c r="L88" s="43"/>
      <c r="M88" s="43"/>
      <c r="N88" s="41"/>
      <c r="O88" s="43">
        <f>'EQUIPO ABRIL 2025'!AQ88</f>
        <v>2</v>
      </c>
      <c r="P88" s="45">
        <f t="shared" si="0"/>
        <v>2</v>
      </c>
      <c r="Q88" s="46">
        <f t="shared" ref="Q88:T88" si="169">AK88</f>
        <v>2</v>
      </c>
      <c r="R88" s="46">
        <f t="shared" si="169"/>
        <v>2</v>
      </c>
      <c r="S88" s="46">
        <f t="shared" si="169"/>
        <v>2</v>
      </c>
      <c r="T88" s="47">
        <f t="shared" si="169"/>
        <v>2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2025'!AP87</f>
        <v>2</v>
      </c>
      <c r="AK88" s="52">
        <f t="shared" ref="AK88:AO88" si="170">P88-Z88+AE88+U88</f>
        <v>2</v>
      </c>
      <c r="AL88" s="46">
        <f t="shared" si="170"/>
        <v>2</v>
      </c>
      <c r="AM88" s="46">
        <f t="shared" si="170"/>
        <v>2</v>
      </c>
      <c r="AN88" s="46">
        <f t="shared" si="170"/>
        <v>2</v>
      </c>
      <c r="AO88" s="46">
        <f t="shared" si="170"/>
        <v>2</v>
      </c>
      <c r="AP88" s="37"/>
      <c r="AQ88" s="43">
        <f t="shared" si="3"/>
        <v>2</v>
      </c>
      <c r="AR88" s="41"/>
      <c r="AS88" s="41"/>
      <c r="AT88" s="53"/>
      <c r="AU88" s="54"/>
      <c r="AV88" s="54"/>
    </row>
    <row r="89" spans="1:48" ht="90" customHeight="1" x14ac:dyDescent="0.4">
      <c r="A89" s="35">
        <f t="shared" si="37"/>
        <v>83</v>
      </c>
      <c r="B89" s="55" t="s">
        <v>430</v>
      </c>
      <c r="C89" s="41" t="s">
        <v>38</v>
      </c>
      <c r="D89" s="56" t="s">
        <v>362</v>
      </c>
      <c r="E89" s="57" t="s">
        <v>431</v>
      </c>
      <c r="F89" s="58" t="s">
        <v>432</v>
      </c>
      <c r="G89" s="59" t="s">
        <v>42</v>
      </c>
      <c r="H89" s="58"/>
      <c r="I89" s="61" t="s">
        <v>433</v>
      </c>
      <c r="J89" s="40" t="s">
        <v>362</v>
      </c>
      <c r="K89" s="62">
        <v>44592</v>
      </c>
      <c r="L89" s="43"/>
      <c r="M89" s="43"/>
      <c r="N89" s="41"/>
      <c r="O89" s="43">
        <f>'EQUIPO ABRIL 2025'!AQ89</f>
        <v>1</v>
      </c>
      <c r="P89" s="45">
        <f t="shared" si="0"/>
        <v>1</v>
      </c>
      <c r="Q89" s="46">
        <f t="shared" ref="Q89:T89" si="171">AK89</f>
        <v>1</v>
      </c>
      <c r="R89" s="46">
        <f t="shared" si="171"/>
        <v>1</v>
      </c>
      <c r="S89" s="46">
        <f t="shared" si="171"/>
        <v>1</v>
      </c>
      <c r="T89" s="47">
        <f t="shared" si="171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2025'!AP88</f>
        <v>1</v>
      </c>
      <c r="AK89" s="52">
        <f t="shared" ref="AK89:AO89" si="172">P89-Z89+AE89+U89</f>
        <v>1</v>
      </c>
      <c r="AL89" s="46">
        <f t="shared" si="172"/>
        <v>1</v>
      </c>
      <c r="AM89" s="46">
        <f t="shared" si="172"/>
        <v>1</v>
      </c>
      <c r="AN89" s="46">
        <f t="shared" si="172"/>
        <v>1</v>
      </c>
      <c r="AO89" s="46">
        <f t="shared" si="172"/>
        <v>1</v>
      </c>
      <c r="AP89" s="37"/>
      <c r="AQ89" s="43">
        <f t="shared" si="3"/>
        <v>1</v>
      </c>
      <c r="AR89" s="41"/>
      <c r="AS89" s="41"/>
      <c r="AT89" s="53"/>
      <c r="AU89" s="54"/>
      <c r="AV89" s="54"/>
    </row>
    <row r="90" spans="1:48" ht="90" customHeight="1" x14ac:dyDescent="0.4">
      <c r="A90" s="35">
        <f t="shared" si="37"/>
        <v>84</v>
      </c>
      <c r="B90" s="55" t="s">
        <v>435</v>
      </c>
      <c r="C90" s="41" t="s">
        <v>38</v>
      </c>
      <c r="D90" s="56" t="s">
        <v>72</v>
      </c>
      <c r="E90" s="57" t="s">
        <v>436</v>
      </c>
      <c r="F90" s="58" t="s">
        <v>437</v>
      </c>
      <c r="G90" s="59"/>
      <c r="H90" s="58"/>
      <c r="I90" s="61"/>
      <c r="J90" s="37" t="s">
        <v>72</v>
      </c>
      <c r="K90" s="62">
        <v>45416</v>
      </c>
      <c r="L90" s="43"/>
      <c r="M90" s="43">
        <v>59</v>
      </c>
      <c r="N90" s="41"/>
      <c r="O90" s="43">
        <f>'EQUIPO ABRIL 2025'!AQ90</f>
        <v>1</v>
      </c>
      <c r="P90" s="45">
        <f t="shared" si="0"/>
        <v>1</v>
      </c>
      <c r="Q90" s="46">
        <f t="shared" ref="Q90:T90" si="173">AK90</f>
        <v>1</v>
      </c>
      <c r="R90" s="46">
        <f t="shared" si="173"/>
        <v>1</v>
      </c>
      <c r="S90" s="46">
        <f t="shared" si="173"/>
        <v>1</v>
      </c>
      <c r="T90" s="47">
        <f t="shared" si="173"/>
        <v>1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2025'!AP89</f>
        <v>1</v>
      </c>
      <c r="AK90" s="52">
        <f t="shared" ref="AK90:AO90" si="174">P90-Z90+AE90+U90</f>
        <v>1</v>
      </c>
      <c r="AL90" s="46">
        <f t="shared" si="174"/>
        <v>1</v>
      </c>
      <c r="AM90" s="46">
        <f t="shared" si="174"/>
        <v>1</v>
      </c>
      <c r="AN90" s="46">
        <f t="shared" si="174"/>
        <v>1</v>
      </c>
      <c r="AO90" s="46">
        <f t="shared" si="174"/>
        <v>1</v>
      </c>
      <c r="AP90" s="37"/>
      <c r="AQ90" s="43">
        <f t="shared" si="3"/>
        <v>1</v>
      </c>
      <c r="AR90" s="53"/>
      <c r="AS90" s="53"/>
      <c r="AT90" s="53"/>
      <c r="AU90" s="54"/>
      <c r="AV90" s="54"/>
    </row>
    <row r="91" spans="1:48" ht="90" customHeight="1" x14ac:dyDescent="0.4">
      <c r="A91" s="35">
        <f t="shared" si="37"/>
        <v>85</v>
      </c>
      <c r="B91" s="67" t="s">
        <v>438</v>
      </c>
      <c r="C91" s="41" t="s">
        <v>38</v>
      </c>
      <c r="D91" s="37"/>
      <c r="E91" s="41"/>
      <c r="F91" s="37" t="s">
        <v>439</v>
      </c>
      <c r="G91" s="38"/>
      <c r="H91" s="37"/>
      <c r="I91" s="41" t="s">
        <v>440</v>
      </c>
      <c r="J91" s="37" t="s">
        <v>72</v>
      </c>
      <c r="K91" s="72">
        <v>44592</v>
      </c>
      <c r="L91" s="43"/>
      <c r="M91" s="43"/>
      <c r="N91" s="44"/>
      <c r="O91" s="43">
        <f>'EQUIPO ABRIL 2025'!AQ91</f>
        <v>0</v>
      </c>
      <c r="P91" s="45">
        <f t="shared" si="0"/>
        <v>0</v>
      </c>
      <c r="Q91" s="46">
        <f t="shared" ref="Q91:T91" si="175">AK91</f>
        <v>0</v>
      </c>
      <c r="R91" s="46">
        <f t="shared" si="175"/>
        <v>0</v>
      </c>
      <c r="S91" s="46">
        <f t="shared" si="175"/>
        <v>0</v>
      </c>
      <c r="T91" s="47">
        <f t="shared" si="175"/>
        <v>0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2025'!AP90</f>
        <v>0</v>
      </c>
      <c r="AK91" s="52">
        <f t="shared" ref="AK91:AO91" si="176">P91-Z91+AE91+U91</f>
        <v>0</v>
      </c>
      <c r="AL91" s="46">
        <f t="shared" si="176"/>
        <v>0</v>
      </c>
      <c r="AM91" s="46">
        <f t="shared" si="176"/>
        <v>0</v>
      </c>
      <c r="AN91" s="46">
        <f t="shared" si="176"/>
        <v>0</v>
      </c>
      <c r="AO91" s="46">
        <f t="shared" si="176"/>
        <v>0</v>
      </c>
      <c r="AP91" s="37"/>
      <c r="AQ91" s="43">
        <f t="shared" si="3"/>
        <v>0</v>
      </c>
      <c r="AR91" s="41"/>
      <c r="AS91" s="41"/>
      <c r="AT91" s="53"/>
      <c r="AU91" s="54"/>
      <c r="AV91" s="54"/>
    </row>
    <row r="92" spans="1:48" ht="90" customHeight="1" x14ac:dyDescent="0.4">
      <c r="A92" s="35">
        <f t="shared" si="37"/>
        <v>86</v>
      </c>
      <c r="B92" s="67" t="s">
        <v>441</v>
      </c>
      <c r="C92" s="41" t="s">
        <v>38</v>
      </c>
      <c r="D92" s="53" t="s">
        <v>442</v>
      </c>
      <c r="E92" s="41" t="s">
        <v>443</v>
      </c>
      <c r="F92" s="37" t="s">
        <v>444</v>
      </c>
      <c r="G92" s="38" t="s">
        <v>42</v>
      </c>
      <c r="H92" s="40">
        <v>7500</v>
      </c>
      <c r="I92" s="41" t="s">
        <v>445</v>
      </c>
      <c r="J92" s="41" t="s">
        <v>72</v>
      </c>
      <c r="K92" s="72">
        <v>45673</v>
      </c>
      <c r="L92" s="43" t="s">
        <v>89</v>
      </c>
      <c r="M92" s="43">
        <v>129</v>
      </c>
      <c r="N92" s="41"/>
      <c r="O92" s="43">
        <f>'EQUIPO ABRIL 2025'!AQ92</f>
        <v>13</v>
      </c>
      <c r="P92" s="45">
        <f t="shared" si="0"/>
        <v>13</v>
      </c>
      <c r="Q92" s="46">
        <f t="shared" ref="Q92:T92" si="177">AK92</f>
        <v>13</v>
      </c>
      <c r="R92" s="46">
        <f t="shared" si="177"/>
        <v>13</v>
      </c>
      <c r="S92" s="46">
        <f t="shared" si="177"/>
        <v>13</v>
      </c>
      <c r="T92" s="47">
        <f t="shared" si="177"/>
        <v>13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2025'!AP91</f>
        <v>14</v>
      </c>
      <c r="AK92" s="52">
        <f t="shared" ref="AK92:AO92" si="178">P92-Z92+AE92+U92</f>
        <v>13</v>
      </c>
      <c r="AL92" s="46">
        <f t="shared" si="178"/>
        <v>13</v>
      </c>
      <c r="AM92" s="46">
        <f t="shared" si="178"/>
        <v>13</v>
      </c>
      <c r="AN92" s="46">
        <f t="shared" si="178"/>
        <v>13</v>
      </c>
      <c r="AO92" s="46">
        <f t="shared" si="178"/>
        <v>13</v>
      </c>
      <c r="AP92" s="37"/>
      <c r="AQ92" s="43">
        <f t="shared" si="3"/>
        <v>13</v>
      </c>
      <c r="AR92" s="41"/>
      <c r="AS92" s="41"/>
      <c r="AT92" s="53"/>
      <c r="AU92" s="54"/>
      <c r="AV92" s="54"/>
    </row>
    <row r="93" spans="1:48" ht="90" customHeight="1" x14ac:dyDescent="0.4">
      <c r="A93" s="35">
        <f t="shared" si="37"/>
        <v>87</v>
      </c>
      <c r="B93" s="67" t="s">
        <v>450</v>
      </c>
      <c r="C93" s="41" t="s">
        <v>38</v>
      </c>
      <c r="D93" s="41"/>
      <c r="E93" s="41" t="s">
        <v>451</v>
      </c>
      <c r="F93" s="37" t="s">
        <v>452</v>
      </c>
      <c r="G93" s="38" t="s">
        <v>42</v>
      </c>
      <c r="H93" s="37"/>
      <c r="I93" s="41" t="s">
        <v>453</v>
      </c>
      <c r="J93" s="41" t="s">
        <v>72</v>
      </c>
      <c r="K93" s="72">
        <v>44592</v>
      </c>
      <c r="L93" s="43"/>
      <c r="M93" s="43"/>
      <c r="N93" s="136"/>
      <c r="O93" s="43">
        <f>'EQUIPO ABRIL 2025'!AQ93</f>
        <v>-1</v>
      </c>
      <c r="P93" s="45">
        <f t="shared" si="0"/>
        <v>-1</v>
      </c>
      <c r="Q93" s="46">
        <f t="shared" ref="Q93:T93" si="179">AK93</f>
        <v>-1</v>
      </c>
      <c r="R93" s="46">
        <f t="shared" si="179"/>
        <v>-1</v>
      </c>
      <c r="S93" s="46">
        <f t="shared" si="179"/>
        <v>-1</v>
      </c>
      <c r="T93" s="47">
        <f t="shared" si="179"/>
        <v>-1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2025'!AP92</f>
        <v>1</v>
      </c>
      <c r="AK93" s="52">
        <f t="shared" ref="AK93:AO93" si="180">P93-Z93+AE93+U93</f>
        <v>-1</v>
      </c>
      <c r="AL93" s="46">
        <f t="shared" si="180"/>
        <v>-1</v>
      </c>
      <c r="AM93" s="46">
        <f t="shared" si="180"/>
        <v>-1</v>
      </c>
      <c r="AN93" s="46">
        <f t="shared" si="180"/>
        <v>-1</v>
      </c>
      <c r="AO93" s="46">
        <f t="shared" si="180"/>
        <v>-1</v>
      </c>
      <c r="AP93" s="37"/>
      <c r="AQ93" s="43">
        <f t="shared" si="3"/>
        <v>-1</v>
      </c>
      <c r="AR93" s="41"/>
      <c r="AS93" s="41"/>
      <c r="AT93" s="53"/>
      <c r="AU93" s="54"/>
      <c r="AV93" s="54"/>
    </row>
    <row r="94" spans="1:48" ht="90" customHeight="1" x14ac:dyDescent="0.4">
      <c r="A94" s="35">
        <f t="shared" si="37"/>
        <v>88</v>
      </c>
      <c r="B94" s="55" t="s">
        <v>454</v>
      </c>
      <c r="C94" s="41" t="s">
        <v>38</v>
      </c>
      <c r="D94" s="63" t="s">
        <v>58</v>
      </c>
      <c r="E94" s="57" t="s">
        <v>455</v>
      </c>
      <c r="F94" s="58" t="s">
        <v>456</v>
      </c>
      <c r="G94" s="59" t="s">
        <v>42</v>
      </c>
      <c r="H94" s="58"/>
      <c r="I94" s="61" t="s">
        <v>457</v>
      </c>
      <c r="J94" s="74" t="s">
        <v>58</v>
      </c>
      <c r="K94" s="62">
        <v>44592</v>
      </c>
      <c r="L94" s="43"/>
      <c r="M94" s="43"/>
      <c r="N94" s="137"/>
      <c r="O94" s="43">
        <f>'EQUIPO ABRIL 2025'!AQ94</f>
        <v>2</v>
      </c>
      <c r="P94" s="45">
        <f t="shared" si="0"/>
        <v>2</v>
      </c>
      <c r="Q94" s="46">
        <f t="shared" ref="Q94:T94" si="181">AK94</f>
        <v>2</v>
      </c>
      <c r="R94" s="46">
        <f t="shared" si="181"/>
        <v>2</v>
      </c>
      <c r="S94" s="46">
        <f t="shared" si="181"/>
        <v>2</v>
      </c>
      <c r="T94" s="47">
        <f t="shared" si="181"/>
        <v>2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2025'!AP93</f>
        <v>2</v>
      </c>
      <c r="AK94" s="52">
        <f t="shared" ref="AK94:AO94" si="182">P94-Z94+AE94+U94</f>
        <v>2</v>
      </c>
      <c r="AL94" s="46">
        <f t="shared" si="182"/>
        <v>2</v>
      </c>
      <c r="AM94" s="46">
        <f t="shared" si="182"/>
        <v>2</v>
      </c>
      <c r="AN94" s="46">
        <f t="shared" si="182"/>
        <v>2</v>
      </c>
      <c r="AO94" s="46">
        <f t="shared" si="182"/>
        <v>2</v>
      </c>
      <c r="AP94" s="37"/>
      <c r="AQ94" s="43">
        <f t="shared" si="3"/>
        <v>2</v>
      </c>
      <c r="AR94" s="41"/>
      <c r="AS94" s="41"/>
      <c r="AT94" s="53"/>
      <c r="AU94" s="54"/>
      <c r="AV94" s="54"/>
    </row>
    <row r="95" spans="1:48" ht="90" customHeight="1" x14ac:dyDescent="0.4">
      <c r="A95" s="35">
        <f t="shared" si="37"/>
        <v>89</v>
      </c>
      <c r="B95" s="55" t="s">
        <v>458</v>
      </c>
      <c r="C95" s="41" t="s">
        <v>38</v>
      </c>
      <c r="D95" s="63" t="s">
        <v>58</v>
      </c>
      <c r="E95" s="57" t="s">
        <v>459</v>
      </c>
      <c r="F95" s="58" t="s">
        <v>460</v>
      </c>
      <c r="G95" s="59" t="s">
        <v>42</v>
      </c>
      <c r="H95" s="60">
        <v>5200</v>
      </c>
      <c r="I95" s="61" t="s">
        <v>461</v>
      </c>
      <c r="J95" s="74" t="s">
        <v>58</v>
      </c>
      <c r="K95" s="62">
        <v>44592</v>
      </c>
      <c r="L95" s="43"/>
      <c r="M95" s="43"/>
      <c r="N95" s="136"/>
      <c r="O95" s="43">
        <f>'EQUIPO ABRIL 2025'!AQ95</f>
        <v>0</v>
      </c>
      <c r="P95" s="45">
        <f t="shared" si="0"/>
        <v>0</v>
      </c>
      <c r="Q95" s="46">
        <f t="shared" ref="Q95:T95" si="183">AK95</f>
        <v>0</v>
      </c>
      <c r="R95" s="46">
        <f t="shared" si="183"/>
        <v>0</v>
      </c>
      <c r="S95" s="46">
        <f t="shared" si="183"/>
        <v>0</v>
      </c>
      <c r="T95" s="47">
        <f t="shared" si="183"/>
        <v>0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2025'!AP94</f>
        <v>0</v>
      </c>
      <c r="AK95" s="52">
        <f t="shared" ref="AK95:AO95" si="184">P95-Z95+AE95+U95</f>
        <v>0</v>
      </c>
      <c r="AL95" s="46">
        <f t="shared" si="184"/>
        <v>0</v>
      </c>
      <c r="AM95" s="46">
        <f t="shared" si="184"/>
        <v>0</v>
      </c>
      <c r="AN95" s="46">
        <f t="shared" si="184"/>
        <v>0</v>
      </c>
      <c r="AO95" s="46">
        <f t="shared" si="184"/>
        <v>0</v>
      </c>
      <c r="AP95" s="37"/>
      <c r="AQ95" s="43">
        <f t="shared" si="3"/>
        <v>0</v>
      </c>
      <c r="AR95" s="41"/>
      <c r="AS95" s="41"/>
      <c r="AT95" s="53"/>
      <c r="AU95" s="54"/>
      <c r="AV95" s="54"/>
    </row>
    <row r="96" spans="1:48" ht="90" customHeight="1" x14ac:dyDescent="0.4">
      <c r="A96" s="35">
        <f t="shared" si="37"/>
        <v>90</v>
      </c>
      <c r="B96" s="67" t="s">
        <v>464</v>
      </c>
      <c r="C96" s="41" t="s">
        <v>38</v>
      </c>
      <c r="D96" s="41" t="s">
        <v>59</v>
      </c>
      <c r="E96" s="41" t="s">
        <v>465</v>
      </c>
      <c r="F96" s="37" t="s">
        <v>466</v>
      </c>
      <c r="G96" s="38" t="s">
        <v>42</v>
      </c>
      <c r="H96" s="37"/>
      <c r="I96" s="41" t="s">
        <v>467</v>
      </c>
      <c r="J96" s="41" t="s">
        <v>72</v>
      </c>
      <c r="K96" s="42">
        <v>44592</v>
      </c>
      <c r="L96" s="43"/>
      <c r="M96" s="43"/>
      <c r="N96" s="136"/>
      <c r="O96" s="43">
        <f>'EQUIPO ABRIL 2025'!AQ96</f>
        <v>1</v>
      </c>
      <c r="P96" s="45">
        <f t="shared" si="0"/>
        <v>1</v>
      </c>
      <c r="Q96" s="46">
        <f t="shared" ref="Q96:T96" si="185">AK96</f>
        <v>1</v>
      </c>
      <c r="R96" s="46">
        <f t="shared" si="185"/>
        <v>1</v>
      </c>
      <c r="S96" s="46">
        <f t="shared" si="185"/>
        <v>1</v>
      </c>
      <c r="T96" s="47">
        <f t="shared" si="185"/>
        <v>1</v>
      </c>
      <c r="U96" s="48"/>
      <c r="V96" s="37"/>
      <c r="W96" s="37"/>
      <c r="X96" s="37"/>
      <c r="Y96" s="49"/>
      <c r="Z96" s="50"/>
      <c r="AA96" s="37"/>
      <c r="AB96" s="37"/>
      <c r="AC96" s="37"/>
      <c r="AD96" s="49"/>
      <c r="AE96" s="50"/>
      <c r="AF96" s="37"/>
      <c r="AG96" s="37"/>
      <c r="AH96" s="37"/>
      <c r="AI96" s="49"/>
      <c r="AJ96" s="51">
        <f>'EQUIPO ENERO 2025'!AP95</f>
        <v>1</v>
      </c>
      <c r="AK96" s="52">
        <f t="shared" ref="AK96:AO96" si="186">P96-Z96+AE96+U96</f>
        <v>1</v>
      </c>
      <c r="AL96" s="46">
        <f t="shared" si="186"/>
        <v>1</v>
      </c>
      <c r="AM96" s="46">
        <f t="shared" si="186"/>
        <v>1</v>
      </c>
      <c r="AN96" s="46">
        <f t="shared" si="186"/>
        <v>1</v>
      </c>
      <c r="AO96" s="46">
        <f t="shared" si="186"/>
        <v>1</v>
      </c>
      <c r="AP96" s="37"/>
      <c r="AQ96" s="43">
        <f t="shared" si="3"/>
        <v>1</v>
      </c>
      <c r="AR96" s="41"/>
      <c r="AS96" s="41"/>
      <c r="AT96" s="53"/>
      <c r="AU96" s="54"/>
      <c r="AV96" s="54"/>
    </row>
    <row r="97" spans="1:48" ht="90" customHeight="1" x14ac:dyDescent="0.4">
      <c r="A97" s="35">
        <f t="shared" si="37"/>
        <v>91</v>
      </c>
      <c r="B97" s="67" t="s">
        <v>468</v>
      </c>
      <c r="C97" s="41"/>
      <c r="D97" s="41" t="s">
        <v>58</v>
      </c>
      <c r="E97" s="41" t="s">
        <v>203</v>
      </c>
      <c r="F97" s="41" t="s">
        <v>204</v>
      </c>
      <c r="G97" s="53" t="s">
        <v>42</v>
      </c>
      <c r="H97" s="74">
        <v>4500</v>
      </c>
      <c r="I97" s="41" t="s">
        <v>469</v>
      </c>
      <c r="J97" s="41" t="s">
        <v>72</v>
      </c>
      <c r="K97" s="62">
        <v>44592</v>
      </c>
      <c r="L97" s="43"/>
      <c r="M97" s="43"/>
      <c r="N97" s="71"/>
      <c r="O97" s="43">
        <f>'EQUIPO ABRIL 2025'!AQ97</f>
        <v>0</v>
      </c>
      <c r="P97" s="45">
        <f t="shared" si="0"/>
        <v>0</v>
      </c>
      <c r="Q97" s="46">
        <f t="shared" ref="Q97:T97" si="187">AK97</f>
        <v>0</v>
      </c>
      <c r="R97" s="46">
        <f t="shared" si="187"/>
        <v>0</v>
      </c>
      <c r="S97" s="46">
        <f t="shared" si="187"/>
        <v>0</v>
      </c>
      <c r="T97" s="47">
        <f t="shared" si="187"/>
        <v>0</v>
      </c>
      <c r="U97" s="48"/>
      <c r="V97" s="37"/>
      <c r="W97" s="37"/>
      <c r="X97" s="37"/>
      <c r="Y97" s="49"/>
      <c r="Z97" s="138"/>
      <c r="AA97" s="139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2025'!AP96</f>
        <v>0</v>
      </c>
      <c r="AK97" s="52">
        <f t="shared" ref="AK97:AO97" si="188">P97-Z97+AE97+U97</f>
        <v>0</v>
      </c>
      <c r="AL97" s="46">
        <f t="shared" si="188"/>
        <v>0</v>
      </c>
      <c r="AM97" s="46">
        <f t="shared" si="188"/>
        <v>0</v>
      </c>
      <c r="AN97" s="46">
        <f t="shared" si="188"/>
        <v>0</v>
      </c>
      <c r="AO97" s="46">
        <f t="shared" si="188"/>
        <v>0</v>
      </c>
      <c r="AP97" s="37"/>
      <c r="AQ97" s="43">
        <f t="shared" si="3"/>
        <v>0</v>
      </c>
      <c r="AR97" s="41"/>
      <c r="AS97" s="41"/>
      <c r="AT97" s="53"/>
      <c r="AU97" s="54"/>
      <c r="AV97" s="54"/>
    </row>
    <row r="98" spans="1:48" ht="90" customHeight="1" x14ac:dyDescent="0.4">
      <c r="A98" s="35">
        <f t="shared" si="37"/>
        <v>92</v>
      </c>
      <c r="B98" s="73" t="s">
        <v>470</v>
      </c>
      <c r="C98" s="41" t="s">
        <v>38</v>
      </c>
      <c r="D98" s="63" t="s">
        <v>442</v>
      </c>
      <c r="E98" s="57" t="s">
        <v>471</v>
      </c>
      <c r="F98" s="41" t="s">
        <v>472</v>
      </c>
      <c r="G98" s="44" t="s">
        <v>42</v>
      </c>
      <c r="H98" s="41"/>
      <c r="I98" s="41" t="s">
        <v>473</v>
      </c>
      <c r="J98" s="74" t="s">
        <v>58</v>
      </c>
      <c r="K98" s="66">
        <v>44592</v>
      </c>
      <c r="L98" s="43"/>
      <c r="M98" s="43"/>
      <c r="N98" s="137"/>
      <c r="O98" s="43">
        <f>'EQUIPO ABRIL 2025'!AQ98</f>
        <v>0</v>
      </c>
      <c r="P98" s="45">
        <f t="shared" si="0"/>
        <v>0</v>
      </c>
      <c r="Q98" s="46">
        <f t="shared" ref="Q98:T98" si="189">AK98</f>
        <v>0</v>
      </c>
      <c r="R98" s="46">
        <f t="shared" si="189"/>
        <v>0</v>
      </c>
      <c r="S98" s="46">
        <f t="shared" si="189"/>
        <v>0</v>
      </c>
      <c r="T98" s="47">
        <f t="shared" si="189"/>
        <v>0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2025'!AP97</f>
        <v>0</v>
      </c>
      <c r="AK98" s="52">
        <f t="shared" ref="AK98:AO98" si="190">P98-Z98+AE98+U98</f>
        <v>0</v>
      </c>
      <c r="AL98" s="46">
        <f t="shared" si="190"/>
        <v>0</v>
      </c>
      <c r="AM98" s="46">
        <f t="shared" si="190"/>
        <v>0</v>
      </c>
      <c r="AN98" s="46">
        <f t="shared" si="190"/>
        <v>0</v>
      </c>
      <c r="AO98" s="46">
        <f t="shared" si="190"/>
        <v>0</v>
      </c>
      <c r="AP98" s="37"/>
      <c r="AQ98" s="43">
        <f t="shared" si="3"/>
        <v>0</v>
      </c>
      <c r="AR98" s="41"/>
      <c r="AS98" s="41"/>
      <c r="AT98" s="53"/>
      <c r="AU98" s="54"/>
      <c r="AV98" s="54"/>
    </row>
    <row r="99" spans="1:48" ht="90" customHeight="1" x14ac:dyDescent="0.4">
      <c r="A99" s="35">
        <f t="shared" si="37"/>
        <v>93</v>
      </c>
      <c r="B99" s="55" t="s">
        <v>475</v>
      </c>
      <c r="C99" s="41" t="s">
        <v>38</v>
      </c>
      <c r="D99" s="63" t="s">
        <v>58</v>
      </c>
      <c r="E99" s="57" t="s">
        <v>476</v>
      </c>
      <c r="F99" s="64" t="s">
        <v>472</v>
      </c>
      <c r="G99" s="55" t="s">
        <v>42</v>
      </c>
      <c r="H99" s="64"/>
      <c r="I99" s="61" t="s">
        <v>477</v>
      </c>
      <c r="J99" s="74" t="s">
        <v>58</v>
      </c>
      <c r="K99" s="62">
        <v>44592</v>
      </c>
      <c r="L99" s="43"/>
      <c r="M99" s="43"/>
      <c r="N99" s="137"/>
      <c r="O99" s="43">
        <f>'EQUIPO ABRIL 2025'!AQ99</f>
        <v>3</v>
      </c>
      <c r="P99" s="45">
        <f t="shared" si="0"/>
        <v>3</v>
      </c>
      <c r="Q99" s="46">
        <f t="shared" ref="Q99:T99" si="191">AK99</f>
        <v>3</v>
      </c>
      <c r="R99" s="46">
        <f t="shared" si="191"/>
        <v>3</v>
      </c>
      <c r="S99" s="46">
        <f t="shared" si="191"/>
        <v>3</v>
      </c>
      <c r="T99" s="47">
        <f t="shared" si="191"/>
        <v>3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2025'!AP98</f>
        <v>3</v>
      </c>
      <c r="AK99" s="52">
        <f t="shared" ref="AK99:AO99" si="192">P99-Z99+AE99+U99</f>
        <v>3</v>
      </c>
      <c r="AL99" s="46">
        <f t="shared" si="192"/>
        <v>3</v>
      </c>
      <c r="AM99" s="46">
        <f t="shared" si="192"/>
        <v>3</v>
      </c>
      <c r="AN99" s="46">
        <f t="shared" si="192"/>
        <v>3</v>
      </c>
      <c r="AO99" s="46">
        <f t="shared" si="192"/>
        <v>3</v>
      </c>
      <c r="AP99" s="37"/>
      <c r="AQ99" s="43">
        <f t="shared" si="3"/>
        <v>3</v>
      </c>
      <c r="AR99" s="41"/>
      <c r="AS99" s="41"/>
      <c r="AT99" s="53"/>
      <c r="AU99" s="54"/>
      <c r="AV99" s="54"/>
    </row>
    <row r="100" spans="1:48" ht="90" customHeight="1" x14ac:dyDescent="0.4">
      <c r="A100" s="35">
        <f t="shared" si="37"/>
        <v>94</v>
      </c>
      <c r="B100" s="55" t="s">
        <v>480</v>
      </c>
      <c r="C100" s="41" t="s">
        <v>38</v>
      </c>
      <c r="D100" s="63" t="s">
        <v>58</v>
      </c>
      <c r="E100" s="57" t="s">
        <v>481</v>
      </c>
      <c r="F100" s="64" t="s">
        <v>472</v>
      </c>
      <c r="G100" s="55" t="s">
        <v>42</v>
      </c>
      <c r="H100" s="64"/>
      <c r="I100" s="61" t="s">
        <v>482</v>
      </c>
      <c r="J100" s="74" t="s">
        <v>58</v>
      </c>
      <c r="K100" s="62">
        <v>44592</v>
      </c>
      <c r="L100" s="43"/>
      <c r="M100" s="43"/>
      <c r="N100" s="137"/>
      <c r="O100" s="43">
        <f>'EQUIPO ABRIL 2025'!AQ100</f>
        <v>3</v>
      </c>
      <c r="P100" s="45">
        <f t="shared" si="0"/>
        <v>3</v>
      </c>
      <c r="Q100" s="46">
        <f t="shared" ref="Q100:T100" si="193">AK100</f>
        <v>3</v>
      </c>
      <c r="R100" s="46">
        <f t="shared" si="193"/>
        <v>3</v>
      </c>
      <c r="S100" s="46">
        <f t="shared" si="193"/>
        <v>3</v>
      </c>
      <c r="T100" s="47">
        <f t="shared" si="193"/>
        <v>3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2025'!AP99</f>
        <v>3</v>
      </c>
      <c r="AK100" s="52">
        <f t="shared" ref="AK100:AO100" si="194">P100-Z100+AE100+U100</f>
        <v>3</v>
      </c>
      <c r="AL100" s="46">
        <f t="shared" si="194"/>
        <v>3</v>
      </c>
      <c r="AM100" s="46">
        <f t="shared" si="194"/>
        <v>3</v>
      </c>
      <c r="AN100" s="46">
        <f t="shared" si="194"/>
        <v>3</v>
      </c>
      <c r="AO100" s="46">
        <f t="shared" si="194"/>
        <v>3</v>
      </c>
      <c r="AP100" s="37"/>
      <c r="AQ100" s="43">
        <f t="shared" si="3"/>
        <v>3</v>
      </c>
      <c r="AR100" s="41"/>
      <c r="AS100" s="41"/>
      <c r="AT100" s="53"/>
      <c r="AU100" s="54"/>
      <c r="AV100" s="54"/>
    </row>
    <row r="101" spans="1:48" ht="90" customHeight="1" x14ac:dyDescent="0.4">
      <c r="A101" s="35">
        <f t="shared" si="37"/>
        <v>95</v>
      </c>
      <c r="B101" s="55" t="s">
        <v>483</v>
      </c>
      <c r="C101" s="41" t="s">
        <v>38</v>
      </c>
      <c r="D101" s="63" t="s">
        <v>442</v>
      </c>
      <c r="E101" s="57" t="s">
        <v>484</v>
      </c>
      <c r="F101" s="64" t="s">
        <v>426</v>
      </c>
      <c r="G101" s="55" t="s">
        <v>42</v>
      </c>
      <c r="H101" s="64" t="s">
        <v>427</v>
      </c>
      <c r="I101" s="61" t="s">
        <v>485</v>
      </c>
      <c r="J101" s="74" t="s">
        <v>486</v>
      </c>
      <c r="K101" s="72">
        <v>45505</v>
      </c>
      <c r="L101" s="43">
        <v>2410004753</v>
      </c>
      <c r="M101" s="43">
        <v>17</v>
      </c>
      <c r="N101" s="137"/>
      <c r="O101" s="43">
        <f>'EQUIPO ABRIL 2025'!AQ101</f>
        <v>2</v>
      </c>
      <c r="P101" s="45">
        <f t="shared" si="0"/>
        <v>2</v>
      </c>
      <c r="Q101" s="46">
        <f t="shared" ref="Q101:T101" si="195">AK101</f>
        <v>2</v>
      </c>
      <c r="R101" s="46">
        <f t="shared" si="195"/>
        <v>2</v>
      </c>
      <c r="S101" s="46">
        <f t="shared" si="195"/>
        <v>2</v>
      </c>
      <c r="T101" s="47">
        <f t="shared" si="195"/>
        <v>2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2025'!AP100</f>
        <v>2</v>
      </c>
      <c r="AK101" s="52">
        <f t="shared" ref="AK101:AO101" si="196">P101-Z101+AE101+U101</f>
        <v>2</v>
      </c>
      <c r="AL101" s="46">
        <f t="shared" si="196"/>
        <v>2</v>
      </c>
      <c r="AM101" s="46">
        <f t="shared" si="196"/>
        <v>2</v>
      </c>
      <c r="AN101" s="46">
        <f t="shared" si="196"/>
        <v>2</v>
      </c>
      <c r="AO101" s="46">
        <f t="shared" si="196"/>
        <v>2</v>
      </c>
      <c r="AP101" s="37"/>
      <c r="AQ101" s="43">
        <f t="shared" si="3"/>
        <v>2</v>
      </c>
      <c r="AR101" s="41"/>
      <c r="AS101" s="41"/>
      <c r="AT101" s="53"/>
      <c r="AU101" s="54"/>
      <c r="AV101" s="54"/>
    </row>
    <row r="102" spans="1:48" ht="90" customHeight="1" x14ac:dyDescent="0.4">
      <c r="A102" s="35">
        <f t="shared" si="37"/>
        <v>96</v>
      </c>
      <c r="B102" s="55" t="s">
        <v>487</v>
      </c>
      <c r="C102" s="41" t="s">
        <v>38</v>
      </c>
      <c r="D102" s="63" t="s">
        <v>442</v>
      </c>
      <c r="E102" s="57" t="s">
        <v>488</v>
      </c>
      <c r="F102" s="58" t="s">
        <v>489</v>
      </c>
      <c r="G102" s="59" t="s">
        <v>42</v>
      </c>
      <c r="H102" s="58"/>
      <c r="I102" s="61"/>
      <c r="J102" s="74" t="s">
        <v>486</v>
      </c>
      <c r="K102" s="42">
        <v>45505</v>
      </c>
      <c r="L102" s="43">
        <v>2410004752</v>
      </c>
      <c r="M102" s="43">
        <v>17</v>
      </c>
      <c r="N102" s="137"/>
      <c r="O102" s="43">
        <f>'EQUIPO ABRIL 2025'!AQ102</f>
        <v>1</v>
      </c>
      <c r="P102" s="45">
        <f t="shared" si="0"/>
        <v>1</v>
      </c>
      <c r="Q102" s="46">
        <f t="shared" ref="Q102:T102" si="197">AK102</f>
        <v>1</v>
      </c>
      <c r="R102" s="46">
        <f t="shared" si="197"/>
        <v>1</v>
      </c>
      <c r="S102" s="46">
        <f t="shared" si="197"/>
        <v>1</v>
      </c>
      <c r="T102" s="47">
        <f t="shared" si="197"/>
        <v>1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2025'!AP101</f>
        <v>0</v>
      </c>
      <c r="AK102" s="52">
        <f t="shared" ref="AK102:AO102" si="198">P102-Z102+AE102+U102</f>
        <v>1</v>
      </c>
      <c r="AL102" s="46">
        <f t="shared" si="198"/>
        <v>1</v>
      </c>
      <c r="AM102" s="46">
        <f t="shared" si="198"/>
        <v>1</v>
      </c>
      <c r="AN102" s="46">
        <f t="shared" si="198"/>
        <v>1</v>
      </c>
      <c r="AO102" s="46">
        <f t="shared" si="198"/>
        <v>1</v>
      </c>
      <c r="AP102" s="37"/>
      <c r="AQ102" s="43">
        <f t="shared" si="3"/>
        <v>1</v>
      </c>
      <c r="AR102" s="41"/>
      <c r="AS102" s="41"/>
      <c r="AT102" s="53"/>
      <c r="AU102" s="54"/>
      <c r="AV102" s="54"/>
    </row>
    <row r="103" spans="1:48" ht="90" customHeight="1" x14ac:dyDescent="0.4">
      <c r="A103" s="35">
        <f t="shared" si="37"/>
        <v>97</v>
      </c>
      <c r="B103" s="73" t="s">
        <v>491</v>
      </c>
      <c r="C103" s="41" t="s">
        <v>38</v>
      </c>
      <c r="D103" s="63" t="s">
        <v>442</v>
      </c>
      <c r="E103" s="57" t="s">
        <v>492</v>
      </c>
      <c r="F103" s="37" t="s">
        <v>493</v>
      </c>
      <c r="G103" s="39" t="s">
        <v>42</v>
      </c>
      <c r="H103" s="37"/>
      <c r="I103" s="41" t="s">
        <v>494</v>
      </c>
      <c r="J103" s="74" t="s">
        <v>58</v>
      </c>
      <c r="K103" s="42">
        <v>45279</v>
      </c>
      <c r="L103" s="43"/>
      <c r="M103" s="43">
        <v>481</v>
      </c>
      <c r="N103" s="137"/>
      <c r="O103" s="43">
        <f>'EQUIPO ABRIL 2025'!AQ103</f>
        <v>0</v>
      </c>
      <c r="P103" s="45">
        <f t="shared" si="0"/>
        <v>0</v>
      </c>
      <c r="Q103" s="46">
        <f t="shared" ref="Q103:T103" si="199">AK103</f>
        <v>0</v>
      </c>
      <c r="R103" s="46">
        <f t="shared" si="199"/>
        <v>0</v>
      </c>
      <c r="S103" s="46">
        <f t="shared" si="199"/>
        <v>0</v>
      </c>
      <c r="T103" s="47">
        <f t="shared" si="199"/>
        <v>0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1">
        <f>'EQUIPO ENERO 2025'!AP102</f>
        <v>0</v>
      </c>
      <c r="AK103" s="52">
        <f t="shared" ref="AK103:AO103" si="200">P103-Z103+AE103+U103</f>
        <v>0</v>
      </c>
      <c r="AL103" s="46">
        <f t="shared" si="200"/>
        <v>0</v>
      </c>
      <c r="AM103" s="46">
        <f t="shared" si="200"/>
        <v>0</v>
      </c>
      <c r="AN103" s="46">
        <f t="shared" si="200"/>
        <v>0</v>
      </c>
      <c r="AO103" s="46">
        <f t="shared" si="200"/>
        <v>0</v>
      </c>
      <c r="AP103" s="37"/>
      <c r="AQ103" s="43">
        <f t="shared" si="3"/>
        <v>0</v>
      </c>
      <c r="AR103" s="41"/>
      <c r="AS103" s="41"/>
      <c r="AT103" s="53"/>
      <c r="AU103" s="54"/>
      <c r="AV103" s="54"/>
    </row>
    <row r="104" spans="1:48" ht="90" customHeight="1" x14ac:dyDescent="0.4">
      <c r="A104" s="35">
        <f t="shared" si="37"/>
        <v>98</v>
      </c>
      <c r="B104" s="55" t="s">
        <v>495</v>
      </c>
      <c r="C104" s="41" t="s">
        <v>38</v>
      </c>
      <c r="D104" s="63" t="s">
        <v>58</v>
      </c>
      <c r="E104" s="57" t="s">
        <v>496</v>
      </c>
      <c r="F104" s="58" t="s">
        <v>497</v>
      </c>
      <c r="G104" s="59" t="s">
        <v>42</v>
      </c>
      <c r="H104" s="60">
        <v>7500</v>
      </c>
      <c r="I104" s="61" t="s">
        <v>498</v>
      </c>
      <c r="J104" s="74" t="s">
        <v>58</v>
      </c>
      <c r="K104" s="62">
        <v>44592</v>
      </c>
      <c r="L104" s="43"/>
      <c r="M104" s="43"/>
      <c r="N104" s="137"/>
      <c r="O104" s="43">
        <f>'EQUIPO ABRIL 2025'!AQ104</f>
        <v>2</v>
      </c>
      <c r="P104" s="45">
        <f t="shared" si="0"/>
        <v>2</v>
      </c>
      <c r="Q104" s="46">
        <f t="shared" ref="Q104:T104" si="201">AK104</f>
        <v>2</v>
      </c>
      <c r="R104" s="46">
        <f t="shared" si="201"/>
        <v>2</v>
      </c>
      <c r="S104" s="46">
        <f t="shared" si="201"/>
        <v>2</v>
      </c>
      <c r="T104" s="47">
        <f t="shared" si="201"/>
        <v>2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2025'!AP103</f>
        <v>2</v>
      </c>
      <c r="AK104" s="52">
        <f t="shared" ref="AK104:AO104" si="202">P104-Z104+AE104+U104</f>
        <v>2</v>
      </c>
      <c r="AL104" s="46">
        <f t="shared" si="202"/>
        <v>2</v>
      </c>
      <c r="AM104" s="46">
        <f t="shared" si="202"/>
        <v>2</v>
      </c>
      <c r="AN104" s="46">
        <f t="shared" si="202"/>
        <v>2</v>
      </c>
      <c r="AO104" s="46">
        <f t="shared" si="202"/>
        <v>2</v>
      </c>
      <c r="AP104" s="37"/>
      <c r="AQ104" s="43">
        <f t="shared" si="3"/>
        <v>2</v>
      </c>
      <c r="AR104" s="41"/>
      <c r="AS104" s="41"/>
      <c r="AT104" s="53"/>
      <c r="AU104" s="54"/>
      <c r="AV104" s="54"/>
    </row>
    <row r="105" spans="1:48" ht="90" customHeight="1" x14ac:dyDescent="0.4">
      <c r="A105" s="35">
        <f t="shared" si="37"/>
        <v>99</v>
      </c>
      <c r="B105" s="73" t="s">
        <v>499</v>
      </c>
      <c r="C105" s="41" t="s">
        <v>38</v>
      </c>
      <c r="D105" s="63" t="s">
        <v>58</v>
      </c>
      <c r="E105" s="57" t="s">
        <v>500</v>
      </c>
      <c r="F105" s="37" t="s">
        <v>501</v>
      </c>
      <c r="G105" s="39" t="s">
        <v>42</v>
      </c>
      <c r="H105" s="37"/>
      <c r="I105" s="53" t="s">
        <v>502</v>
      </c>
      <c r="J105" s="74" t="s">
        <v>486</v>
      </c>
      <c r="K105" s="72">
        <v>45233</v>
      </c>
      <c r="L105" s="43">
        <v>3753</v>
      </c>
      <c r="M105" s="43">
        <v>459</v>
      </c>
      <c r="N105" s="137"/>
      <c r="O105" s="43">
        <f>'EQUIPO ABRIL 2025'!AQ105</f>
        <v>0</v>
      </c>
      <c r="P105" s="45">
        <f t="shared" si="0"/>
        <v>0</v>
      </c>
      <c r="Q105" s="46">
        <f t="shared" ref="Q105:T105" si="203">AK105</f>
        <v>0</v>
      </c>
      <c r="R105" s="46">
        <f t="shared" si="203"/>
        <v>0</v>
      </c>
      <c r="S105" s="46">
        <f t="shared" si="203"/>
        <v>0</v>
      </c>
      <c r="T105" s="47">
        <f t="shared" si="203"/>
        <v>0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2025'!AP104</f>
        <v>0</v>
      </c>
      <c r="AK105" s="52">
        <f t="shared" ref="AK105:AO105" si="204">P105-Z105+AE105+U105</f>
        <v>0</v>
      </c>
      <c r="AL105" s="46">
        <f t="shared" si="204"/>
        <v>0</v>
      </c>
      <c r="AM105" s="46">
        <f t="shared" si="204"/>
        <v>0</v>
      </c>
      <c r="AN105" s="46">
        <f t="shared" si="204"/>
        <v>0</v>
      </c>
      <c r="AO105" s="46">
        <f t="shared" si="204"/>
        <v>0</v>
      </c>
      <c r="AP105" s="37"/>
      <c r="AQ105" s="43">
        <f t="shared" si="3"/>
        <v>0</v>
      </c>
      <c r="AR105" s="41"/>
      <c r="AS105" s="41"/>
      <c r="AT105" s="53"/>
      <c r="AU105" s="54"/>
      <c r="AV105" s="54"/>
    </row>
    <row r="106" spans="1:48" ht="90" customHeight="1" x14ac:dyDescent="0.4">
      <c r="A106" s="35">
        <f t="shared" si="37"/>
        <v>100</v>
      </c>
      <c r="B106" s="55" t="s">
        <v>503</v>
      </c>
      <c r="C106" s="41" t="s">
        <v>38</v>
      </c>
      <c r="D106" s="63" t="s">
        <v>58</v>
      </c>
      <c r="E106" s="57" t="s">
        <v>504</v>
      </c>
      <c r="F106" s="140" t="s">
        <v>505</v>
      </c>
      <c r="G106" s="140" t="s">
        <v>42</v>
      </c>
      <c r="H106" s="140"/>
      <c r="I106" s="61" t="s">
        <v>506</v>
      </c>
      <c r="J106" s="74" t="s">
        <v>58</v>
      </c>
      <c r="K106" s="66">
        <v>44592</v>
      </c>
      <c r="L106" s="43"/>
      <c r="M106" s="43"/>
      <c r="N106" s="137"/>
      <c r="O106" s="43">
        <f>'EQUIPO ABRIL 2025'!AQ106</f>
        <v>1</v>
      </c>
      <c r="P106" s="45">
        <f t="shared" si="0"/>
        <v>1</v>
      </c>
      <c r="Q106" s="46">
        <f t="shared" ref="Q106:T106" si="205">AK106</f>
        <v>1</v>
      </c>
      <c r="R106" s="46">
        <f t="shared" si="205"/>
        <v>1</v>
      </c>
      <c r="S106" s="46">
        <f t="shared" si="205"/>
        <v>1</v>
      </c>
      <c r="T106" s="47">
        <f t="shared" si="205"/>
        <v>1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2025'!AP105</f>
        <v>1</v>
      </c>
      <c r="AK106" s="52">
        <f t="shared" ref="AK106:AO106" si="206">P106-Z106+AE106+U106</f>
        <v>1</v>
      </c>
      <c r="AL106" s="46">
        <f t="shared" si="206"/>
        <v>1</v>
      </c>
      <c r="AM106" s="46">
        <f t="shared" si="206"/>
        <v>1</v>
      </c>
      <c r="AN106" s="46">
        <f t="shared" si="206"/>
        <v>1</v>
      </c>
      <c r="AO106" s="46">
        <f t="shared" si="206"/>
        <v>1</v>
      </c>
      <c r="AP106" s="37"/>
      <c r="AQ106" s="43">
        <f t="shared" si="3"/>
        <v>1</v>
      </c>
      <c r="AR106" s="41"/>
      <c r="AS106" s="41"/>
      <c r="AT106" s="53"/>
      <c r="AU106" s="54"/>
      <c r="AV106" s="54"/>
    </row>
    <row r="107" spans="1:48" ht="90" customHeight="1" x14ac:dyDescent="0.4">
      <c r="A107" s="35">
        <f t="shared" si="37"/>
        <v>101</v>
      </c>
      <c r="B107" s="55" t="s">
        <v>507</v>
      </c>
      <c r="C107" s="41" t="s">
        <v>38</v>
      </c>
      <c r="D107" s="105" t="s">
        <v>508</v>
      </c>
      <c r="E107" s="57" t="s">
        <v>509</v>
      </c>
      <c r="F107" s="140" t="s">
        <v>510</v>
      </c>
      <c r="G107" s="140" t="s">
        <v>42</v>
      </c>
      <c r="H107" s="140"/>
      <c r="I107" s="61"/>
      <c r="J107" s="74"/>
      <c r="K107" s="66">
        <v>45608</v>
      </c>
      <c r="L107" s="43"/>
      <c r="M107" s="43">
        <v>93</v>
      </c>
      <c r="N107" s="137"/>
      <c r="O107" s="43">
        <f>'EQUIPO ABRIL 2025'!AQ107</f>
        <v>4</v>
      </c>
      <c r="P107" s="45">
        <f t="shared" si="0"/>
        <v>4</v>
      </c>
      <c r="Q107" s="46">
        <f t="shared" ref="Q107:T107" si="207">AK107</f>
        <v>4</v>
      </c>
      <c r="R107" s="46">
        <f t="shared" si="207"/>
        <v>4</v>
      </c>
      <c r="S107" s="46">
        <f t="shared" si="207"/>
        <v>4</v>
      </c>
      <c r="T107" s="47">
        <f t="shared" si="207"/>
        <v>4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2025'!AP106</f>
        <v>4</v>
      </c>
      <c r="AK107" s="52">
        <f t="shared" ref="AK107:AO107" si="208">P107-Z107+AE107+U107</f>
        <v>4</v>
      </c>
      <c r="AL107" s="46">
        <f t="shared" si="208"/>
        <v>4</v>
      </c>
      <c r="AM107" s="46">
        <f t="shared" si="208"/>
        <v>4</v>
      </c>
      <c r="AN107" s="46">
        <f t="shared" si="208"/>
        <v>4</v>
      </c>
      <c r="AO107" s="46">
        <f t="shared" si="208"/>
        <v>4</v>
      </c>
      <c r="AP107" s="37"/>
      <c r="AQ107" s="43">
        <f t="shared" si="3"/>
        <v>4</v>
      </c>
      <c r="AR107" s="53"/>
      <c r="AS107" s="53"/>
      <c r="AT107" s="53"/>
      <c r="AU107" s="54"/>
      <c r="AV107" s="54"/>
    </row>
    <row r="108" spans="1:48" ht="90" customHeight="1" x14ac:dyDescent="0.4">
      <c r="A108" s="35">
        <f t="shared" si="37"/>
        <v>102</v>
      </c>
      <c r="B108" s="67" t="s">
        <v>511</v>
      </c>
      <c r="C108" s="41" t="s">
        <v>38</v>
      </c>
      <c r="D108" s="105" t="s">
        <v>508</v>
      </c>
      <c r="E108" s="41" t="s">
        <v>512</v>
      </c>
      <c r="F108" s="37" t="s">
        <v>513</v>
      </c>
      <c r="G108" s="39" t="s">
        <v>42</v>
      </c>
      <c r="H108" s="37" t="s">
        <v>514</v>
      </c>
      <c r="I108" s="41" t="s">
        <v>515</v>
      </c>
      <c r="J108" s="41" t="s">
        <v>72</v>
      </c>
      <c r="K108" s="72">
        <v>45574</v>
      </c>
      <c r="L108" s="43" t="s">
        <v>142</v>
      </c>
      <c r="M108" s="43">
        <v>72</v>
      </c>
      <c r="N108" s="136"/>
      <c r="O108" s="43">
        <f>'EQUIPO ABRIL 2025'!AQ108</f>
        <v>6</v>
      </c>
      <c r="P108" s="45">
        <f t="shared" si="0"/>
        <v>6</v>
      </c>
      <c r="Q108" s="46">
        <f t="shared" ref="Q108:T108" si="209">AK108</f>
        <v>6</v>
      </c>
      <c r="R108" s="46">
        <f t="shared" si="209"/>
        <v>6</v>
      </c>
      <c r="S108" s="46">
        <f t="shared" si="209"/>
        <v>6</v>
      </c>
      <c r="T108" s="47">
        <f t="shared" si="209"/>
        <v>6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2025'!AP107</f>
        <v>6</v>
      </c>
      <c r="AK108" s="52">
        <f t="shared" ref="AK108:AO108" si="210">P108-Z108+AE108+U108</f>
        <v>6</v>
      </c>
      <c r="AL108" s="46">
        <f t="shared" si="210"/>
        <v>6</v>
      </c>
      <c r="AM108" s="46">
        <f t="shared" si="210"/>
        <v>6</v>
      </c>
      <c r="AN108" s="46">
        <f t="shared" si="210"/>
        <v>6</v>
      </c>
      <c r="AO108" s="46">
        <f t="shared" si="210"/>
        <v>6</v>
      </c>
      <c r="AP108" s="37"/>
      <c r="AQ108" s="43">
        <f t="shared" si="3"/>
        <v>6</v>
      </c>
      <c r="AR108" s="41"/>
      <c r="AS108" s="41"/>
      <c r="AT108" s="53"/>
      <c r="AU108" s="54"/>
      <c r="AV108" s="54"/>
    </row>
    <row r="109" spans="1:48" ht="90" customHeight="1" x14ac:dyDescent="0.4">
      <c r="A109" s="35">
        <f t="shared" si="37"/>
        <v>103</v>
      </c>
      <c r="B109" s="67" t="s">
        <v>516</v>
      </c>
      <c r="C109" s="41" t="s">
        <v>38</v>
      </c>
      <c r="D109" s="105" t="s">
        <v>508</v>
      </c>
      <c r="E109" s="41" t="s">
        <v>512</v>
      </c>
      <c r="F109" s="37" t="s">
        <v>517</v>
      </c>
      <c r="G109" s="39" t="s">
        <v>42</v>
      </c>
      <c r="H109" s="37" t="s">
        <v>514</v>
      </c>
      <c r="I109" s="41" t="s">
        <v>518</v>
      </c>
      <c r="J109" s="41" t="s">
        <v>72</v>
      </c>
      <c r="K109" s="72">
        <v>45574</v>
      </c>
      <c r="L109" s="43" t="s">
        <v>142</v>
      </c>
      <c r="M109" s="43">
        <v>72</v>
      </c>
      <c r="N109" s="136" t="s">
        <v>1722</v>
      </c>
      <c r="O109" s="43">
        <f>'EQUIPO ABRIL 2025'!AQ109</f>
        <v>0</v>
      </c>
      <c r="P109" s="45">
        <f t="shared" si="0"/>
        <v>0</v>
      </c>
      <c r="Q109" s="46">
        <f t="shared" ref="Q109:T109" si="211">AK109</f>
        <v>0</v>
      </c>
      <c r="R109" s="46">
        <f t="shared" si="211"/>
        <v>-4</v>
      </c>
      <c r="S109" s="46">
        <f t="shared" si="211"/>
        <v>-4</v>
      </c>
      <c r="T109" s="47">
        <f t="shared" si="211"/>
        <v>-4</v>
      </c>
      <c r="U109" s="48"/>
      <c r="V109" s="37"/>
      <c r="W109" s="37"/>
      <c r="X109" s="37"/>
      <c r="Y109" s="49"/>
      <c r="Z109" s="50"/>
      <c r="AA109" s="37">
        <v>4</v>
      </c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2025'!AP108</f>
        <v>0</v>
      </c>
      <c r="AK109" s="52">
        <f t="shared" ref="AK109:AO109" si="212">P109-Z109+AE109+U109</f>
        <v>0</v>
      </c>
      <c r="AL109" s="46">
        <f t="shared" si="212"/>
        <v>-4</v>
      </c>
      <c r="AM109" s="46">
        <f t="shared" si="212"/>
        <v>-4</v>
      </c>
      <c r="AN109" s="46">
        <f t="shared" si="212"/>
        <v>-4</v>
      </c>
      <c r="AO109" s="46">
        <f t="shared" si="212"/>
        <v>-4</v>
      </c>
      <c r="AP109" s="37"/>
      <c r="AQ109" s="43">
        <f t="shared" si="3"/>
        <v>-4</v>
      </c>
      <c r="AR109" s="41"/>
      <c r="AS109" s="41"/>
      <c r="AT109" s="53"/>
      <c r="AU109" s="54"/>
      <c r="AV109" s="54"/>
    </row>
    <row r="110" spans="1:48" ht="90" customHeight="1" x14ac:dyDescent="0.4">
      <c r="A110" s="35">
        <f t="shared" si="37"/>
        <v>104</v>
      </c>
      <c r="B110" s="73" t="s">
        <v>519</v>
      </c>
      <c r="C110" s="41" t="s">
        <v>38</v>
      </c>
      <c r="D110" s="41" t="s">
        <v>59</v>
      </c>
      <c r="E110" s="41" t="s">
        <v>520</v>
      </c>
      <c r="F110" s="37" t="s">
        <v>432</v>
      </c>
      <c r="G110" s="39" t="s">
        <v>42</v>
      </c>
      <c r="H110" s="40">
        <v>5200</v>
      </c>
      <c r="I110" s="41" t="s">
        <v>521</v>
      </c>
      <c r="J110" s="41" t="s">
        <v>72</v>
      </c>
      <c r="K110" s="72">
        <v>45328</v>
      </c>
      <c r="L110" s="43" t="s">
        <v>109</v>
      </c>
      <c r="M110" s="43">
        <v>31</v>
      </c>
      <c r="N110" s="136"/>
      <c r="O110" s="43">
        <f>'EQUIPO ABRIL 2025'!AQ110</f>
        <v>17</v>
      </c>
      <c r="P110" s="45">
        <f t="shared" si="0"/>
        <v>17</v>
      </c>
      <c r="Q110" s="46">
        <f t="shared" ref="Q110:T110" si="213">AK110</f>
        <v>17</v>
      </c>
      <c r="R110" s="46">
        <f t="shared" si="213"/>
        <v>17</v>
      </c>
      <c r="S110" s="46">
        <f t="shared" si="213"/>
        <v>17</v>
      </c>
      <c r="T110" s="47">
        <f t="shared" si="213"/>
        <v>17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2025'!AP109</f>
        <v>17</v>
      </c>
      <c r="AK110" s="52">
        <f t="shared" ref="AK110:AO110" si="214">P110-Z110+AE110+U110</f>
        <v>17</v>
      </c>
      <c r="AL110" s="46">
        <f t="shared" si="214"/>
        <v>17</v>
      </c>
      <c r="AM110" s="46">
        <f t="shared" si="214"/>
        <v>17</v>
      </c>
      <c r="AN110" s="46">
        <f t="shared" si="214"/>
        <v>17</v>
      </c>
      <c r="AO110" s="46">
        <f t="shared" si="214"/>
        <v>17</v>
      </c>
      <c r="AP110" s="37"/>
      <c r="AQ110" s="43">
        <f t="shared" si="3"/>
        <v>17</v>
      </c>
      <c r="AR110" s="41"/>
      <c r="AS110" s="41"/>
      <c r="AT110" s="53"/>
      <c r="AU110" s="54"/>
      <c r="AV110" s="54"/>
    </row>
    <row r="111" spans="1:48" ht="90" customHeight="1" x14ac:dyDescent="0.4">
      <c r="A111" s="35">
        <f t="shared" si="37"/>
        <v>105</v>
      </c>
      <c r="B111" s="67" t="s">
        <v>522</v>
      </c>
      <c r="C111" s="41" t="s">
        <v>38</v>
      </c>
      <c r="D111" s="53" t="s">
        <v>362</v>
      </c>
      <c r="E111" s="53" t="s">
        <v>523</v>
      </c>
      <c r="F111" s="37"/>
      <c r="G111" s="38"/>
      <c r="H111" s="37"/>
      <c r="I111" s="41" t="s">
        <v>524</v>
      </c>
      <c r="J111" s="41" t="s">
        <v>362</v>
      </c>
      <c r="K111" s="72">
        <v>45057</v>
      </c>
      <c r="L111" s="43"/>
      <c r="M111" s="43"/>
      <c r="N111" s="136"/>
      <c r="O111" s="43">
        <f>'EQUIPO ABRIL 2025'!AQ111</f>
        <v>0</v>
      </c>
      <c r="P111" s="45">
        <f t="shared" si="0"/>
        <v>0</v>
      </c>
      <c r="Q111" s="46">
        <f t="shared" ref="Q111:T111" si="215">AK111</f>
        <v>0</v>
      </c>
      <c r="R111" s="46">
        <f t="shared" si="215"/>
        <v>0</v>
      </c>
      <c r="S111" s="46">
        <f t="shared" si="215"/>
        <v>0</v>
      </c>
      <c r="T111" s="47">
        <f t="shared" si="215"/>
        <v>0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2025'!AP110</f>
        <v>0</v>
      </c>
      <c r="AK111" s="52">
        <f t="shared" ref="AK111:AO111" si="216">P111-Z111+AE111+U111</f>
        <v>0</v>
      </c>
      <c r="AL111" s="46">
        <f t="shared" si="216"/>
        <v>0</v>
      </c>
      <c r="AM111" s="46">
        <f t="shared" si="216"/>
        <v>0</v>
      </c>
      <c r="AN111" s="46">
        <f t="shared" si="216"/>
        <v>0</v>
      </c>
      <c r="AO111" s="46">
        <f t="shared" si="216"/>
        <v>0</v>
      </c>
      <c r="AP111" s="37"/>
      <c r="AQ111" s="43">
        <f t="shared" si="3"/>
        <v>0</v>
      </c>
      <c r="AR111" s="41"/>
      <c r="AS111" s="41"/>
      <c r="AT111" s="53"/>
      <c r="AU111" s="54"/>
      <c r="AV111" s="54"/>
    </row>
    <row r="112" spans="1:48" ht="90" customHeight="1" x14ac:dyDescent="0.4">
      <c r="A112" s="35">
        <f t="shared" si="37"/>
        <v>106</v>
      </c>
      <c r="B112" s="67" t="s">
        <v>525</v>
      </c>
      <c r="C112" s="41" t="s">
        <v>38</v>
      </c>
      <c r="D112" s="105" t="s">
        <v>508</v>
      </c>
      <c r="E112" s="41" t="s">
        <v>526</v>
      </c>
      <c r="F112" s="37" t="s">
        <v>527</v>
      </c>
      <c r="G112" s="140" t="s">
        <v>42</v>
      </c>
      <c r="H112" s="38" t="s">
        <v>528</v>
      </c>
      <c r="I112" s="41" t="s">
        <v>529</v>
      </c>
      <c r="J112" s="41" t="s">
        <v>72</v>
      </c>
      <c r="K112" s="42">
        <v>45574</v>
      </c>
      <c r="L112" s="43" t="s">
        <v>142</v>
      </c>
      <c r="M112" s="43">
        <v>72</v>
      </c>
      <c r="N112" s="136"/>
      <c r="O112" s="43">
        <f>'EQUIPO ABRIL 2025'!AQ112</f>
        <v>10</v>
      </c>
      <c r="P112" s="45">
        <f t="shared" si="0"/>
        <v>10</v>
      </c>
      <c r="Q112" s="46">
        <f t="shared" ref="Q112:T112" si="217">AK112</f>
        <v>10</v>
      </c>
      <c r="R112" s="46">
        <f t="shared" si="217"/>
        <v>10</v>
      </c>
      <c r="S112" s="46">
        <f t="shared" si="217"/>
        <v>10</v>
      </c>
      <c r="T112" s="47">
        <f t="shared" si="217"/>
        <v>10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2025'!AP111</f>
        <v>10</v>
      </c>
      <c r="AK112" s="52">
        <f t="shared" ref="AK112:AO112" si="218">P112-Z112+AE112+U112</f>
        <v>10</v>
      </c>
      <c r="AL112" s="46">
        <f t="shared" si="218"/>
        <v>10</v>
      </c>
      <c r="AM112" s="46">
        <f t="shared" si="218"/>
        <v>10</v>
      </c>
      <c r="AN112" s="46">
        <f t="shared" si="218"/>
        <v>10</v>
      </c>
      <c r="AO112" s="46">
        <f t="shared" si="218"/>
        <v>10</v>
      </c>
      <c r="AP112" s="37"/>
      <c r="AQ112" s="43">
        <f t="shared" si="3"/>
        <v>10</v>
      </c>
      <c r="AR112" s="41"/>
      <c r="AS112" s="41"/>
      <c r="AT112" s="53"/>
      <c r="AU112" s="54"/>
      <c r="AV112" s="54"/>
    </row>
    <row r="113" spans="1:48" ht="90" customHeight="1" x14ac:dyDescent="0.4">
      <c r="A113" s="35">
        <f t="shared" si="37"/>
        <v>107</v>
      </c>
      <c r="B113" s="67" t="s">
        <v>530</v>
      </c>
      <c r="C113" s="41" t="s">
        <v>38</v>
      </c>
      <c r="D113" s="41" t="s">
        <v>59</v>
      </c>
      <c r="E113" s="41" t="s">
        <v>531</v>
      </c>
      <c r="F113" s="41" t="s">
        <v>517</v>
      </c>
      <c r="G113" s="53" t="s">
        <v>42</v>
      </c>
      <c r="H113" s="41"/>
      <c r="I113" s="41" t="s">
        <v>532</v>
      </c>
      <c r="J113" s="41" t="s">
        <v>72</v>
      </c>
      <c r="K113" s="42">
        <v>45139</v>
      </c>
      <c r="L113" s="43">
        <v>781781092133</v>
      </c>
      <c r="M113" s="43">
        <v>419</v>
      </c>
      <c r="N113" s="136"/>
      <c r="O113" s="43">
        <f>'EQUIPO ABRIL 2025'!AQ113</f>
        <v>4</v>
      </c>
      <c r="P113" s="45">
        <f t="shared" si="0"/>
        <v>4</v>
      </c>
      <c r="Q113" s="46">
        <f t="shared" ref="Q113:T113" si="219">AK113</f>
        <v>4</v>
      </c>
      <c r="R113" s="46">
        <f t="shared" si="219"/>
        <v>4</v>
      </c>
      <c r="S113" s="46">
        <f t="shared" si="219"/>
        <v>4</v>
      </c>
      <c r="T113" s="47">
        <f t="shared" si="219"/>
        <v>4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2025'!AP112</f>
        <v>4</v>
      </c>
      <c r="AK113" s="52">
        <f t="shared" ref="AK113:AO113" si="220">P113-Z113+AE113+U113</f>
        <v>4</v>
      </c>
      <c r="AL113" s="46">
        <f t="shared" si="220"/>
        <v>4</v>
      </c>
      <c r="AM113" s="46">
        <f t="shared" si="220"/>
        <v>4</v>
      </c>
      <c r="AN113" s="46">
        <f t="shared" si="220"/>
        <v>4</v>
      </c>
      <c r="AO113" s="46">
        <f t="shared" si="220"/>
        <v>4</v>
      </c>
      <c r="AP113" s="37"/>
      <c r="AQ113" s="43">
        <f t="shared" si="3"/>
        <v>4</v>
      </c>
      <c r="AR113" s="41"/>
      <c r="AS113" s="53"/>
      <c r="AT113" s="53"/>
      <c r="AU113" s="54"/>
      <c r="AV113" s="54"/>
    </row>
    <row r="114" spans="1:48" ht="90" customHeight="1" x14ac:dyDescent="0.4">
      <c r="A114" s="35">
        <f t="shared" si="37"/>
        <v>108</v>
      </c>
      <c r="B114" s="67" t="s">
        <v>533</v>
      </c>
      <c r="C114" s="41" t="s">
        <v>132</v>
      </c>
      <c r="D114" s="41"/>
      <c r="E114" s="41"/>
      <c r="F114" s="41" t="s">
        <v>534</v>
      </c>
      <c r="G114" s="53" t="s">
        <v>42</v>
      </c>
      <c r="H114" s="41"/>
      <c r="I114" s="41" t="s">
        <v>536</v>
      </c>
      <c r="J114" s="41" t="s">
        <v>72</v>
      </c>
      <c r="K114" s="42">
        <v>44592</v>
      </c>
      <c r="L114" s="43"/>
      <c r="M114" s="43"/>
      <c r="N114" s="136"/>
      <c r="O114" s="43">
        <f>'EQUIPO ABRIL 2025'!AQ114</f>
        <v>4</v>
      </c>
      <c r="P114" s="45">
        <f t="shared" si="0"/>
        <v>4</v>
      </c>
      <c r="Q114" s="46">
        <f t="shared" ref="Q114:T114" si="221">AK114</f>
        <v>4</v>
      </c>
      <c r="R114" s="46">
        <f t="shared" si="221"/>
        <v>4</v>
      </c>
      <c r="S114" s="46">
        <f t="shared" si="221"/>
        <v>4</v>
      </c>
      <c r="T114" s="47">
        <f t="shared" si="221"/>
        <v>4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2025'!AP113</f>
        <v>4</v>
      </c>
      <c r="AK114" s="52">
        <f t="shared" ref="AK114:AO114" si="222">P114-Z114+AE114+U114</f>
        <v>4</v>
      </c>
      <c r="AL114" s="46">
        <f t="shared" si="222"/>
        <v>4</v>
      </c>
      <c r="AM114" s="46">
        <f t="shared" si="222"/>
        <v>4</v>
      </c>
      <c r="AN114" s="46">
        <f t="shared" si="222"/>
        <v>4</v>
      </c>
      <c r="AO114" s="46">
        <f t="shared" si="222"/>
        <v>4</v>
      </c>
      <c r="AP114" s="37"/>
      <c r="AQ114" s="43">
        <f t="shared" si="3"/>
        <v>4</v>
      </c>
      <c r="AR114" s="41"/>
      <c r="AS114" s="41"/>
      <c r="AT114" s="53"/>
      <c r="AU114" s="54"/>
      <c r="AV114" s="54"/>
    </row>
    <row r="115" spans="1:48" ht="90" customHeight="1" x14ac:dyDescent="0.4">
      <c r="A115" s="35">
        <f t="shared" si="37"/>
        <v>109</v>
      </c>
      <c r="B115" s="67" t="s">
        <v>537</v>
      </c>
      <c r="C115" s="41" t="s">
        <v>38</v>
      </c>
      <c r="D115" s="105" t="s">
        <v>334</v>
      </c>
      <c r="E115" s="41" t="s">
        <v>538</v>
      </c>
      <c r="F115" s="41" t="s">
        <v>426</v>
      </c>
      <c r="G115" s="53" t="s">
        <v>42</v>
      </c>
      <c r="H115" s="41"/>
      <c r="I115" s="41" t="s">
        <v>539</v>
      </c>
      <c r="J115" s="44"/>
      <c r="K115" s="42">
        <v>44592</v>
      </c>
      <c r="L115" s="43"/>
      <c r="M115" s="43"/>
      <c r="N115" s="136"/>
      <c r="O115" s="43">
        <f>'EQUIPO ABRIL 2025'!AQ115</f>
        <v>0</v>
      </c>
      <c r="P115" s="45">
        <f t="shared" si="0"/>
        <v>0</v>
      </c>
      <c r="Q115" s="46">
        <f t="shared" ref="Q115:T115" si="223">AK115</f>
        <v>0</v>
      </c>
      <c r="R115" s="46">
        <f t="shared" si="223"/>
        <v>0</v>
      </c>
      <c r="S115" s="46">
        <f t="shared" si="223"/>
        <v>0</v>
      </c>
      <c r="T115" s="47">
        <f t="shared" si="223"/>
        <v>0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>
        <f>'EQUIPO ENERO 2025'!AP114</f>
        <v>0</v>
      </c>
      <c r="AK115" s="52">
        <f t="shared" ref="AK115:AO115" si="224">P115-Z115+AE115+U115</f>
        <v>0</v>
      </c>
      <c r="AL115" s="46">
        <f t="shared" si="224"/>
        <v>0</v>
      </c>
      <c r="AM115" s="46">
        <f t="shared" si="224"/>
        <v>0</v>
      </c>
      <c r="AN115" s="46">
        <f t="shared" si="224"/>
        <v>0</v>
      </c>
      <c r="AO115" s="46">
        <f t="shared" si="224"/>
        <v>0</v>
      </c>
      <c r="AP115" s="37"/>
      <c r="AQ115" s="43">
        <f t="shared" si="3"/>
        <v>0</v>
      </c>
      <c r="AR115" s="41"/>
      <c r="AS115" s="41"/>
      <c r="AT115" s="53"/>
      <c r="AU115" s="54"/>
      <c r="AV115" s="54"/>
    </row>
    <row r="116" spans="1:48" ht="90" customHeight="1" x14ac:dyDescent="0.4">
      <c r="A116" s="35">
        <f t="shared" si="37"/>
        <v>110</v>
      </c>
      <c r="B116" s="67" t="s">
        <v>540</v>
      </c>
      <c r="C116" s="41"/>
      <c r="D116" s="41" t="s">
        <v>334</v>
      </c>
      <c r="E116" s="41" t="s">
        <v>335</v>
      </c>
      <c r="F116" s="37" t="s">
        <v>541</v>
      </c>
      <c r="G116" s="38"/>
      <c r="H116" s="37"/>
      <c r="I116" s="41"/>
      <c r="J116" s="41"/>
      <c r="K116" s="42"/>
      <c r="L116" s="43"/>
      <c r="M116" s="43"/>
      <c r="N116" s="136"/>
      <c r="O116" s="43">
        <f>'EQUIPO ABRIL 2025'!AQ116</f>
        <v>-1</v>
      </c>
      <c r="P116" s="45">
        <f t="shared" si="0"/>
        <v>-1</v>
      </c>
      <c r="Q116" s="46">
        <f t="shared" ref="Q116:T116" si="225">AK116</f>
        <v>-1</v>
      </c>
      <c r="R116" s="46">
        <f t="shared" si="225"/>
        <v>-1</v>
      </c>
      <c r="S116" s="46">
        <f t="shared" si="225"/>
        <v>-1</v>
      </c>
      <c r="T116" s="47">
        <f t="shared" si="225"/>
        <v>-1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/>
      <c r="AK116" s="52">
        <f t="shared" ref="AK116:AO116" si="226">P116-Z116+AE116+U116</f>
        <v>-1</v>
      </c>
      <c r="AL116" s="46">
        <f t="shared" si="226"/>
        <v>-1</v>
      </c>
      <c r="AM116" s="46">
        <f t="shared" si="226"/>
        <v>-1</v>
      </c>
      <c r="AN116" s="46">
        <f t="shared" si="226"/>
        <v>-1</v>
      </c>
      <c r="AO116" s="46">
        <f t="shared" si="226"/>
        <v>-1</v>
      </c>
      <c r="AP116" s="37"/>
      <c r="AQ116" s="43">
        <f t="shared" si="3"/>
        <v>-1</v>
      </c>
      <c r="AR116" s="41"/>
      <c r="AS116" s="41"/>
      <c r="AT116" s="53"/>
      <c r="AU116" s="54"/>
      <c r="AV116" s="54"/>
    </row>
    <row r="117" spans="1:48" ht="90" customHeight="1" x14ac:dyDescent="0.4">
      <c r="A117" s="35">
        <f t="shared" si="37"/>
        <v>111</v>
      </c>
      <c r="B117" s="67" t="s">
        <v>543</v>
      </c>
      <c r="C117" s="41" t="s">
        <v>38</v>
      </c>
      <c r="D117" s="41" t="s">
        <v>386</v>
      </c>
      <c r="E117" s="41" t="s">
        <v>544</v>
      </c>
      <c r="F117" s="37" t="s">
        <v>545</v>
      </c>
      <c r="G117" s="38" t="s">
        <v>42</v>
      </c>
      <c r="H117" s="37"/>
      <c r="I117" s="41" t="s">
        <v>546</v>
      </c>
      <c r="J117" s="41" t="s">
        <v>386</v>
      </c>
      <c r="K117" s="42">
        <v>45126</v>
      </c>
      <c r="L117" s="43">
        <v>2023015</v>
      </c>
      <c r="M117" s="43">
        <v>409</v>
      </c>
      <c r="N117" s="136"/>
      <c r="O117" s="43">
        <f>'EQUIPO ABRIL 2025'!AQ117</f>
        <v>12</v>
      </c>
      <c r="P117" s="45">
        <f t="shared" si="0"/>
        <v>12</v>
      </c>
      <c r="Q117" s="46">
        <f t="shared" ref="Q117:T117" si="227">AK117</f>
        <v>12</v>
      </c>
      <c r="R117" s="46">
        <f t="shared" si="227"/>
        <v>12</v>
      </c>
      <c r="S117" s="46">
        <f t="shared" si="227"/>
        <v>12</v>
      </c>
      <c r="T117" s="47">
        <f t="shared" si="227"/>
        <v>12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2025'!AP116</f>
        <v>12</v>
      </c>
      <c r="AK117" s="52">
        <f t="shared" ref="AK117:AO117" si="228">P117-Z117+AE117+U117</f>
        <v>12</v>
      </c>
      <c r="AL117" s="46">
        <f t="shared" si="228"/>
        <v>12</v>
      </c>
      <c r="AM117" s="46">
        <f t="shared" si="228"/>
        <v>12</v>
      </c>
      <c r="AN117" s="46">
        <f t="shared" si="228"/>
        <v>12</v>
      </c>
      <c r="AO117" s="46">
        <f t="shared" si="228"/>
        <v>12</v>
      </c>
      <c r="AP117" s="37"/>
      <c r="AQ117" s="43">
        <f t="shared" si="3"/>
        <v>12</v>
      </c>
      <c r="AR117" s="41"/>
      <c r="AS117" s="41"/>
      <c r="AT117" s="53"/>
      <c r="AU117" s="54"/>
      <c r="AV117" s="54"/>
    </row>
    <row r="118" spans="1:48" ht="90" customHeight="1" x14ac:dyDescent="0.4">
      <c r="A118" s="35">
        <f t="shared" si="37"/>
        <v>112</v>
      </c>
      <c r="B118" s="73" t="s">
        <v>548</v>
      </c>
      <c r="C118" s="41" t="s">
        <v>38</v>
      </c>
      <c r="D118" s="41"/>
      <c r="E118" s="41"/>
      <c r="F118" s="68"/>
      <c r="G118" s="36" t="s">
        <v>42</v>
      </c>
      <c r="H118" s="68"/>
      <c r="I118" s="41" t="s">
        <v>549</v>
      </c>
      <c r="J118" s="44"/>
      <c r="K118" s="42">
        <v>44592</v>
      </c>
      <c r="L118" s="43"/>
      <c r="M118" s="43"/>
      <c r="N118" s="136"/>
      <c r="O118" s="43">
        <f>'EQUIPO ABRIL 2025'!AQ118</f>
        <v>1</v>
      </c>
      <c r="P118" s="45">
        <f t="shared" si="0"/>
        <v>1</v>
      </c>
      <c r="Q118" s="46">
        <f t="shared" ref="Q118:T118" si="229">AK118</f>
        <v>1</v>
      </c>
      <c r="R118" s="46">
        <f t="shared" si="229"/>
        <v>1</v>
      </c>
      <c r="S118" s="46">
        <f t="shared" si="229"/>
        <v>1</v>
      </c>
      <c r="T118" s="47">
        <f t="shared" si="229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2025'!AP117</f>
        <v>1</v>
      </c>
      <c r="AK118" s="52">
        <f t="shared" ref="AK118:AO118" si="230">P118-Z118+AE118+U118</f>
        <v>1</v>
      </c>
      <c r="AL118" s="46">
        <f t="shared" si="230"/>
        <v>1</v>
      </c>
      <c r="AM118" s="46">
        <f t="shared" si="230"/>
        <v>1</v>
      </c>
      <c r="AN118" s="46">
        <f t="shared" si="230"/>
        <v>1</v>
      </c>
      <c r="AO118" s="46">
        <f t="shared" si="230"/>
        <v>1</v>
      </c>
      <c r="AP118" s="37"/>
      <c r="AQ118" s="43">
        <f t="shared" si="3"/>
        <v>1</v>
      </c>
      <c r="AR118" s="41"/>
      <c r="AS118" s="41"/>
      <c r="AT118" s="53"/>
      <c r="AU118" s="54"/>
      <c r="AV118" s="54"/>
    </row>
    <row r="119" spans="1:48" ht="90" customHeight="1" x14ac:dyDescent="0.4">
      <c r="A119" s="35">
        <f t="shared" si="37"/>
        <v>113</v>
      </c>
      <c r="B119" s="55" t="s">
        <v>551</v>
      </c>
      <c r="C119" s="41" t="s">
        <v>38</v>
      </c>
      <c r="D119" s="63" t="s">
        <v>218</v>
      </c>
      <c r="E119" s="57" t="s">
        <v>552</v>
      </c>
      <c r="F119" s="58"/>
      <c r="G119" s="59" t="s">
        <v>42</v>
      </c>
      <c r="H119" s="58"/>
      <c r="I119" s="61" t="s">
        <v>553</v>
      </c>
      <c r="J119" s="74" t="s">
        <v>58</v>
      </c>
      <c r="K119" s="66">
        <v>44592</v>
      </c>
      <c r="L119" s="43"/>
      <c r="M119" s="43"/>
      <c r="N119" s="137"/>
      <c r="O119" s="43">
        <f>'EQUIPO ABRIL 2025'!AQ119</f>
        <v>1</v>
      </c>
      <c r="P119" s="45">
        <f t="shared" si="0"/>
        <v>1</v>
      </c>
      <c r="Q119" s="46">
        <f t="shared" ref="Q119:T119" si="231">AK119</f>
        <v>1</v>
      </c>
      <c r="R119" s="46">
        <f t="shared" si="231"/>
        <v>1</v>
      </c>
      <c r="S119" s="46">
        <f t="shared" si="231"/>
        <v>1</v>
      </c>
      <c r="T119" s="47">
        <f t="shared" si="231"/>
        <v>1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2025'!AP118</f>
        <v>1</v>
      </c>
      <c r="AK119" s="52">
        <f t="shared" ref="AK119:AO119" si="232">P119-Z119+AE119+U119</f>
        <v>1</v>
      </c>
      <c r="AL119" s="46">
        <f t="shared" si="232"/>
        <v>1</v>
      </c>
      <c r="AM119" s="46">
        <f t="shared" si="232"/>
        <v>1</v>
      </c>
      <c r="AN119" s="46">
        <f t="shared" si="232"/>
        <v>1</v>
      </c>
      <c r="AO119" s="46">
        <f t="shared" si="232"/>
        <v>1</v>
      </c>
      <c r="AP119" s="37"/>
      <c r="AQ119" s="43">
        <f t="shared" si="3"/>
        <v>1</v>
      </c>
      <c r="AR119" s="41"/>
      <c r="AS119" s="41"/>
      <c r="AT119" s="53"/>
      <c r="AU119" s="54"/>
      <c r="AV119" s="54"/>
    </row>
    <row r="120" spans="1:48" ht="90" customHeight="1" x14ac:dyDescent="0.4">
      <c r="A120" s="35">
        <f t="shared" si="37"/>
        <v>114</v>
      </c>
      <c r="B120" s="55" t="s">
        <v>554</v>
      </c>
      <c r="C120" s="41"/>
      <c r="D120" s="63"/>
      <c r="E120" s="57"/>
      <c r="F120" s="58"/>
      <c r="G120" s="59"/>
      <c r="H120" s="58"/>
      <c r="I120" s="61"/>
      <c r="J120" s="74"/>
      <c r="K120" s="66"/>
      <c r="L120" s="43"/>
      <c r="M120" s="43"/>
      <c r="N120" s="137"/>
      <c r="O120" s="43">
        <f>'EQUIPO ABRIL 2025'!AQ120</f>
        <v>4</v>
      </c>
      <c r="P120" s="45">
        <f t="shared" si="0"/>
        <v>4</v>
      </c>
      <c r="Q120" s="46">
        <f t="shared" ref="Q120:T120" si="233">AK120</f>
        <v>4</v>
      </c>
      <c r="R120" s="46">
        <f t="shared" si="233"/>
        <v>4</v>
      </c>
      <c r="S120" s="46">
        <f t="shared" si="233"/>
        <v>4</v>
      </c>
      <c r="T120" s="47">
        <f t="shared" si="233"/>
        <v>4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>
        <f>'EQUIPO ENERO 2025'!AP119</f>
        <v>4</v>
      </c>
      <c r="AK120" s="52">
        <f t="shared" ref="AK120:AO120" si="234">P120-Z120+AE120+U120</f>
        <v>4</v>
      </c>
      <c r="AL120" s="46">
        <f t="shared" si="234"/>
        <v>4</v>
      </c>
      <c r="AM120" s="46">
        <f t="shared" si="234"/>
        <v>4</v>
      </c>
      <c r="AN120" s="46">
        <f t="shared" si="234"/>
        <v>4</v>
      </c>
      <c r="AO120" s="46">
        <f t="shared" si="234"/>
        <v>4</v>
      </c>
      <c r="AP120" s="37"/>
      <c r="AQ120" s="43">
        <f t="shared" si="3"/>
        <v>4</v>
      </c>
      <c r="AR120" s="41"/>
      <c r="AS120" s="41"/>
      <c r="AT120" s="53"/>
      <c r="AU120" s="54"/>
      <c r="AV120" s="54"/>
    </row>
    <row r="121" spans="1:48" ht="90" customHeight="1" x14ac:dyDescent="0.4">
      <c r="A121" s="35">
        <f t="shared" si="37"/>
        <v>115</v>
      </c>
      <c r="B121" s="67" t="s">
        <v>555</v>
      </c>
      <c r="C121" s="41" t="s">
        <v>38</v>
      </c>
      <c r="D121" s="105" t="s">
        <v>334</v>
      </c>
      <c r="E121" s="41" t="s">
        <v>340</v>
      </c>
      <c r="F121" s="37"/>
      <c r="G121" s="38" t="s">
        <v>42</v>
      </c>
      <c r="H121" s="37"/>
      <c r="I121" s="41" t="s">
        <v>556</v>
      </c>
      <c r="J121" s="44"/>
      <c r="K121" s="72">
        <v>44592</v>
      </c>
      <c r="L121" s="43"/>
      <c r="M121" s="43"/>
      <c r="N121" s="136"/>
      <c r="O121" s="43">
        <f>'EQUIPO ABRIL 2025'!AQ121</f>
        <v>1</v>
      </c>
      <c r="P121" s="45">
        <f t="shared" si="0"/>
        <v>1</v>
      </c>
      <c r="Q121" s="46">
        <f t="shared" ref="Q121:T121" si="235">AK121</f>
        <v>1</v>
      </c>
      <c r="R121" s="46">
        <f t="shared" si="235"/>
        <v>1</v>
      </c>
      <c r="S121" s="46">
        <f t="shared" si="235"/>
        <v>1</v>
      </c>
      <c r="T121" s="47">
        <f t="shared" si="235"/>
        <v>1</v>
      </c>
      <c r="U121" s="48"/>
      <c r="V121" s="37"/>
      <c r="W121" s="37"/>
      <c r="X121" s="37"/>
      <c r="Y121" s="49"/>
      <c r="Z121" s="50"/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2025'!AP120</f>
        <v>1</v>
      </c>
      <c r="AK121" s="52">
        <f t="shared" ref="AK121:AO121" si="236">P121-Z121+AE121+U121</f>
        <v>1</v>
      </c>
      <c r="AL121" s="46">
        <f t="shared" si="236"/>
        <v>1</v>
      </c>
      <c r="AM121" s="46">
        <f t="shared" si="236"/>
        <v>1</v>
      </c>
      <c r="AN121" s="46">
        <f t="shared" si="236"/>
        <v>1</v>
      </c>
      <c r="AO121" s="46">
        <f t="shared" si="236"/>
        <v>1</v>
      </c>
      <c r="AP121" s="37"/>
      <c r="AQ121" s="43">
        <f t="shared" si="3"/>
        <v>1</v>
      </c>
      <c r="AR121" s="41"/>
      <c r="AS121" s="41"/>
      <c r="AT121" s="53"/>
      <c r="AU121" s="54"/>
      <c r="AV121" s="54"/>
    </row>
    <row r="122" spans="1:48" ht="90" customHeight="1" x14ac:dyDescent="0.4">
      <c r="A122" s="35">
        <f t="shared" si="37"/>
        <v>116</v>
      </c>
      <c r="B122" s="67" t="s">
        <v>557</v>
      </c>
      <c r="C122" s="41" t="s">
        <v>38</v>
      </c>
      <c r="D122" s="105" t="s">
        <v>334</v>
      </c>
      <c r="E122" s="53" t="s">
        <v>558</v>
      </c>
      <c r="F122" s="37" t="s">
        <v>559</v>
      </c>
      <c r="G122" s="38" t="s">
        <v>42</v>
      </c>
      <c r="H122" s="37"/>
      <c r="I122" s="41" t="s">
        <v>560</v>
      </c>
      <c r="J122" s="44"/>
      <c r="K122" s="72">
        <v>44592</v>
      </c>
      <c r="L122" s="43"/>
      <c r="M122" s="43"/>
      <c r="N122" s="136"/>
      <c r="O122" s="43">
        <f>'EQUIPO ABRIL 2025'!AQ122</f>
        <v>3</v>
      </c>
      <c r="P122" s="45">
        <f t="shared" si="0"/>
        <v>3</v>
      </c>
      <c r="Q122" s="46">
        <f t="shared" ref="Q122:T122" si="237">AK122</f>
        <v>3</v>
      </c>
      <c r="R122" s="46">
        <f t="shared" si="237"/>
        <v>3</v>
      </c>
      <c r="S122" s="46">
        <f t="shared" si="237"/>
        <v>3</v>
      </c>
      <c r="T122" s="47">
        <f t="shared" si="237"/>
        <v>3</v>
      </c>
      <c r="U122" s="48"/>
      <c r="V122" s="37"/>
      <c r="W122" s="37"/>
      <c r="X122" s="37"/>
      <c r="Y122" s="49"/>
      <c r="Z122" s="50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2025'!AP121</f>
        <v>3</v>
      </c>
      <c r="AK122" s="52">
        <f t="shared" ref="AK122:AO122" si="238">P122-Z122+AE122+U122</f>
        <v>3</v>
      </c>
      <c r="AL122" s="46">
        <f t="shared" si="238"/>
        <v>3</v>
      </c>
      <c r="AM122" s="46">
        <f t="shared" si="238"/>
        <v>3</v>
      </c>
      <c r="AN122" s="46">
        <f t="shared" si="238"/>
        <v>3</v>
      </c>
      <c r="AO122" s="46">
        <f t="shared" si="238"/>
        <v>3</v>
      </c>
      <c r="AP122" s="37"/>
      <c r="AQ122" s="43">
        <f t="shared" si="3"/>
        <v>3</v>
      </c>
      <c r="AR122" s="41"/>
      <c r="AS122" s="41"/>
      <c r="AT122" s="53"/>
      <c r="AU122" s="54"/>
      <c r="AV122" s="54"/>
    </row>
    <row r="123" spans="1:48" ht="90" customHeight="1" x14ac:dyDescent="0.4">
      <c r="A123" s="35">
        <f t="shared" si="37"/>
        <v>117</v>
      </c>
      <c r="B123" s="67" t="s">
        <v>561</v>
      </c>
      <c r="C123" s="41" t="s">
        <v>38</v>
      </c>
      <c r="D123" s="41" t="s">
        <v>386</v>
      </c>
      <c r="E123" s="41" t="s">
        <v>562</v>
      </c>
      <c r="F123" s="37" t="s">
        <v>563</v>
      </c>
      <c r="G123" s="38" t="s">
        <v>42</v>
      </c>
      <c r="H123" s="37"/>
      <c r="I123" s="41" t="s">
        <v>564</v>
      </c>
      <c r="J123" s="41" t="s">
        <v>386</v>
      </c>
      <c r="K123" s="72">
        <v>45079</v>
      </c>
      <c r="L123" s="43"/>
      <c r="M123" s="43">
        <v>367</v>
      </c>
      <c r="N123" s="136"/>
      <c r="O123" s="43">
        <f>'EQUIPO ABRIL 2025'!AQ123</f>
        <v>0</v>
      </c>
      <c r="P123" s="45">
        <f t="shared" si="0"/>
        <v>0</v>
      </c>
      <c r="Q123" s="46">
        <f t="shared" ref="Q123:T123" si="239">AK123</f>
        <v>0</v>
      </c>
      <c r="R123" s="46">
        <f t="shared" si="239"/>
        <v>0</v>
      </c>
      <c r="S123" s="46">
        <f t="shared" si="239"/>
        <v>0</v>
      </c>
      <c r="T123" s="47">
        <f t="shared" si="239"/>
        <v>0</v>
      </c>
      <c r="U123" s="142"/>
      <c r="V123" s="143"/>
      <c r="W123" s="143"/>
      <c r="X123" s="143"/>
      <c r="Y123" s="144"/>
      <c r="Z123" s="145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2025'!AP122</f>
        <v>0</v>
      </c>
      <c r="AK123" s="52">
        <f t="shared" ref="AK123:AO123" si="240">P123-Z123+AE123+U123</f>
        <v>0</v>
      </c>
      <c r="AL123" s="46">
        <f t="shared" si="240"/>
        <v>0</v>
      </c>
      <c r="AM123" s="46">
        <f t="shared" si="240"/>
        <v>0</v>
      </c>
      <c r="AN123" s="46">
        <f t="shared" si="240"/>
        <v>0</v>
      </c>
      <c r="AO123" s="46">
        <f t="shared" si="240"/>
        <v>0</v>
      </c>
      <c r="AP123" s="37"/>
      <c r="AQ123" s="43">
        <f t="shared" si="3"/>
        <v>0</v>
      </c>
      <c r="AR123" s="41"/>
      <c r="AS123" s="41"/>
      <c r="AT123" s="53"/>
      <c r="AU123" s="54"/>
      <c r="AV123" s="54"/>
    </row>
    <row r="124" spans="1:48" ht="90" customHeight="1" x14ac:dyDescent="0.4">
      <c r="A124" s="35">
        <f t="shared" si="37"/>
        <v>118</v>
      </c>
      <c r="B124" s="55" t="s">
        <v>565</v>
      </c>
      <c r="C124" s="41" t="s">
        <v>38</v>
      </c>
      <c r="D124" s="63" t="s">
        <v>58</v>
      </c>
      <c r="E124" s="146" t="s">
        <v>566</v>
      </c>
      <c r="F124" s="58" t="s">
        <v>567</v>
      </c>
      <c r="G124" s="59" t="s">
        <v>42</v>
      </c>
      <c r="H124" s="60">
        <v>2500</v>
      </c>
      <c r="I124" s="61" t="s">
        <v>568</v>
      </c>
      <c r="J124" s="74" t="s">
        <v>58</v>
      </c>
      <c r="K124" s="66">
        <v>44592</v>
      </c>
      <c r="L124" s="43"/>
      <c r="M124" s="43"/>
      <c r="N124" s="147"/>
      <c r="O124" s="43">
        <f>'EQUIPO ABRIL 2025'!AQ124</f>
        <v>0</v>
      </c>
      <c r="P124" s="45">
        <f t="shared" si="0"/>
        <v>0</v>
      </c>
      <c r="Q124" s="46">
        <f t="shared" ref="Q124:T124" si="241">AK124</f>
        <v>0</v>
      </c>
      <c r="R124" s="46">
        <f t="shared" si="241"/>
        <v>0</v>
      </c>
      <c r="S124" s="46">
        <f t="shared" si="241"/>
        <v>0</v>
      </c>
      <c r="T124" s="148">
        <f t="shared" si="241"/>
        <v>0</v>
      </c>
      <c r="U124" s="149"/>
      <c r="V124" s="41"/>
      <c r="W124" s="41"/>
      <c r="X124" s="41"/>
      <c r="Y124" s="150"/>
      <c r="Z124" s="151"/>
      <c r="AA124" s="37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2025'!AP123</f>
        <v>0</v>
      </c>
      <c r="AK124" s="52">
        <f t="shared" ref="AK124:AO124" si="242">P124-Z124+AE124+U124</f>
        <v>0</v>
      </c>
      <c r="AL124" s="46">
        <f t="shared" si="242"/>
        <v>0</v>
      </c>
      <c r="AM124" s="46">
        <f t="shared" si="242"/>
        <v>0</v>
      </c>
      <c r="AN124" s="46">
        <f t="shared" si="242"/>
        <v>0</v>
      </c>
      <c r="AO124" s="46">
        <f t="shared" si="242"/>
        <v>0</v>
      </c>
      <c r="AP124" s="37"/>
      <c r="AQ124" s="43">
        <f t="shared" si="3"/>
        <v>0</v>
      </c>
      <c r="AR124" s="41"/>
      <c r="AS124" s="41"/>
      <c r="AT124" s="53"/>
      <c r="AU124" s="54"/>
      <c r="AV124" s="54"/>
    </row>
    <row r="125" spans="1:48" ht="90" customHeight="1" x14ac:dyDescent="0.4">
      <c r="A125" s="35">
        <f t="shared" si="37"/>
        <v>119</v>
      </c>
      <c r="B125" s="67" t="s">
        <v>569</v>
      </c>
      <c r="C125" s="41" t="s">
        <v>38</v>
      </c>
      <c r="D125" s="41" t="s">
        <v>442</v>
      </c>
      <c r="E125" s="41" t="s">
        <v>570</v>
      </c>
      <c r="F125" s="41" t="s">
        <v>567</v>
      </c>
      <c r="G125" s="53" t="s">
        <v>42</v>
      </c>
      <c r="H125" s="41"/>
      <c r="I125" s="41" t="s">
        <v>571</v>
      </c>
      <c r="J125" s="41" t="s">
        <v>72</v>
      </c>
      <c r="K125" s="72">
        <v>45574</v>
      </c>
      <c r="L125" s="43" t="s">
        <v>142</v>
      </c>
      <c r="M125" s="43">
        <v>74</v>
      </c>
      <c r="N125" s="136"/>
      <c r="O125" s="43">
        <f>'EQUIPO ABRIL 2025'!AQ125</f>
        <v>6</v>
      </c>
      <c r="P125" s="45">
        <f t="shared" si="0"/>
        <v>6</v>
      </c>
      <c r="Q125" s="46">
        <f t="shared" ref="Q125:T125" si="243">AK125</f>
        <v>6</v>
      </c>
      <c r="R125" s="46">
        <f t="shared" si="243"/>
        <v>6</v>
      </c>
      <c r="S125" s="46">
        <f t="shared" si="243"/>
        <v>6</v>
      </c>
      <c r="T125" s="152">
        <f t="shared" si="243"/>
        <v>6</v>
      </c>
      <c r="U125" s="149"/>
      <c r="V125" s="41"/>
      <c r="W125" s="41"/>
      <c r="X125" s="41"/>
      <c r="Y125" s="150"/>
      <c r="Z125" s="153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1">
        <f>'EQUIPO ENERO 2025'!AP124</f>
        <v>6</v>
      </c>
      <c r="AK125" s="52">
        <f t="shared" ref="AK125:AO125" si="244">P125-Z125+AE125+U125</f>
        <v>6</v>
      </c>
      <c r="AL125" s="46">
        <f t="shared" si="244"/>
        <v>6</v>
      </c>
      <c r="AM125" s="46">
        <f t="shared" si="244"/>
        <v>6</v>
      </c>
      <c r="AN125" s="46">
        <f t="shared" si="244"/>
        <v>6</v>
      </c>
      <c r="AO125" s="46">
        <f t="shared" si="244"/>
        <v>6</v>
      </c>
      <c r="AP125" s="37"/>
      <c r="AQ125" s="43">
        <f t="shared" si="3"/>
        <v>6</v>
      </c>
      <c r="AR125" s="41"/>
      <c r="AS125" s="41"/>
      <c r="AT125" s="53"/>
      <c r="AU125" s="54"/>
      <c r="AV125" s="54"/>
    </row>
    <row r="126" spans="1:48" ht="90" customHeight="1" x14ac:dyDescent="0.4">
      <c r="A126" s="35">
        <f t="shared" si="37"/>
        <v>120</v>
      </c>
      <c r="B126" s="67" t="s">
        <v>572</v>
      </c>
      <c r="C126" s="41" t="s">
        <v>38</v>
      </c>
      <c r="D126" s="41" t="s">
        <v>59</v>
      </c>
      <c r="E126" s="41" t="s">
        <v>573</v>
      </c>
      <c r="F126" s="41" t="s">
        <v>574</v>
      </c>
      <c r="G126" s="53" t="s">
        <v>42</v>
      </c>
      <c r="H126" s="74">
        <v>2500</v>
      </c>
      <c r="I126" s="41" t="s">
        <v>575</v>
      </c>
      <c r="J126" s="41" t="s">
        <v>72</v>
      </c>
      <c r="K126" s="72">
        <v>45768</v>
      </c>
      <c r="L126" s="43" t="s">
        <v>109</v>
      </c>
      <c r="M126" s="43">
        <v>187</v>
      </c>
      <c r="N126" s="44"/>
      <c r="O126" s="43">
        <f>'EQUIPO ABRIL 2025'!AQ126</f>
        <v>8</v>
      </c>
      <c r="P126" s="45">
        <f t="shared" si="0"/>
        <v>8</v>
      </c>
      <c r="Q126" s="46">
        <f t="shared" ref="Q126:T126" si="245">AK126</f>
        <v>8</v>
      </c>
      <c r="R126" s="46">
        <f t="shared" si="245"/>
        <v>8</v>
      </c>
      <c r="S126" s="46">
        <f t="shared" si="245"/>
        <v>8</v>
      </c>
      <c r="T126" s="47">
        <f t="shared" si="245"/>
        <v>8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1">
        <f>'EQUIPO ENERO 2025'!AP125</f>
        <v>0</v>
      </c>
      <c r="AK126" s="52">
        <f t="shared" ref="AK126:AO126" si="246">P126-Z126+AE126+U126</f>
        <v>8</v>
      </c>
      <c r="AL126" s="46">
        <f t="shared" si="246"/>
        <v>8</v>
      </c>
      <c r="AM126" s="46">
        <f t="shared" si="246"/>
        <v>8</v>
      </c>
      <c r="AN126" s="46">
        <f t="shared" si="246"/>
        <v>8</v>
      </c>
      <c r="AO126" s="46">
        <f t="shared" si="246"/>
        <v>8</v>
      </c>
      <c r="AP126" s="37"/>
      <c r="AQ126" s="43">
        <f t="shared" si="3"/>
        <v>8</v>
      </c>
      <c r="AR126" s="41"/>
      <c r="AS126" s="41"/>
      <c r="AT126" s="53"/>
      <c r="AU126" s="54"/>
      <c r="AV126" s="54"/>
    </row>
    <row r="127" spans="1:48" ht="90" customHeight="1" x14ac:dyDescent="0.4">
      <c r="A127" s="35">
        <f t="shared" si="37"/>
        <v>121</v>
      </c>
      <c r="B127" s="154" t="s">
        <v>576</v>
      </c>
      <c r="C127" s="155"/>
      <c r="D127" s="41" t="s">
        <v>577</v>
      </c>
      <c r="E127" s="41" t="s">
        <v>578</v>
      </c>
      <c r="F127" s="41" t="s">
        <v>87</v>
      </c>
      <c r="G127" s="53"/>
      <c r="H127" s="74">
        <v>5500</v>
      </c>
      <c r="I127" s="41" t="s">
        <v>579</v>
      </c>
      <c r="J127" s="41" t="s">
        <v>72</v>
      </c>
      <c r="K127" s="62">
        <v>44592</v>
      </c>
      <c r="L127" s="43"/>
      <c r="M127" s="43"/>
      <c r="N127" s="44"/>
      <c r="O127" s="43">
        <f>'EQUIPO ABRIL 2025'!AQ127</f>
        <v>4</v>
      </c>
      <c r="P127" s="45">
        <f t="shared" si="0"/>
        <v>4</v>
      </c>
      <c r="Q127" s="46">
        <f t="shared" ref="Q127:T127" si="247">AK127</f>
        <v>4</v>
      </c>
      <c r="R127" s="46">
        <f t="shared" si="247"/>
        <v>4</v>
      </c>
      <c r="S127" s="46">
        <f t="shared" si="247"/>
        <v>4</v>
      </c>
      <c r="T127" s="47">
        <f t="shared" si="247"/>
        <v>4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2025'!AP126</f>
        <v>4</v>
      </c>
      <c r="AK127" s="52">
        <f t="shared" ref="AK127:AO127" si="248">P127-Z127+AE127+U127</f>
        <v>4</v>
      </c>
      <c r="AL127" s="46">
        <f t="shared" si="248"/>
        <v>4</v>
      </c>
      <c r="AM127" s="46">
        <f t="shared" si="248"/>
        <v>4</v>
      </c>
      <c r="AN127" s="46">
        <f t="shared" si="248"/>
        <v>4</v>
      </c>
      <c r="AO127" s="46">
        <f t="shared" si="248"/>
        <v>4</v>
      </c>
      <c r="AP127" s="37"/>
      <c r="AQ127" s="43">
        <f t="shared" si="3"/>
        <v>4</v>
      </c>
      <c r="AR127" s="41"/>
      <c r="AS127" s="41"/>
      <c r="AT127" s="53"/>
      <c r="AU127" s="54"/>
      <c r="AV127" s="54"/>
    </row>
    <row r="128" spans="1:48" ht="90" customHeight="1" x14ac:dyDescent="0.4">
      <c r="A128" s="35">
        <f t="shared" si="37"/>
        <v>122</v>
      </c>
      <c r="B128" s="67" t="s">
        <v>580</v>
      </c>
      <c r="C128" s="41"/>
      <c r="D128" s="41" t="s">
        <v>58</v>
      </c>
      <c r="E128" s="41" t="s">
        <v>581</v>
      </c>
      <c r="F128" s="41" t="s">
        <v>582</v>
      </c>
      <c r="G128" s="53" t="s">
        <v>42</v>
      </c>
      <c r="H128" s="41"/>
      <c r="I128" s="156" t="s">
        <v>413</v>
      </c>
      <c r="J128" s="41" t="s">
        <v>72</v>
      </c>
      <c r="K128" s="62">
        <v>44592</v>
      </c>
      <c r="L128" s="43"/>
      <c r="M128" s="43"/>
      <c r="N128" s="44"/>
      <c r="O128" s="43">
        <f>'EQUIPO ABRIL 2025'!AQ128</f>
        <v>0</v>
      </c>
      <c r="P128" s="45">
        <f t="shared" si="0"/>
        <v>0</v>
      </c>
      <c r="Q128" s="46">
        <f t="shared" ref="Q128:T128" si="249">AK128</f>
        <v>0</v>
      </c>
      <c r="R128" s="46">
        <f t="shared" si="249"/>
        <v>0</v>
      </c>
      <c r="S128" s="46">
        <f t="shared" si="249"/>
        <v>0</v>
      </c>
      <c r="T128" s="47">
        <f t="shared" si="249"/>
        <v>0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2025'!AP127</f>
        <v>0</v>
      </c>
      <c r="AK128" s="52">
        <f t="shared" ref="AK128:AO128" si="250">P128-Z128+AE128+U128</f>
        <v>0</v>
      </c>
      <c r="AL128" s="46">
        <f t="shared" si="250"/>
        <v>0</v>
      </c>
      <c r="AM128" s="46">
        <f t="shared" si="250"/>
        <v>0</v>
      </c>
      <c r="AN128" s="46">
        <f t="shared" si="250"/>
        <v>0</v>
      </c>
      <c r="AO128" s="46">
        <f t="shared" si="250"/>
        <v>0</v>
      </c>
      <c r="AP128" s="37"/>
      <c r="AQ128" s="43">
        <f t="shared" si="3"/>
        <v>0</v>
      </c>
      <c r="AR128" s="41"/>
      <c r="AS128" s="41"/>
      <c r="AT128" s="53"/>
      <c r="AU128" s="54"/>
      <c r="AV128" s="54"/>
    </row>
    <row r="129" spans="1:48" ht="90" customHeight="1" x14ac:dyDescent="0.4">
      <c r="A129" s="35">
        <f t="shared" si="37"/>
        <v>123</v>
      </c>
      <c r="B129" s="67" t="s">
        <v>583</v>
      </c>
      <c r="C129" s="41" t="s">
        <v>38</v>
      </c>
      <c r="D129" s="41" t="s">
        <v>59</v>
      </c>
      <c r="E129" s="41" t="s">
        <v>573</v>
      </c>
      <c r="F129" s="41" t="s">
        <v>584</v>
      </c>
      <c r="G129" s="53" t="s">
        <v>42</v>
      </c>
      <c r="H129" s="74">
        <v>2500</v>
      </c>
      <c r="I129" s="41" t="s">
        <v>585</v>
      </c>
      <c r="J129" s="41" t="s">
        <v>72</v>
      </c>
      <c r="K129" s="72">
        <v>45328</v>
      </c>
      <c r="L129" s="43" t="s">
        <v>109</v>
      </c>
      <c r="M129" s="43">
        <v>31</v>
      </c>
      <c r="N129" s="44"/>
      <c r="O129" s="43">
        <f>'EQUIPO ABRIL 2025'!AQ129</f>
        <v>3</v>
      </c>
      <c r="P129" s="45">
        <f t="shared" si="0"/>
        <v>3</v>
      </c>
      <c r="Q129" s="46">
        <f t="shared" ref="Q129:T129" si="251">AK129</f>
        <v>3</v>
      </c>
      <c r="R129" s="46">
        <f t="shared" si="251"/>
        <v>3</v>
      </c>
      <c r="S129" s="46">
        <f t="shared" si="251"/>
        <v>3</v>
      </c>
      <c r="T129" s="47">
        <f t="shared" si="251"/>
        <v>3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2025'!AP128</f>
        <v>5</v>
      </c>
      <c r="AK129" s="52">
        <f t="shared" ref="AK129:AO129" si="252">P129-Z129+AE129+U129</f>
        <v>3</v>
      </c>
      <c r="AL129" s="46">
        <f t="shared" si="252"/>
        <v>3</v>
      </c>
      <c r="AM129" s="46">
        <f t="shared" si="252"/>
        <v>3</v>
      </c>
      <c r="AN129" s="46">
        <f t="shared" si="252"/>
        <v>3</v>
      </c>
      <c r="AO129" s="46">
        <f t="shared" si="252"/>
        <v>3</v>
      </c>
      <c r="AP129" s="37"/>
      <c r="AQ129" s="43">
        <f t="shared" si="3"/>
        <v>3</v>
      </c>
      <c r="AR129" s="41"/>
      <c r="AS129" s="41"/>
      <c r="AT129" s="53"/>
      <c r="AU129" s="54"/>
      <c r="AV129" s="54"/>
    </row>
    <row r="130" spans="1:48" ht="90" customHeight="1" x14ac:dyDescent="0.4">
      <c r="A130" s="35">
        <f t="shared" si="37"/>
        <v>124</v>
      </c>
      <c r="B130" s="73" t="s">
        <v>587</v>
      </c>
      <c r="C130" s="41" t="s">
        <v>38</v>
      </c>
      <c r="D130" s="41" t="s">
        <v>59</v>
      </c>
      <c r="E130" s="41" t="s">
        <v>573</v>
      </c>
      <c r="F130" s="41" t="s">
        <v>456</v>
      </c>
      <c r="G130" s="44" t="s">
        <v>42</v>
      </c>
      <c r="H130" s="74">
        <v>2500</v>
      </c>
      <c r="I130" s="41" t="s">
        <v>588</v>
      </c>
      <c r="J130" s="41" t="s">
        <v>72</v>
      </c>
      <c r="K130" s="72">
        <v>45107</v>
      </c>
      <c r="L130" s="43" t="s">
        <v>109</v>
      </c>
      <c r="M130" s="43">
        <v>388</v>
      </c>
      <c r="N130" s="44"/>
      <c r="O130" s="43">
        <f>'EQUIPO ABRIL 2025'!AQ130</f>
        <v>6</v>
      </c>
      <c r="P130" s="45">
        <f t="shared" si="0"/>
        <v>6</v>
      </c>
      <c r="Q130" s="46">
        <f t="shared" ref="Q130:T130" si="253">AK130</f>
        <v>6</v>
      </c>
      <c r="R130" s="46">
        <f t="shared" si="253"/>
        <v>6</v>
      </c>
      <c r="S130" s="46">
        <f t="shared" si="253"/>
        <v>6</v>
      </c>
      <c r="T130" s="47">
        <f t="shared" si="253"/>
        <v>6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1">
        <f>'EQUIPO ENERO 2025'!AP129</f>
        <v>6</v>
      </c>
      <c r="AK130" s="52">
        <f t="shared" ref="AK130:AO130" si="254">P130-Z130+AE130+U130</f>
        <v>6</v>
      </c>
      <c r="AL130" s="46">
        <f t="shared" si="254"/>
        <v>6</v>
      </c>
      <c r="AM130" s="46">
        <f t="shared" si="254"/>
        <v>6</v>
      </c>
      <c r="AN130" s="46">
        <f t="shared" si="254"/>
        <v>6</v>
      </c>
      <c r="AO130" s="46">
        <f t="shared" si="254"/>
        <v>6</v>
      </c>
      <c r="AP130" s="37"/>
      <c r="AQ130" s="43">
        <f t="shared" si="3"/>
        <v>6</v>
      </c>
      <c r="AR130" s="41"/>
      <c r="AS130" s="41"/>
      <c r="AT130" s="53"/>
      <c r="AU130" s="54"/>
      <c r="AV130" s="54"/>
    </row>
    <row r="131" spans="1:48" ht="90" customHeight="1" x14ac:dyDescent="0.4">
      <c r="A131" s="35">
        <f t="shared" si="37"/>
        <v>125</v>
      </c>
      <c r="B131" s="67" t="s">
        <v>590</v>
      </c>
      <c r="C131" s="41" t="s">
        <v>38</v>
      </c>
      <c r="D131" s="41" t="s">
        <v>386</v>
      </c>
      <c r="E131" s="41" t="s">
        <v>591</v>
      </c>
      <c r="F131" s="41" t="s">
        <v>592</v>
      </c>
      <c r="G131" s="53" t="s">
        <v>42</v>
      </c>
      <c r="H131" s="41"/>
      <c r="I131" s="41" t="s">
        <v>593</v>
      </c>
      <c r="J131" s="41" t="s">
        <v>386</v>
      </c>
      <c r="K131" s="72">
        <v>45126</v>
      </c>
      <c r="L131" s="43">
        <v>2023015</v>
      </c>
      <c r="M131" s="43">
        <v>409</v>
      </c>
      <c r="N131" s="44"/>
      <c r="O131" s="43">
        <f>'EQUIPO ABRIL 2025'!AQ131</f>
        <v>5</v>
      </c>
      <c r="P131" s="45">
        <f t="shared" si="0"/>
        <v>5</v>
      </c>
      <c r="Q131" s="46">
        <f t="shared" ref="Q131:T131" si="255">AK131</f>
        <v>5</v>
      </c>
      <c r="R131" s="46">
        <f t="shared" si="255"/>
        <v>5</v>
      </c>
      <c r="S131" s="46">
        <f t="shared" si="255"/>
        <v>5</v>
      </c>
      <c r="T131" s="47">
        <f t="shared" si="255"/>
        <v>5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2025'!AP130</f>
        <v>5</v>
      </c>
      <c r="AK131" s="52">
        <f t="shared" ref="AK131:AO131" si="256">P131-Z131+AE131+U131</f>
        <v>5</v>
      </c>
      <c r="AL131" s="46">
        <f t="shared" si="256"/>
        <v>5</v>
      </c>
      <c r="AM131" s="46">
        <f t="shared" si="256"/>
        <v>5</v>
      </c>
      <c r="AN131" s="46">
        <f t="shared" si="256"/>
        <v>5</v>
      </c>
      <c r="AO131" s="46">
        <f t="shared" si="256"/>
        <v>5</v>
      </c>
      <c r="AP131" s="37"/>
      <c r="AQ131" s="43">
        <f t="shared" si="3"/>
        <v>5</v>
      </c>
      <c r="AR131" s="41"/>
      <c r="AS131" s="41"/>
      <c r="AT131" s="53"/>
      <c r="AU131" s="54"/>
      <c r="AV131" s="54"/>
    </row>
    <row r="132" spans="1:48" ht="90" customHeight="1" x14ac:dyDescent="0.4">
      <c r="A132" s="35">
        <f t="shared" si="37"/>
        <v>126</v>
      </c>
      <c r="B132" s="67" t="s">
        <v>594</v>
      </c>
      <c r="C132" s="41" t="s">
        <v>38</v>
      </c>
      <c r="D132" s="41" t="s">
        <v>59</v>
      </c>
      <c r="E132" s="41" t="s">
        <v>595</v>
      </c>
      <c r="F132" s="41" t="s">
        <v>596</v>
      </c>
      <c r="G132" s="53" t="s">
        <v>42</v>
      </c>
      <c r="H132" s="74">
        <v>5500</v>
      </c>
      <c r="I132" s="41" t="s">
        <v>597</v>
      </c>
      <c r="J132" s="41" t="s">
        <v>72</v>
      </c>
      <c r="K132" s="72">
        <v>45107</v>
      </c>
      <c r="L132" s="43">
        <v>389</v>
      </c>
      <c r="M132" s="43"/>
      <c r="N132" s="44"/>
      <c r="O132" s="43">
        <f>'EQUIPO ABRIL 2025'!AQ132</f>
        <v>12</v>
      </c>
      <c r="P132" s="45">
        <f t="shared" si="0"/>
        <v>12</v>
      </c>
      <c r="Q132" s="46">
        <f t="shared" ref="Q132:T132" si="257">AK132</f>
        <v>12</v>
      </c>
      <c r="R132" s="46">
        <f t="shared" si="257"/>
        <v>12</v>
      </c>
      <c r="S132" s="46">
        <f t="shared" si="257"/>
        <v>12</v>
      </c>
      <c r="T132" s="47">
        <f t="shared" si="257"/>
        <v>12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2025'!AP131</f>
        <v>12</v>
      </c>
      <c r="AK132" s="52">
        <f t="shared" ref="AK132:AO132" si="258">P132-Z132+AE132+U132</f>
        <v>12</v>
      </c>
      <c r="AL132" s="46">
        <f t="shared" si="258"/>
        <v>12</v>
      </c>
      <c r="AM132" s="46">
        <f t="shared" si="258"/>
        <v>12</v>
      </c>
      <c r="AN132" s="46">
        <f t="shared" si="258"/>
        <v>12</v>
      </c>
      <c r="AO132" s="46">
        <f t="shared" si="258"/>
        <v>12</v>
      </c>
      <c r="AP132" s="37"/>
      <c r="AQ132" s="43">
        <f t="shared" si="3"/>
        <v>12</v>
      </c>
      <c r="AR132" s="41"/>
      <c r="AS132" s="41"/>
      <c r="AT132" s="53"/>
      <c r="AU132" s="54"/>
      <c r="AV132" s="54"/>
    </row>
    <row r="133" spans="1:48" ht="90" customHeight="1" x14ac:dyDescent="0.4">
      <c r="A133" s="35">
        <f t="shared" si="37"/>
        <v>127</v>
      </c>
      <c r="B133" s="67" t="s">
        <v>598</v>
      </c>
      <c r="C133" s="41" t="s">
        <v>38</v>
      </c>
      <c r="D133" s="41" t="s">
        <v>59</v>
      </c>
      <c r="E133" s="41" t="s">
        <v>595</v>
      </c>
      <c r="F133" s="41" t="s">
        <v>271</v>
      </c>
      <c r="G133" s="53" t="s">
        <v>42</v>
      </c>
      <c r="H133" s="74"/>
      <c r="I133" s="41" t="s">
        <v>599</v>
      </c>
      <c r="J133" s="41" t="s">
        <v>72</v>
      </c>
      <c r="K133" s="72">
        <v>45574</v>
      </c>
      <c r="L133" s="43" t="s">
        <v>142</v>
      </c>
      <c r="M133" s="43">
        <v>74</v>
      </c>
      <c r="N133" s="44"/>
      <c r="O133" s="43">
        <f>'EQUIPO ABRIL 2025'!AQ133</f>
        <v>2</v>
      </c>
      <c r="P133" s="45">
        <f t="shared" si="0"/>
        <v>2</v>
      </c>
      <c r="Q133" s="46">
        <f t="shared" ref="Q133:T133" si="259">AK133</f>
        <v>2</v>
      </c>
      <c r="R133" s="46">
        <f t="shared" si="259"/>
        <v>2</v>
      </c>
      <c r="S133" s="46">
        <f t="shared" si="259"/>
        <v>2</v>
      </c>
      <c r="T133" s="47">
        <f t="shared" si="259"/>
        <v>2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2025'!AP132</f>
        <v>2</v>
      </c>
      <c r="AK133" s="52">
        <f t="shared" ref="AK133:AO133" si="260">P133-Z133+AE133+U133</f>
        <v>2</v>
      </c>
      <c r="AL133" s="46">
        <f t="shared" si="260"/>
        <v>2</v>
      </c>
      <c r="AM133" s="46">
        <f t="shared" si="260"/>
        <v>2</v>
      </c>
      <c r="AN133" s="46">
        <f t="shared" si="260"/>
        <v>2</v>
      </c>
      <c r="AO133" s="46">
        <f t="shared" si="260"/>
        <v>2</v>
      </c>
      <c r="AP133" s="37"/>
      <c r="AQ133" s="43">
        <f t="shared" si="3"/>
        <v>2</v>
      </c>
      <c r="AR133" s="41"/>
      <c r="AS133" s="41"/>
      <c r="AT133" s="53"/>
      <c r="AU133" s="54"/>
      <c r="AV133" s="54"/>
    </row>
    <row r="134" spans="1:48" ht="90" customHeight="1" x14ac:dyDescent="0.4">
      <c r="A134" s="35">
        <f t="shared" si="37"/>
        <v>128</v>
      </c>
      <c r="B134" s="73" t="s">
        <v>600</v>
      </c>
      <c r="C134" s="41" t="s">
        <v>38</v>
      </c>
      <c r="D134" s="41" t="s">
        <v>59</v>
      </c>
      <c r="E134" s="41" t="s">
        <v>573</v>
      </c>
      <c r="F134" s="41" t="s">
        <v>601</v>
      </c>
      <c r="G134" s="44" t="s">
        <v>42</v>
      </c>
      <c r="H134" s="74">
        <v>2500</v>
      </c>
      <c r="I134" s="41" t="s">
        <v>602</v>
      </c>
      <c r="J134" s="41" t="s">
        <v>72</v>
      </c>
      <c r="K134" s="72"/>
      <c r="L134" s="43" t="s">
        <v>109</v>
      </c>
      <c r="M134" s="43">
        <v>388</v>
      </c>
      <c r="N134" s="44"/>
      <c r="O134" s="43">
        <f>'EQUIPO ABRIL 2025'!AQ134</f>
        <v>5</v>
      </c>
      <c r="P134" s="45">
        <f t="shared" si="0"/>
        <v>5</v>
      </c>
      <c r="Q134" s="46">
        <f t="shared" ref="Q134:T134" si="261">AK134</f>
        <v>5</v>
      </c>
      <c r="R134" s="46">
        <f t="shared" si="261"/>
        <v>5</v>
      </c>
      <c r="S134" s="46">
        <f t="shared" si="261"/>
        <v>5</v>
      </c>
      <c r="T134" s="47">
        <f t="shared" si="261"/>
        <v>5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1">
        <f>'EQUIPO ENERO 2025'!AP133</f>
        <v>5</v>
      </c>
      <c r="AK134" s="52">
        <f t="shared" ref="AK134:AO134" si="262">P134-Z134+AE134+U134</f>
        <v>5</v>
      </c>
      <c r="AL134" s="46">
        <f t="shared" si="262"/>
        <v>5</v>
      </c>
      <c r="AM134" s="46">
        <f t="shared" si="262"/>
        <v>5</v>
      </c>
      <c r="AN134" s="46">
        <f t="shared" si="262"/>
        <v>5</v>
      </c>
      <c r="AO134" s="46">
        <f t="shared" si="262"/>
        <v>5</v>
      </c>
      <c r="AP134" s="37"/>
      <c r="AQ134" s="43">
        <f t="shared" si="3"/>
        <v>5</v>
      </c>
      <c r="AR134" s="41"/>
      <c r="AS134" s="41"/>
      <c r="AT134" s="53"/>
      <c r="AU134" s="54"/>
      <c r="AV134" s="54"/>
    </row>
    <row r="135" spans="1:48" ht="90" customHeight="1" x14ac:dyDescent="0.4">
      <c r="A135" s="35">
        <f t="shared" si="37"/>
        <v>129</v>
      </c>
      <c r="B135" s="73" t="s">
        <v>603</v>
      </c>
      <c r="C135" s="41" t="s">
        <v>38</v>
      </c>
      <c r="D135" s="41" t="s">
        <v>59</v>
      </c>
      <c r="E135" s="41" t="s">
        <v>604</v>
      </c>
      <c r="F135" s="41" t="s">
        <v>605</v>
      </c>
      <c r="G135" s="44" t="s">
        <v>42</v>
      </c>
      <c r="H135" s="74">
        <v>2500</v>
      </c>
      <c r="I135" s="41" t="s">
        <v>606</v>
      </c>
      <c r="J135" s="41" t="s">
        <v>72</v>
      </c>
      <c r="K135" s="72">
        <v>45216</v>
      </c>
      <c r="L135" s="43">
        <v>2015</v>
      </c>
      <c r="M135" s="43">
        <v>451</v>
      </c>
      <c r="N135" s="44"/>
      <c r="O135" s="43">
        <f>'EQUIPO ABRIL 2025'!AQ135</f>
        <v>3</v>
      </c>
      <c r="P135" s="45">
        <f t="shared" si="0"/>
        <v>3</v>
      </c>
      <c r="Q135" s="46">
        <f t="shared" ref="Q135:T135" si="263">AK135</f>
        <v>3</v>
      </c>
      <c r="R135" s="46">
        <f t="shared" si="263"/>
        <v>3</v>
      </c>
      <c r="S135" s="46">
        <f t="shared" si="263"/>
        <v>3</v>
      </c>
      <c r="T135" s="47">
        <f t="shared" si="263"/>
        <v>3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2025'!AP134</f>
        <v>3</v>
      </c>
      <c r="AK135" s="52">
        <f t="shared" ref="AK135:AO135" si="264">P135-Z135+AE135+U135</f>
        <v>3</v>
      </c>
      <c r="AL135" s="46">
        <f t="shared" si="264"/>
        <v>3</v>
      </c>
      <c r="AM135" s="46">
        <f t="shared" si="264"/>
        <v>3</v>
      </c>
      <c r="AN135" s="46">
        <f t="shared" si="264"/>
        <v>3</v>
      </c>
      <c r="AO135" s="46">
        <f t="shared" si="264"/>
        <v>3</v>
      </c>
      <c r="AP135" s="37"/>
      <c r="AQ135" s="43">
        <f t="shared" si="3"/>
        <v>3</v>
      </c>
      <c r="AR135" s="41"/>
      <c r="AS135" s="41"/>
      <c r="AT135" s="53"/>
      <c r="AU135" s="54"/>
      <c r="AV135" s="54"/>
    </row>
    <row r="136" spans="1:48" ht="90" customHeight="1" x14ac:dyDescent="0.4">
      <c r="A136" s="35">
        <f t="shared" si="37"/>
        <v>130</v>
      </c>
      <c r="B136" s="67" t="s">
        <v>607</v>
      </c>
      <c r="C136" s="41" t="s">
        <v>38</v>
      </c>
      <c r="D136" s="37" t="s">
        <v>59</v>
      </c>
      <c r="E136" s="41" t="s">
        <v>608</v>
      </c>
      <c r="F136" s="37" t="s">
        <v>609</v>
      </c>
      <c r="G136" s="38" t="s">
        <v>42</v>
      </c>
      <c r="H136" s="37"/>
      <c r="I136" s="41" t="s">
        <v>610</v>
      </c>
      <c r="J136" s="41" t="s">
        <v>72</v>
      </c>
      <c r="K136" s="66">
        <v>45682</v>
      </c>
      <c r="L136" s="43"/>
      <c r="M136" s="43">
        <v>140</v>
      </c>
      <c r="N136" s="133"/>
      <c r="O136" s="43">
        <f>'EQUIPO ABRIL 2025'!AQ136</f>
        <v>5</v>
      </c>
      <c r="P136" s="45">
        <f t="shared" si="0"/>
        <v>5</v>
      </c>
      <c r="Q136" s="46">
        <f t="shared" ref="Q136:T136" si="265">AK136</f>
        <v>5</v>
      </c>
      <c r="R136" s="46">
        <f t="shared" si="265"/>
        <v>5</v>
      </c>
      <c r="S136" s="46">
        <f t="shared" si="265"/>
        <v>5</v>
      </c>
      <c r="T136" s="47">
        <f t="shared" si="265"/>
        <v>5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2025'!AP135</f>
        <v>6</v>
      </c>
      <c r="AK136" s="52">
        <f t="shared" ref="AK136:AO136" si="266">P136-Z136+AE136+U136</f>
        <v>5</v>
      </c>
      <c r="AL136" s="46">
        <f t="shared" si="266"/>
        <v>5</v>
      </c>
      <c r="AM136" s="46">
        <f t="shared" si="266"/>
        <v>5</v>
      </c>
      <c r="AN136" s="46">
        <f t="shared" si="266"/>
        <v>5</v>
      </c>
      <c r="AO136" s="46">
        <f t="shared" si="266"/>
        <v>5</v>
      </c>
      <c r="AP136" s="37"/>
      <c r="AQ136" s="43">
        <f t="shared" si="3"/>
        <v>5</v>
      </c>
      <c r="AR136" s="41"/>
      <c r="AS136" s="41"/>
      <c r="AT136" s="53"/>
      <c r="AU136" s="54"/>
      <c r="AV136" s="54"/>
    </row>
    <row r="137" spans="1:48" ht="90" customHeight="1" x14ac:dyDescent="0.4">
      <c r="A137" s="35">
        <f t="shared" si="37"/>
        <v>131</v>
      </c>
      <c r="B137" s="55" t="s">
        <v>611</v>
      </c>
      <c r="C137" s="41" t="s">
        <v>38</v>
      </c>
      <c r="D137" s="56" t="s">
        <v>58</v>
      </c>
      <c r="E137" s="57" t="s">
        <v>608</v>
      </c>
      <c r="F137" s="58" t="s">
        <v>612</v>
      </c>
      <c r="G137" s="59" t="s">
        <v>42</v>
      </c>
      <c r="H137" s="58"/>
      <c r="I137" s="61" t="s">
        <v>613</v>
      </c>
      <c r="J137" s="74" t="s">
        <v>58</v>
      </c>
      <c r="K137" s="66">
        <v>44592</v>
      </c>
      <c r="L137" s="43"/>
      <c r="M137" s="43"/>
      <c r="N137" s="53"/>
      <c r="O137" s="43">
        <f>'EQUIPO ABRIL 2025'!AQ137</f>
        <v>4</v>
      </c>
      <c r="P137" s="45">
        <f t="shared" si="0"/>
        <v>4</v>
      </c>
      <c r="Q137" s="46">
        <f t="shared" ref="Q137:T137" si="267">AK137</f>
        <v>4</v>
      </c>
      <c r="R137" s="46">
        <f t="shared" si="267"/>
        <v>4</v>
      </c>
      <c r="S137" s="46">
        <f t="shared" si="267"/>
        <v>4</v>
      </c>
      <c r="T137" s="47">
        <f t="shared" si="267"/>
        <v>4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2025'!AP136</f>
        <v>4</v>
      </c>
      <c r="AK137" s="52">
        <f t="shared" ref="AK137:AO137" si="268">P137-Z137+AE137+U137</f>
        <v>4</v>
      </c>
      <c r="AL137" s="46">
        <f t="shared" si="268"/>
        <v>4</v>
      </c>
      <c r="AM137" s="46">
        <f t="shared" si="268"/>
        <v>4</v>
      </c>
      <c r="AN137" s="46">
        <f t="shared" si="268"/>
        <v>4</v>
      </c>
      <c r="AO137" s="46">
        <f t="shared" si="268"/>
        <v>4</v>
      </c>
      <c r="AP137" s="37"/>
      <c r="AQ137" s="43">
        <f t="shared" si="3"/>
        <v>4</v>
      </c>
      <c r="AR137" s="41"/>
      <c r="AS137" s="41"/>
      <c r="AT137" s="53"/>
      <c r="AU137" s="54"/>
      <c r="AV137" s="54"/>
    </row>
    <row r="138" spans="1:48" ht="90" customHeight="1" x14ac:dyDescent="0.4">
      <c r="A138" s="35">
        <f t="shared" si="37"/>
        <v>132</v>
      </c>
      <c r="B138" s="55" t="s">
        <v>614</v>
      </c>
      <c r="C138" s="41" t="s">
        <v>615</v>
      </c>
      <c r="D138" s="56" t="s">
        <v>59</v>
      </c>
      <c r="E138" s="57" t="s">
        <v>616</v>
      </c>
      <c r="F138" s="58" t="s">
        <v>617</v>
      </c>
      <c r="G138" s="59"/>
      <c r="H138" s="58"/>
      <c r="I138" s="61"/>
      <c r="J138" s="74" t="s">
        <v>72</v>
      </c>
      <c r="K138" s="66">
        <v>45433</v>
      </c>
      <c r="L138" s="43">
        <v>274441061489</v>
      </c>
      <c r="M138" s="43">
        <v>65</v>
      </c>
      <c r="N138" s="41"/>
      <c r="O138" s="43">
        <f>'EQUIPO ABRIL 2025'!AQ138</f>
        <v>0</v>
      </c>
      <c r="P138" s="45">
        <f t="shared" si="0"/>
        <v>0</v>
      </c>
      <c r="Q138" s="46">
        <f t="shared" ref="Q138:T138" si="269">AK138</f>
        <v>0</v>
      </c>
      <c r="R138" s="46">
        <f t="shared" si="269"/>
        <v>0</v>
      </c>
      <c r="S138" s="46">
        <f t="shared" si="269"/>
        <v>0</v>
      </c>
      <c r="T138" s="47">
        <f t="shared" si="269"/>
        <v>0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2025'!AP137</f>
        <v>0</v>
      </c>
      <c r="AK138" s="52">
        <f t="shared" ref="AK138:AO138" si="270">P138-Z138+AE138+U138</f>
        <v>0</v>
      </c>
      <c r="AL138" s="46">
        <f t="shared" si="270"/>
        <v>0</v>
      </c>
      <c r="AM138" s="46">
        <f t="shared" si="270"/>
        <v>0</v>
      </c>
      <c r="AN138" s="46">
        <f t="shared" si="270"/>
        <v>0</v>
      </c>
      <c r="AO138" s="46">
        <f t="shared" si="270"/>
        <v>0</v>
      </c>
      <c r="AP138" s="37"/>
      <c r="AQ138" s="43">
        <f t="shared" si="3"/>
        <v>0</v>
      </c>
      <c r="AR138" s="41"/>
      <c r="AS138" s="41"/>
      <c r="AT138" s="53"/>
      <c r="AU138" s="54"/>
      <c r="AV138" s="54"/>
    </row>
    <row r="139" spans="1:48" ht="90" customHeight="1" x14ac:dyDescent="0.4">
      <c r="A139" s="35">
        <f t="shared" si="37"/>
        <v>133</v>
      </c>
      <c r="B139" s="55" t="s">
        <v>619</v>
      </c>
      <c r="C139" s="41" t="s">
        <v>38</v>
      </c>
      <c r="D139" s="56" t="s">
        <v>59</v>
      </c>
      <c r="E139" s="57" t="s">
        <v>620</v>
      </c>
      <c r="F139" s="58" t="s">
        <v>621</v>
      </c>
      <c r="G139" s="59"/>
      <c r="H139" s="58"/>
      <c r="I139" s="61" t="s">
        <v>622</v>
      </c>
      <c r="J139" s="74" t="s">
        <v>72</v>
      </c>
      <c r="K139" s="66">
        <v>45574</v>
      </c>
      <c r="L139" s="43" t="s">
        <v>142</v>
      </c>
      <c r="M139" s="43">
        <v>74</v>
      </c>
      <c r="N139" s="53"/>
      <c r="O139" s="43">
        <f>'EQUIPO ABRIL 2025'!AQ139</f>
        <v>9</v>
      </c>
      <c r="P139" s="45">
        <f t="shared" si="0"/>
        <v>9</v>
      </c>
      <c r="Q139" s="46">
        <f t="shared" ref="Q139:T139" si="271">AK139</f>
        <v>9</v>
      </c>
      <c r="R139" s="46">
        <f t="shared" si="271"/>
        <v>9</v>
      </c>
      <c r="S139" s="46">
        <f t="shared" si="271"/>
        <v>9</v>
      </c>
      <c r="T139" s="47">
        <f t="shared" si="271"/>
        <v>9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2025'!AP138</f>
        <v>9</v>
      </c>
      <c r="AK139" s="52">
        <f t="shared" ref="AK139:AO139" si="272">P139-Z139+AE139+U139</f>
        <v>9</v>
      </c>
      <c r="AL139" s="46">
        <f t="shared" si="272"/>
        <v>9</v>
      </c>
      <c r="AM139" s="46">
        <f t="shared" si="272"/>
        <v>9</v>
      </c>
      <c r="AN139" s="46">
        <f t="shared" si="272"/>
        <v>9</v>
      </c>
      <c r="AO139" s="46">
        <f t="shared" si="272"/>
        <v>9</v>
      </c>
      <c r="AP139" s="37"/>
      <c r="AQ139" s="43">
        <f t="shared" si="3"/>
        <v>9</v>
      </c>
      <c r="AR139" s="41"/>
      <c r="AS139" s="41"/>
      <c r="AT139" s="53"/>
      <c r="AU139" s="54"/>
      <c r="AV139" s="54"/>
    </row>
    <row r="140" spans="1:48" ht="90" customHeight="1" x14ac:dyDescent="0.4">
      <c r="A140" s="35">
        <f t="shared" si="37"/>
        <v>134</v>
      </c>
      <c r="B140" s="55" t="s">
        <v>623</v>
      </c>
      <c r="C140" s="41" t="s">
        <v>155</v>
      </c>
      <c r="D140" s="56" t="s">
        <v>59</v>
      </c>
      <c r="E140" s="57" t="s">
        <v>624</v>
      </c>
      <c r="F140" s="58" t="s">
        <v>426</v>
      </c>
      <c r="G140" s="59"/>
      <c r="H140" s="58"/>
      <c r="I140" s="61"/>
      <c r="J140" s="74" t="s">
        <v>386</v>
      </c>
      <c r="K140" s="66">
        <v>45539</v>
      </c>
      <c r="L140" s="43" t="s">
        <v>625</v>
      </c>
      <c r="M140" s="43">
        <v>33</v>
      </c>
      <c r="N140" s="53"/>
      <c r="O140" s="43">
        <f>'EQUIPO ABRIL 2025'!AQ140</f>
        <v>18</v>
      </c>
      <c r="P140" s="45">
        <f t="shared" si="0"/>
        <v>18</v>
      </c>
      <c r="Q140" s="46">
        <f t="shared" ref="Q140:T140" si="273">AK140</f>
        <v>18</v>
      </c>
      <c r="R140" s="46">
        <f t="shared" si="273"/>
        <v>18</v>
      </c>
      <c r="S140" s="46">
        <f t="shared" si="273"/>
        <v>18</v>
      </c>
      <c r="T140" s="47">
        <f t="shared" si="273"/>
        <v>18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2025'!AP139</f>
        <v>18</v>
      </c>
      <c r="AK140" s="52">
        <f t="shared" ref="AK140:AO140" si="274">P140-Z140+AE140+U140</f>
        <v>18</v>
      </c>
      <c r="AL140" s="46">
        <f t="shared" si="274"/>
        <v>18</v>
      </c>
      <c r="AM140" s="46">
        <f t="shared" si="274"/>
        <v>18</v>
      </c>
      <c r="AN140" s="46">
        <f t="shared" si="274"/>
        <v>18</v>
      </c>
      <c r="AO140" s="46">
        <f t="shared" si="274"/>
        <v>18</v>
      </c>
      <c r="AP140" s="37"/>
      <c r="AQ140" s="43">
        <f t="shared" si="3"/>
        <v>18</v>
      </c>
      <c r="AR140" s="41"/>
      <c r="AS140" s="41"/>
      <c r="AT140" s="53"/>
      <c r="AU140" s="54"/>
      <c r="AV140" s="54"/>
    </row>
    <row r="141" spans="1:48" ht="90" customHeight="1" x14ac:dyDescent="0.4">
      <c r="A141" s="35">
        <f t="shared" si="37"/>
        <v>135</v>
      </c>
      <c r="B141" s="55" t="s">
        <v>626</v>
      </c>
      <c r="C141" s="41" t="s">
        <v>155</v>
      </c>
      <c r="D141" s="56" t="s">
        <v>59</v>
      </c>
      <c r="E141" s="57" t="s">
        <v>627</v>
      </c>
      <c r="F141" s="58" t="s">
        <v>534</v>
      </c>
      <c r="G141" s="59" t="s">
        <v>42</v>
      </c>
      <c r="H141" s="58"/>
      <c r="I141" s="61"/>
      <c r="J141" s="74" t="s">
        <v>386</v>
      </c>
      <c r="K141" s="66">
        <v>45539</v>
      </c>
      <c r="L141" s="43" t="s">
        <v>625</v>
      </c>
      <c r="M141" s="43">
        <v>33</v>
      </c>
      <c r="N141" s="53"/>
      <c r="O141" s="43">
        <f>'EQUIPO ABRIL 2025'!AQ141</f>
        <v>8</v>
      </c>
      <c r="P141" s="45">
        <f t="shared" si="0"/>
        <v>8</v>
      </c>
      <c r="Q141" s="46">
        <f t="shared" ref="Q141:T141" si="275">AK141</f>
        <v>8</v>
      </c>
      <c r="R141" s="46">
        <f t="shared" si="275"/>
        <v>8</v>
      </c>
      <c r="S141" s="46">
        <f t="shared" si="275"/>
        <v>8</v>
      </c>
      <c r="T141" s="47">
        <f t="shared" si="275"/>
        <v>8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2025'!AP140</f>
        <v>8</v>
      </c>
      <c r="AK141" s="52">
        <f t="shared" ref="AK141:AO141" si="276">P141-Z141+AE141+U141</f>
        <v>8</v>
      </c>
      <c r="AL141" s="46">
        <f t="shared" si="276"/>
        <v>8</v>
      </c>
      <c r="AM141" s="46">
        <f t="shared" si="276"/>
        <v>8</v>
      </c>
      <c r="AN141" s="46">
        <f t="shared" si="276"/>
        <v>8</v>
      </c>
      <c r="AO141" s="46">
        <f t="shared" si="276"/>
        <v>8</v>
      </c>
      <c r="AP141" s="37"/>
      <c r="AQ141" s="43">
        <f t="shared" si="3"/>
        <v>8</v>
      </c>
      <c r="AR141" s="41"/>
      <c r="AS141" s="41"/>
      <c r="AT141" s="53"/>
      <c r="AU141" s="54"/>
      <c r="AV141" s="54"/>
    </row>
    <row r="142" spans="1:48" ht="90" customHeight="1" x14ac:dyDescent="0.4">
      <c r="A142" s="35">
        <f t="shared" si="37"/>
        <v>136</v>
      </c>
      <c r="B142" s="55" t="s">
        <v>628</v>
      </c>
      <c r="C142" s="41" t="s">
        <v>155</v>
      </c>
      <c r="D142" s="56" t="s">
        <v>59</v>
      </c>
      <c r="E142" s="57" t="s">
        <v>629</v>
      </c>
      <c r="F142" s="58" t="s">
        <v>534</v>
      </c>
      <c r="G142" s="59" t="s">
        <v>42</v>
      </c>
      <c r="H142" s="58"/>
      <c r="I142" s="61"/>
      <c r="J142" s="74" t="s">
        <v>386</v>
      </c>
      <c r="K142" s="66">
        <v>45687</v>
      </c>
      <c r="L142" s="43" t="s">
        <v>625</v>
      </c>
      <c r="M142" s="43">
        <v>146</v>
      </c>
      <c r="N142" s="133"/>
      <c r="O142" s="43">
        <f>'EQUIPO ABRIL 2025'!AQ142</f>
        <v>4</v>
      </c>
      <c r="P142" s="45">
        <f t="shared" si="0"/>
        <v>4</v>
      </c>
      <c r="Q142" s="46">
        <f t="shared" ref="Q142:T142" si="277">AK142</f>
        <v>4</v>
      </c>
      <c r="R142" s="46">
        <f t="shared" si="277"/>
        <v>4</v>
      </c>
      <c r="S142" s="46">
        <f t="shared" si="277"/>
        <v>4</v>
      </c>
      <c r="T142" s="47">
        <f t="shared" si="277"/>
        <v>4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2025'!AP141</f>
        <v>4</v>
      </c>
      <c r="AK142" s="52">
        <f t="shared" ref="AK142:AO142" si="278">P142-Z142+AE142+U142</f>
        <v>4</v>
      </c>
      <c r="AL142" s="46">
        <f t="shared" si="278"/>
        <v>4</v>
      </c>
      <c r="AM142" s="46">
        <f t="shared" si="278"/>
        <v>4</v>
      </c>
      <c r="AN142" s="46">
        <f t="shared" si="278"/>
        <v>4</v>
      </c>
      <c r="AO142" s="46">
        <f t="shared" si="278"/>
        <v>4</v>
      </c>
      <c r="AP142" s="37"/>
      <c r="AQ142" s="43">
        <f t="shared" si="3"/>
        <v>4</v>
      </c>
      <c r="AR142" s="41"/>
      <c r="AS142" s="41"/>
      <c r="AT142" s="53"/>
      <c r="AU142" s="54"/>
      <c r="AV142" s="54"/>
    </row>
    <row r="143" spans="1:48" ht="90" customHeight="1" x14ac:dyDescent="0.4">
      <c r="A143" s="35">
        <f t="shared" si="37"/>
        <v>137</v>
      </c>
      <c r="B143" s="55" t="s">
        <v>630</v>
      </c>
      <c r="C143" s="41" t="s">
        <v>74</v>
      </c>
      <c r="D143" s="56" t="s">
        <v>59</v>
      </c>
      <c r="E143" s="57" t="s">
        <v>631</v>
      </c>
      <c r="F143" s="58" t="s">
        <v>632</v>
      </c>
      <c r="G143" s="59" t="s">
        <v>42</v>
      </c>
      <c r="H143" s="58"/>
      <c r="I143" s="61" t="s">
        <v>633</v>
      </c>
      <c r="J143" s="74" t="s">
        <v>72</v>
      </c>
      <c r="K143" s="66">
        <v>45574</v>
      </c>
      <c r="L143" s="43" t="s">
        <v>142</v>
      </c>
      <c r="M143" s="43">
        <v>72</v>
      </c>
      <c r="N143" s="53"/>
      <c r="O143" s="43">
        <f>'EQUIPO ABRIL 2025'!AQ143</f>
        <v>15</v>
      </c>
      <c r="P143" s="45">
        <f t="shared" si="0"/>
        <v>15</v>
      </c>
      <c r="Q143" s="46">
        <f t="shared" ref="Q143:T143" si="279">AK143</f>
        <v>15</v>
      </c>
      <c r="R143" s="46">
        <f t="shared" si="279"/>
        <v>15</v>
      </c>
      <c r="S143" s="46">
        <f t="shared" si="279"/>
        <v>15</v>
      </c>
      <c r="T143" s="47">
        <f t="shared" si="279"/>
        <v>15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2025'!AP142</f>
        <v>15</v>
      </c>
      <c r="AK143" s="52">
        <f t="shared" ref="AK143:AO143" si="280">P143-Z143+AE143+U143</f>
        <v>15</v>
      </c>
      <c r="AL143" s="46">
        <f t="shared" si="280"/>
        <v>15</v>
      </c>
      <c r="AM143" s="46">
        <f t="shared" si="280"/>
        <v>15</v>
      </c>
      <c r="AN143" s="46">
        <f t="shared" si="280"/>
        <v>15</v>
      </c>
      <c r="AO143" s="46">
        <f t="shared" si="280"/>
        <v>15</v>
      </c>
      <c r="AP143" s="37"/>
      <c r="AQ143" s="43">
        <f t="shared" si="3"/>
        <v>15</v>
      </c>
      <c r="AR143" s="41"/>
      <c r="AS143" s="41"/>
      <c r="AT143" s="53"/>
      <c r="AU143" s="54"/>
      <c r="AV143" s="54"/>
    </row>
    <row r="144" spans="1:48" ht="90" customHeight="1" x14ac:dyDescent="0.4">
      <c r="A144" s="35">
        <f t="shared" si="37"/>
        <v>138</v>
      </c>
      <c r="B144" s="55" t="s">
        <v>636</v>
      </c>
      <c r="C144" s="41" t="s">
        <v>155</v>
      </c>
      <c r="D144" s="56" t="s">
        <v>442</v>
      </c>
      <c r="E144" s="57" t="s">
        <v>637</v>
      </c>
      <c r="F144" s="58" t="s">
        <v>510</v>
      </c>
      <c r="G144" s="59" t="s">
        <v>42</v>
      </c>
      <c r="H144" s="58"/>
      <c r="I144" s="61" t="s">
        <v>638</v>
      </c>
      <c r="J144" s="74" t="s">
        <v>44</v>
      </c>
      <c r="K144" s="66">
        <v>45666</v>
      </c>
      <c r="L144" s="43" t="s">
        <v>45</v>
      </c>
      <c r="M144" s="43">
        <v>118</v>
      </c>
      <c r="N144" s="53"/>
      <c r="O144" s="43">
        <f>'EQUIPO ABRIL 2025'!AQ144</f>
        <v>0</v>
      </c>
      <c r="P144" s="45">
        <f t="shared" si="0"/>
        <v>0</v>
      </c>
      <c r="Q144" s="46">
        <f t="shared" ref="Q144:T144" si="281">AK144</f>
        <v>0</v>
      </c>
      <c r="R144" s="46">
        <f t="shared" si="281"/>
        <v>0</v>
      </c>
      <c r="S144" s="46">
        <f t="shared" si="281"/>
        <v>0</v>
      </c>
      <c r="T144" s="47">
        <f t="shared" si="281"/>
        <v>0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2025'!AP143</f>
        <v>0</v>
      </c>
      <c r="AK144" s="52">
        <f t="shared" ref="AK144:AO144" si="282">P144-Z144+AE144+U144</f>
        <v>0</v>
      </c>
      <c r="AL144" s="46">
        <f t="shared" si="282"/>
        <v>0</v>
      </c>
      <c r="AM144" s="46">
        <f t="shared" si="282"/>
        <v>0</v>
      </c>
      <c r="AN144" s="46">
        <f t="shared" si="282"/>
        <v>0</v>
      </c>
      <c r="AO144" s="46">
        <f t="shared" si="282"/>
        <v>0</v>
      </c>
      <c r="AP144" s="37"/>
      <c r="AQ144" s="43">
        <f t="shared" si="3"/>
        <v>0</v>
      </c>
      <c r="AR144" s="41"/>
      <c r="AS144" s="41"/>
      <c r="AT144" s="53"/>
      <c r="AU144" s="54"/>
      <c r="AV144" s="54"/>
    </row>
    <row r="145" spans="1:48" ht="90" customHeight="1" x14ac:dyDescent="0.4">
      <c r="A145" s="35">
        <f t="shared" si="37"/>
        <v>139</v>
      </c>
      <c r="B145" s="55" t="s">
        <v>639</v>
      </c>
      <c r="C145" s="41" t="s">
        <v>155</v>
      </c>
      <c r="D145" s="56" t="s">
        <v>442</v>
      </c>
      <c r="E145" s="57" t="s">
        <v>640</v>
      </c>
      <c r="F145" s="58" t="s">
        <v>641</v>
      </c>
      <c r="G145" s="59" t="s">
        <v>42</v>
      </c>
      <c r="H145" s="58"/>
      <c r="I145" s="61" t="s">
        <v>642</v>
      </c>
      <c r="J145" s="74" t="s">
        <v>72</v>
      </c>
      <c r="K145" s="66">
        <v>45673</v>
      </c>
      <c r="L145" s="43" t="s">
        <v>89</v>
      </c>
      <c r="M145" s="43">
        <v>129</v>
      </c>
      <c r="N145" s="53"/>
      <c r="O145" s="43">
        <f>'EQUIPO ABRIL 2025'!AQ145</f>
        <v>10</v>
      </c>
      <c r="P145" s="45">
        <f t="shared" si="0"/>
        <v>10</v>
      </c>
      <c r="Q145" s="46">
        <f t="shared" ref="Q145:T145" si="283">AK145</f>
        <v>10</v>
      </c>
      <c r="R145" s="46">
        <f t="shared" si="283"/>
        <v>10</v>
      </c>
      <c r="S145" s="46">
        <f t="shared" si="283"/>
        <v>10</v>
      </c>
      <c r="T145" s="47">
        <f t="shared" si="283"/>
        <v>10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2025'!AP144</f>
        <v>10</v>
      </c>
      <c r="AK145" s="52">
        <f t="shared" ref="AK145:AO145" si="284">P145-Z145+AE145+U145</f>
        <v>10</v>
      </c>
      <c r="AL145" s="46">
        <f t="shared" si="284"/>
        <v>10</v>
      </c>
      <c r="AM145" s="46">
        <f t="shared" si="284"/>
        <v>10</v>
      </c>
      <c r="AN145" s="46">
        <f t="shared" si="284"/>
        <v>10</v>
      </c>
      <c r="AO145" s="46">
        <f t="shared" si="284"/>
        <v>10</v>
      </c>
      <c r="AP145" s="37"/>
      <c r="AQ145" s="43">
        <f t="shared" si="3"/>
        <v>10</v>
      </c>
      <c r="AR145" s="41"/>
      <c r="AS145" s="41"/>
      <c r="AT145" s="53"/>
      <c r="AU145" s="54"/>
      <c r="AV145" s="54"/>
    </row>
    <row r="146" spans="1:48" ht="90" customHeight="1" x14ac:dyDescent="0.4">
      <c r="A146" s="35">
        <f t="shared" si="37"/>
        <v>140</v>
      </c>
      <c r="B146" s="67" t="s">
        <v>644</v>
      </c>
      <c r="C146" s="41" t="s">
        <v>38</v>
      </c>
      <c r="D146" s="37" t="s">
        <v>59</v>
      </c>
      <c r="E146" s="41" t="s">
        <v>59</v>
      </c>
      <c r="F146" s="37" t="s">
        <v>645</v>
      </c>
      <c r="G146" s="38" t="s">
        <v>42</v>
      </c>
      <c r="H146" s="37"/>
      <c r="I146" s="41" t="s">
        <v>646</v>
      </c>
      <c r="J146" s="41" t="s">
        <v>72</v>
      </c>
      <c r="K146" s="72">
        <v>45107</v>
      </c>
      <c r="L146" s="43" t="s">
        <v>109</v>
      </c>
      <c r="M146" s="43">
        <v>395</v>
      </c>
      <c r="N146" s="131"/>
      <c r="O146" s="43">
        <f>'EQUIPO ABRIL 2025'!AQ146</f>
        <v>160</v>
      </c>
      <c r="P146" s="45">
        <f t="shared" si="0"/>
        <v>160</v>
      </c>
      <c r="Q146" s="46">
        <f t="shared" ref="Q146:T146" si="285">AK146</f>
        <v>160</v>
      </c>
      <c r="R146" s="46">
        <f t="shared" si="285"/>
        <v>160</v>
      </c>
      <c r="S146" s="46">
        <f t="shared" si="285"/>
        <v>160</v>
      </c>
      <c r="T146" s="47">
        <f t="shared" si="285"/>
        <v>160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2025'!AP145</f>
        <v>165</v>
      </c>
      <c r="AK146" s="52">
        <f t="shared" ref="AK146:AO146" si="286">P146-Z146+AE146+U146</f>
        <v>160</v>
      </c>
      <c r="AL146" s="46">
        <f t="shared" si="286"/>
        <v>160</v>
      </c>
      <c r="AM146" s="46">
        <f t="shared" si="286"/>
        <v>160</v>
      </c>
      <c r="AN146" s="46">
        <f t="shared" si="286"/>
        <v>160</v>
      </c>
      <c r="AO146" s="46">
        <f t="shared" si="286"/>
        <v>160</v>
      </c>
      <c r="AP146" s="37"/>
      <c r="AQ146" s="43">
        <f t="shared" si="3"/>
        <v>160</v>
      </c>
      <c r="AR146" s="41"/>
      <c r="AS146" s="41"/>
      <c r="AT146" s="53"/>
      <c r="AU146" s="54"/>
      <c r="AV146" s="54"/>
    </row>
    <row r="147" spans="1:48" ht="90" customHeight="1" x14ac:dyDescent="0.4">
      <c r="A147" s="35">
        <f t="shared" si="37"/>
        <v>141</v>
      </c>
      <c r="B147" s="67" t="s">
        <v>648</v>
      </c>
      <c r="C147" s="41" t="s">
        <v>38</v>
      </c>
      <c r="D147" s="37" t="s">
        <v>59</v>
      </c>
      <c r="E147" s="41" t="s">
        <v>59</v>
      </c>
      <c r="F147" s="37" t="s">
        <v>645</v>
      </c>
      <c r="G147" s="38" t="s">
        <v>42</v>
      </c>
      <c r="H147" s="37"/>
      <c r="I147" s="41" t="s">
        <v>649</v>
      </c>
      <c r="J147" s="41" t="s">
        <v>72</v>
      </c>
      <c r="K147" s="72">
        <v>45107</v>
      </c>
      <c r="L147" s="43" t="s">
        <v>109</v>
      </c>
      <c r="M147" s="43">
        <v>395</v>
      </c>
      <c r="N147" s="131"/>
      <c r="O147" s="43">
        <f>'EQUIPO ABRIL 2025'!AQ147</f>
        <v>160</v>
      </c>
      <c r="P147" s="45">
        <f t="shared" si="0"/>
        <v>160</v>
      </c>
      <c r="Q147" s="46">
        <f t="shared" ref="Q147:T147" si="287">AK147</f>
        <v>160</v>
      </c>
      <c r="R147" s="46">
        <f t="shared" si="287"/>
        <v>160</v>
      </c>
      <c r="S147" s="46">
        <f t="shared" si="287"/>
        <v>160</v>
      </c>
      <c r="T147" s="47">
        <f t="shared" si="287"/>
        <v>160</v>
      </c>
      <c r="U147" s="48"/>
      <c r="V147" s="37"/>
      <c r="W147" s="37"/>
      <c r="X147" s="37"/>
      <c r="Y147" s="49"/>
      <c r="Z147" s="138"/>
      <c r="AA147" s="139"/>
      <c r="AB147" s="37"/>
      <c r="AC147" s="37"/>
      <c r="AD147" s="49"/>
      <c r="AE147" s="50"/>
      <c r="AF147" s="37"/>
      <c r="AG147" s="37"/>
      <c r="AH147" s="37"/>
      <c r="AI147" s="49"/>
      <c r="AJ147" s="51">
        <f>'EQUIPO ENERO 2025'!AP146</f>
        <v>165</v>
      </c>
      <c r="AK147" s="52">
        <f t="shared" ref="AK147:AO147" si="288">P147-Z147+AE147+U147</f>
        <v>160</v>
      </c>
      <c r="AL147" s="46">
        <f t="shared" si="288"/>
        <v>160</v>
      </c>
      <c r="AM147" s="46">
        <f t="shared" si="288"/>
        <v>160</v>
      </c>
      <c r="AN147" s="46">
        <f t="shared" si="288"/>
        <v>160</v>
      </c>
      <c r="AO147" s="46">
        <f t="shared" si="288"/>
        <v>160</v>
      </c>
      <c r="AP147" s="37"/>
      <c r="AQ147" s="43">
        <f t="shared" si="3"/>
        <v>160</v>
      </c>
      <c r="AR147" s="41"/>
      <c r="AS147" s="41"/>
      <c r="AT147" s="53"/>
      <c r="AU147" s="54"/>
      <c r="AV147" s="54"/>
    </row>
    <row r="148" spans="1:48" ht="90" customHeight="1" x14ac:dyDescent="0.4">
      <c r="A148" s="35">
        <f t="shared" si="37"/>
        <v>142</v>
      </c>
      <c r="B148" s="67" t="s">
        <v>651</v>
      </c>
      <c r="C148" s="41" t="s">
        <v>38</v>
      </c>
      <c r="D148" s="37" t="s">
        <v>59</v>
      </c>
      <c r="E148" s="41" t="s">
        <v>59</v>
      </c>
      <c r="F148" s="37" t="s">
        <v>652</v>
      </c>
      <c r="G148" s="38" t="s">
        <v>42</v>
      </c>
      <c r="H148" s="37"/>
      <c r="I148" s="41" t="s">
        <v>653</v>
      </c>
      <c r="J148" s="41" t="s">
        <v>72</v>
      </c>
      <c r="K148" s="72">
        <v>45107</v>
      </c>
      <c r="L148" s="43" t="s">
        <v>109</v>
      </c>
      <c r="M148" s="43">
        <v>395</v>
      </c>
      <c r="N148" s="44"/>
      <c r="O148" s="43">
        <f>'EQUIPO ABRIL 2025'!AQ148</f>
        <v>137</v>
      </c>
      <c r="P148" s="45">
        <f t="shared" si="0"/>
        <v>137</v>
      </c>
      <c r="Q148" s="46">
        <f t="shared" ref="Q148:T148" si="289">AK148</f>
        <v>137</v>
      </c>
      <c r="R148" s="46">
        <f t="shared" si="289"/>
        <v>137</v>
      </c>
      <c r="S148" s="46">
        <f t="shared" si="289"/>
        <v>137</v>
      </c>
      <c r="T148" s="47">
        <f t="shared" si="289"/>
        <v>137</v>
      </c>
      <c r="U148" s="48"/>
      <c r="V148" s="37"/>
      <c r="W148" s="37"/>
      <c r="X148" s="37"/>
      <c r="Y148" s="49"/>
      <c r="Z148" s="138"/>
      <c r="AA148" s="139"/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2025'!AP147</f>
        <v>142</v>
      </c>
      <c r="AK148" s="52">
        <f t="shared" ref="AK148:AO148" si="290">P148-Z148+AE148+U148</f>
        <v>137</v>
      </c>
      <c r="AL148" s="46">
        <f t="shared" si="290"/>
        <v>137</v>
      </c>
      <c r="AM148" s="46">
        <f t="shared" si="290"/>
        <v>137</v>
      </c>
      <c r="AN148" s="46">
        <f t="shared" si="290"/>
        <v>137</v>
      </c>
      <c r="AO148" s="46">
        <f t="shared" si="290"/>
        <v>137</v>
      </c>
      <c r="AP148" s="37"/>
      <c r="AQ148" s="43">
        <f t="shared" si="3"/>
        <v>137</v>
      </c>
      <c r="AR148" s="41"/>
      <c r="AS148" s="41"/>
      <c r="AT148" s="53"/>
      <c r="AU148" s="54"/>
      <c r="AV148" s="54"/>
    </row>
    <row r="149" spans="1:48" ht="90" customHeight="1" x14ac:dyDescent="0.4">
      <c r="A149" s="35">
        <f t="shared" si="37"/>
        <v>143</v>
      </c>
      <c r="B149" s="67" t="s">
        <v>654</v>
      </c>
      <c r="C149" s="41" t="s">
        <v>38</v>
      </c>
      <c r="D149" s="37" t="s">
        <v>59</v>
      </c>
      <c r="E149" s="41" t="s">
        <v>59</v>
      </c>
      <c r="F149" s="37" t="s">
        <v>652</v>
      </c>
      <c r="G149" s="38" t="s">
        <v>42</v>
      </c>
      <c r="H149" s="37"/>
      <c r="I149" s="41" t="s">
        <v>655</v>
      </c>
      <c r="J149" s="41" t="s">
        <v>72</v>
      </c>
      <c r="K149" s="72">
        <v>45107</v>
      </c>
      <c r="L149" s="43" t="s">
        <v>109</v>
      </c>
      <c r="M149" s="43">
        <v>395</v>
      </c>
      <c r="N149" s="44"/>
      <c r="O149" s="43">
        <f>'EQUIPO ABRIL 2025'!AQ149</f>
        <v>137</v>
      </c>
      <c r="P149" s="45">
        <f t="shared" si="0"/>
        <v>137</v>
      </c>
      <c r="Q149" s="46">
        <f t="shared" ref="Q149:T149" si="291">AK149</f>
        <v>137</v>
      </c>
      <c r="R149" s="46">
        <f t="shared" si="291"/>
        <v>137</v>
      </c>
      <c r="S149" s="46">
        <f t="shared" si="291"/>
        <v>137</v>
      </c>
      <c r="T149" s="47">
        <f t="shared" si="291"/>
        <v>137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2025'!AP148</f>
        <v>142</v>
      </c>
      <c r="AK149" s="52">
        <f t="shared" ref="AK149:AO149" si="292">P149-Z149+AE149+U149</f>
        <v>137</v>
      </c>
      <c r="AL149" s="46">
        <f t="shared" si="292"/>
        <v>137</v>
      </c>
      <c r="AM149" s="46">
        <f t="shared" si="292"/>
        <v>137</v>
      </c>
      <c r="AN149" s="46">
        <f t="shared" si="292"/>
        <v>137</v>
      </c>
      <c r="AO149" s="46">
        <f t="shared" si="292"/>
        <v>137</v>
      </c>
      <c r="AP149" s="37"/>
      <c r="AQ149" s="43">
        <f t="shared" si="3"/>
        <v>137</v>
      </c>
      <c r="AR149" s="41"/>
      <c r="AS149" s="41"/>
      <c r="AT149" s="53"/>
      <c r="AU149" s="54"/>
      <c r="AV149" s="54"/>
    </row>
    <row r="150" spans="1:48" ht="90" customHeight="1" x14ac:dyDescent="0.4">
      <c r="A150" s="35">
        <f t="shared" si="37"/>
        <v>144</v>
      </c>
      <c r="B150" s="67" t="s">
        <v>658</v>
      </c>
      <c r="C150" s="41" t="s">
        <v>38</v>
      </c>
      <c r="D150" s="37" t="s">
        <v>176</v>
      </c>
      <c r="E150" s="41" t="s">
        <v>659</v>
      </c>
      <c r="F150" s="37" t="s">
        <v>652</v>
      </c>
      <c r="G150" s="38" t="s">
        <v>42</v>
      </c>
      <c r="H150" s="37"/>
      <c r="I150" s="41" t="s">
        <v>660</v>
      </c>
      <c r="J150" s="41" t="s">
        <v>44</v>
      </c>
      <c r="K150" s="72">
        <v>45666</v>
      </c>
      <c r="L150" s="43" t="s">
        <v>45</v>
      </c>
      <c r="M150" s="43">
        <v>117</v>
      </c>
      <c r="N150" s="44"/>
      <c r="O150" s="43">
        <f>'EQUIPO ABRIL 2025'!AQ150</f>
        <v>52</v>
      </c>
      <c r="P150" s="45">
        <f t="shared" si="0"/>
        <v>52</v>
      </c>
      <c r="Q150" s="46">
        <f t="shared" ref="Q150:T150" si="293">AK150</f>
        <v>52</v>
      </c>
      <c r="R150" s="46">
        <f t="shared" si="293"/>
        <v>52</v>
      </c>
      <c r="S150" s="46">
        <f t="shared" si="293"/>
        <v>52</v>
      </c>
      <c r="T150" s="47">
        <f t="shared" si="293"/>
        <v>52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2025'!AP149</f>
        <v>52</v>
      </c>
      <c r="AK150" s="52">
        <f t="shared" ref="AK150:AO150" si="294">P150-Z150+AE150+U150</f>
        <v>52</v>
      </c>
      <c r="AL150" s="46">
        <f t="shared" si="294"/>
        <v>52</v>
      </c>
      <c r="AM150" s="46">
        <f t="shared" si="294"/>
        <v>52</v>
      </c>
      <c r="AN150" s="46">
        <f t="shared" si="294"/>
        <v>52</v>
      </c>
      <c r="AO150" s="46">
        <f t="shared" si="294"/>
        <v>52</v>
      </c>
      <c r="AP150" s="37"/>
      <c r="AQ150" s="43">
        <f t="shared" si="3"/>
        <v>52</v>
      </c>
      <c r="AR150" s="41"/>
      <c r="AS150" s="41"/>
      <c r="AT150" s="53"/>
      <c r="AU150" s="54"/>
      <c r="AV150" s="54"/>
    </row>
    <row r="151" spans="1:48" ht="90" customHeight="1" x14ac:dyDescent="0.5">
      <c r="A151" s="35">
        <f t="shared" si="37"/>
        <v>145</v>
      </c>
      <c r="B151" s="67" t="s">
        <v>662</v>
      </c>
      <c r="C151" s="41" t="s">
        <v>38</v>
      </c>
      <c r="D151" s="37" t="s">
        <v>176</v>
      </c>
      <c r="E151" s="41" t="s">
        <v>659</v>
      </c>
      <c r="F151" s="37" t="s">
        <v>652</v>
      </c>
      <c r="G151" s="107" t="s">
        <v>42</v>
      </c>
      <c r="H151" s="37"/>
      <c r="I151" s="41" t="s">
        <v>663</v>
      </c>
      <c r="J151" s="41" t="s">
        <v>44</v>
      </c>
      <c r="K151" s="72">
        <v>45328</v>
      </c>
      <c r="L151" s="43" t="s">
        <v>45</v>
      </c>
      <c r="M151" s="43">
        <v>117</v>
      </c>
      <c r="N151" s="44"/>
      <c r="O151" s="43">
        <f>'EQUIPO ABRIL 2025'!AQ151</f>
        <v>52</v>
      </c>
      <c r="P151" s="45">
        <f t="shared" si="0"/>
        <v>52</v>
      </c>
      <c r="Q151" s="46">
        <f t="shared" ref="Q151:T151" si="295">AK151</f>
        <v>52</v>
      </c>
      <c r="R151" s="46">
        <f t="shared" si="295"/>
        <v>52</v>
      </c>
      <c r="S151" s="46">
        <f t="shared" si="295"/>
        <v>52</v>
      </c>
      <c r="T151" s="47">
        <f t="shared" si="295"/>
        <v>52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2025'!AP150</f>
        <v>52</v>
      </c>
      <c r="AK151" s="52">
        <f t="shared" ref="AK151:AO151" si="296">P151-Z151+AE151+U151</f>
        <v>52</v>
      </c>
      <c r="AL151" s="46">
        <f t="shared" si="296"/>
        <v>52</v>
      </c>
      <c r="AM151" s="46">
        <f t="shared" si="296"/>
        <v>52</v>
      </c>
      <c r="AN151" s="46">
        <f t="shared" si="296"/>
        <v>52</v>
      </c>
      <c r="AO151" s="46">
        <f t="shared" si="296"/>
        <v>52</v>
      </c>
      <c r="AP151" s="37"/>
      <c r="AQ151" s="43">
        <f t="shared" si="3"/>
        <v>52</v>
      </c>
      <c r="AR151" s="41"/>
      <c r="AS151" s="41"/>
      <c r="AT151" s="53"/>
      <c r="AU151" s="54"/>
      <c r="AV151" s="54"/>
    </row>
    <row r="152" spans="1:48" ht="90" customHeight="1" x14ac:dyDescent="0.4">
      <c r="A152" s="35">
        <f t="shared" si="37"/>
        <v>146</v>
      </c>
      <c r="B152" s="67" t="s">
        <v>666</v>
      </c>
      <c r="C152" s="41" t="s">
        <v>155</v>
      </c>
      <c r="D152" s="37" t="s">
        <v>176</v>
      </c>
      <c r="E152" s="41" t="s">
        <v>667</v>
      </c>
      <c r="F152" s="37" t="s">
        <v>668</v>
      </c>
      <c r="G152" s="38" t="s">
        <v>42</v>
      </c>
      <c r="H152" s="37"/>
      <c r="I152" s="41"/>
      <c r="J152" s="41" t="s">
        <v>386</v>
      </c>
      <c r="K152" s="72">
        <v>45539</v>
      </c>
      <c r="L152" s="43" t="s">
        <v>625</v>
      </c>
      <c r="M152" s="43">
        <v>33</v>
      </c>
      <c r="N152" s="44"/>
      <c r="O152" s="43">
        <f>'EQUIPO ABRIL 2025'!AQ152</f>
        <v>2</v>
      </c>
      <c r="P152" s="45">
        <f t="shared" si="0"/>
        <v>2</v>
      </c>
      <c r="Q152" s="46">
        <f t="shared" ref="Q152:Q220" si="297">AK152</f>
        <v>2</v>
      </c>
      <c r="R152" s="37">
        <v>2</v>
      </c>
      <c r="S152" s="37">
        <v>2</v>
      </c>
      <c r="T152" s="132">
        <v>2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2025'!AP151</f>
        <v>2</v>
      </c>
      <c r="AK152" s="52">
        <f t="shared" ref="AK152:AO152" si="298">P152-Z152+AE152+U152</f>
        <v>2</v>
      </c>
      <c r="AL152" s="46">
        <f t="shared" si="298"/>
        <v>2</v>
      </c>
      <c r="AM152" s="37">
        <f t="shared" si="298"/>
        <v>2</v>
      </c>
      <c r="AN152" s="37">
        <f t="shared" si="298"/>
        <v>2</v>
      </c>
      <c r="AO152" s="37">
        <f t="shared" si="298"/>
        <v>2</v>
      </c>
      <c r="AP152" s="37"/>
      <c r="AQ152" s="43">
        <f t="shared" si="3"/>
        <v>2</v>
      </c>
      <c r="AR152" s="41"/>
      <c r="AS152" s="41"/>
      <c r="AT152" s="53"/>
      <c r="AU152" s="54"/>
      <c r="AV152" s="54"/>
    </row>
    <row r="153" spans="1:48" ht="90" customHeight="1" x14ac:dyDescent="0.4">
      <c r="A153" s="35">
        <f t="shared" si="37"/>
        <v>147</v>
      </c>
      <c r="B153" s="67" t="s">
        <v>669</v>
      </c>
      <c r="C153" s="41" t="s">
        <v>38</v>
      </c>
      <c r="D153" s="37" t="s">
        <v>59</v>
      </c>
      <c r="E153" s="41" t="s">
        <v>59</v>
      </c>
      <c r="F153" s="37"/>
      <c r="G153" s="38" t="s">
        <v>42</v>
      </c>
      <c r="H153" s="37"/>
      <c r="I153" s="41" t="s">
        <v>670</v>
      </c>
      <c r="J153" s="41" t="s">
        <v>72</v>
      </c>
      <c r="K153" s="66">
        <v>44592</v>
      </c>
      <c r="L153" s="43"/>
      <c r="M153" s="43"/>
      <c r="N153" s="41"/>
      <c r="O153" s="43">
        <f>'EQUIPO ABRIL 2025'!AQ153</f>
        <v>14</v>
      </c>
      <c r="P153" s="45">
        <f t="shared" si="0"/>
        <v>14</v>
      </c>
      <c r="Q153" s="46">
        <f t="shared" si="297"/>
        <v>14</v>
      </c>
      <c r="R153" s="46">
        <f t="shared" ref="R153:T153" si="299">AL153</f>
        <v>14</v>
      </c>
      <c r="S153" s="46">
        <f t="shared" si="299"/>
        <v>14</v>
      </c>
      <c r="T153" s="47">
        <f t="shared" si="299"/>
        <v>14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2025'!AP152</f>
        <v>14</v>
      </c>
      <c r="AK153" s="52">
        <f t="shared" ref="AK153:AO153" si="300">P153-Z153+AE153+U153</f>
        <v>14</v>
      </c>
      <c r="AL153" s="46">
        <f t="shared" si="300"/>
        <v>14</v>
      </c>
      <c r="AM153" s="46">
        <f t="shared" si="300"/>
        <v>14</v>
      </c>
      <c r="AN153" s="46">
        <f t="shared" si="300"/>
        <v>14</v>
      </c>
      <c r="AO153" s="46">
        <f t="shared" si="300"/>
        <v>14</v>
      </c>
      <c r="AP153" s="37"/>
      <c r="AQ153" s="43">
        <f t="shared" si="3"/>
        <v>14</v>
      </c>
      <c r="AR153" s="41"/>
      <c r="AS153" s="41"/>
      <c r="AT153" s="53"/>
      <c r="AU153" s="54"/>
      <c r="AV153" s="54"/>
    </row>
    <row r="154" spans="1:48" ht="90" customHeight="1" x14ac:dyDescent="0.4">
      <c r="A154" s="35">
        <f t="shared" si="37"/>
        <v>148</v>
      </c>
      <c r="B154" s="67" t="s">
        <v>671</v>
      </c>
      <c r="C154" s="41" t="s">
        <v>91</v>
      </c>
      <c r="D154" s="41" t="s">
        <v>58</v>
      </c>
      <c r="E154" s="41" t="s">
        <v>672</v>
      </c>
      <c r="F154" s="41" t="s">
        <v>673</v>
      </c>
      <c r="G154" s="53" t="s">
        <v>42</v>
      </c>
      <c r="H154" s="74">
        <v>14720</v>
      </c>
      <c r="I154" s="41" t="s">
        <v>674</v>
      </c>
      <c r="J154" s="41" t="s">
        <v>72</v>
      </c>
      <c r="K154" s="72">
        <v>44943</v>
      </c>
      <c r="L154" s="43">
        <v>393169019786</v>
      </c>
      <c r="M154" s="43">
        <v>264</v>
      </c>
      <c r="N154" s="41"/>
      <c r="O154" s="43">
        <f>'EQUIPO ABRIL 2025'!AQ154</f>
        <v>1</v>
      </c>
      <c r="P154" s="45">
        <f t="shared" si="0"/>
        <v>1</v>
      </c>
      <c r="Q154" s="46">
        <f t="shared" si="297"/>
        <v>1</v>
      </c>
      <c r="R154" s="46">
        <f t="shared" ref="R154:T154" si="301">AL154</f>
        <v>1</v>
      </c>
      <c r="S154" s="46">
        <f t="shared" si="301"/>
        <v>1</v>
      </c>
      <c r="T154" s="47">
        <f t="shared" si="301"/>
        <v>1</v>
      </c>
      <c r="U154" s="48"/>
      <c r="V154" s="37"/>
      <c r="W154" s="37"/>
      <c r="X154" s="37"/>
      <c r="Y154" s="49"/>
      <c r="Z154" s="138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2025'!AP153</f>
        <v>1</v>
      </c>
      <c r="AK154" s="52">
        <f t="shared" ref="AK154:AO154" si="302">P154-Z154+AE154+U154</f>
        <v>1</v>
      </c>
      <c r="AL154" s="46">
        <f t="shared" si="302"/>
        <v>1</v>
      </c>
      <c r="AM154" s="46">
        <f t="shared" si="302"/>
        <v>1</v>
      </c>
      <c r="AN154" s="46">
        <f t="shared" si="302"/>
        <v>1</v>
      </c>
      <c r="AO154" s="46">
        <f t="shared" si="302"/>
        <v>1</v>
      </c>
      <c r="AP154" s="37"/>
      <c r="AQ154" s="43">
        <f t="shared" si="3"/>
        <v>1</v>
      </c>
      <c r="AR154" s="41"/>
      <c r="AS154" s="41"/>
      <c r="AT154" s="53"/>
      <c r="AU154" s="54"/>
      <c r="AV154" s="54"/>
    </row>
    <row r="155" spans="1:48" ht="90" customHeight="1" x14ac:dyDescent="0.4">
      <c r="A155" s="35">
        <f t="shared" si="37"/>
        <v>149</v>
      </c>
      <c r="B155" s="67" t="s">
        <v>675</v>
      </c>
      <c r="C155" s="41" t="s">
        <v>190</v>
      </c>
      <c r="D155" s="41" t="s">
        <v>176</v>
      </c>
      <c r="E155" s="41" t="s">
        <v>676</v>
      </c>
      <c r="F155" s="41" t="s">
        <v>677</v>
      </c>
      <c r="G155" s="53" t="s">
        <v>42</v>
      </c>
      <c r="H155" s="74"/>
      <c r="I155" s="41"/>
      <c r="J155" s="41" t="s">
        <v>678</v>
      </c>
      <c r="K155" s="72">
        <v>45559</v>
      </c>
      <c r="L155" s="43" t="s">
        <v>679</v>
      </c>
      <c r="M155" s="43">
        <v>55</v>
      </c>
      <c r="N155" s="53"/>
      <c r="O155" s="43">
        <f>'EQUIPO ABRIL 2025'!AQ155</f>
        <v>0</v>
      </c>
      <c r="P155" s="45">
        <f t="shared" si="0"/>
        <v>0</v>
      </c>
      <c r="Q155" s="46">
        <f t="shared" si="297"/>
        <v>0</v>
      </c>
      <c r="R155" s="46">
        <f t="shared" ref="R155:T155" si="303">AL155</f>
        <v>0</v>
      </c>
      <c r="S155" s="46">
        <f t="shared" si="303"/>
        <v>0</v>
      </c>
      <c r="T155" s="47">
        <f t="shared" si="303"/>
        <v>0</v>
      </c>
      <c r="U155" s="48"/>
      <c r="V155" s="37"/>
      <c r="W155" s="37"/>
      <c r="X155" s="37"/>
      <c r="Y155" s="49"/>
      <c r="Z155" s="50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2025'!AP154</f>
        <v>0</v>
      </c>
      <c r="AK155" s="52">
        <f t="shared" ref="AK155:AO155" si="304">P155-Z155+AE155+U155</f>
        <v>0</v>
      </c>
      <c r="AL155" s="46">
        <f t="shared" si="304"/>
        <v>0</v>
      </c>
      <c r="AM155" s="46">
        <f t="shared" si="304"/>
        <v>0</v>
      </c>
      <c r="AN155" s="46">
        <f t="shared" si="304"/>
        <v>0</v>
      </c>
      <c r="AO155" s="46">
        <f t="shared" si="304"/>
        <v>0</v>
      </c>
      <c r="AP155" s="37"/>
      <c r="AQ155" s="43">
        <f t="shared" si="3"/>
        <v>0</v>
      </c>
      <c r="AR155" s="41"/>
      <c r="AS155" s="41"/>
      <c r="AT155" s="53"/>
      <c r="AU155" s="54"/>
      <c r="AV155" s="54"/>
    </row>
    <row r="156" spans="1:48" ht="90" customHeight="1" x14ac:dyDescent="0.4">
      <c r="A156" s="35">
        <f t="shared" si="37"/>
        <v>150</v>
      </c>
      <c r="B156" s="67" t="s">
        <v>680</v>
      </c>
      <c r="C156" s="41" t="s">
        <v>74</v>
      </c>
      <c r="D156" s="41" t="s">
        <v>411</v>
      </c>
      <c r="E156" s="41" t="s">
        <v>681</v>
      </c>
      <c r="F156" s="41" t="s">
        <v>682</v>
      </c>
      <c r="G156" s="53" t="s">
        <v>42</v>
      </c>
      <c r="H156" s="74"/>
      <c r="I156" s="41" t="s">
        <v>681</v>
      </c>
      <c r="J156" s="41" t="s">
        <v>72</v>
      </c>
      <c r="K156" s="72">
        <v>45566</v>
      </c>
      <c r="L156" s="43" t="s">
        <v>277</v>
      </c>
      <c r="M156" s="43">
        <v>68</v>
      </c>
      <c r="N156" s="53"/>
      <c r="O156" s="43">
        <f>'EQUIPO ABRIL 2025'!AQ156</f>
        <v>1</v>
      </c>
      <c r="P156" s="45">
        <f t="shared" si="0"/>
        <v>1</v>
      </c>
      <c r="Q156" s="46">
        <f t="shared" si="297"/>
        <v>1</v>
      </c>
      <c r="R156" s="46">
        <f t="shared" ref="R156:T156" si="305">AL156</f>
        <v>1</v>
      </c>
      <c r="S156" s="46">
        <f t="shared" si="305"/>
        <v>1</v>
      </c>
      <c r="T156" s="47">
        <f t="shared" si="305"/>
        <v>1</v>
      </c>
      <c r="U156" s="48"/>
      <c r="V156" s="37"/>
      <c r="W156" s="37"/>
      <c r="X156" s="37"/>
      <c r="Y156" s="49"/>
      <c r="Z156" s="50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2025'!AP155</f>
        <v>1</v>
      </c>
      <c r="AK156" s="52">
        <f t="shared" ref="AK156:AO156" si="306">P156-Z156+AE156+U156</f>
        <v>1</v>
      </c>
      <c r="AL156" s="46">
        <f t="shared" si="306"/>
        <v>1</v>
      </c>
      <c r="AM156" s="46">
        <f t="shared" si="306"/>
        <v>1</v>
      </c>
      <c r="AN156" s="46">
        <f t="shared" si="306"/>
        <v>1</v>
      </c>
      <c r="AO156" s="46">
        <f t="shared" si="306"/>
        <v>1</v>
      </c>
      <c r="AP156" s="37"/>
      <c r="AQ156" s="43">
        <f t="shared" si="3"/>
        <v>1</v>
      </c>
      <c r="AR156" s="41"/>
      <c r="AS156" s="41"/>
      <c r="AT156" s="53"/>
      <c r="AU156" s="54"/>
      <c r="AV156" s="54"/>
    </row>
    <row r="157" spans="1:48" ht="90" customHeight="1" x14ac:dyDescent="0.4">
      <c r="A157" s="35">
        <f t="shared" si="37"/>
        <v>151</v>
      </c>
      <c r="B157" s="67" t="s">
        <v>683</v>
      </c>
      <c r="C157" s="41" t="s">
        <v>74</v>
      </c>
      <c r="D157" s="41" t="s">
        <v>411</v>
      </c>
      <c r="E157" s="41" t="s">
        <v>684</v>
      </c>
      <c r="F157" s="41" t="s">
        <v>685</v>
      </c>
      <c r="G157" s="53" t="s">
        <v>42</v>
      </c>
      <c r="H157" s="74"/>
      <c r="I157" s="41" t="s">
        <v>684</v>
      </c>
      <c r="J157" s="41" t="s">
        <v>72</v>
      </c>
      <c r="K157" s="72">
        <v>45566</v>
      </c>
      <c r="L157" s="43" t="s">
        <v>277</v>
      </c>
      <c r="M157" s="43">
        <v>68</v>
      </c>
      <c r="N157" s="53"/>
      <c r="O157" s="43">
        <f>'EQUIPO ABRIL 2025'!AQ157</f>
        <v>1</v>
      </c>
      <c r="P157" s="45">
        <f t="shared" si="0"/>
        <v>1</v>
      </c>
      <c r="Q157" s="46">
        <f t="shared" si="297"/>
        <v>1</v>
      </c>
      <c r="R157" s="46">
        <f t="shared" ref="R157:T157" si="307">AL157</f>
        <v>1</v>
      </c>
      <c r="S157" s="46">
        <f t="shared" si="307"/>
        <v>1</v>
      </c>
      <c r="T157" s="47">
        <f t="shared" si="307"/>
        <v>1</v>
      </c>
      <c r="U157" s="48"/>
      <c r="V157" s="37"/>
      <c r="W157" s="37"/>
      <c r="X157" s="37"/>
      <c r="Y157" s="49"/>
      <c r="Z157" s="50"/>
      <c r="AA157" s="139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2025'!AP156</f>
        <v>1</v>
      </c>
      <c r="AK157" s="52">
        <f t="shared" ref="AK157:AO157" si="308">P157-Z157+AE157+U157</f>
        <v>1</v>
      </c>
      <c r="AL157" s="46">
        <f t="shared" si="308"/>
        <v>1</v>
      </c>
      <c r="AM157" s="46">
        <f t="shared" si="308"/>
        <v>1</v>
      </c>
      <c r="AN157" s="46">
        <f t="shared" si="308"/>
        <v>1</v>
      </c>
      <c r="AO157" s="46">
        <f t="shared" si="308"/>
        <v>1</v>
      </c>
      <c r="AP157" s="37"/>
      <c r="AQ157" s="43">
        <f t="shared" si="3"/>
        <v>1</v>
      </c>
      <c r="AR157" s="41"/>
      <c r="AS157" s="41"/>
      <c r="AT157" s="53"/>
      <c r="AU157" s="54"/>
      <c r="AV157" s="54"/>
    </row>
    <row r="158" spans="1:48" ht="90" customHeight="1" x14ac:dyDescent="0.4">
      <c r="A158" s="35">
        <f t="shared" si="37"/>
        <v>152</v>
      </c>
      <c r="B158" s="73" t="s">
        <v>686</v>
      </c>
      <c r="C158" s="44" t="s">
        <v>155</v>
      </c>
      <c r="D158" s="41"/>
      <c r="E158" s="41" t="s">
        <v>687</v>
      </c>
      <c r="F158" s="41"/>
      <c r="G158" s="44"/>
      <c r="H158" s="41"/>
      <c r="I158" s="44"/>
      <c r="J158" s="41" t="s">
        <v>72</v>
      </c>
      <c r="K158" s="72"/>
      <c r="L158" s="43"/>
      <c r="M158" s="43"/>
      <c r="N158" s="44"/>
      <c r="O158" s="43">
        <f>'EQUIPO ABRIL 2025'!AQ158</f>
        <v>49</v>
      </c>
      <c r="P158" s="45">
        <f t="shared" si="0"/>
        <v>49</v>
      </c>
      <c r="Q158" s="46">
        <f t="shared" si="297"/>
        <v>49</v>
      </c>
      <c r="R158" s="46">
        <f t="shared" ref="R158:T158" si="309">AL158</f>
        <v>49</v>
      </c>
      <c r="S158" s="46">
        <f t="shared" si="309"/>
        <v>49</v>
      </c>
      <c r="T158" s="47">
        <f t="shared" si="309"/>
        <v>49</v>
      </c>
      <c r="U158" s="48"/>
      <c r="V158" s="37"/>
      <c r="W158" s="37"/>
      <c r="X158" s="37"/>
      <c r="Y158" s="49"/>
      <c r="Z158" s="50"/>
      <c r="AA158" s="37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2025'!AP157</f>
        <v>49</v>
      </c>
      <c r="AK158" s="52">
        <f t="shared" ref="AK158:AO158" si="310">P158-Z158+AE158+U158</f>
        <v>49</v>
      </c>
      <c r="AL158" s="46">
        <f t="shared" si="310"/>
        <v>49</v>
      </c>
      <c r="AM158" s="46">
        <f t="shared" si="310"/>
        <v>49</v>
      </c>
      <c r="AN158" s="46">
        <f t="shared" si="310"/>
        <v>49</v>
      </c>
      <c r="AO158" s="46">
        <f t="shared" si="310"/>
        <v>49</v>
      </c>
      <c r="AP158" s="37"/>
      <c r="AQ158" s="43">
        <f t="shared" si="3"/>
        <v>49</v>
      </c>
      <c r="AR158" s="41"/>
      <c r="AS158" s="41"/>
      <c r="AT158" s="53"/>
      <c r="AU158" s="54"/>
      <c r="AV158" s="54"/>
    </row>
    <row r="159" spans="1:48" ht="90" customHeight="1" x14ac:dyDescent="0.4">
      <c r="A159" s="35">
        <f t="shared" si="37"/>
        <v>153</v>
      </c>
      <c r="B159" s="73" t="s">
        <v>688</v>
      </c>
      <c r="C159" s="44" t="s">
        <v>155</v>
      </c>
      <c r="D159" s="41"/>
      <c r="E159" s="41" t="s">
        <v>689</v>
      </c>
      <c r="F159" s="41"/>
      <c r="G159" s="44"/>
      <c r="H159" s="41"/>
      <c r="I159" s="44"/>
      <c r="J159" s="41" t="s">
        <v>72</v>
      </c>
      <c r="K159" s="41"/>
      <c r="L159" s="43"/>
      <c r="M159" s="43">
        <v>88</v>
      </c>
      <c r="N159" s="44"/>
      <c r="O159" s="43">
        <f>'EQUIPO ABRIL 2025'!AQ159</f>
        <v>4</v>
      </c>
      <c r="P159" s="45">
        <f t="shared" si="0"/>
        <v>4</v>
      </c>
      <c r="Q159" s="46">
        <f t="shared" si="297"/>
        <v>4</v>
      </c>
      <c r="R159" s="46">
        <f t="shared" ref="R159:T159" si="311">AL159</f>
        <v>4</v>
      </c>
      <c r="S159" s="46">
        <f t="shared" si="311"/>
        <v>4</v>
      </c>
      <c r="T159" s="47">
        <f t="shared" si="311"/>
        <v>4</v>
      </c>
      <c r="U159" s="48"/>
      <c r="V159" s="37"/>
      <c r="W159" s="37"/>
      <c r="X159" s="37"/>
      <c r="Y159" s="49"/>
      <c r="Z159" s="50"/>
      <c r="AA159" s="37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2025'!AP158</f>
        <v>4</v>
      </c>
      <c r="AK159" s="52">
        <f t="shared" ref="AK159:AO159" si="312">P159-Z159+AE159+U159</f>
        <v>4</v>
      </c>
      <c r="AL159" s="46">
        <f t="shared" si="312"/>
        <v>4</v>
      </c>
      <c r="AM159" s="46">
        <f t="shared" si="312"/>
        <v>4</v>
      </c>
      <c r="AN159" s="46">
        <f t="shared" si="312"/>
        <v>4</v>
      </c>
      <c r="AO159" s="46">
        <f t="shared" si="312"/>
        <v>4</v>
      </c>
      <c r="AP159" s="37"/>
      <c r="AQ159" s="43">
        <f t="shared" si="3"/>
        <v>4</v>
      </c>
      <c r="AR159" s="41"/>
      <c r="AS159" s="41"/>
      <c r="AT159" s="53"/>
      <c r="AU159" s="54"/>
      <c r="AV159" s="54"/>
    </row>
    <row r="160" spans="1:48" ht="90" customHeight="1" x14ac:dyDescent="0.4">
      <c r="A160" s="35">
        <f t="shared" si="37"/>
        <v>154</v>
      </c>
      <c r="B160" s="73" t="s">
        <v>690</v>
      </c>
      <c r="C160" s="44"/>
      <c r="D160" s="41"/>
      <c r="E160" s="41" t="s">
        <v>689</v>
      </c>
      <c r="F160" s="41"/>
      <c r="G160" s="44"/>
      <c r="H160" s="41"/>
      <c r="I160" s="44"/>
      <c r="J160" s="41" t="s">
        <v>72</v>
      </c>
      <c r="K160" s="41"/>
      <c r="L160" s="43"/>
      <c r="M160" s="43">
        <v>88</v>
      </c>
      <c r="N160" s="44"/>
      <c r="O160" s="43">
        <f>'EQUIPO ABRIL 2025'!AQ160</f>
        <v>0</v>
      </c>
      <c r="P160" s="45">
        <f t="shared" si="0"/>
        <v>0</v>
      </c>
      <c r="Q160" s="46">
        <f t="shared" si="297"/>
        <v>0</v>
      </c>
      <c r="R160" s="46">
        <f t="shared" ref="R160:T160" si="313">AL160</f>
        <v>0</v>
      </c>
      <c r="S160" s="46">
        <f t="shared" si="313"/>
        <v>0</v>
      </c>
      <c r="T160" s="47">
        <f t="shared" si="313"/>
        <v>0</v>
      </c>
      <c r="U160" s="48"/>
      <c r="V160" s="37"/>
      <c r="W160" s="37"/>
      <c r="X160" s="37"/>
      <c r="Y160" s="49"/>
      <c r="Z160" s="50"/>
      <c r="AA160" s="37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2025'!AP159</f>
        <v>0</v>
      </c>
      <c r="AK160" s="52">
        <f t="shared" ref="AK160:AO160" si="314">P160-Z160+AE160+U160</f>
        <v>0</v>
      </c>
      <c r="AL160" s="46">
        <f t="shared" si="314"/>
        <v>0</v>
      </c>
      <c r="AM160" s="46">
        <f t="shared" si="314"/>
        <v>0</v>
      </c>
      <c r="AN160" s="46">
        <f t="shared" si="314"/>
        <v>0</v>
      </c>
      <c r="AO160" s="46">
        <f t="shared" si="314"/>
        <v>0</v>
      </c>
      <c r="AP160" s="37"/>
      <c r="AQ160" s="43">
        <f t="shared" si="3"/>
        <v>0</v>
      </c>
      <c r="AR160" s="41"/>
      <c r="AS160" s="41"/>
      <c r="AT160" s="53"/>
      <c r="AU160" s="54"/>
      <c r="AV160" s="54"/>
    </row>
    <row r="161" spans="1:48" ht="90" customHeight="1" x14ac:dyDescent="0.4">
      <c r="A161" s="35">
        <f t="shared" si="37"/>
        <v>155</v>
      </c>
      <c r="B161" s="67" t="s">
        <v>691</v>
      </c>
      <c r="C161" s="41" t="s">
        <v>38</v>
      </c>
      <c r="D161" s="41" t="s">
        <v>59</v>
      </c>
      <c r="E161" s="41" t="s">
        <v>692</v>
      </c>
      <c r="F161" s="41" t="s">
        <v>87</v>
      </c>
      <c r="G161" s="53"/>
      <c r="H161" s="74">
        <v>3800</v>
      </c>
      <c r="I161" s="41" t="s">
        <v>692</v>
      </c>
      <c r="J161" s="41" t="s">
        <v>72</v>
      </c>
      <c r="K161" s="72">
        <v>45139</v>
      </c>
      <c r="L161" s="43">
        <v>781781092133</v>
      </c>
      <c r="M161" s="43">
        <v>419</v>
      </c>
      <c r="N161" s="44"/>
      <c r="O161" s="43">
        <f>'EQUIPO ABRIL 2025'!AQ161</f>
        <v>0</v>
      </c>
      <c r="P161" s="45">
        <f t="shared" si="0"/>
        <v>0</v>
      </c>
      <c r="Q161" s="46">
        <f t="shared" si="297"/>
        <v>0</v>
      </c>
      <c r="R161" s="46">
        <f t="shared" ref="R161:T161" si="315">AL161</f>
        <v>0</v>
      </c>
      <c r="S161" s="46">
        <f t="shared" si="315"/>
        <v>0</v>
      </c>
      <c r="T161" s="47">
        <f t="shared" si="315"/>
        <v>0</v>
      </c>
      <c r="U161" s="48"/>
      <c r="V161" s="37"/>
      <c r="W161" s="37"/>
      <c r="X161" s="37"/>
      <c r="Y161" s="49"/>
      <c r="Z161" s="138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2025'!AP160</f>
        <v>0</v>
      </c>
      <c r="AK161" s="52">
        <f t="shared" ref="AK161:AO161" si="316">P161-Z161+AE161+U161</f>
        <v>0</v>
      </c>
      <c r="AL161" s="46">
        <f t="shared" si="316"/>
        <v>0</v>
      </c>
      <c r="AM161" s="46">
        <f t="shared" si="316"/>
        <v>0</v>
      </c>
      <c r="AN161" s="46">
        <f t="shared" si="316"/>
        <v>0</v>
      </c>
      <c r="AO161" s="46">
        <f t="shared" si="316"/>
        <v>0</v>
      </c>
      <c r="AP161" s="37"/>
      <c r="AQ161" s="43">
        <f t="shared" si="3"/>
        <v>0</v>
      </c>
      <c r="AR161" s="41"/>
      <c r="AS161" s="41"/>
      <c r="AT161" s="53"/>
      <c r="AU161" s="54"/>
      <c r="AV161" s="54"/>
    </row>
    <row r="162" spans="1:48" ht="90" customHeight="1" x14ac:dyDescent="0.4">
      <c r="A162" s="35">
        <f t="shared" si="37"/>
        <v>156</v>
      </c>
      <c r="B162" s="67" t="s">
        <v>693</v>
      </c>
      <c r="C162" s="41" t="s">
        <v>38</v>
      </c>
      <c r="D162" s="41" t="s">
        <v>411</v>
      </c>
      <c r="E162" s="41" t="s">
        <v>694</v>
      </c>
      <c r="F162" s="41"/>
      <c r="G162" s="53" t="s">
        <v>42</v>
      </c>
      <c r="H162" s="74">
        <v>3800</v>
      </c>
      <c r="I162" s="41" t="s">
        <v>694</v>
      </c>
      <c r="J162" s="41" t="s">
        <v>72</v>
      </c>
      <c r="K162" s="72">
        <v>45107</v>
      </c>
      <c r="L162" s="43" t="s">
        <v>109</v>
      </c>
      <c r="M162" s="43">
        <v>387</v>
      </c>
      <c r="N162" s="53"/>
      <c r="O162" s="43">
        <f>'EQUIPO ABRIL 2025'!AQ162</f>
        <v>0</v>
      </c>
      <c r="P162" s="45">
        <f t="shared" si="0"/>
        <v>0</v>
      </c>
      <c r="Q162" s="46">
        <f t="shared" si="297"/>
        <v>0</v>
      </c>
      <c r="R162" s="46">
        <f t="shared" ref="R162:T162" si="317">AL162</f>
        <v>0</v>
      </c>
      <c r="S162" s="46">
        <f t="shared" si="317"/>
        <v>0</v>
      </c>
      <c r="T162" s="47">
        <f t="shared" si="317"/>
        <v>0</v>
      </c>
      <c r="U162" s="48"/>
      <c r="V162" s="37"/>
      <c r="W162" s="37"/>
      <c r="X162" s="37"/>
      <c r="Y162" s="49"/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2025'!AP161</f>
        <v>0</v>
      </c>
      <c r="AK162" s="52">
        <f t="shared" ref="AK162:AO162" si="318">P162-Z162+AE162+U162</f>
        <v>0</v>
      </c>
      <c r="AL162" s="46">
        <f t="shared" si="318"/>
        <v>0</v>
      </c>
      <c r="AM162" s="46">
        <f t="shared" si="318"/>
        <v>0</v>
      </c>
      <c r="AN162" s="46">
        <f t="shared" si="318"/>
        <v>0</v>
      </c>
      <c r="AO162" s="46">
        <f t="shared" si="318"/>
        <v>0</v>
      </c>
      <c r="AP162" s="37"/>
      <c r="AQ162" s="43">
        <f t="shared" si="3"/>
        <v>0</v>
      </c>
      <c r="AR162" s="41"/>
      <c r="AS162" s="41"/>
      <c r="AT162" s="53"/>
      <c r="AU162" s="54"/>
      <c r="AV162" s="54"/>
    </row>
    <row r="163" spans="1:48" ht="90" customHeight="1" x14ac:dyDescent="0.4">
      <c r="A163" s="35">
        <f t="shared" si="37"/>
        <v>157</v>
      </c>
      <c r="B163" s="67" t="s">
        <v>695</v>
      </c>
      <c r="C163" s="41" t="s">
        <v>155</v>
      </c>
      <c r="D163" s="41" t="s">
        <v>58</v>
      </c>
      <c r="E163" s="41" t="s">
        <v>696</v>
      </c>
      <c r="F163" s="41" t="s">
        <v>87</v>
      </c>
      <c r="G163" s="53"/>
      <c r="H163" s="74"/>
      <c r="I163" s="41" t="s">
        <v>697</v>
      </c>
      <c r="J163" s="41" t="s">
        <v>72</v>
      </c>
      <c r="K163" s="72">
        <v>45673</v>
      </c>
      <c r="L163" s="43" t="s">
        <v>89</v>
      </c>
      <c r="M163" s="43">
        <v>130</v>
      </c>
      <c r="N163" s="53"/>
      <c r="O163" s="43">
        <f>'EQUIPO ABRIL 2025'!AQ163</f>
        <v>3</v>
      </c>
      <c r="P163" s="45">
        <f t="shared" si="0"/>
        <v>3</v>
      </c>
      <c r="Q163" s="46">
        <f t="shared" si="297"/>
        <v>3</v>
      </c>
      <c r="R163" s="46">
        <f t="shared" ref="R163:T163" si="319">AL163</f>
        <v>3</v>
      </c>
      <c r="S163" s="46">
        <f t="shared" si="319"/>
        <v>3</v>
      </c>
      <c r="T163" s="47">
        <f t="shared" si="319"/>
        <v>3</v>
      </c>
      <c r="U163" s="48"/>
      <c r="V163" s="37"/>
      <c r="W163" s="37"/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2025'!AP162</f>
        <v>3</v>
      </c>
      <c r="AK163" s="52">
        <f t="shared" ref="AK163:AO163" si="320">P163-Z163+AE163+U163</f>
        <v>3</v>
      </c>
      <c r="AL163" s="46">
        <f t="shared" si="320"/>
        <v>3</v>
      </c>
      <c r="AM163" s="46">
        <f t="shared" si="320"/>
        <v>3</v>
      </c>
      <c r="AN163" s="46">
        <f t="shared" si="320"/>
        <v>3</v>
      </c>
      <c r="AO163" s="46">
        <f t="shared" si="320"/>
        <v>3</v>
      </c>
      <c r="AP163" s="37"/>
      <c r="AQ163" s="43">
        <f t="shared" si="3"/>
        <v>3</v>
      </c>
      <c r="AR163" s="41"/>
      <c r="AS163" s="41"/>
      <c r="AT163" s="53"/>
      <c r="AU163" s="54"/>
      <c r="AV163" s="54"/>
    </row>
    <row r="164" spans="1:48" ht="90" customHeight="1" x14ac:dyDescent="0.4">
      <c r="A164" s="35">
        <f t="shared" si="37"/>
        <v>158</v>
      </c>
      <c r="B164" s="67" t="s">
        <v>698</v>
      </c>
      <c r="C164" s="41" t="s">
        <v>91</v>
      </c>
      <c r="D164" s="41" t="s">
        <v>58</v>
      </c>
      <c r="E164" s="41" t="s">
        <v>699</v>
      </c>
      <c r="F164" s="41" t="s">
        <v>700</v>
      </c>
      <c r="G164" s="53" t="s">
        <v>42</v>
      </c>
      <c r="H164" s="74">
        <v>1600</v>
      </c>
      <c r="I164" s="41" t="s">
        <v>701</v>
      </c>
      <c r="J164" s="41" t="s">
        <v>72</v>
      </c>
      <c r="K164" s="72">
        <v>45687</v>
      </c>
      <c r="L164" s="43" t="s">
        <v>109</v>
      </c>
      <c r="M164" s="43">
        <v>142</v>
      </c>
      <c r="N164" s="44" t="s">
        <v>1725</v>
      </c>
      <c r="O164" s="43">
        <f>'EQUIPO ABRIL 2025'!AQ164</f>
        <v>11</v>
      </c>
      <c r="P164" s="45">
        <f t="shared" si="0"/>
        <v>11</v>
      </c>
      <c r="Q164" s="46">
        <f t="shared" si="297"/>
        <v>10</v>
      </c>
      <c r="R164" s="46">
        <f t="shared" ref="R164:T164" si="321">AL164</f>
        <v>9</v>
      </c>
      <c r="S164" s="46">
        <f t="shared" si="321"/>
        <v>9</v>
      </c>
      <c r="T164" s="47">
        <f t="shared" si="321"/>
        <v>9</v>
      </c>
      <c r="U164" s="48"/>
      <c r="V164" s="37"/>
      <c r="W164" s="37"/>
      <c r="X164" s="37"/>
      <c r="Y164" s="49"/>
      <c r="Z164" s="138">
        <v>1</v>
      </c>
      <c r="AA164" s="139">
        <v>1</v>
      </c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2025'!AP163</f>
        <v>14</v>
      </c>
      <c r="AK164" s="52">
        <f t="shared" ref="AK164:AO164" si="322">P164-Z164+AE164+U164</f>
        <v>10</v>
      </c>
      <c r="AL164" s="46">
        <f t="shared" si="322"/>
        <v>9</v>
      </c>
      <c r="AM164" s="46">
        <f t="shared" si="322"/>
        <v>9</v>
      </c>
      <c r="AN164" s="46">
        <f t="shared" si="322"/>
        <v>9</v>
      </c>
      <c r="AO164" s="46">
        <f t="shared" si="322"/>
        <v>9</v>
      </c>
      <c r="AP164" s="38"/>
      <c r="AQ164" s="43">
        <f t="shared" si="3"/>
        <v>9</v>
      </c>
      <c r="AR164" s="53"/>
      <c r="AS164" s="53"/>
      <c r="AT164" s="53"/>
      <c r="AU164" s="54"/>
      <c r="AV164" s="54"/>
    </row>
    <row r="165" spans="1:48" ht="90" customHeight="1" x14ac:dyDescent="0.4">
      <c r="A165" s="35">
        <f t="shared" si="37"/>
        <v>159</v>
      </c>
      <c r="B165" s="67" t="s">
        <v>707</v>
      </c>
      <c r="C165" s="41" t="s">
        <v>91</v>
      </c>
      <c r="D165" s="41" t="s">
        <v>58</v>
      </c>
      <c r="E165" s="41" t="s">
        <v>708</v>
      </c>
      <c r="F165" s="41" t="s">
        <v>700</v>
      </c>
      <c r="G165" s="53" t="s">
        <v>42</v>
      </c>
      <c r="H165" s="41"/>
      <c r="I165" s="41" t="s">
        <v>708</v>
      </c>
      <c r="J165" s="41" t="s">
        <v>72</v>
      </c>
      <c r="K165" s="66">
        <v>45687</v>
      </c>
      <c r="L165" s="43"/>
      <c r="M165" s="43">
        <v>143</v>
      </c>
      <c r="N165" s="133"/>
      <c r="O165" s="43">
        <f>'EQUIPO ABRIL 2025'!AQ165</f>
        <v>4</v>
      </c>
      <c r="P165" s="45">
        <f t="shared" si="0"/>
        <v>4</v>
      </c>
      <c r="Q165" s="46">
        <f t="shared" si="297"/>
        <v>4</v>
      </c>
      <c r="R165" s="46">
        <f t="shared" ref="R165:T165" si="323">AL165</f>
        <v>4</v>
      </c>
      <c r="S165" s="46">
        <f t="shared" si="323"/>
        <v>4</v>
      </c>
      <c r="T165" s="47">
        <f t="shared" si="323"/>
        <v>4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2025'!AP164</f>
        <v>2</v>
      </c>
      <c r="AK165" s="52">
        <f t="shared" ref="AK165:AO165" si="324">P165-Z165+AE165+U165</f>
        <v>4</v>
      </c>
      <c r="AL165" s="46">
        <f t="shared" si="324"/>
        <v>4</v>
      </c>
      <c r="AM165" s="46">
        <f t="shared" si="324"/>
        <v>4</v>
      </c>
      <c r="AN165" s="46">
        <f t="shared" si="324"/>
        <v>4</v>
      </c>
      <c r="AO165" s="46">
        <f t="shared" si="324"/>
        <v>4</v>
      </c>
      <c r="AP165" s="37"/>
      <c r="AQ165" s="43">
        <f t="shared" si="3"/>
        <v>4</v>
      </c>
      <c r="AR165" s="41"/>
      <c r="AS165" s="53"/>
      <c r="AT165" s="53"/>
      <c r="AU165" s="54"/>
      <c r="AV165" s="54"/>
    </row>
    <row r="166" spans="1:48" ht="90" customHeight="1" x14ac:dyDescent="0.4">
      <c r="A166" s="35">
        <f t="shared" si="37"/>
        <v>160</v>
      </c>
      <c r="B166" s="67" t="s">
        <v>712</v>
      </c>
      <c r="C166" s="41" t="s">
        <v>91</v>
      </c>
      <c r="D166" s="41" t="s">
        <v>58</v>
      </c>
      <c r="E166" s="41" t="s">
        <v>713</v>
      </c>
      <c r="F166" s="41" t="s">
        <v>700</v>
      </c>
      <c r="G166" s="53" t="s">
        <v>42</v>
      </c>
      <c r="H166" s="74">
        <v>5500</v>
      </c>
      <c r="I166" s="41" t="s">
        <v>714</v>
      </c>
      <c r="J166" s="41" t="s">
        <v>72</v>
      </c>
      <c r="K166" s="72">
        <v>45673</v>
      </c>
      <c r="L166" s="43" t="s">
        <v>89</v>
      </c>
      <c r="M166" s="43">
        <v>129</v>
      </c>
      <c r="N166" s="53"/>
      <c r="O166" s="43">
        <f>'EQUIPO ABRIL 2025'!AQ166</f>
        <v>4</v>
      </c>
      <c r="P166" s="45">
        <f t="shared" si="0"/>
        <v>4</v>
      </c>
      <c r="Q166" s="46">
        <f t="shared" si="297"/>
        <v>4</v>
      </c>
      <c r="R166" s="46">
        <f t="shared" ref="R166:T166" si="325">AL166</f>
        <v>4</v>
      </c>
      <c r="S166" s="46">
        <f t="shared" si="325"/>
        <v>4</v>
      </c>
      <c r="T166" s="47">
        <f t="shared" si="325"/>
        <v>4</v>
      </c>
      <c r="U166" s="48"/>
      <c r="V166" s="37"/>
      <c r="W166" s="37"/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2025'!AP165</f>
        <v>3</v>
      </c>
      <c r="AK166" s="52">
        <f t="shared" ref="AK166:AO166" si="326">P166-Z166+AE166+U166</f>
        <v>4</v>
      </c>
      <c r="AL166" s="46">
        <f t="shared" si="326"/>
        <v>4</v>
      </c>
      <c r="AM166" s="46">
        <f t="shared" si="326"/>
        <v>4</v>
      </c>
      <c r="AN166" s="46">
        <f t="shared" si="326"/>
        <v>4</v>
      </c>
      <c r="AO166" s="46">
        <f t="shared" si="326"/>
        <v>4</v>
      </c>
      <c r="AP166" s="37"/>
      <c r="AQ166" s="43">
        <f t="shared" si="3"/>
        <v>4</v>
      </c>
      <c r="AR166" s="41"/>
      <c r="AS166" s="41"/>
      <c r="AT166" s="53"/>
      <c r="AU166" s="54"/>
      <c r="AV166" s="54"/>
    </row>
    <row r="167" spans="1:48" ht="90" customHeight="1" x14ac:dyDescent="0.4">
      <c r="A167" s="35">
        <f t="shared" si="37"/>
        <v>161</v>
      </c>
      <c r="B167" s="67" t="s">
        <v>715</v>
      </c>
      <c r="C167" s="41" t="s">
        <v>91</v>
      </c>
      <c r="D167" s="41" t="s">
        <v>58</v>
      </c>
      <c r="E167" s="41" t="s">
        <v>716</v>
      </c>
      <c r="F167" s="41" t="s">
        <v>700</v>
      </c>
      <c r="G167" s="53" t="s">
        <v>42</v>
      </c>
      <c r="H167" s="74">
        <v>4500</v>
      </c>
      <c r="I167" s="41" t="s">
        <v>716</v>
      </c>
      <c r="J167" s="41" t="s">
        <v>72</v>
      </c>
      <c r="K167" s="72">
        <v>45107</v>
      </c>
      <c r="L167" s="43" t="s">
        <v>109</v>
      </c>
      <c r="M167" s="43">
        <v>391</v>
      </c>
      <c r="N167" s="53"/>
      <c r="O167" s="43">
        <f>'EQUIPO ABRIL 2025'!AQ167</f>
        <v>7</v>
      </c>
      <c r="P167" s="45">
        <f t="shared" si="0"/>
        <v>7</v>
      </c>
      <c r="Q167" s="46">
        <f t="shared" si="297"/>
        <v>7</v>
      </c>
      <c r="R167" s="46">
        <f t="shared" ref="R167:T167" si="327">AL167</f>
        <v>7</v>
      </c>
      <c r="S167" s="46">
        <f t="shared" si="327"/>
        <v>7</v>
      </c>
      <c r="T167" s="47">
        <f t="shared" si="327"/>
        <v>7</v>
      </c>
      <c r="U167" s="48"/>
      <c r="V167" s="37"/>
      <c r="W167" s="37"/>
      <c r="X167" s="37"/>
      <c r="Y167" s="49"/>
      <c r="Z167" s="138"/>
      <c r="AA167" s="139"/>
      <c r="AB167" s="37"/>
      <c r="AC167" s="37"/>
      <c r="AD167" s="49"/>
      <c r="AE167" s="50"/>
      <c r="AF167" s="37"/>
      <c r="AG167" s="37"/>
      <c r="AH167" s="37"/>
      <c r="AI167" s="49"/>
      <c r="AJ167" s="51">
        <f>'EQUIPO ENERO 2025'!AP166</f>
        <v>8</v>
      </c>
      <c r="AK167" s="52">
        <f t="shared" ref="AK167:AO167" si="328">P167-Z167+AE167+U167</f>
        <v>7</v>
      </c>
      <c r="AL167" s="46">
        <f t="shared" si="328"/>
        <v>7</v>
      </c>
      <c r="AM167" s="46">
        <f t="shared" si="328"/>
        <v>7</v>
      </c>
      <c r="AN167" s="46">
        <f t="shared" si="328"/>
        <v>7</v>
      </c>
      <c r="AO167" s="46">
        <f t="shared" si="328"/>
        <v>7</v>
      </c>
      <c r="AP167" s="37"/>
      <c r="AQ167" s="43">
        <f t="shared" si="3"/>
        <v>7</v>
      </c>
      <c r="AR167" s="41"/>
      <c r="AS167" s="41"/>
      <c r="AT167" s="53"/>
      <c r="AU167" s="54"/>
      <c r="AV167" s="54"/>
    </row>
    <row r="168" spans="1:48" ht="90" customHeight="1" x14ac:dyDescent="0.4">
      <c r="A168" s="35">
        <f t="shared" si="37"/>
        <v>162</v>
      </c>
      <c r="B168" s="67" t="s">
        <v>715</v>
      </c>
      <c r="C168" s="41" t="s">
        <v>91</v>
      </c>
      <c r="D168" s="41" t="s">
        <v>58</v>
      </c>
      <c r="E168" s="41" t="s">
        <v>717</v>
      </c>
      <c r="F168" s="41" t="s">
        <v>700</v>
      </c>
      <c r="G168" s="53" t="s">
        <v>42</v>
      </c>
      <c r="H168" s="74">
        <v>3500</v>
      </c>
      <c r="I168" s="41" t="s">
        <v>717</v>
      </c>
      <c r="J168" s="41" t="s">
        <v>72</v>
      </c>
      <c r="K168" s="72">
        <v>45107</v>
      </c>
      <c r="L168" s="43" t="s">
        <v>109</v>
      </c>
      <c r="M168" s="43">
        <v>391</v>
      </c>
      <c r="N168" s="53"/>
      <c r="O168" s="43">
        <f>'EQUIPO ABRIL 2025'!AQ168</f>
        <v>4</v>
      </c>
      <c r="P168" s="45">
        <f t="shared" si="0"/>
        <v>4</v>
      </c>
      <c r="Q168" s="46">
        <f t="shared" si="297"/>
        <v>4</v>
      </c>
      <c r="R168" s="46">
        <f t="shared" ref="R168:T168" si="329">AL168</f>
        <v>4</v>
      </c>
      <c r="S168" s="46">
        <f t="shared" si="329"/>
        <v>4</v>
      </c>
      <c r="T168" s="47">
        <f t="shared" si="329"/>
        <v>4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1">
        <f>'EQUIPO ENERO 2025'!AP167</f>
        <v>5</v>
      </c>
      <c r="AK168" s="52">
        <f t="shared" ref="AK168:AO168" si="330">P168-Z168+AE168+U168</f>
        <v>4</v>
      </c>
      <c r="AL168" s="46">
        <f t="shared" si="330"/>
        <v>4</v>
      </c>
      <c r="AM168" s="46">
        <f t="shared" si="330"/>
        <v>4</v>
      </c>
      <c r="AN168" s="46">
        <f t="shared" si="330"/>
        <v>4</v>
      </c>
      <c r="AO168" s="46">
        <f t="shared" si="330"/>
        <v>4</v>
      </c>
      <c r="AP168" s="37"/>
      <c r="AQ168" s="43">
        <f t="shared" si="3"/>
        <v>4</v>
      </c>
      <c r="AR168" s="53"/>
      <c r="AS168" s="53"/>
      <c r="AT168" s="53"/>
      <c r="AU168" s="54"/>
      <c r="AV168" s="54"/>
    </row>
    <row r="169" spans="1:48" ht="90" customHeight="1" x14ac:dyDescent="0.4">
      <c r="A169" s="35">
        <f t="shared" si="37"/>
        <v>163</v>
      </c>
      <c r="B169" s="67" t="s">
        <v>719</v>
      </c>
      <c r="C169" s="41" t="s">
        <v>91</v>
      </c>
      <c r="D169" s="63" t="s">
        <v>58</v>
      </c>
      <c r="E169" s="41" t="s">
        <v>170</v>
      </c>
      <c r="F169" s="41" t="s">
        <v>700</v>
      </c>
      <c r="G169" s="53" t="s">
        <v>42</v>
      </c>
      <c r="H169" s="41"/>
      <c r="I169" s="41" t="s">
        <v>720</v>
      </c>
      <c r="J169" s="41" t="s">
        <v>72</v>
      </c>
      <c r="K169" s="72">
        <v>45673</v>
      </c>
      <c r="L169" s="43" t="s">
        <v>721</v>
      </c>
      <c r="M169" s="43">
        <v>131</v>
      </c>
      <c r="N169" s="44"/>
      <c r="O169" s="43">
        <f>'EQUIPO ABRIL 2025'!AQ169</f>
        <v>3</v>
      </c>
      <c r="P169" s="45">
        <f t="shared" si="0"/>
        <v>3</v>
      </c>
      <c r="Q169" s="46">
        <f t="shared" si="297"/>
        <v>3</v>
      </c>
      <c r="R169" s="46">
        <f t="shared" ref="R169:T169" si="331">AL169</f>
        <v>3</v>
      </c>
      <c r="S169" s="46">
        <f t="shared" si="331"/>
        <v>3</v>
      </c>
      <c r="T169" s="47">
        <f t="shared" si="331"/>
        <v>3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1">
        <f>'EQUIPO ENERO 2025'!AP168</f>
        <v>3</v>
      </c>
      <c r="AK169" s="52">
        <f t="shared" ref="AK169:AO169" si="332">P169-Z169+AE169+U169</f>
        <v>3</v>
      </c>
      <c r="AL169" s="46">
        <f t="shared" si="332"/>
        <v>3</v>
      </c>
      <c r="AM169" s="46">
        <f t="shared" si="332"/>
        <v>3</v>
      </c>
      <c r="AN169" s="46">
        <f t="shared" si="332"/>
        <v>3</v>
      </c>
      <c r="AO169" s="46">
        <f t="shared" si="332"/>
        <v>3</v>
      </c>
      <c r="AP169" s="37"/>
      <c r="AQ169" s="43">
        <f t="shared" si="3"/>
        <v>3</v>
      </c>
      <c r="AR169" s="41"/>
      <c r="AS169" s="41"/>
      <c r="AT169" s="53"/>
      <c r="AU169" s="54"/>
      <c r="AV169" s="54"/>
    </row>
    <row r="170" spans="1:48" ht="90" customHeight="1" x14ac:dyDescent="0.4">
      <c r="A170" s="35">
        <f t="shared" si="37"/>
        <v>164</v>
      </c>
      <c r="B170" s="67" t="s">
        <v>722</v>
      </c>
      <c r="C170" s="41" t="s">
        <v>91</v>
      </c>
      <c r="D170" s="63" t="s">
        <v>58</v>
      </c>
      <c r="E170" s="41" t="s">
        <v>726</v>
      </c>
      <c r="F170" s="41" t="s">
        <v>700</v>
      </c>
      <c r="G170" s="53" t="s">
        <v>42</v>
      </c>
      <c r="H170" s="41"/>
      <c r="I170" s="41" t="s">
        <v>724</v>
      </c>
      <c r="J170" s="41" t="s">
        <v>72</v>
      </c>
      <c r="K170" s="72">
        <v>45687</v>
      </c>
      <c r="L170" s="43"/>
      <c r="M170" s="43">
        <v>144</v>
      </c>
      <c r="N170" s="157"/>
      <c r="O170" s="43">
        <f>'EQUIPO ABRIL 2025'!AQ170</f>
        <v>7</v>
      </c>
      <c r="P170" s="45">
        <f t="shared" si="0"/>
        <v>7</v>
      </c>
      <c r="Q170" s="46">
        <f t="shared" si="297"/>
        <v>7</v>
      </c>
      <c r="R170" s="46">
        <f t="shared" ref="R170:T170" si="333">AL170</f>
        <v>7</v>
      </c>
      <c r="S170" s="46">
        <f t="shared" si="333"/>
        <v>7</v>
      </c>
      <c r="T170" s="47">
        <f t="shared" si="333"/>
        <v>7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2025'!AP169</f>
        <v>9</v>
      </c>
      <c r="AK170" s="52">
        <f t="shared" ref="AK170:AO170" si="334">P170-Z170+AE170+U170</f>
        <v>7</v>
      </c>
      <c r="AL170" s="46">
        <f t="shared" si="334"/>
        <v>7</v>
      </c>
      <c r="AM170" s="46">
        <f t="shared" si="334"/>
        <v>7</v>
      </c>
      <c r="AN170" s="46">
        <f t="shared" si="334"/>
        <v>7</v>
      </c>
      <c r="AO170" s="46">
        <f t="shared" si="334"/>
        <v>7</v>
      </c>
      <c r="AP170" s="37">
        <v>1</v>
      </c>
      <c r="AQ170" s="43">
        <f t="shared" si="3"/>
        <v>7</v>
      </c>
      <c r="AR170" s="53"/>
      <c r="AS170" s="53"/>
      <c r="AT170" s="53"/>
      <c r="AU170" s="54"/>
      <c r="AV170" s="54"/>
    </row>
    <row r="171" spans="1:48" ht="90" customHeight="1" x14ac:dyDescent="0.4">
      <c r="A171" s="35">
        <f t="shared" si="37"/>
        <v>165</v>
      </c>
      <c r="B171" s="67" t="s">
        <v>729</v>
      </c>
      <c r="C171" s="41" t="s">
        <v>52</v>
      </c>
      <c r="D171" s="105" t="s">
        <v>334</v>
      </c>
      <c r="E171" s="41">
        <v>310</v>
      </c>
      <c r="F171" s="41"/>
      <c r="G171" s="53" t="s">
        <v>42</v>
      </c>
      <c r="H171" s="41"/>
      <c r="I171" s="41" t="s">
        <v>730</v>
      </c>
      <c r="J171" s="44"/>
      <c r="K171" s="72">
        <v>44592</v>
      </c>
      <c r="L171" s="43"/>
      <c r="M171" s="43"/>
      <c r="N171" s="44"/>
      <c r="O171" s="43">
        <f>'EQUIPO ABRIL 2025'!AQ171</f>
        <v>1</v>
      </c>
      <c r="P171" s="45">
        <f t="shared" si="0"/>
        <v>1</v>
      </c>
      <c r="Q171" s="46">
        <f t="shared" si="297"/>
        <v>1</v>
      </c>
      <c r="R171" s="46">
        <f t="shared" ref="R171:T171" si="335">AL171</f>
        <v>1</v>
      </c>
      <c r="S171" s="46">
        <f t="shared" si="335"/>
        <v>1</v>
      </c>
      <c r="T171" s="47">
        <f t="shared" si="335"/>
        <v>1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2025'!AP170</f>
        <v>1</v>
      </c>
      <c r="AK171" s="52">
        <f t="shared" ref="AK171:AO171" si="336">P171-Z171+AE171+U171</f>
        <v>1</v>
      </c>
      <c r="AL171" s="46">
        <f t="shared" si="336"/>
        <v>1</v>
      </c>
      <c r="AM171" s="46">
        <f t="shared" si="336"/>
        <v>1</v>
      </c>
      <c r="AN171" s="46">
        <f t="shared" si="336"/>
        <v>1</v>
      </c>
      <c r="AO171" s="46">
        <f t="shared" si="336"/>
        <v>1</v>
      </c>
      <c r="AP171" s="37"/>
      <c r="AQ171" s="43">
        <f t="shared" si="3"/>
        <v>1</v>
      </c>
      <c r="AR171" s="41"/>
      <c r="AS171" s="41"/>
      <c r="AT171" s="53"/>
      <c r="AU171" s="54"/>
      <c r="AV171" s="54"/>
    </row>
    <row r="172" spans="1:48" ht="90" customHeight="1" x14ac:dyDescent="0.4">
      <c r="A172" s="35">
        <f t="shared" si="37"/>
        <v>166</v>
      </c>
      <c r="B172" s="67" t="s">
        <v>732</v>
      </c>
      <c r="C172" s="41" t="s">
        <v>52</v>
      </c>
      <c r="D172" s="68" t="s">
        <v>334</v>
      </c>
      <c r="E172" s="41">
        <v>780</v>
      </c>
      <c r="F172" s="37"/>
      <c r="G172" s="38" t="s">
        <v>42</v>
      </c>
      <c r="H172" s="37"/>
      <c r="I172" s="41" t="s">
        <v>733</v>
      </c>
      <c r="J172" s="44"/>
      <c r="K172" s="72">
        <v>44592</v>
      </c>
      <c r="L172" s="43"/>
      <c r="M172" s="43"/>
      <c r="N172" s="44"/>
      <c r="O172" s="43">
        <f>'EQUIPO ABRIL 2025'!AQ172</f>
        <v>1</v>
      </c>
      <c r="P172" s="45">
        <f t="shared" si="0"/>
        <v>1</v>
      </c>
      <c r="Q172" s="46">
        <f t="shared" si="297"/>
        <v>1</v>
      </c>
      <c r="R172" s="46">
        <f t="shared" ref="R172:T172" si="337">AL172</f>
        <v>1</v>
      </c>
      <c r="S172" s="46">
        <f t="shared" si="337"/>
        <v>1</v>
      </c>
      <c r="T172" s="47">
        <f t="shared" si="337"/>
        <v>1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2025'!AP171</f>
        <v>1</v>
      </c>
      <c r="AK172" s="52">
        <f t="shared" ref="AK172:AO172" si="338">P172-Z172+AE172+U172</f>
        <v>1</v>
      </c>
      <c r="AL172" s="46">
        <f t="shared" si="338"/>
        <v>1</v>
      </c>
      <c r="AM172" s="46">
        <f t="shared" si="338"/>
        <v>1</v>
      </c>
      <c r="AN172" s="46">
        <f t="shared" si="338"/>
        <v>1</v>
      </c>
      <c r="AO172" s="46">
        <f t="shared" si="338"/>
        <v>1</v>
      </c>
      <c r="AP172" s="37"/>
      <c r="AQ172" s="43">
        <f t="shared" si="3"/>
        <v>1</v>
      </c>
      <c r="AR172" s="41"/>
      <c r="AS172" s="41"/>
      <c r="AT172" s="53"/>
      <c r="AU172" s="54"/>
      <c r="AV172" s="54"/>
    </row>
    <row r="173" spans="1:48" ht="90" customHeight="1" x14ac:dyDescent="0.4">
      <c r="A173" s="35">
        <f t="shared" si="37"/>
        <v>167</v>
      </c>
      <c r="B173" s="67" t="s">
        <v>734</v>
      </c>
      <c r="C173" s="41" t="s">
        <v>91</v>
      </c>
      <c r="D173" s="41" t="s">
        <v>386</v>
      </c>
      <c r="E173" s="41" t="s">
        <v>735</v>
      </c>
      <c r="F173" s="41" t="s">
        <v>736</v>
      </c>
      <c r="G173" s="53" t="s">
        <v>42</v>
      </c>
      <c r="H173" s="41"/>
      <c r="I173" s="41" t="s">
        <v>737</v>
      </c>
      <c r="J173" s="41" t="s">
        <v>386</v>
      </c>
      <c r="K173" s="72">
        <v>45126</v>
      </c>
      <c r="L173" s="43">
        <v>2023015</v>
      </c>
      <c r="M173" s="43">
        <v>409</v>
      </c>
      <c r="N173" s="44"/>
      <c r="O173" s="43">
        <f>'EQUIPO ABRIL 2025'!AQ173</f>
        <v>0</v>
      </c>
      <c r="P173" s="45">
        <f t="shared" si="0"/>
        <v>0</v>
      </c>
      <c r="Q173" s="46">
        <f t="shared" si="297"/>
        <v>0</v>
      </c>
      <c r="R173" s="46">
        <f t="shared" ref="R173:T173" si="339">AL173</f>
        <v>0</v>
      </c>
      <c r="S173" s="46">
        <f t="shared" si="339"/>
        <v>0</v>
      </c>
      <c r="T173" s="47">
        <f t="shared" si="339"/>
        <v>0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2025'!AP172</f>
        <v>0</v>
      </c>
      <c r="AK173" s="52">
        <f t="shared" ref="AK173:AO173" si="340">P173-Z173+AE173+U173</f>
        <v>0</v>
      </c>
      <c r="AL173" s="46">
        <f t="shared" si="340"/>
        <v>0</v>
      </c>
      <c r="AM173" s="46">
        <f t="shared" si="340"/>
        <v>0</v>
      </c>
      <c r="AN173" s="46">
        <f t="shared" si="340"/>
        <v>0</v>
      </c>
      <c r="AO173" s="46">
        <f t="shared" si="340"/>
        <v>0</v>
      </c>
      <c r="AP173" s="37"/>
      <c r="AQ173" s="43">
        <f t="shared" si="3"/>
        <v>0</v>
      </c>
      <c r="AR173" s="41"/>
      <c r="AS173" s="41"/>
      <c r="AT173" s="53"/>
      <c r="AU173" s="54"/>
      <c r="AV173" s="54"/>
    </row>
    <row r="174" spans="1:48" ht="90" customHeight="1" x14ac:dyDescent="0.4">
      <c r="A174" s="35">
        <f t="shared" si="37"/>
        <v>168</v>
      </c>
      <c r="B174" s="67" t="s">
        <v>738</v>
      </c>
      <c r="C174" s="41" t="s">
        <v>91</v>
      </c>
      <c r="D174" s="37" t="s">
        <v>739</v>
      </c>
      <c r="E174" s="41" t="s">
        <v>740</v>
      </c>
      <c r="F174" s="37" t="s">
        <v>741</v>
      </c>
      <c r="G174" s="38" t="s">
        <v>42</v>
      </c>
      <c r="H174" s="37"/>
      <c r="I174" s="41" t="s">
        <v>742</v>
      </c>
      <c r="J174" s="41" t="s">
        <v>743</v>
      </c>
      <c r="K174" s="72">
        <v>45241</v>
      </c>
      <c r="L174" s="43">
        <v>2590526372</v>
      </c>
      <c r="M174" s="43">
        <v>465</v>
      </c>
      <c r="N174" s="44"/>
      <c r="O174" s="43">
        <f>'EQUIPO ABRIL 2025'!AQ174</f>
        <v>0</v>
      </c>
      <c r="P174" s="45">
        <f t="shared" si="0"/>
        <v>0</v>
      </c>
      <c r="Q174" s="46">
        <f t="shared" si="297"/>
        <v>0</v>
      </c>
      <c r="R174" s="46">
        <f t="shared" ref="R174:T174" si="341">AL174</f>
        <v>0</v>
      </c>
      <c r="S174" s="46">
        <f t="shared" si="341"/>
        <v>0</v>
      </c>
      <c r="T174" s="47">
        <f t="shared" si="341"/>
        <v>0</v>
      </c>
      <c r="U174" s="48"/>
      <c r="V174" s="37"/>
      <c r="W174" s="37"/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2025'!AP173</f>
        <v>0</v>
      </c>
      <c r="AK174" s="52">
        <f t="shared" ref="AK174:AO174" si="342">P174-Z174+AE174+U174</f>
        <v>0</v>
      </c>
      <c r="AL174" s="46">
        <f t="shared" si="342"/>
        <v>0</v>
      </c>
      <c r="AM174" s="46">
        <f t="shared" si="342"/>
        <v>0</v>
      </c>
      <c r="AN174" s="46">
        <f t="shared" si="342"/>
        <v>0</v>
      </c>
      <c r="AO174" s="46">
        <f t="shared" si="342"/>
        <v>0</v>
      </c>
      <c r="AP174" s="37"/>
      <c r="AQ174" s="43">
        <f t="shared" si="3"/>
        <v>0</v>
      </c>
      <c r="AR174" s="41"/>
      <c r="AS174" s="41"/>
      <c r="AT174" s="53"/>
      <c r="AU174" s="54"/>
      <c r="AV174" s="54"/>
    </row>
    <row r="175" spans="1:48" ht="90" customHeight="1" x14ac:dyDescent="0.4">
      <c r="A175" s="35">
        <f t="shared" si="37"/>
        <v>169</v>
      </c>
      <c r="B175" s="67" t="s">
        <v>744</v>
      </c>
      <c r="C175" s="41" t="s">
        <v>91</v>
      </c>
      <c r="D175" s="41" t="s">
        <v>58</v>
      </c>
      <c r="E175" s="41" t="s">
        <v>745</v>
      </c>
      <c r="F175" s="41" t="s">
        <v>700</v>
      </c>
      <c r="G175" s="53" t="s">
        <v>42</v>
      </c>
      <c r="H175" s="74">
        <v>7500</v>
      </c>
      <c r="I175" s="41" t="s">
        <v>746</v>
      </c>
      <c r="J175" s="41" t="s">
        <v>72</v>
      </c>
      <c r="K175" s="66">
        <v>45328</v>
      </c>
      <c r="L175" s="43" t="s">
        <v>109</v>
      </c>
      <c r="M175" s="43">
        <v>31</v>
      </c>
      <c r="N175" s="41"/>
      <c r="O175" s="43">
        <f>'EQUIPO ABRIL 2025'!AQ175</f>
        <v>5</v>
      </c>
      <c r="P175" s="45">
        <f t="shared" si="0"/>
        <v>5</v>
      </c>
      <c r="Q175" s="46">
        <f t="shared" si="297"/>
        <v>5</v>
      </c>
      <c r="R175" s="46">
        <f t="shared" ref="R175:T175" si="343">AL175</f>
        <v>5</v>
      </c>
      <c r="S175" s="46">
        <f t="shared" si="343"/>
        <v>5</v>
      </c>
      <c r="T175" s="47">
        <f t="shared" si="343"/>
        <v>5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2025'!AP174</f>
        <v>5</v>
      </c>
      <c r="AK175" s="52">
        <f t="shared" ref="AK175:AO175" si="344">P175-Z175+AE175+U175</f>
        <v>5</v>
      </c>
      <c r="AL175" s="46">
        <f t="shared" si="344"/>
        <v>5</v>
      </c>
      <c r="AM175" s="46">
        <f t="shared" si="344"/>
        <v>5</v>
      </c>
      <c r="AN175" s="46">
        <f t="shared" si="344"/>
        <v>5</v>
      </c>
      <c r="AO175" s="46">
        <f t="shared" si="344"/>
        <v>5</v>
      </c>
      <c r="AP175" s="37"/>
      <c r="AQ175" s="43">
        <f t="shared" si="3"/>
        <v>5</v>
      </c>
      <c r="AR175" s="41"/>
      <c r="AS175" s="41"/>
      <c r="AT175" s="53"/>
      <c r="AU175" s="54"/>
      <c r="AV175" s="54"/>
    </row>
    <row r="176" spans="1:48" ht="90" customHeight="1" x14ac:dyDescent="0.4">
      <c r="A176" s="35">
        <f t="shared" si="37"/>
        <v>170</v>
      </c>
      <c r="B176" s="67" t="s">
        <v>747</v>
      </c>
      <c r="C176" s="41" t="s">
        <v>190</v>
      </c>
      <c r="D176" s="41" t="s">
        <v>58</v>
      </c>
      <c r="E176" s="53" t="s">
        <v>748</v>
      </c>
      <c r="F176" s="41" t="s">
        <v>700</v>
      </c>
      <c r="G176" s="53" t="s">
        <v>42</v>
      </c>
      <c r="H176" s="74"/>
      <c r="I176" s="41" t="s">
        <v>749</v>
      </c>
      <c r="J176" s="41" t="s">
        <v>72</v>
      </c>
      <c r="K176" s="66">
        <v>45673</v>
      </c>
      <c r="L176" s="43" t="s">
        <v>89</v>
      </c>
      <c r="M176" s="43">
        <v>129</v>
      </c>
      <c r="N176" s="41"/>
      <c r="O176" s="43">
        <f>'EQUIPO ABRIL 2025'!AQ176</f>
        <v>3</v>
      </c>
      <c r="P176" s="45">
        <f t="shared" si="0"/>
        <v>3</v>
      </c>
      <c r="Q176" s="46">
        <f t="shared" si="297"/>
        <v>3</v>
      </c>
      <c r="R176" s="46">
        <f t="shared" ref="R176:T176" si="345">AL176</f>
        <v>3</v>
      </c>
      <c r="S176" s="46">
        <f t="shared" si="345"/>
        <v>3</v>
      </c>
      <c r="T176" s="47">
        <f t="shared" si="345"/>
        <v>3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2025'!AP175</f>
        <v>3</v>
      </c>
      <c r="AK176" s="52">
        <f t="shared" ref="AK176:AO176" si="346">P176-Z176+AE176+U176</f>
        <v>3</v>
      </c>
      <c r="AL176" s="46">
        <f t="shared" si="346"/>
        <v>3</v>
      </c>
      <c r="AM176" s="46">
        <f t="shared" si="346"/>
        <v>3</v>
      </c>
      <c r="AN176" s="46">
        <f t="shared" si="346"/>
        <v>3</v>
      </c>
      <c r="AO176" s="46">
        <f t="shared" si="346"/>
        <v>3</v>
      </c>
      <c r="AP176" s="37"/>
      <c r="AQ176" s="43">
        <f t="shared" si="3"/>
        <v>3</v>
      </c>
      <c r="AR176" s="41"/>
      <c r="AS176" s="41"/>
      <c r="AT176" s="53"/>
      <c r="AU176" s="54"/>
      <c r="AV176" s="54"/>
    </row>
    <row r="177" spans="1:48" ht="90" customHeight="1" x14ac:dyDescent="0.4">
      <c r="A177" s="35">
        <f t="shared" si="37"/>
        <v>171</v>
      </c>
      <c r="B177" s="55" t="s">
        <v>751</v>
      </c>
      <c r="C177" s="41" t="s">
        <v>91</v>
      </c>
      <c r="D177" s="63" t="s">
        <v>63</v>
      </c>
      <c r="E177" s="57" t="s">
        <v>752</v>
      </c>
      <c r="F177" s="64" t="s">
        <v>700</v>
      </c>
      <c r="G177" s="55" t="s">
        <v>42</v>
      </c>
      <c r="H177" s="65">
        <v>17500</v>
      </c>
      <c r="I177" s="61" t="s">
        <v>753</v>
      </c>
      <c r="J177" s="63" t="s">
        <v>63</v>
      </c>
      <c r="K177" s="72">
        <v>45673</v>
      </c>
      <c r="L177" s="43">
        <v>2225338</v>
      </c>
      <c r="M177" s="43">
        <v>133</v>
      </c>
      <c r="N177" s="53" t="s">
        <v>1100</v>
      </c>
      <c r="O177" s="43">
        <f>'EQUIPO ABRIL 2025'!AQ177</f>
        <v>8</v>
      </c>
      <c r="P177" s="45">
        <f t="shared" si="0"/>
        <v>8</v>
      </c>
      <c r="Q177" s="46">
        <f t="shared" si="297"/>
        <v>8</v>
      </c>
      <c r="R177" s="46">
        <f t="shared" ref="R177:T177" si="347">AL177</f>
        <v>8</v>
      </c>
      <c r="S177" s="46">
        <f t="shared" si="347"/>
        <v>8</v>
      </c>
      <c r="T177" s="47">
        <f t="shared" si="347"/>
        <v>8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>
        <v>1</v>
      </c>
      <c r="AE177" s="50"/>
      <c r="AF177" s="37"/>
      <c r="AG177" s="37"/>
      <c r="AH177" s="37"/>
      <c r="AI177" s="49"/>
      <c r="AJ177" s="51">
        <f>'EQUIPO ENERO 2025'!AP176</f>
        <v>8</v>
      </c>
      <c r="AK177" s="52">
        <f t="shared" ref="AK177:AO177" si="348">P177-Z177+AE177+U177</f>
        <v>8</v>
      </c>
      <c r="AL177" s="46">
        <f t="shared" si="348"/>
        <v>8</v>
      </c>
      <c r="AM177" s="46">
        <f t="shared" si="348"/>
        <v>8</v>
      </c>
      <c r="AN177" s="46">
        <f t="shared" si="348"/>
        <v>8</v>
      </c>
      <c r="AO177" s="46">
        <f t="shared" si="348"/>
        <v>7</v>
      </c>
      <c r="AP177" s="38" t="s">
        <v>755</v>
      </c>
      <c r="AQ177" s="43">
        <f t="shared" si="3"/>
        <v>7</v>
      </c>
      <c r="AR177" s="53"/>
      <c r="AS177" s="53"/>
      <c r="AT177" s="53"/>
      <c r="AU177" s="54"/>
      <c r="AV177" s="54"/>
    </row>
    <row r="178" spans="1:48" ht="90" customHeight="1" x14ac:dyDescent="0.4">
      <c r="A178" s="35">
        <f t="shared" si="37"/>
        <v>172</v>
      </c>
      <c r="B178" s="67" t="s">
        <v>756</v>
      </c>
      <c r="C178" s="41" t="s">
        <v>91</v>
      </c>
      <c r="D178" s="41" t="s">
        <v>58</v>
      </c>
      <c r="E178" s="41" t="s">
        <v>757</v>
      </c>
      <c r="F178" s="41" t="s">
        <v>700</v>
      </c>
      <c r="G178" s="53" t="s">
        <v>42</v>
      </c>
      <c r="H178" s="41" t="s">
        <v>97</v>
      </c>
      <c r="I178" s="41" t="s">
        <v>757</v>
      </c>
      <c r="J178" s="41" t="s">
        <v>72</v>
      </c>
      <c r="K178" s="66">
        <v>44592</v>
      </c>
      <c r="L178" s="43"/>
      <c r="M178" s="43"/>
      <c r="N178" s="41"/>
      <c r="O178" s="43">
        <f>'EQUIPO ABRIL 2025'!AQ178</f>
        <v>0</v>
      </c>
      <c r="P178" s="45">
        <f t="shared" si="0"/>
        <v>0</v>
      </c>
      <c r="Q178" s="46">
        <f t="shared" si="297"/>
        <v>0</v>
      </c>
      <c r="R178" s="46">
        <f t="shared" ref="R178:T178" si="349">AL178</f>
        <v>0</v>
      </c>
      <c r="S178" s="46">
        <f t="shared" si="349"/>
        <v>0</v>
      </c>
      <c r="T178" s="47">
        <f t="shared" si="349"/>
        <v>0</v>
      </c>
      <c r="U178" s="48"/>
      <c r="V178" s="37"/>
      <c r="W178" s="37"/>
      <c r="X178" s="37"/>
      <c r="Y178" s="49"/>
      <c r="Z178" s="138"/>
      <c r="AA178" s="139"/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2025'!AP177</f>
        <v>0</v>
      </c>
      <c r="AK178" s="52">
        <f t="shared" ref="AK178:AO178" si="350">P178-Z178+AE178+U178</f>
        <v>0</v>
      </c>
      <c r="AL178" s="46">
        <f t="shared" si="350"/>
        <v>0</v>
      </c>
      <c r="AM178" s="46">
        <f t="shared" si="350"/>
        <v>0</v>
      </c>
      <c r="AN178" s="46">
        <f t="shared" si="350"/>
        <v>0</v>
      </c>
      <c r="AO178" s="46">
        <f t="shared" si="350"/>
        <v>0</v>
      </c>
      <c r="AP178" s="37"/>
      <c r="AQ178" s="43">
        <f t="shared" si="3"/>
        <v>0</v>
      </c>
      <c r="AR178" s="41"/>
      <c r="AS178" s="41"/>
      <c r="AT178" s="53"/>
      <c r="AU178" s="54"/>
      <c r="AV178" s="54"/>
    </row>
    <row r="179" spans="1:48" ht="90" customHeight="1" x14ac:dyDescent="0.4">
      <c r="A179" s="35">
        <f t="shared" si="37"/>
        <v>173</v>
      </c>
      <c r="B179" s="67" t="s">
        <v>759</v>
      </c>
      <c r="C179" s="41" t="s">
        <v>91</v>
      </c>
      <c r="D179" s="63" t="s">
        <v>58</v>
      </c>
      <c r="E179" s="41" t="s">
        <v>406</v>
      </c>
      <c r="F179" s="41" t="s">
        <v>700</v>
      </c>
      <c r="G179" s="53" t="s">
        <v>42</v>
      </c>
      <c r="H179" s="74">
        <v>3800</v>
      </c>
      <c r="I179" s="41" t="s">
        <v>760</v>
      </c>
      <c r="J179" s="41" t="s">
        <v>72</v>
      </c>
      <c r="K179" s="72">
        <v>45687</v>
      </c>
      <c r="L179" s="43" t="s">
        <v>109</v>
      </c>
      <c r="M179" s="43">
        <v>150</v>
      </c>
      <c r="N179" s="131" t="s">
        <v>1731</v>
      </c>
      <c r="O179" s="43">
        <f>'EQUIPO ABRIL 2025'!AQ179</f>
        <v>6</v>
      </c>
      <c r="P179" s="45">
        <f t="shared" si="0"/>
        <v>6</v>
      </c>
      <c r="Q179" s="46">
        <f t="shared" si="297"/>
        <v>5</v>
      </c>
      <c r="R179" s="46">
        <f t="shared" ref="R179:T179" si="351">AL179</f>
        <v>5</v>
      </c>
      <c r="S179" s="46">
        <f t="shared" si="351"/>
        <v>5</v>
      </c>
      <c r="T179" s="47">
        <f t="shared" si="351"/>
        <v>6</v>
      </c>
      <c r="U179" s="48"/>
      <c r="V179" s="37"/>
      <c r="W179" s="37"/>
      <c r="X179" s="37">
        <v>1</v>
      </c>
      <c r="Y179" s="49"/>
      <c r="Z179" s="138">
        <v>1</v>
      </c>
      <c r="AA179" s="139"/>
      <c r="AB179" s="37"/>
      <c r="AC179" s="37"/>
      <c r="AD179" s="49"/>
      <c r="AE179" s="50"/>
      <c r="AF179" s="37"/>
      <c r="AG179" s="37"/>
      <c r="AH179" s="37"/>
      <c r="AI179" s="49"/>
      <c r="AJ179" s="51">
        <f>'EQUIPO ENERO 2025'!AP178</f>
        <v>7</v>
      </c>
      <c r="AK179" s="52">
        <f t="shared" ref="AK179:AO179" si="352">P179-Z179+AE179+U179</f>
        <v>5</v>
      </c>
      <c r="AL179" s="46">
        <f t="shared" si="352"/>
        <v>5</v>
      </c>
      <c r="AM179" s="46">
        <f t="shared" si="352"/>
        <v>5</v>
      </c>
      <c r="AN179" s="46">
        <f t="shared" si="352"/>
        <v>6</v>
      </c>
      <c r="AO179" s="46">
        <f t="shared" si="352"/>
        <v>6</v>
      </c>
      <c r="AP179" s="37"/>
      <c r="AQ179" s="43">
        <f t="shared" si="3"/>
        <v>6</v>
      </c>
      <c r="AR179" s="53"/>
      <c r="AS179" s="53"/>
      <c r="AT179" s="53"/>
      <c r="AU179" s="54"/>
      <c r="AV179" s="54"/>
    </row>
    <row r="180" spans="1:48" ht="90" customHeight="1" x14ac:dyDescent="0.4">
      <c r="A180" s="35">
        <f t="shared" si="37"/>
        <v>174</v>
      </c>
      <c r="B180" s="73" t="s">
        <v>762</v>
      </c>
      <c r="C180" s="44" t="s">
        <v>155</v>
      </c>
      <c r="D180" s="41"/>
      <c r="E180" s="41" t="s">
        <v>689</v>
      </c>
      <c r="F180" s="41" t="s">
        <v>700</v>
      </c>
      <c r="G180" s="44" t="s">
        <v>42</v>
      </c>
      <c r="H180" s="41"/>
      <c r="I180" s="44"/>
      <c r="J180" s="41" t="s">
        <v>72</v>
      </c>
      <c r="K180" s="72">
        <v>45464</v>
      </c>
      <c r="L180" s="43"/>
      <c r="M180" s="43">
        <v>87</v>
      </c>
      <c r="N180" s="44"/>
      <c r="O180" s="43">
        <f>'EQUIPO ABRIL 2025'!AQ180</f>
        <v>0</v>
      </c>
      <c r="P180" s="45">
        <f t="shared" si="0"/>
        <v>0</v>
      </c>
      <c r="Q180" s="46">
        <f t="shared" si="297"/>
        <v>0</v>
      </c>
      <c r="R180" s="46">
        <f t="shared" ref="R180:T180" si="353">AL180</f>
        <v>0</v>
      </c>
      <c r="S180" s="46">
        <f t="shared" si="353"/>
        <v>0</v>
      </c>
      <c r="T180" s="47">
        <f t="shared" si="353"/>
        <v>0</v>
      </c>
      <c r="U180" s="48"/>
      <c r="V180" s="37"/>
      <c r="W180" s="37"/>
      <c r="X180" s="37"/>
      <c r="Y180" s="49"/>
      <c r="Z180" s="50"/>
      <c r="AA180" s="37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2025'!AP179</f>
        <v>0</v>
      </c>
      <c r="AK180" s="52">
        <f t="shared" ref="AK180:AO180" si="354">P180-Z180+AE180+U180</f>
        <v>0</v>
      </c>
      <c r="AL180" s="46">
        <f t="shared" si="354"/>
        <v>0</v>
      </c>
      <c r="AM180" s="46">
        <f t="shared" si="354"/>
        <v>0</v>
      </c>
      <c r="AN180" s="46">
        <f t="shared" si="354"/>
        <v>0</v>
      </c>
      <c r="AO180" s="46">
        <f t="shared" si="354"/>
        <v>0</v>
      </c>
      <c r="AP180" s="37"/>
      <c r="AQ180" s="43">
        <f t="shared" si="3"/>
        <v>0</v>
      </c>
      <c r="AR180" s="41"/>
      <c r="AS180" s="41"/>
      <c r="AT180" s="53"/>
      <c r="AU180" s="54"/>
      <c r="AV180" s="54"/>
    </row>
    <row r="181" spans="1:48" ht="90" customHeight="1" x14ac:dyDescent="0.4">
      <c r="A181" s="35">
        <f t="shared" si="37"/>
        <v>175</v>
      </c>
      <c r="B181" s="73" t="s">
        <v>763</v>
      </c>
      <c r="C181" s="44" t="s">
        <v>132</v>
      </c>
      <c r="D181" s="41" t="s">
        <v>176</v>
      </c>
      <c r="E181" s="41" t="s">
        <v>764</v>
      </c>
      <c r="F181" s="41" t="s">
        <v>700</v>
      </c>
      <c r="G181" s="44" t="s">
        <v>42</v>
      </c>
      <c r="H181" s="41"/>
      <c r="I181" s="44"/>
      <c r="J181" s="41" t="s">
        <v>386</v>
      </c>
      <c r="K181" s="72">
        <v>45539</v>
      </c>
      <c r="L181" s="43" t="s">
        <v>625</v>
      </c>
      <c r="M181" s="43">
        <v>33</v>
      </c>
      <c r="N181" s="44"/>
      <c r="O181" s="43">
        <f>'EQUIPO ABRIL 2025'!AQ181</f>
        <v>3</v>
      </c>
      <c r="P181" s="45">
        <f t="shared" si="0"/>
        <v>3</v>
      </c>
      <c r="Q181" s="46">
        <f t="shared" si="297"/>
        <v>3</v>
      </c>
      <c r="R181" s="46">
        <f t="shared" ref="R181:T181" si="355">AL181</f>
        <v>3</v>
      </c>
      <c r="S181" s="46">
        <f t="shared" si="355"/>
        <v>3</v>
      </c>
      <c r="T181" s="47">
        <f t="shared" si="355"/>
        <v>3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1">
        <f>'EQUIPO ENERO 2025'!AP180</f>
        <v>3</v>
      </c>
      <c r="AK181" s="52">
        <f t="shared" ref="AK181:AO181" si="356">P181-Z181+AE181+U181</f>
        <v>3</v>
      </c>
      <c r="AL181" s="46">
        <f t="shared" si="356"/>
        <v>3</v>
      </c>
      <c r="AM181" s="46">
        <f t="shared" si="356"/>
        <v>3</v>
      </c>
      <c r="AN181" s="46">
        <f t="shared" si="356"/>
        <v>3</v>
      </c>
      <c r="AO181" s="46">
        <f t="shared" si="356"/>
        <v>3</v>
      </c>
      <c r="AP181" s="37"/>
      <c r="AQ181" s="43">
        <f t="shared" si="3"/>
        <v>3</v>
      </c>
      <c r="AR181" s="41"/>
      <c r="AS181" s="41"/>
      <c r="AT181" s="53"/>
      <c r="AU181" s="54"/>
      <c r="AV181" s="54"/>
    </row>
    <row r="182" spans="1:48" ht="90" customHeight="1" x14ac:dyDescent="0.4">
      <c r="A182" s="35">
        <f t="shared" si="37"/>
        <v>176</v>
      </c>
      <c r="B182" s="73" t="s">
        <v>765</v>
      </c>
      <c r="C182" s="44" t="s">
        <v>132</v>
      </c>
      <c r="D182" s="41" t="s">
        <v>58</v>
      </c>
      <c r="E182" s="41" t="s">
        <v>766</v>
      </c>
      <c r="F182" s="41" t="s">
        <v>700</v>
      </c>
      <c r="G182" s="44"/>
      <c r="H182" s="41"/>
      <c r="I182" s="41" t="s">
        <v>766</v>
      </c>
      <c r="J182" s="41" t="s">
        <v>72</v>
      </c>
      <c r="K182" s="72">
        <v>45574</v>
      </c>
      <c r="L182" s="43" t="s">
        <v>142</v>
      </c>
      <c r="M182" s="43">
        <v>74</v>
      </c>
      <c r="N182" s="44"/>
      <c r="O182" s="43">
        <f>'EQUIPO ABRIL 2025'!AQ182</f>
        <v>5</v>
      </c>
      <c r="P182" s="45">
        <f t="shared" si="0"/>
        <v>5</v>
      </c>
      <c r="Q182" s="46">
        <f t="shared" si="297"/>
        <v>5</v>
      </c>
      <c r="R182" s="46">
        <f t="shared" ref="R182:T182" si="357">AL182</f>
        <v>5</v>
      </c>
      <c r="S182" s="46">
        <f t="shared" si="357"/>
        <v>5</v>
      </c>
      <c r="T182" s="47">
        <f t="shared" si="357"/>
        <v>5</v>
      </c>
      <c r="U182" s="48"/>
      <c r="V182" s="37"/>
      <c r="W182" s="37"/>
      <c r="X182" s="37"/>
      <c r="Y182" s="49"/>
      <c r="Z182" s="50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2025'!AP181</f>
        <v>5</v>
      </c>
      <c r="AK182" s="52">
        <f t="shared" ref="AK182:AO182" si="358">P182-Z182+AE182+U182</f>
        <v>5</v>
      </c>
      <c r="AL182" s="46">
        <f t="shared" si="358"/>
        <v>5</v>
      </c>
      <c r="AM182" s="46">
        <f t="shared" si="358"/>
        <v>5</v>
      </c>
      <c r="AN182" s="46">
        <f t="shared" si="358"/>
        <v>5</v>
      </c>
      <c r="AO182" s="46">
        <f t="shared" si="358"/>
        <v>5</v>
      </c>
      <c r="AP182" s="37"/>
      <c r="AQ182" s="43">
        <f t="shared" si="3"/>
        <v>5</v>
      </c>
      <c r="AR182" s="41"/>
      <c r="AS182" s="41"/>
      <c r="AT182" s="53"/>
      <c r="AU182" s="54"/>
      <c r="AV182" s="54"/>
    </row>
    <row r="183" spans="1:48" ht="90" customHeight="1" x14ac:dyDescent="0.4">
      <c r="A183" s="35">
        <f t="shared" si="37"/>
        <v>177</v>
      </c>
      <c r="B183" s="73" t="s">
        <v>767</v>
      </c>
      <c r="C183" s="44" t="s">
        <v>132</v>
      </c>
      <c r="D183" s="41" t="s">
        <v>58</v>
      </c>
      <c r="E183" s="41" t="s">
        <v>768</v>
      </c>
      <c r="F183" s="41" t="s">
        <v>700</v>
      </c>
      <c r="G183" s="44"/>
      <c r="H183" s="41"/>
      <c r="I183" s="41" t="s">
        <v>768</v>
      </c>
      <c r="J183" s="41" t="s">
        <v>72</v>
      </c>
      <c r="K183" s="72">
        <v>45574</v>
      </c>
      <c r="L183" s="43" t="s">
        <v>142</v>
      </c>
      <c r="M183" s="43">
        <v>74</v>
      </c>
      <c r="N183" s="44"/>
      <c r="O183" s="43">
        <f>'EQUIPO ABRIL 2025'!AQ183</f>
        <v>5</v>
      </c>
      <c r="P183" s="45">
        <f t="shared" si="0"/>
        <v>5</v>
      </c>
      <c r="Q183" s="46">
        <f t="shared" si="297"/>
        <v>5</v>
      </c>
      <c r="R183" s="46">
        <f t="shared" ref="R183:T183" si="359">AL183</f>
        <v>5</v>
      </c>
      <c r="S183" s="46">
        <f t="shared" si="359"/>
        <v>5</v>
      </c>
      <c r="T183" s="47">
        <f t="shared" si="359"/>
        <v>5</v>
      </c>
      <c r="U183" s="48"/>
      <c r="V183" s="37"/>
      <c r="W183" s="37"/>
      <c r="X183" s="37"/>
      <c r="Y183" s="49"/>
      <c r="Z183" s="50"/>
      <c r="AA183" s="139"/>
      <c r="AB183" s="37"/>
      <c r="AC183" s="37"/>
      <c r="AD183" s="49"/>
      <c r="AE183" s="50"/>
      <c r="AF183" s="37"/>
      <c r="AG183" s="37"/>
      <c r="AH183" s="37"/>
      <c r="AI183" s="49"/>
      <c r="AJ183" s="51">
        <f>'EQUIPO ENERO 2025'!AP182</f>
        <v>5</v>
      </c>
      <c r="AK183" s="52">
        <f t="shared" ref="AK183:AO183" si="360">P183-Z183+AE183+U183</f>
        <v>5</v>
      </c>
      <c r="AL183" s="46">
        <f t="shared" si="360"/>
        <v>5</v>
      </c>
      <c r="AM183" s="46">
        <f t="shared" si="360"/>
        <v>5</v>
      </c>
      <c r="AN183" s="46">
        <f t="shared" si="360"/>
        <v>5</v>
      </c>
      <c r="AO183" s="46">
        <f t="shared" si="360"/>
        <v>5</v>
      </c>
      <c r="AP183" s="37"/>
      <c r="AQ183" s="43">
        <f t="shared" si="3"/>
        <v>5</v>
      </c>
      <c r="AR183" s="41"/>
      <c r="AS183" s="41"/>
      <c r="AT183" s="53"/>
      <c r="AU183" s="54"/>
      <c r="AV183" s="54"/>
    </row>
    <row r="184" spans="1:48" ht="90" customHeight="1" x14ac:dyDescent="0.4">
      <c r="A184" s="35">
        <f t="shared" si="37"/>
        <v>178</v>
      </c>
      <c r="B184" s="73" t="s">
        <v>770</v>
      </c>
      <c r="C184" s="44" t="s">
        <v>155</v>
      </c>
      <c r="D184" s="53" t="s">
        <v>176</v>
      </c>
      <c r="E184" s="41" t="s">
        <v>771</v>
      </c>
      <c r="F184" s="41" t="s">
        <v>700</v>
      </c>
      <c r="G184" s="44" t="s">
        <v>42</v>
      </c>
      <c r="H184" s="74">
        <v>9600</v>
      </c>
      <c r="I184" s="41" t="s">
        <v>771</v>
      </c>
      <c r="J184" s="41" t="s">
        <v>160</v>
      </c>
      <c r="K184" s="72">
        <v>45666</v>
      </c>
      <c r="L184" s="43" t="s">
        <v>45</v>
      </c>
      <c r="M184" s="43">
        <v>117</v>
      </c>
      <c r="N184" s="44"/>
      <c r="O184" s="43">
        <f>'EQUIPO ABRIL 2025'!AQ184</f>
        <v>0</v>
      </c>
      <c r="P184" s="45">
        <f t="shared" si="0"/>
        <v>0</v>
      </c>
      <c r="Q184" s="46">
        <f t="shared" si="297"/>
        <v>0</v>
      </c>
      <c r="R184" s="46">
        <f t="shared" ref="R184:T184" si="361">AL184</f>
        <v>0</v>
      </c>
      <c r="S184" s="46">
        <f t="shared" si="361"/>
        <v>0</v>
      </c>
      <c r="T184" s="47">
        <f t="shared" si="361"/>
        <v>0</v>
      </c>
      <c r="U184" s="48"/>
      <c r="V184" s="37"/>
      <c r="W184" s="37"/>
      <c r="X184" s="37"/>
      <c r="Y184" s="49"/>
      <c r="Z184" s="50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2025'!AP183</f>
        <v>0</v>
      </c>
      <c r="AK184" s="52">
        <f t="shared" ref="AK184:AO184" si="362">P184-Z184+AE184+U184</f>
        <v>0</v>
      </c>
      <c r="AL184" s="46">
        <f t="shared" si="362"/>
        <v>0</v>
      </c>
      <c r="AM184" s="46">
        <f t="shared" si="362"/>
        <v>0</v>
      </c>
      <c r="AN184" s="46">
        <f t="shared" si="362"/>
        <v>0</v>
      </c>
      <c r="AO184" s="46">
        <f t="shared" si="362"/>
        <v>0</v>
      </c>
      <c r="AP184" s="37"/>
      <c r="AQ184" s="43">
        <f t="shared" si="3"/>
        <v>0</v>
      </c>
      <c r="AR184" s="41"/>
      <c r="AS184" s="41"/>
      <c r="AT184" s="53"/>
      <c r="AU184" s="54"/>
      <c r="AV184" s="54"/>
    </row>
    <row r="185" spans="1:48" ht="90" customHeight="1" x14ac:dyDescent="0.4">
      <c r="A185" s="35">
        <f t="shared" si="37"/>
        <v>179</v>
      </c>
      <c r="B185" s="67" t="s">
        <v>775</v>
      </c>
      <c r="C185" s="41" t="s">
        <v>91</v>
      </c>
      <c r="D185" s="41" t="s">
        <v>58</v>
      </c>
      <c r="E185" s="41" t="s">
        <v>776</v>
      </c>
      <c r="F185" s="41" t="s">
        <v>700</v>
      </c>
      <c r="G185" s="41" t="s">
        <v>42</v>
      </c>
      <c r="H185" s="74">
        <v>3800</v>
      </c>
      <c r="I185" s="41" t="s">
        <v>777</v>
      </c>
      <c r="J185" s="41" t="s">
        <v>72</v>
      </c>
      <c r="K185" s="72">
        <v>45574</v>
      </c>
      <c r="L185" s="43" t="s">
        <v>142</v>
      </c>
      <c r="M185" s="43">
        <v>72</v>
      </c>
      <c r="N185" s="133" t="s">
        <v>1733</v>
      </c>
      <c r="O185" s="43">
        <f>'EQUIPO ABRIL 2025'!AQ185</f>
        <v>13</v>
      </c>
      <c r="P185" s="45">
        <f t="shared" si="0"/>
        <v>13</v>
      </c>
      <c r="Q185" s="46">
        <f t="shared" si="297"/>
        <v>13</v>
      </c>
      <c r="R185" s="46">
        <f t="shared" ref="R185:T185" si="363">AL185</f>
        <v>13</v>
      </c>
      <c r="S185" s="46">
        <f t="shared" si="363"/>
        <v>13</v>
      </c>
      <c r="T185" s="47">
        <f t="shared" si="363"/>
        <v>12</v>
      </c>
      <c r="U185" s="48"/>
      <c r="V185" s="37"/>
      <c r="W185" s="37"/>
      <c r="X185" s="37"/>
      <c r="Y185" s="49"/>
      <c r="Z185" s="138"/>
      <c r="AA185" s="139"/>
      <c r="AB185" s="37"/>
      <c r="AC185" s="37">
        <v>1</v>
      </c>
      <c r="AD185" s="49"/>
      <c r="AE185" s="50"/>
      <c r="AF185" s="37"/>
      <c r="AG185" s="37"/>
      <c r="AH185" s="37"/>
      <c r="AI185" s="49"/>
      <c r="AJ185" s="51">
        <f>'EQUIPO ENERO 2025'!AP184</f>
        <v>14</v>
      </c>
      <c r="AK185" s="52">
        <f t="shared" ref="AK185:AO185" si="364">P185-Z185+AE185+U185</f>
        <v>13</v>
      </c>
      <c r="AL185" s="46">
        <f t="shared" si="364"/>
        <v>13</v>
      </c>
      <c r="AM185" s="46">
        <f t="shared" si="364"/>
        <v>13</v>
      </c>
      <c r="AN185" s="46">
        <f t="shared" si="364"/>
        <v>12</v>
      </c>
      <c r="AO185" s="46">
        <f t="shared" si="364"/>
        <v>12</v>
      </c>
      <c r="AP185" s="37"/>
      <c r="AQ185" s="43">
        <f t="shared" si="3"/>
        <v>12</v>
      </c>
      <c r="AR185" s="41"/>
      <c r="AS185" s="41"/>
      <c r="AT185" s="53"/>
      <c r="AU185" s="54"/>
      <c r="AV185" s="54"/>
    </row>
    <row r="186" spans="1:48" ht="90" customHeight="1" x14ac:dyDescent="0.4">
      <c r="A186" s="35">
        <f t="shared" si="37"/>
        <v>180</v>
      </c>
      <c r="B186" s="67" t="s">
        <v>781</v>
      </c>
      <c r="C186" s="41" t="s">
        <v>91</v>
      </c>
      <c r="D186" s="41" t="s">
        <v>411</v>
      </c>
      <c r="E186" s="41" t="s">
        <v>782</v>
      </c>
      <c r="F186" s="41" t="s">
        <v>472</v>
      </c>
      <c r="G186" s="53" t="s">
        <v>42</v>
      </c>
      <c r="H186" s="41"/>
      <c r="I186" s="41" t="s">
        <v>782</v>
      </c>
      <c r="J186" s="41" t="s">
        <v>72</v>
      </c>
      <c r="K186" s="72">
        <v>45139</v>
      </c>
      <c r="L186" s="43">
        <v>781781092133</v>
      </c>
      <c r="M186" s="43">
        <v>419</v>
      </c>
      <c r="N186" s="44"/>
      <c r="O186" s="43">
        <f>'EQUIPO ABRIL 2025'!AQ186</f>
        <v>1</v>
      </c>
      <c r="P186" s="45">
        <f t="shared" si="0"/>
        <v>1</v>
      </c>
      <c r="Q186" s="46">
        <f t="shared" si="297"/>
        <v>1</v>
      </c>
      <c r="R186" s="46">
        <f t="shared" ref="R186:T186" si="365">AL186</f>
        <v>1</v>
      </c>
      <c r="S186" s="46">
        <f t="shared" si="365"/>
        <v>1</v>
      </c>
      <c r="T186" s="47">
        <f t="shared" si="365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2025'!AP185</f>
        <v>1</v>
      </c>
      <c r="AK186" s="52">
        <f t="shared" ref="AK186:AO186" si="366">P186-Z186+AE186+U186</f>
        <v>1</v>
      </c>
      <c r="AL186" s="46">
        <f t="shared" si="366"/>
        <v>1</v>
      </c>
      <c r="AM186" s="46">
        <f t="shared" si="366"/>
        <v>1</v>
      </c>
      <c r="AN186" s="46">
        <f t="shared" si="366"/>
        <v>1</v>
      </c>
      <c r="AO186" s="46">
        <f t="shared" si="366"/>
        <v>1</v>
      </c>
      <c r="AP186" s="37"/>
      <c r="AQ186" s="43">
        <f t="shared" si="3"/>
        <v>1</v>
      </c>
      <c r="AR186" s="41"/>
      <c r="AS186" s="41"/>
      <c r="AT186" s="53"/>
      <c r="AU186" s="54"/>
      <c r="AV186" s="54"/>
    </row>
    <row r="187" spans="1:48" ht="90" customHeight="1" x14ac:dyDescent="0.4">
      <c r="A187" s="35">
        <f t="shared" si="37"/>
        <v>181</v>
      </c>
      <c r="B187" s="55" t="s">
        <v>784</v>
      </c>
      <c r="C187" s="58" t="s">
        <v>38</v>
      </c>
      <c r="D187" s="56" t="s">
        <v>58</v>
      </c>
      <c r="E187" s="57" t="s">
        <v>59</v>
      </c>
      <c r="F187" s="58" t="s">
        <v>439</v>
      </c>
      <c r="G187" s="59" t="s">
        <v>42</v>
      </c>
      <c r="H187" s="58"/>
      <c r="I187" s="61" t="s">
        <v>785</v>
      </c>
      <c r="J187" s="74" t="s">
        <v>58</v>
      </c>
      <c r="K187" s="66">
        <v>44592</v>
      </c>
      <c r="L187" s="43"/>
      <c r="M187" s="43"/>
      <c r="N187" s="41"/>
      <c r="O187" s="43">
        <f>'EQUIPO ABRIL 2025'!AQ187</f>
        <v>1</v>
      </c>
      <c r="P187" s="45">
        <f t="shared" si="0"/>
        <v>1</v>
      </c>
      <c r="Q187" s="46">
        <f t="shared" si="297"/>
        <v>1</v>
      </c>
      <c r="R187" s="46">
        <f t="shared" ref="R187:T187" si="367">AL187</f>
        <v>1</v>
      </c>
      <c r="S187" s="46">
        <f t="shared" si="367"/>
        <v>1</v>
      </c>
      <c r="T187" s="47">
        <f t="shared" si="367"/>
        <v>1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2025'!AP186</f>
        <v>1</v>
      </c>
      <c r="AK187" s="52">
        <f t="shared" ref="AK187:AO187" si="368">P187-Z187+AE187+U187</f>
        <v>1</v>
      </c>
      <c r="AL187" s="46">
        <f t="shared" si="368"/>
        <v>1</v>
      </c>
      <c r="AM187" s="46">
        <f t="shared" si="368"/>
        <v>1</v>
      </c>
      <c r="AN187" s="46">
        <f t="shared" si="368"/>
        <v>1</v>
      </c>
      <c r="AO187" s="46">
        <f t="shared" si="368"/>
        <v>1</v>
      </c>
      <c r="AP187" s="37"/>
      <c r="AQ187" s="43">
        <f t="shared" si="3"/>
        <v>1</v>
      </c>
      <c r="AR187" s="41"/>
      <c r="AS187" s="41"/>
      <c r="AT187" s="53"/>
      <c r="AU187" s="54"/>
      <c r="AV187" s="54"/>
    </row>
    <row r="188" spans="1:48" ht="90" customHeight="1" x14ac:dyDescent="0.4">
      <c r="A188" s="35">
        <f t="shared" si="37"/>
        <v>182</v>
      </c>
      <c r="B188" s="55" t="s">
        <v>787</v>
      </c>
      <c r="C188" s="58" t="s">
        <v>38</v>
      </c>
      <c r="D188" s="63" t="s">
        <v>788</v>
      </c>
      <c r="E188" s="57" t="s">
        <v>788</v>
      </c>
      <c r="F188" s="64" t="s">
        <v>789</v>
      </c>
      <c r="G188" s="55" t="s">
        <v>42</v>
      </c>
      <c r="H188" s="64"/>
      <c r="I188" s="61" t="s">
        <v>790</v>
      </c>
      <c r="J188" s="63" t="s">
        <v>788</v>
      </c>
      <c r="K188" s="66">
        <v>44592</v>
      </c>
      <c r="L188" s="43"/>
      <c r="M188" s="43"/>
      <c r="N188" s="53"/>
      <c r="O188" s="43">
        <f>'EQUIPO ABRIL 2025'!AQ188</f>
        <v>1</v>
      </c>
      <c r="P188" s="45">
        <f t="shared" si="0"/>
        <v>1</v>
      </c>
      <c r="Q188" s="46">
        <f t="shared" si="297"/>
        <v>1</v>
      </c>
      <c r="R188" s="46">
        <f t="shared" ref="R188:T188" si="369">AL188</f>
        <v>1</v>
      </c>
      <c r="S188" s="46">
        <f t="shared" si="369"/>
        <v>1</v>
      </c>
      <c r="T188" s="47">
        <f t="shared" si="369"/>
        <v>1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2025'!AP187</f>
        <v>1</v>
      </c>
      <c r="AK188" s="52">
        <f t="shared" ref="AK188:AO188" si="370">P188-Z188+AE188+U188</f>
        <v>1</v>
      </c>
      <c r="AL188" s="46">
        <f t="shared" si="370"/>
        <v>1</v>
      </c>
      <c r="AM188" s="46">
        <f t="shared" si="370"/>
        <v>1</v>
      </c>
      <c r="AN188" s="46">
        <f t="shared" si="370"/>
        <v>1</v>
      </c>
      <c r="AO188" s="46">
        <f t="shared" si="370"/>
        <v>1</v>
      </c>
      <c r="AP188" s="37"/>
      <c r="AQ188" s="43">
        <f t="shared" si="3"/>
        <v>1</v>
      </c>
      <c r="AR188" s="41"/>
      <c r="AS188" s="41"/>
      <c r="AT188" s="53"/>
      <c r="AU188" s="54"/>
      <c r="AV188" s="54"/>
    </row>
    <row r="189" spans="1:48" ht="90" customHeight="1" x14ac:dyDescent="0.4">
      <c r="A189" s="35">
        <f t="shared" si="37"/>
        <v>183</v>
      </c>
      <c r="B189" s="67" t="s">
        <v>791</v>
      </c>
      <c r="C189" s="41" t="s">
        <v>91</v>
      </c>
      <c r="D189" s="41" t="s">
        <v>72</v>
      </c>
      <c r="E189" s="41" t="s">
        <v>792</v>
      </c>
      <c r="F189" s="41" t="s">
        <v>793</v>
      </c>
      <c r="G189" s="53" t="s">
        <v>42</v>
      </c>
      <c r="H189" s="74">
        <v>1300</v>
      </c>
      <c r="I189" s="41" t="s">
        <v>794</v>
      </c>
      <c r="J189" s="41" t="s">
        <v>72</v>
      </c>
      <c r="K189" s="72">
        <v>45316</v>
      </c>
      <c r="L189" s="43"/>
      <c r="M189" s="43">
        <v>15</v>
      </c>
      <c r="N189" s="53"/>
      <c r="O189" s="43">
        <f>'EQUIPO ABRIL 2025'!AQ189</f>
        <v>5</v>
      </c>
      <c r="P189" s="45">
        <f t="shared" si="0"/>
        <v>5</v>
      </c>
      <c r="Q189" s="46">
        <f t="shared" si="297"/>
        <v>5</v>
      </c>
      <c r="R189" s="46">
        <f t="shared" ref="R189:T189" si="371">AL189</f>
        <v>5</v>
      </c>
      <c r="S189" s="46">
        <f t="shared" si="371"/>
        <v>5</v>
      </c>
      <c r="T189" s="47">
        <f t="shared" si="371"/>
        <v>5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1">
        <f>'EQUIPO ENERO 2025'!AP188</f>
        <v>5</v>
      </c>
      <c r="AK189" s="52">
        <f t="shared" ref="AK189:AO189" si="372">P189-Z189+AE189+U189</f>
        <v>5</v>
      </c>
      <c r="AL189" s="46">
        <f t="shared" si="372"/>
        <v>5</v>
      </c>
      <c r="AM189" s="46">
        <f t="shared" si="372"/>
        <v>5</v>
      </c>
      <c r="AN189" s="46">
        <f t="shared" si="372"/>
        <v>5</v>
      </c>
      <c r="AO189" s="46">
        <f t="shared" si="372"/>
        <v>5</v>
      </c>
      <c r="AP189" s="37"/>
      <c r="AQ189" s="43">
        <f t="shared" si="3"/>
        <v>5</v>
      </c>
      <c r="AR189" s="41"/>
      <c r="AS189" s="41"/>
      <c r="AT189" s="53"/>
      <c r="AU189" s="54"/>
      <c r="AV189" s="54"/>
    </row>
    <row r="190" spans="1:48" ht="90" customHeight="1" x14ac:dyDescent="0.4">
      <c r="A190" s="35">
        <f t="shared" si="37"/>
        <v>184</v>
      </c>
      <c r="B190" s="67" t="s">
        <v>795</v>
      </c>
      <c r="C190" s="41" t="s">
        <v>91</v>
      </c>
      <c r="D190" s="41" t="s">
        <v>72</v>
      </c>
      <c r="E190" s="41" t="s">
        <v>792</v>
      </c>
      <c r="F190" s="41" t="s">
        <v>796</v>
      </c>
      <c r="G190" s="53" t="s">
        <v>42</v>
      </c>
      <c r="H190" s="74">
        <v>2800</v>
      </c>
      <c r="I190" s="41" t="s">
        <v>797</v>
      </c>
      <c r="J190" s="41" t="s">
        <v>72</v>
      </c>
      <c r="K190" s="72">
        <v>45107</v>
      </c>
      <c r="L190" s="43" t="s">
        <v>109</v>
      </c>
      <c r="M190" s="43">
        <v>392</v>
      </c>
      <c r="N190" s="44"/>
      <c r="O190" s="43">
        <f>'EQUIPO ABRIL 2025'!AQ190</f>
        <v>2</v>
      </c>
      <c r="P190" s="45">
        <f t="shared" si="0"/>
        <v>2</v>
      </c>
      <c r="Q190" s="46">
        <f t="shared" si="297"/>
        <v>2</v>
      </c>
      <c r="R190" s="46">
        <f t="shared" ref="R190:T190" si="373">AL190</f>
        <v>2</v>
      </c>
      <c r="S190" s="46">
        <f t="shared" si="373"/>
        <v>2</v>
      </c>
      <c r="T190" s="47">
        <f t="shared" si="373"/>
        <v>2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2025'!AP189</f>
        <v>2</v>
      </c>
      <c r="AK190" s="52">
        <f t="shared" ref="AK190:AO190" si="374">P190-Z190+AE190+U190</f>
        <v>2</v>
      </c>
      <c r="AL190" s="46">
        <f t="shared" si="374"/>
        <v>2</v>
      </c>
      <c r="AM190" s="46">
        <f t="shared" si="374"/>
        <v>2</v>
      </c>
      <c r="AN190" s="46">
        <f t="shared" si="374"/>
        <v>2</v>
      </c>
      <c r="AO190" s="46">
        <f t="shared" si="374"/>
        <v>2</v>
      </c>
      <c r="AP190" s="37"/>
      <c r="AQ190" s="43">
        <f t="shared" si="3"/>
        <v>2</v>
      </c>
      <c r="AR190" s="41"/>
      <c r="AS190" s="41"/>
      <c r="AT190" s="53"/>
      <c r="AU190" s="54"/>
      <c r="AV190" s="54"/>
    </row>
    <row r="191" spans="1:48" ht="90" customHeight="1" x14ac:dyDescent="0.4">
      <c r="A191" s="35">
        <f t="shared" si="37"/>
        <v>185</v>
      </c>
      <c r="B191" s="67" t="s">
        <v>798</v>
      </c>
      <c r="C191" s="41" t="s">
        <v>190</v>
      </c>
      <c r="D191" s="41" t="s">
        <v>72</v>
      </c>
      <c r="E191" s="41" t="s">
        <v>792</v>
      </c>
      <c r="F191" s="41" t="s">
        <v>799</v>
      </c>
      <c r="G191" s="53" t="s">
        <v>42</v>
      </c>
      <c r="H191" s="74"/>
      <c r="I191" s="41" t="s">
        <v>800</v>
      </c>
      <c r="J191" s="41" t="s">
        <v>72</v>
      </c>
      <c r="K191" s="72">
        <v>45566</v>
      </c>
      <c r="L191" s="43" t="s">
        <v>277</v>
      </c>
      <c r="M191" s="43">
        <v>68</v>
      </c>
      <c r="N191" s="44"/>
      <c r="O191" s="43">
        <f>'EQUIPO ABRIL 2025'!AQ191</f>
        <v>2</v>
      </c>
      <c r="P191" s="45">
        <f t="shared" si="0"/>
        <v>2</v>
      </c>
      <c r="Q191" s="46">
        <f t="shared" si="297"/>
        <v>2</v>
      </c>
      <c r="R191" s="46">
        <f t="shared" ref="R191:T191" si="375">AL191</f>
        <v>2</v>
      </c>
      <c r="S191" s="46">
        <f t="shared" si="375"/>
        <v>2</v>
      </c>
      <c r="T191" s="47">
        <f t="shared" si="375"/>
        <v>2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2025'!AP190</f>
        <v>2</v>
      </c>
      <c r="AK191" s="52">
        <f t="shared" ref="AK191:AO191" si="376">P191-Z191+AE191+U191</f>
        <v>2</v>
      </c>
      <c r="AL191" s="46">
        <f t="shared" si="376"/>
        <v>2</v>
      </c>
      <c r="AM191" s="46">
        <f t="shared" si="376"/>
        <v>2</v>
      </c>
      <c r="AN191" s="46">
        <f t="shared" si="376"/>
        <v>2</v>
      </c>
      <c r="AO191" s="46">
        <f t="shared" si="376"/>
        <v>2</v>
      </c>
      <c r="AP191" s="37"/>
      <c r="AQ191" s="43">
        <f t="shared" si="3"/>
        <v>2</v>
      </c>
      <c r="AR191" s="41"/>
      <c r="AS191" s="41"/>
      <c r="AT191" s="53"/>
      <c r="AU191" s="54"/>
      <c r="AV191" s="54"/>
    </row>
    <row r="192" spans="1:48" ht="90" customHeight="1" x14ac:dyDescent="0.4">
      <c r="A192" s="35">
        <f t="shared" si="37"/>
        <v>186</v>
      </c>
      <c r="B192" s="67" t="s">
        <v>801</v>
      </c>
      <c r="C192" s="41" t="s">
        <v>91</v>
      </c>
      <c r="D192" s="41" t="s">
        <v>72</v>
      </c>
      <c r="E192" s="41" t="s">
        <v>792</v>
      </c>
      <c r="F192" s="41" t="s">
        <v>802</v>
      </c>
      <c r="G192" s="53" t="s">
        <v>42</v>
      </c>
      <c r="H192" s="159" t="s">
        <v>803</v>
      </c>
      <c r="I192" s="41" t="s">
        <v>804</v>
      </c>
      <c r="J192" s="41" t="s">
        <v>72</v>
      </c>
      <c r="K192" s="72">
        <v>45107</v>
      </c>
      <c r="L192" s="43" t="s">
        <v>109</v>
      </c>
      <c r="M192" s="43">
        <v>394</v>
      </c>
      <c r="N192" s="44"/>
      <c r="O192" s="43">
        <f>'EQUIPO ABRIL 2025'!AQ192</f>
        <v>4</v>
      </c>
      <c r="P192" s="45">
        <f t="shared" si="0"/>
        <v>4</v>
      </c>
      <c r="Q192" s="46">
        <f t="shared" si="297"/>
        <v>4</v>
      </c>
      <c r="R192" s="46">
        <f t="shared" ref="R192:T192" si="377">AL192</f>
        <v>4</v>
      </c>
      <c r="S192" s="46">
        <f t="shared" si="377"/>
        <v>4</v>
      </c>
      <c r="T192" s="47">
        <f t="shared" si="377"/>
        <v>4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2025'!AP191</f>
        <v>4</v>
      </c>
      <c r="AK192" s="52">
        <f t="shared" ref="AK192:AO192" si="378">P192-Z192+AE192+U192</f>
        <v>4</v>
      </c>
      <c r="AL192" s="46">
        <f t="shared" si="378"/>
        <v>4</v>
      </c>
      <c r="AM192" s="46">
        <f t="shared" si="378"/>
        <v>4</v>
      </c>
      <c r="AN192" s="46">
        <f t="shared" si="378"/>
        <v>4</v>
      </c>
      <c r="AO192" s="46">
        <f t="shared" si="378"/>
        <v>4</v>
      </c>
      <c r="AP192" s="37"/>
      <c r="AQ192" s="43">
        <f t="shared" si="3"/>
        <v>4</v>
      </c>
      <c r="AR192" s="41"/>
      <c r="AS192" s="41"/>
      <c r="AT192" s="53"/>
      <c r="AU192" s="54"/>
      <c r="AV192" s="54"/>
    </row>
    <row r="193" spans="1:48" ht="90" customHeight="1" x14ac:dyDescent="0.4">
      <c r="A193" s="35">
        <f t="shared" si="37"/>
        <v>187</v>
      </c>
      <c r="B193" s="67" t="s">
        <v>805</v>
      </c>
      <c r="C193" s="41" t="s">
        <v>91</v>
      </c>
      <c r="D193" s="41" t="s">
        <v>392</v>
      </c>
      <c r="E193" s="41" t="s">
        <v>792</v>
      </c>
      <c r="F193" s="41" t="s">
        <v>806</v>
      </c>
      <c r="G193" s="53" t="s">
        <v>42</v>
      </c>
      <c r="H193" s="159" t="s">
        <v>807</v>
      </c>
      <c r="I193" s="41" t="s">
        <v>808</v>
      </c>
      <c r="J193" s="41" t="s">
        <v>392</v>
      </c>
      <c r="K193" s="72">
        <v>45324</v>
      </c>
      <c r="L193" s="43"/>
      <c r="M193" s="43">
        <v>24</v>
      </c>
      <c r="N193" s="44"/>
      <c r="O193" s="43">
        <f>'EQUIPO ABRIL 2025'!AQ193</f>
        <v>0</v>
      </c>
      <c r="P193" s="45">
        <f t="shared" si="0"/>
        <v>0</v>
      </c>
      <c r="Q193" s="46">
        <f t="shared" si="297"/>
        <v>0</v>
      </c>
      <c r="R193" s="46">
        <f t="shared" ref="R193:T193" si="379">AL193</f>
        <v>0</v>
      </c>
      <c r="S193" s="46">
        <f t="shared" si="379"/>
        <v>0</v>
      </c>
      <c r="T193" s="47">
        <f t="shared" si="379"/>
        <v>0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2025'!AP192</f>
        <v>0</v>
      </c>
      <c r="AK193" s="52">
        <f t="shared" ref="AK193:AO193" si="380">P193-Z193+AE193+U193</f>
        <v>0</v>
      </c>
      <c r="AL193" s="46">
        <f t="shared" si="380"/>
        <v>0</v>
      </c>
      <c r="AM193" s="46">
        <f t="shared" si="380"/>
        <v>0</v>
      </c>
      <c r="AN193" s="46">
        <f t="shared" si="380"/>
        <v>0</v>
      </c>
      <c r="AO193" s="46">
        <f t="shared" si="380"/>
        <v>0</v>
      </c>
      <c r="AP193" s="37"/>
      <c r="AQ193" s="43">
        <f t="shared" si="3"/>
        <v>0</v>
      </c>
      <c r="AR193" s="41"/>
      <c r="AS193" s="41"/>
      <c r="AT193" s="53"/>
      <c r="AU193" s="54"/>
      <c r="AV193" s="54"/>
    </row>
    <row r="194" spans="1:48" ht="90" customHeight="1" x14ac:dyDescent="0.4">
      <c r="A194" s="35">
        <f t="shared" si="37"/>
        <v>188</v>
      </c>
      <c r="B194" s="67" t="s">
        <v>809</v>
      </c>
      <c r="C194" s="41" t="s">
        <v>91</v>
      </c>
      <c r="D194" s="41" t="s">
        <v>72</v>
      </c>
      <c r="E194" s="41" t="s">
        <v>792</v>
      </c>
      <c r="F194" s="41" t="s">
        <v>793</v>
      </c>
      <c r="G194" s="53" t="s">
        <v>42</v>
      </c>
      <c r="H194" s="53" t="s">
        <v>810</v>
      </c>
      <c r="I194" s="41" t="s">
        <v>811</v>
      </c>
      <c r="J194" s="41" t="s">
        <v>72</v>
      </c>
      <c r="K194" s="72">
        <v>45107</v>
      </c>
      <c r="L194" s="43" t="s">
        <v>109</v>
      </c>
      <c r="M194" s="43">
        <v>394</v>
      </c>
      <c r="N194" s="44"/>
      <c r="O194" s="43">
        <f>'EQUIPO ABRIL 2025'!AQ194</f>
        <v>5</v>
      </c>
      <c r="P194" s="45">
        <f t="shared" si="0"/>
        <v>5</v>
      </c>
      <c r="Q194" s="46">
        <f t="shared" si="297"/>
        <v>5</v>
      </c>
      <c r="R194" s="46">
        <f t="shared" ref="R194:T194" si="381">AL194</f>
        <v>5</v>
      </c>
      <c r="S194" s="46">
        <f t="shared" si="381"/>
        <v>5</v>
      </c>
      <c r="T194" s="47">
        <f t="shared" si="381"/>
        <v>5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2025'!AP193</f>
        <v>5</v>
      </c>
      <c r="AK194" s="52">
        <f t="shared" ref="AK194:AO194" si="382">P194-Z194+AE194+U194</f>
        <v>5</v>
      </c>
      <c r="AL194" s="46">
        <f t="shared" si="382"/>
        <v>5</v>
      </c>
      <c r="AM194" s="46">
        <f t="shared" si="382"/>
        <v>5</v>
      </c>
      <c r="AN194" s="46">
        <f t="shared" si="382"/>
        <v>5</v>
      </c>
      <c r="AO194" s="46">
        <f t="shared" si="382"/>
        <v>5</v>
      </c>
      <c r="AP194" s="37"/>
      <c r="AQ194" s="43">
        <f t="shared" si="3"/>
        <v>5</v>
      </c>
      <c r="AR194" s="41"/>
      <c r="AS194" s="41"/>
      <c r="AT194" s="53"/>
      <c r="AU194" s="54"/>
      <c r="AV194" s="54"/>
    </row>
    <row r="195" spans="1:48" ht="90" customHeight="1" x14ac:dyDescent="0.4">
      <c r="A195" s="35">
        <f t="shared" si="37"/>
        <v>189</v>
      </c>
      <c r="B195" s="67" t="s">
        <v>812</v>
      </c>
      <c r="C195" s="41" t="s">
        <v>91</v>
      </c>
      <c r="D195" s="41" t="s">
        <v>392</v>
      </c>
      <c r="E195" s="41" t="s">
        <v>792</v>
      </c>
      <c r="F195" s="41" t="s">
        <v>793</v>
      </c>
      <c r="G195" s="53" t="s">
        <v>42</v>
      </c>
      <c r="H195" s="53" t="s">
        <v>813</v>
      </c>
      <c r="I195" s="41" t="s">
        <v>814</v>
      </c>
      <c r="J195" s="41" t="s">
        <v>392</v>
      </c>
      <c r="K195" s="72">
        <v>45324</v>
      </c>
      <c r="L195" s="43"/>
      <c r="M195" s="43">
        <v>24</v>
      </c>
      <c r="N195" s="44"/>
      <c r="O195" s="43">
        <f>'EQUIPO ABRIL 2025'!AQ195</f>
        <v>0</v>
      </c>
      <c r="P195" s="45">
        <f t="shared" si="0"/>
        <v>0</v>
      </c>
      <c r="Q195" s="46">
        <f t="shared" si="297"/>
        <v>0</v>
      </c>
      <c r="R195" s="46">
        <f t="shared" ref="R195:T195" si="383">AL195</f>
        <v>0</v>
      </c>
      <c r="S195" s="46">
        <f t="shared" si="383"/>
        <v>0</v>
      </c>
      <c r="T195" s="47">
        <f t="shared" si="383"/>
        <v>0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1">
        <f>'EQUIPO ENERO 2025'!AP194</f>
        <v>0</v>
      </c>
      <c r="AK195" s="52">
        <f t="shared" ref="AK195:AO195" si="384">P195-Z195+AE195+U195</f>
        <v>0</v>
      </c>
      <c r="AL195" s="46">
        <f t="shared" si="384"/>
        <v>0</v>
      </c>
      <c r="AM195" s="46">
        <f t="shared" si="384"/>
        <v>0</v>
      </c>
      <c r="AN195" s="46">
        <f t="shared" si="384"/>
        <v>0</v>
      </c>
      <c r="AO195" s="46">
        <f t="shared" si="384"/>
        <v>0</v>
      </c>
      <c r="AP195" s="37"/>
      <c r="AQ195" s="43">
        <f t="shared" si="3"/>
        <v>0</v>
      </c>
      <c r="AR195" s="41"/>
      <c r="AS195" s="41"/>
      <c r="AT195" s="53"/>
      <c r="AU195" s="54"/>
      <c r="AV195" s="54"/>
    </row>
    <row r="196" spans="1:48" ht="90" customHeight="1" x14ac:dyDescent="0.4">
      <c r="A196" s="35">
        <f t="shared" si="37"/>
        <v>190</v>
      </c>
      <c r="B196" s="67" t="s">
        <v>815</v>
      </c>
      <c r="C196" s="41" t="s">
        <v>91</v>
      </c>
      <c r="D196" s="41" t="s">
        <v>72</v>
      </c>
      <c r="E196" s="41" t="s">
        <v>792</v>
      </c>
      <c r="F196" s="41" t="s">
        <v>816</v>
      </c>
      <c r="G196" s="53" t="s">
        <v>42</v>
      </c>
      <c r="H196" s="53" t="s">
        <v>817</v>
      </c>
      <c r="I196" s="41" t="s">
        <v>818</v>
      </c>
      <c r="J196" s="41" t="s">
        <v>72</v>
      </c>
      <c r="K196" s="72">
        <v>45107</v>
      </c>
      <c r="L196" s="43" t="s">
        <v>109</v>
      </c>
      <c r="M196" s="43">
        <v>394</v>
      </c>
      <c r="N196" s="44"/>
      <c r="O196" s="43">
        <f>'EQUIPO ABRIL 2025'!AQ196</f>
        <v>4</v>
      </c>
      <c r="P196" s="45">
        <f t="shared" si="0"/>
        <v>4</v>
      </c>
      <c r="Q196" s="46">
        <f t="shared" si="297"/>
        <v>4</v>
      </c>
      <c r="R196" s="46">
        <f t="shared" ref="R196:T196" si="385">AL196</f>
        <v>4</v>
      </c>
      <c r="S196" s="46">
        <f t="shared" si="385"/>
        <v>4</v>
      </c>
      <c r="T196" s="47">
        <f t="shared" si="385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2025'!AP195</f>
        <v>4</v>
      </c>
      <c r="AK196" s="52">
        <f t="shared" ref="AK196:AO196" si="386">P196-Z196+AE196+U196</f>
        <v>4</v>
      </c>
      <c r="AL196" s="46">
        <f t="shared" si="386"/>
        <v>4</v>
      </c>
      <c r="AM196" s="46">
        <f t="shared" si="386"/>
        <v>4</v>
      </c>
      <c r="AN196" s="46">
        <f t="shared" si="386"/>
        <v>4</v>
      </c>
      <c r="AO196" s="46">
        <f t="shared" si="386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</row>
    <row r="197" spans="1:48" ht="90" customHeight="1" x14ac:dyDescent="0.4">
      <c r="A197" s="35">
        <f t="shared" si="37"/>
        <v>191</v>
      </c>
      <c r="B197" s="55" t="s">
        <v>819</v>
      </c>
      <c r="C197" s="64" t="s">
        <v>410</v>
      </c>
      <c r="D197" s="63" t="s">
        <v>58</v>
      </c>
      <c r="E197" s="41" t="s">
        <v>792</v>
      </c>
      <c r="F197" s="64" t="s">
        <v>214</v>
      </c>
      <c r="G197" s="55" t="s">
        <v>42</v>
      </c>
      <c r="H197" s="64"/>
      <c r="I197" s="61" t="s">
        <v>820</v>
      </c>
      <c r="J197" s="74" t="s">
        <v>58</v>
      </c>
      <c r="K197" s="66">
        <v>44592</v>
      </c>
      <c r="L197" s="43"/>
      <c r="M197" s="43"/>
      <c r="N197" s="53"/>
      <c r="O197" s="43">
        <f>'EQUIPO ABRIL 2025'!AQ197</f>
        <v>4</v>
      </c>
      <c r="P197" s="45">
        <f t="shared" si="0"/>
        <v>4</v>
      </c>
      <c r="Q197" s="46">
        <f t="shared" si="297"/>
        <v>4</v>
      </c>
      <c r="R197" s="46">
        <f t="shared" ref="R197:T197" si="387">AL197</f>
        <v>4</v>
      </c>
      <c r="S197" s="46">
        <f t="shared" si="387"/>
        <v>4</v>
      </c>
      <c r="T197" s="47">
        <f t="shared" si="387"/>
        <v>4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2025'!AP196</f>
        <v>5</v>
      </c>
      <c r="AK197" s="52">
        <f t="shared" ref="AK197:AO197" si="388">P197-Z197+AE197+U197</f>
        <v>4</v>
      </c>
      <c r="AL197" s="46">
        <f t="shared" si="388"/>
        <v>4</v>
      </c>
      <c r="AM197" s="46">
        <f t="shared" si="388"/>
        <v>4</v>
      </c>
      <c r="AN197" s="46">
        <f t="shared" si="388"/>
        <v>4</v>
      </c>
      <c r="AO197" s="46">
        <f t="shared" si="388"/>
        <v>4</v>
      </c>
      <c r="AP197" s="37"/>
      <c r="AQ197" s="43">
        <f t="shared" si="3"/>
        <v>4</v>
      </c>
      <c r="AR197" s="41"/>
      <c r="AS197" s="41"/>
      <c r="AT197" s="53"/>
      <c r="AU197" s="54"/>
      <c r="AV197" s="54"/>
    </row>
    <row r="198" spans="1:48" ht="90" customHeight="1" x14ac:dyDescent="0.4">
      <c r="A198" s="35">
        <f t="shared" si="37"/>
        <v>192</v>
      </c>
      <c r="B198" s="67" t="s">
        <v>821</v>
      </c>
      <c r="C198" s="41" t="s">
        <v>91</v>
      </c>
      <c r="D198" s="41" t="s">
        <v>72</v>
      </c>
      <c r="E198" s="41" t="s">
        <v>792</v>
      </c>
      <c r="F198" s="64" t="s">
        <v>822</v>
      </c>
      <c r="G198" s="55" t="s">
        <v>42</v>
      </c>
      <c r="H198" s="64"/>
      <c r="I198" s="61"/>
      <c r="J198" s="41" t="s">
        <v>72</v>
      </c>
      <c r="K198" s="72">
        <v>45107</v>
      </c>
      <c r="L198" s="43" t="s">
        <v>109</v>
      </c>
      <c r="M198" s="43"/>
      <c r="N198" s="53"/>
      <c r="O198" s="43">
        <f>'EQUIPO ABRIL 2025'!AQ198</f>
        <v>8</v>
      </c>
      <c r="P198" s="45">
        <f t="shared" si="0"/>
        <v>8</v>
      </c>
      <c r="Q198" s="46">
        <f t="shared" si="297"/>
        <v>8</v>
      </c>
      <c r="R198" s="46">
        <f t="shared" ref="R198:T198" si="389">AL198</f>
        <v>8</v>
      </c>
      <c r="S198" s="46">
        <f t="shared" si="389"/>
        <v>8</v>
      </c>
      <c r="T198" s="47">
        <f t="shared" si="389"/>
        <v>8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2025'!AP197</f>
        <v>8</v>
      </c>
      <c r="AK198" s="52">
        <f t="shared" ref="AK198:AO198" si="390">P198-Z198+AE198+U198</f>
        <v>8</v>
      </c>
      <c r="AL198" s="46">
        <f t="shared" si="390"/>
        <v>8</v>
      </c>
      <c r="AM198" s="46">
        <f t="shared" si="390"/>
        <v>8</v>
      </c>
      <c r="AN198" s="46">
        <f t="shared" si="390"/>
        <v>8</v>
      </c>
      <c r="AO198" s="46">
        <f t="shared" si="390"/>
        <v>8</v>
      </c>
      <c r="AP198" s="37"/>
      <c r="AQ198" s="43">
        <f t="shared" si="3"/>
        <v>8</v>
      </c>
      <c r="AR198" s="41"/>
      <c r="AS198" s="41"/>
      <c r="AT198" s="53"/>
      <c r="AU198" s="54"/>
      <c r="AV198" s="54"/>
    </row>
    <row r="199" spans="1:48" ht="90" customHeight="1" x14ac:dyDescent="0.4">
      <c r="A199" s="35">
        <f t="shared" si="37"/>
        <v>193</v>
      </c>
      <c r="B199" s="67" t="s">
        <v>823</v>
      </c>
      <c r="C199" s="41" t="s">
        <v>91</v>
      </c>
      <c r="D199" s="41" t="s">
        <v>392</v>
      </c>
      <c r="E199" s="41" t="s">
        <v>792</v>
      </c>
      <c r="F199" s="41" t="s">
        <v>822</v>
      </c>
      <c r="G199" s="53" t="s">
        <v>42</v>
      </c>
      <c r="H199" s="159" t="s">
        <v>824</v>
      </c>
      <c r="I199" s="41" t="s">
        <v>826</v>
      </c>
      <c r="J199" s="41" t="s">
        <v>392</v>
      </c>
      <c r="K199" s="72">
        <v>45099</v>
      </c>
      <c r="L199" s="43">
        <v>412323</v>
      </c>
      <c r="M199" s="43">
        <v>386</v>
      </c>
      <c r="N199" s="44"/>
      <c r="O199" s="43">
        <f>'EQUIPO ABRIL 2025'!AQ199</f>
        <v>0</v>
      </c>
      <c r="P199" s="45">
        <f t="shared" si="0"/>
        <v>0</v>
      </c>
      <c r="Q199" s="46">
        <f t="shared" si="297"/>
        <v>0</v>
      </c>
      <c r="R199" s="46">
        <f t="shared" ref="R199:T199" si="391">AL199</f>
        <v>0</v>
      </c>
      <c r="S199" s="46">
        <f t="shared" si="391"/>
        <v>0</v>
      </c>
      <c r="T199" s="47">
        <f t="shared" si="391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2025'!AP198</f>
        <v>0</v>
      </c>
      <c r="AK199" s="52">
        <f t="shared" ref="AK199:AO199" si="392">P199-Z199+AE199+U199</f>
        <v>0</v>
      </c>
      <c r="AL199" s="46">
        <f t="shared" si="392"/>
        <v>0</v>
      </c>
      <c r="AM199" s="46">
        <f t="shared" si="392"/>
        <v>0</v>
      </c>
      <c r="AN199" s="46">
        <f t="shared" si="392"/>
        <v>0</v>
      </c>
      <c r="AO199" s="46">
        <f t="shared" si="392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</row>
    <row r="200" spans="1:48" ht="90" customHeight="1" x14ac:dyDescent="0.4">
      <c r="A200" s="35">
        <f t="shared" si="37"/>
        <v>194</v>
      </c>
      <c r="B200" s="67" t="s">
        <v>827</v>
      </c>
      <c r="C200" s="41" t="s">
        <v>91</v>
      </c>
      <c r="D200" s="41" t="s">
        <v>392</v>
      </c>
      <c r="E200" s="41" t="s">
        <v>792</v>
      </c>
      <c r="F200" s="41" t="s">
        <v>822</v>
      </c>
      <c r="G200" s="53" t="s">
        <v>42</v>
      </c>
      <c r="H200" s="159" t="s">
        <v>828</v>
      </c>
      <c r="I200" s="41" t="s">
        <v>829</v>
      </c>
      <c r="J200" s="41" t="s">
        <v>392</v>
      </c>
      <c r="K200" s="72">
        <v>45324</v>
      </c>
      <c r="L200" s="43"/>
      <c r="M200" s="43">
        <v>24</v>
      </c>
      <c r="N200" s="44"/>
      <c r="O200" s="43">
        <f>'EQUIPO ABRIL 2025'!AQ200</f>
        <v>0</v>
      </c>
      <c r="P200" s="45">
        <f t="shared" si="0"/>
        <v>0</v>
      </c>
      <c r="Q200" s="46">
        <f t="shared" si="297"/>
        <v>0</v>
      </c>
      <c r="R200" s="46">
        <f t="shared" ref="R200:T200" si="393">AL200</f>
        <v>0</v>
      </c>
      <c r="S200" s="46">
        <f t="shared" si="393"/>
        <v>0</v>
      </c>
      <c r="T200" s="47">
        <f t="shared" si="393"/>
        <v>0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2025'!AP199</f>
        <v>0</v>
      </c>
      <c r="AK200" s="52">
        <f t="shared" ref="AK200:AO200" si="394">P200-Z200+AE200+U200</f>
        <v>0</v>
      </c>
      <c r="AL200" s="46">
        <f t="shared" si="394"/>
        <v>0</v>
      </c>
      <c r="AM200" s="46">
        <f t="shared" si="394"/>
        <v>0</v>
      </c>
      <c r="AN200" s="46">
        <f t="shared" si="394"/>
        <v>0</v>
      </c>
      <c r="AO200" s="46">
        <f t="shared" si="394"/>
        <v>0</v>
      </c>
      <c r="AP200" s="37"/>
      <c r="AQ200" s="43">
        <f t="shared" si="3"/>
        <v>0</v>
      </c>
      <c r="AR200" s="41"/>
      <c r="AS200" s="41"/>
      <c r="AT200" s="53"/>
      <c r="AU200" s="54"/>
      <c r="AV200" s="54"/>
    </row>
    <row r="201" spans="1:48" ht="90" customHeight="1" x14ac:dyDescent="0.4">
      <c r="A201" s="35">
        <f t="shared" si="37"/>
        <v>195</v>
      </c>
      <c r="B201" s="67" t="s">
        <v>830</v>
      </c>
      <c r="C201" s="41" t="s">
        <v>91</v>
      </c>
      <c r="D201" s="41" t="s">
        <v>392</v>
      </c>
      <c r="E201" s="41" t="s">
        <v>792</v>
      </c>
      <c r="F201" s="41" t="s">
        <v>831</v>
      </c>
      <c r="G201" s="53" t="s">
        <v>42</v>
      </c>
      <c r="H201" s="159"/>
      <c r="I201" s="41" t="s">
        <v>832</v>
      </c>
      <c r="J201" s="41" t="s">
        <v>392</v>
      </c>
      <c r="K201" s="72">
        <v>45324</v>
      </c>
      <c r="L201" s="43"/>
      <c r="M201" s="43">
        <v>23</v>
      </c>
      <c r="N201" s="44"/>
      <c r="O201" s="43">
        <f>'EQUIPO ABRIL 2025'!AQ201</f>
        <v>0</v>
      </c>
      <c r="P201" s="45">
        <f t="shared" si="0"/>
        <v>0</v>
      </c>
      <c r="Q201" s="46">
        <f t="shared" si="297"/>
        <v>0</v>
      </c>
      <c r="R201" s="46">
        <f t="shared" ref="R201:T201" si="395">AL201</f>
        <v>0</v>
      </c>
      <c r="S201" s="46">
        <f t="shared" si="395"/>
        <v>0</v>
      </c>
      <c r="T201" s="47">
        <f t="shared" si="395"/>
        <v>0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2025'!AP200</f>
        <v>0</v>
      </c>
      <c r="AK201" s="52">
        <f t="shared" ref="AK201:AO201" si="396">P201-Z201+AE201+U201</f>
        <v>0</v>
      </c>
      <c r="AL201" s="46">
        <f t="shared" si="396"/>
        <v>0</v>
      </c>
      <c r="AM201" s="46">
        <f t="shared" si="396"/>
        <v>0</v>
      </c>
      <c r="AN201" s="46">
        <f t="shared" si="396"/>
        <v>0</v>
      </c>
      <c r="AO201" s="46">
        <f t="shared" si="396"/>
        <v>0</v>
      </c>
      <c r="AP201" s="37"/>
      <c r="AQ201" s="43">
        <f t="shared" si="3"/>
        <v>0</v>
      </c>
      <c r="AR201" s="41"/>
      <c r="AS201" s="41"/>
      <c r="AT201" s="53"/>
      <c r="AU201" s="54"/>
      <c r="AV201" s="54"/>
    </row>
    <row r="202" spans="1:48" ht="90" customHeight="1" x14ac:dyDescent="0.4">
      <c r="A202" s="35">
        <f t="shared" si="37"/>
        <v>196</v>
      </c>
      <c r="B202" s="67" t="s">
        <v>833</v>
      </c>
      <c r="C202" s="41" t="s">
        <v>91</v>
      </c>
      <c r="D202" s="41" t="s">
        <v>392</v>
      </c>
      <c r="E202" s="41" t="s">
        <v>792</v>
      </c>
      <c r="F202" s="41" t="s">
        <v>834</v>
      </c>
      <c r="G202" s="53" t="s">
        <v>42</v>
      </c>
      <c r="H202" s="159"/>
      <c r="I202" s="41" t="s">
        <v>835</v>
      </c>
      <c r="J202" s="41" t="s">
        <v>392</v>
      </c>
      <c r="K202" s="72">
        <v>45324</v>
      </c>
      <c r="L202" s="43"/>
      <c r="M202" s="43">
        <v>25</v>
      </c>
      <c r="N202" s="44"/>
      <c r="O202" s="43">
        <f>'EQUIPO ABRIL 2025'!AQ202</f>
        <v>1</v>
      </c>
      <c r="P202" s="45">
        <f t="shared" si="0"/>
        <v>1</v>
      </c>
      <c r="Q202" s="46">
        <f t="shared" si="297"/>
        <v>1</v>
      </c>
      <c r="R202" s="46">
        <f t="shared" ref="R202:T202" si="397">AL202</f>
        <v>1</v>
      </c>
      <c r="S202" s="46">
        <f t="shared" si="397"/>
        <v>1</v>
      </c>
      <c r="T202" s="47">
        <f t="shared" si="397"/>
        <v>1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2025'!AP201</f>
        <v>1</v>
      </c>
      <c r="AK202" s="52">
        <f t="shared" ref="AK202:AO202" si="398">P202-Z202+AE202+U202</f>
        <v>1</v>
      </c>
      <c r="AL202" s="46">
        <f t="shared" si="398"/>
        <v>1</v>
      </c>
      <c r="AM202" s="46">
        <f t="shared" si="398"/>
        <v>1</v>
      </c>
      <c r="AN202" s="46">
        <f t="shared" si="398"/>
        <v>1</v>
      </c>
      <c r="AO202" s="46">
        <f t="shared" si="398"/>
        <v>1</v>
      </c>
      <c r="AP202" s="37"/>
      <c r="AQ202" s="43">
        <f t="shared" si="3"/>
        <v>1</v>
      </c>
      <c r="AR202" s="41"/>
      <c r="AS202" s="41"/>
      <c r="AT202" s="53"/>
      <c r="AU202" s="54"/>
      <c r="AV202" s="54"/>
    </row>
    <row r="203" spans="1:48" ht="90" customHeight="1" x14ac:dyDescent="0.4">
      <c r="A203" s="35">
        <f t="shared" si="37"/>
        <v>197</v>
      </c>
      <c r="B203" s="67" t="s">
        <v>836</v>
      </c>
      <c r="C203" s="41" t="s">
        <v>91</v>
      </c>
      <c r="D203" s="41" t="s">
        <v>392</v>
      </c>
      <c r="E203" s="41" t="s">
        <v>792</v>
      </c>
      <c r="F203" s="41" t="s">
        <v>837</v>
      </c>
      <c r="G203" s="53" t="s">
        <v>42</v>
      </c>
      <c r="H203" s="159"/>
      <c r="I203" s="41" t="s">
        <v>838</v>
      </c>
      <c r="J203" s="41" t="s">
        <v>392</v>
      </c>
      <c r="K203" s="72">
        <v>45324</v>
      </c>
      <c r="L203" s="43"/>
      <c r="M203" s="43">
        <v>23</v>
      </c>
      <c r="N203" s="44"/>
      <c r="O203" s="43">
        <f>'EQUIPO ABRIL 2025'!AQ203</f>
        <v>0</v>
      </c>
      <c r="P203" s="45">
        <f t="shared" si="0"/>
        <v>0</v>
      </c>
      <c r="Q203" s="46">
        <f t="shared" si="297"/>
        <v>0</v>
      </c>
      <c r="R203" s="46">
        <f t="shared" ref="R203:T203" si="399">AL203</f>
        <v>0</v>
      </c>
      <c r="S203" s="46">
        <f t="shared" si="399"/>
        <v>0</v>
      </c>
      <c r="T203" s="47">
        <f t="shared" si="399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2025'!AP202</f>
        <v>0</v>
      </c>
      <c r="AK203" s="52">
        <f t="shared" ref="AK203:AO203" si="400">P203-Z203+AE203+U203</f>
        <v>0</v>
      </c>
      <c r="AL203" s="46">
        <f t="shared" si="400"/>
        <v>0</v>
      </c>
      <c r="AM203" s="46">
        <f t="shared" si="400"/>
        <v>0</v>
      </c>
      <c r="AN203" s="46">
        <f t="shared" si="400"/>
        <v>0</v>
      </c>
      <c r="AO203" s="46">
        <f t="shared" si="400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</row>
    <row r="204" spans="1:48" ht="90" customHeight="1" x14ac:dyDescent="0.4">
      <c r="A204" s="35">
        <f t="shared" si="37"/>
        <v>198</v>
      </c>
      <c r="B204" s="67" t="s">
        <v>839</v>
      </c>
      <c r="C204" s="41" t="s">
        <v>91</v>
      </c>
      <c r="D204" s="41" t="s">
        <v>392</v>
      </c>
      <c r="E204" s="41" t="s">
        <v>792</v>
      </c>
      <c r="F204" s="41" t="s">
        <v>840</v>
      </c>
      <c r="G204" s="53" t="s">
        <v>42</v>
      </c>
      <c r="H204" s="159"/>
      <c r="I204" s="41" t="s">
        <v>841</v>
      </c>
      <c r="J204" s="41" t="s">
        <v>392</v>
      </c>
      <c r="K204" s="72">
        <v>45324</v>
      </c>
      <c r="L204" s="43"/>
      <c r="M204" s="43">
        <v>23</v>
      </c>
      <c r="N204" s="44"/>
      <c r="O204" s="43">
        <f>'EQUIPO ABRIL 2025'!AQ204</f>
        <v>0</v>
      </c>
      <c r="P204" s="45">
        <f t="shared" si="0"/>
        <v>0</v>
      </c>
      <c r="Q204" s="46">
        <f t="shared" si="297"/>
        <v>0</v>
      </c>
      <c r="R204" s="46">
        <f t="shared" ref="R204:T204" si="401">AL204</f>
        <v>0</v>
      </c>
      <c r="S204" s="46">
        <f t="shared" si="401"/>
        <v>0</v>
      </c>
      <c r="T204" s="47">
        <f t="shared" si="401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2025'!AP203</f>
        <v>0</v>
      </c>
      <c r="AK204" s="52">
        <f t="shared" ref="AK204:AO204" si="402">P204-Z204+AE204+U204</f>
        <v>0</v>
      </c>
      <c r="AL204" s="46">
        <f t="shared" si="402"/>
        <v>0</v>
      </c>
      <c r="AM204" s="46">
        <f t="shared" si="402"/>
        <v>0</v>
      </c>
      <c r="AN204" s="46">
        <f t="shared" si="402"/>
        <v>0</v>
      </c>
      <c r="AO204" s="46">
        <f t="shared" si="402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</row>
    <row r="205" spans="1:48" ht="90" customHeight="1" x14ac:dyDescent="0.4">
      <c r="A205" s="35">
        <f t="shared" si="37"/>
        <v>199</v>
      </c>
      <c r="B205" s="67" t="s">
        <v>842</v>
      </c>
      <c r="C205" s="41" t="s">
        <v>91</v>
      </c>
      <c r="D205" s="41" t="s">
        <v>392</v>
      </c>
      <c r="E205" s="41" t="s">
        <v>792</v>
      </c>
      <c r="F205" s="41" t="s">
        <v>840</v>
      </c>
      <c r="G205" s="53" t="s">
        <v>42</v>
      </c>
      <c r="H205" s="53" t="s">
        <v>843</v>
      </c>
      <c r="I205" s="41" t="s">
        <v>844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f>'EQUIPO ABRIL 2025'!AQ205</f>
        <v>0</v>
      </c>
      <c r="P205" s="45">
        <f t="shared" si="0"/>
        <v>0</v>
      </c>
      <c r="Q205" s="46">
        <f t="shared" si="297"/>
        <v>0</v>
      </c>
      <c r="R205" s="46">
        <f t="shared" ref="R205:T205" si="403">AL205</f>
        <v>0</v>
      </c>
      <c r="S205" s="46">
        <f t="shared" si="403"/>
        <v>0</v>
      </c>
      <c r="T205" s="47">
        <f t="shared" si="403"/>
        <v>0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2025'!AP204</f>
        <v>0</v>
      </c>
      <c r="AK205" s="52">
        <f t="shared" ref="AK205:AO205" si="404">P205-Z205+AE205+U205</f>
        <v>0</v>
      </c>
      <c r="AL205" s="46">
        <f t="shared" si="404"/>
        <v>0</v>
      </c>
      <c r="AM205" s="46">
        <f t="shared" si="404"/>
        <v>0</v>
      </c>
      <c r="AN205" s="46">
        <f t="shared" si="404"/>
        <v>0</v>
      </c>
      <c r="AO205" s="46">
        <f t="shared" si="404"/>
        <v>0</v>
      </c>
      <c r="AP205" s="37"/>
      <c r="AQ205" s="43">
        <f t="shared" si="3"/>
        <v>0</v>
      </c>
      <c r="AR205" s="41"/>
      <c r="AS205" s="41"/>
      <c r="AT205" s="53"/>
      <c r="AU205" s="54"/>
      <c r="AV205" s="54"/>
    </row>
    <row r="206" spans="1:48" ht="90" customHeight="1" x14ac:dyDescent="0.4">
      <c r="A206" s="35">
        <f t="shared" si="37"/>
        <v>200</v>
      </c>
      <c r="B206" s="67" t="s">
        <v>845</v>
      </c>
      <c r="C206" s="41" t="s">
        <v>91</v>
      </c>
      <c r="D206" s="41" t="s">
        <v>392</v>
      </c>
      <c r="E206" s="41" t="s">
        <v>792</v>
      </c>
      <c r="F206" s="41" t="s">
        <v>793</v>
      </c>
      <c r="G206" s="53" t="s">
        <v>42</v>
      </c>
      <c r="H206" s="160" t="s">
        <v>810</v>
      </c>
      <c r="I206" s="41" t="s">
        <v>846</v>
      </c>
      <c r="J206" s="41" t="s">
        <v>392</v>
      </c>
      <c r="K206" s="72">
        <v>45099</v>
      </c>
      <c r="L206" s="43">
        <v>412323</v>
      </c>
      <c r="M206" s="43">
        <v>386</v>
      </c>
      <c r="N206" s="44"/>
      <c r="O206" s="43">
        <f>'EQUIPO ABRIL 2025'!AQ206</f>
        <v>1</v>
      </c>
      <c r="P206" s="45">
        <f t="shared" si="0"/>
        <v>1</v>
      </c>
      <c r="Q206" s="46">
        <f t="shared" si="297"/>
        <v>1</v>
      </c>
      <c r="R206" s="46">
        <f t="shared" ref="R206:T206" si="405">AL206</f>
        <v>1</v>
      </c>
      <c r="S206" s="46">
        <f t="shared" si="405"/>
        <v>1</v>
      </c>
      <c r="T206" s="47">
        <f t="shared" si="405"/>
        <v>1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2025'!AP205</f>
        <v>1</v>
      </c>
      <c r="AK206" s="52">
        <f t="shared" ref="AK206:AO206" si="406">P206-Z206+AE206+U206</f>
        <v>1</v>
      </c>
      <c r="AL206" s="46">
        <f t="shared" si="406"/>
        <v>1</v>
      </c>
      <c r="AM206" s="46">
        <f t="shared" si="406"/>
        <v>1</v>
      </c>
      <c r="AN206" s="46">
        <f t="shared" si="406"/>
        <v>1</v>
      </c>
      <c r="AO206" s="46">
        <f t="shared" si="406"/>
        <v>1</v>
      </c>
      <c r="AP206" s="37"/>
      <c r="AQ206" s="43">
        <f t="shared" si="3"/>
        <v>1</v>
      </c>
      <c r="AR206" s="41"/>
      <c r="AS206" s="41"/>
      <c r="AT206" s="53"/>
      <c r="AU206" s="54"/>
      <c r="AV206" s="54"/>
    </row>
    <row r="207" spans="1:48" ht="90" customHeight="1" x14ac:dyDescent="0.4">
      <c r="A207" s="35">
        <f t="shared" si="37"/>
        <v>201</v>
      </c>
      <c r="B207" s="67" t="s">
        <v>847</v>
      </c>
      <c r="C207" s="41" t="s">
        <v>91</v>
      </c>
      <c r="D207" s="41" t="s">
        <v>392</v>
      </c>
      <c r="E207" s="41" t="s">
        <v>792</v>
      </c>
      <c r="F207" s="41" t="s">
        <v>848</v>
      </c>
      <c r="G207" s="53" t="s">
        <v>42</v>
      </c>
      <c r="H207" s="41"/>
      <c r="I207" s="41" t="s">
        <v>849</v>
      </c>
      <c r="J207" s="41" t="s">
        <v>392</v>
      </c>
      <c r="K207" s="72">
        <v>45099</v>
      </c>
      <c r="L207" s="43">
        <v>412323</v>
      </c>
      <c r="M207" s="43">
        <v>386</v>
      </c>
      <c r="N207" s="44"/>
      <c r="O207" s="43">
        <f>'EQUIPO ABRIL 2025'!AQ207</f>
        <v>7</v>
      </c>
      <c r="P207" s="45">
        <f t="shared" si="0"/>
        <v>7</v>
      </c>
      <c r="Q207" s="46">
        <f t="shared" si="297"/>
        <v>7</v>
      </c>
      <c r="R207" s="46">
        <f t="shared" ref="R207:T207" si="407">AL207</f>
        <v>7</v>
      </c>
      <c r="S207" s="46">
        <f t="shared" si="407"/>
        <v>7</v>
      </c>
      <c r="T207" s="47">
        <f t="shared" si="407"/>
        <v>7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2025'!AP206</f>
        <v>7</v>
      </c>
      <c r="AK207" s="52">
        <f t="shared" ref="AK207:AO207" si="408">P207-Z207+AE207+U207</f>
        <v>7</v>
      </c>
      <c r="AL207" s="46">
        <f t="shared" si="408"/>
        <v>7</v>
      </c>
      <c r="AM207" s="46">
        <f t="shared" si="408"/>
        <v>7</v>
      </c>
      <c r="AN207" s="46">
        <f t="shared" si="408"/>
        <v>7</v>
      </c>
      <c r="AO207" s="46">
        <f t="shared" si="408"/>
        <v>7</v>
      </c>
      <c r="AP207" s="37"/>
      <c r="AQ207" s="43">
        <f t="shared" si="3"/>
        <v>7</v>
      </c>
      <c r="AR207" s="41"/>
      <c r="AS207" s="41"/>
      <c r="AT207" s="53"/>
      <c r="AU207" s="54"/>
      <c r="AV207" s="54"/>
    </row>
    <row r="208" spans="1:48" ht="90" customHeight="1" x14ac:dyDescent="0.4">
      <c r="A208" s="35">
        <f t="shared" si="37"/>
        <v>202</v>
      </c>
      <c r="B208" s="73" t="s">
        <v>850</v>
      </c>
      <c r="C208" s="41" t="s">
        <v>91</v>
      </c>
      <c r="D208" s="41" t="s">
        <v>72</v>
      </c>
      <c r="E208" s="41" t="s">
        <v>792</v>
      </c>
      <c r="F208" s="41" t="s">
        <v>840</v>
      </c>
      <c r="G208" s="44" t="s">
        <v>42</v>
      </c>
      <c r="H208" s="41"/>
      <c r="I208" s="41" t="s">
        <v>851</v>
      </c>
      <c r="J208" s="41" t="s">
        <v>72</v>
      </c>
      <c r="K208" s="72">
        <v>45299</v>
      </c>
      <c r="L208" s="43"/>
      <c r="M208" s="43">
        <v>6</v>
      </c>
      <c r="N208" s="44"/>
      <c r="O208" s="43">
        <f>'EQUIPO ABRIL 2025'!AQ208</f>
        <v>0</v>
      </c>
      <c r="P208" s="45">
        <f t="shared" si="0"/>
        <v>0</v>
      </c>
      <c r="Q208" s="46">
        <f t="shared" si="297"/>
        <v>0</v>
      </c>
      <c r="R208" s="46">
        <f t="shared" ref="R208:T208" si="409">AL208</f>
        <v>0</v>
      </c>
      <c r="S208" s="46">
        <f t="shared" si="409"/>
        <v>0</v>
      </c>
      <c r="T208" s="47">
        <f t="shared" si="409"/>
        <v>0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2025'!AP207</f>
        <v>0</v>
      </c>
      <c r="AK208" s="52">
        <f t="shared" ref="AK208:AO208" si="410">P208-Z208+AE208+U208</f>
        <v>0</v>
      </c>
      <c r="AL208" s="46">
        <f t="shared" si="410"/>
        <v>0</v>
      </c>
      <c r="AM208" s="46">
        <f t="shared" si="410"/>
        <v>0</v>
      </c>
      <c r="AN208" s="46">
        <f t="shared" si="410"/>
        <v>0</v>
      </c>
      <c r="AO208" s="46">
        <f t="shared" si="410"/>
        <v>0</v>
      </c>
      <c r="AP208" s="37"/>
      <c r="AQ208" s="43">
        <f t="shared" si="3"/>
        <v>0</v>
      </c>
      <c r="AR208" s="41"/>
      <c r="AS208" s="41"/>
      <c r="AT208" s="53"/>
      <c r="AU208" s="54"/>
      <c r="AV208" s="54"/>
    </row>
    <row r="209" spans="1:48" ht="90" customHeight="1" x14ac:dyDescent="0.4">
      <c r="A209" s="35">
        <f t="shared" si="37"/>
        <v>203</v>
      </c>
      <c r="B209" s="67" t="s">
        <v>852</v>
      </c>
      <c r="C209" s="41" t="s">
        <v>410</v>
      </c>
      <c r="D209" s="41" t="s">
        <v>72</v>
      </c>
      <c r="E209" s="41" t="s">
        <v>792</v>
      </c>
      <c r="F209" s="41" t="s">
        <v>437</v>
      </c>
      <c r="G209" s="53" t="s">
        <v>42</v>
      </c>
      <c r="H209" s="53" t="s">
        <v>853</v>
      </c>
      <c r="I209" s="41" t="s">
        <v>854</v>
      </c>
      <c r="J209" s="41" t="s">
        <v>72</v>
      </c>
      <c r="K209" s="72">
        <v>45574</v>
      </c>
      <c r="L209" s="43" t="s">
        <v>855</v>
      </c>
      <c r="M209" s="43">
        <v>78</v>
      </c>
      <c r="N209" s="44"/>
      <c r="O209" s="43">
        <f>'EQUIPO ABRIL 2025'!AQ209</f>
        <v>22</v>
      </c>
      <c r="P209" s="45">
        <f t="shared" si="0"/>
        <v>22</v>
      </c>
      <c r="Q209" s="46">
        <f t="shared" si="297"/>
        <v>22</v>
      </c>
      <c r="R209" s="46">
        <f t="shared" ref="R209:T209" si="411">AL209</f>
        <v>22</v>
      </c>
      <c r="S209" s="46">
        <f t="shared" si="411"/>
        <v>22</v>
      </c>
      <c r="T209" s="47">
        <f t="shared" si="411"/>
        <v>22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2025'!AP208</f>
        <v>22</v>
      </c>
      <c r="AK209" s="52">
        <f t="shared" ref="AK209:AO209" si="412">P209-Z209+AE209+U209</f>
        <v>22</v>
      </c>
      <c r="AL209" s="46">
        <f t="shared" si="412"/>
        <v>22</v>
      </c>
      <c r="AM209" s="46">
        <f t="shared" si="412"/>
        <v>22</v>
      </c>
      <c r="AN209" s="46">
        <f t="shared" si="412"/>
        <v>22</v>
      </c>
      <c r="AO209" s="46">
        <f t="shared" si="412"/>
        <v>22</v>
      </c>
      <c r="AP209" s="37"/>
      <c r="AQ209" s="43">
        <f t="shared" si="3"/>
        <v>22</v>
      </c>
      <c r="AR209" s="41"/>
      <c r="AS209" s="41"/>
      <c r="AT209" s="53"/>
      <c r="AU209" s="54"/>
      <c r="AV209" s="54"/>
    </row>
    <row r="210" spans="1:48" ht="90" customHeight="1" x14ac:dyDescent="0.4">
      <c r="A210" s="35">
        <f t="shared" si="37"/>
        <v>204</v>
      </c>
      <c r="B210" s="67" t="s">
        <v>858</v>
      </c>
      <c r="C210" s="41" t="s">
        <v>410</v>
      </c>
      <c r="D210" s="41" t="s">
        <v>72</v>
      </c>
      <c r="E210" s="41" t="s">
        <v>792</v>
      </c>
      <c r="F210" s="41" t="s">
        <v>472</v>
      </c>
      <c r="G210" s="53" t="s">
        <v>42</v>
      </c>
      <c r="H210" s="74">
        <v>850</v>
      </c>
      <c r="I210" s="41" t="s">
        <v>859</v>
      </c>
      <c r="J210" s="41" t="s">
        <v>72</v>
      </c>
      <c r="K210" s="72">
        <v>45673</v>
      </c>
      <c r="L210" s="43" t="s">
        <v>89</v>
      </c>
      <c r="M210" s="43">
        <v>129</v>
      </c>
      <c r="N210" s="44"/>
      <c r="O210" s="43">
        <f>'EQUIPO ABRIL 2025'!AQ210</f>
        <v>15</v>
      </c>
      <c r="P210" s="45">
        <f t="shared" si="0"/>
        <v>15</v>
      </c>
      <c r="Q210" s="46">
        <f t="shared" si="297"/>
        <v>15</v>
      </c>
      <c r="R210" s="46">
        <f t="shared" ref="R210:T210" si="413">AL210</f>
        <v>15</v>
      </c>
      <c r="S210" s="46">
        <f t="shared" si="413"/>
        <v>15</v>
      </c>
      <c r="T210" s="47">
        <f t="shared" si="413"/>
        <v>15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2025'!AP209</f>
        <v>15</v>
      </c>
      <c r="AK210" s="52">
        <f t="shared" ref="AK210:AO210" si="414">P210-Z210+AE210+U210</f>
        <v>15</v>
      </c>
      <c r="AL210" s="46">
        <f t="shared" si="414"/>
        <v>15</v>
      </c>
      <c r="AM210" s="46">
        <f t="shared" si="414"/>
        <v>15</v>
      </c>
      <c r="AN210" s="46">
        <f t="shared" si="414"/>
        <v>15</v>
      </c>
      <c r="AO210" s="46">
        <f t="shared" si="414"/>
        <v>15</v>
      </c>
      <c r="AP210" s="37"/>
      <c r="AQ210" s="43">
        <f t="shared" si="3"/>
        <v>15</v>
      </c>
      <c r="AR210" s="41"/>
      <c r="AS210" s="41"/>
      <c r="AT210" s="53"/>
      <c r="AU210" s="54"/>
      <c r="AV210" s="54"/>
    </row>
    <row r="211" spans="1:48" ht="90" customHeight="1" x14ac:dyDescent="0.4">
      <c r="A211" s="35">
        <f t="shared" si="37"/>
        <v>205</v>
      </c>
      <c r="B211" s="67" t="s">
        <v>860</v>
      </c>
      <c r="C211" s="41" t="s">
        <v>91</v>
      </c>
      <c r="D211" s="41" t="s">
        <v>72</v>
      </c>
      <c r="E211" s="41" t="s">
        <v>792</v>
      </c>
      <c r="F211" s="41" t="s">
        <v>799</v>
      </c>
      <c r="G211" s="53" t="s">
        <v>42</v>
      </c>
      <c r="H211" s="53" t="s">
        <v>861</v>
      </c>
      <c r="I211" s="41" t="s">
        <v>862</v>
      </c>
      <c r="J211" s="41" t="s">
        <v>72</v>
      </c>
      <c r="K211" s="72">
        <v>45574</v>
      </c>
      <c r="L211" s="43" t="s">
        <v>855</v>
      </c>
      <c r="M211" s="43">
        <v>78</v>
      </c>
      <c r="N211" s="44"/>
      <c r="O211" s="43">
        <f>'EQUIPO ABRIL 2025'!AQ211</f>
        <v>3</v>
      </c>
      <c r="P211" s="45">
        <f t="shared" si="0"/>
        <v>3</v>
      </c>
      <c r="Q211" s="46">
        <f t="shared" si="297"/>
        <v>3</v>
      </c>
      <c r="R211" s="46">
        <f t="shared" ref="R211:T211" si="415">AL211</f>
        <v>3</v>
      </c>
      <c r="S211" s="46">
        <f t="shared" si="415"/>
        <v>3</v>
      </c>
      <c r="T211" s="47">
        <f t="shared" si="415"/>
        <v>3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2025'!AP210</f>
        <v>4</v>
      </c>
      <c r="AK211" s="52">
        <f t="shared" ref="AK211:AO211" si="416">P211-Z211+AE211+U211</f>
        <v>3</v>
      </c>
      <c r="AL211" s="46">
        <f t="shared" si="416"/>
        <v>3</v>
      </c>
      <c r="AM211" s="46">
        <f t="shared" si="416"/>
        <v>3</v>
      </c>
      <c r="AN211" s="46">
        <f t="shared" si="416"/>
        <v>3</v>
      </c>
      <c r="AO211" s="46">
        <f t="shared" si="416"/>
        <v>3</v>
      </c>
      <c r="AP211" s="37"/>
      <c r="AQ211" s="43">
        <f t="shared" si="3"/>
        <v>3</v>
      </c>
      <c r="AR211" s="41"/>
      <c r="AS211" s="41"/>
      <c r="AT211" s="53"/>
      <c r="AU211" s="54"/>
      <c r="AV211" s="54"/>
    </row>
    <row r="212" spans="1:48" ht="90" customHeight="1" x14ac:dyDescent="0.4">
      <c r="A212" s="35">
        <f t="shared" si="37"/>
        <v>206</v>
      </c>
      <c r="B212" s="67" t="s">
        <v>863</v>
      </c>
      <c r="C212" s="41" t="s">
        <v>212</v>
      </c>
      <c r="D212" s="41" t="s">
        <v>72</v>
      </c>
      <c r="E212" s="41" t="s">
        <v>792</v>
      </c>
      <c r="F212" s="41" t="s">
        <v>510</v>
      </c>
      <c r="G212" s="53"/>
      <c r="H212" s="53"/>
      <c r="I212" s="41" t="s">
        <v>864</v>
      </c>
      <c r="J212" s="41" t="s">
        <v>72</v>
      </c>
      <c r="K212" s="72">
        <v>45574</v>
      </c>
      <c r="L212" s="43" t="s">
        <v>855</v>
      </c>
      <c r="M212" s="43">
        <v>78</v>
      </c>
      <c r="N212" s="44"/>
      <c r="O212" s="43">
        <f>'EQUIPO ABRIL 2025'!AQ212</f>
        <v>1</v>
      </c>
      <c r="P212" s="45">
        <f t="shared" si="0"/>
        <v>1</v>
      </c>
      <c r="Q212" s="46">
        <f t="shared" si="297"/>
        <v>1</v>
      </c>
      <c r="R212" s="46">
        <f t="shared" ref="R212:T212" si="417">AL212</f>
        <v>1</v>
      </c>
      <c r="S212" s="46">
        <f t="shared" si="417"/>
        <v>1</v>
      </c>
      <c r="T212" s="47">
        <f t="shared" si="417"/>
        <v>1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2025'!AP211</f>
        <v>1</v>
      </c>
      <c r="AK212" s="52">
        <f t="shared" ref="AK212:AO212" si="418">P212-Z212+AE212+U212</f>
        <v>1</v>
      </c>
      <c r="AL212" s="46">
        <f t="shared" si="418"/>
        <v>1</v>
      </c>
      <c r="AM212" s="46">
        <f t="shared" si="418"/>
        <v>1</v>
      </c>
      <c r="AN212" s="46">
        <f t="shared" si="418"/>
        <v>1</v>
      </c>
      <c r="AO212" s="46">
        <f t="shared" si="418"/>
        <v>1</v>
      </c>
      <c r="AP212" s="37"/>
      <c r="AQ212" s="43">
        <f t="shared" si="3"/>
        <v>1</v>
      </c>
      <c r="AR212" s="41"/>
      <c r="AS212" s="41"/>
      <c r="AT212" s="53"/>
      <c r="AU212" s="54"/>
      <c r="AV212" s="54"/>
    </row>
    <row r="213" spans="1:48" ht="90" customHeight="1" x14ac:dyDescent="0.4">
      <c r="A213" s="35">
        <f t="shared" si="37"/>
        <v>207</v>
      </c>
      <c r="B213" s="67" t="s">
        <v>865</v>
      </c>
      <c r="C213" s="41" t="s">
        <v>155</v>
      </c>
      <c r="D213" s="41" t="s">
        <v>58</v>
      </c>
      <c r="E213" s="53" t="s">
        <v>866</v>
      </c>
      <c r="F213" s="41"/>
      <c r="G213" s="53" t="s">
        <v>42</v>
      </c>
      <c r="H213" s="53"/>
      <c r="I213" s="41" t="s">
        <v>866</v>
      </c>
      <c r="J213" s="41" t="s">
        <v>44</v>
      </c>
      <c r="K213" s="72">
        <v>45666</v>
      </c>
      <c r="L213" s="43" t="s">
        <v>45</v>
      </c>
      <c r="M213" s="43">
        <v>118</v>
      </c>
      <c r="N213" s="44"/>
      <c r="O213" s="43">
        <f>'EQUIPO ABRIL 2025'!AQ213</f>
        <v>6</v>
      </c>
      <c r="P213" s="45">
        <f t="shared" si="0"/>
        <v>6</v>
      </c>
      <c r="Q213" s="46">
        <f t="shared" si="297"/>
        <v>6</v>
      </c>
      <c r="R213" s="46">
        <f t="shared" ref="R213:T213" si="419">AL213</f>
        <v>6</v>
      </c>
      <c r="S213" s="46">
        <f t="shared" si="419"/>
        <v>6</v>
      </c>
      <c r="T213" s="47">
        <f t="shared" si="419"/>
        <v>6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2025'!AP212</f>
        <v>6</v>
      </c>
      <c r="AK213" s="52">
        <f t="shared" ref="AK213:AO213" si="420">P213-Z213+AE213+U213</f>
        <v>6</v>
      </c>
      <c r="AL213" s="46">
        <f t="shared" si="420"/>
        <v>6</v>
      </c>
      <c r="AM213" s="46">
        <f t="shared" si="420"/>
        <v>6</v>
      </c>
      <c r="AN213" s="46">
        <f t="shared" si="420"/>
        <v>6</v>
      </c>
      <c r="AO213" s="46">
        <f t="shared" si="420"/>
        <v>6</v>
      </c>
      <c r="AP213" s="37"/>
      <c r="AQ213" s="43">
        <f t="shared" si="3"/>
        <v>6</v>
      </c>
      <c r="AR213" s="41"/>
      <c r="AS213" s="41"/>
      <c r="AT213" s="53"/>
      <c r="AU213" s="54"/>
      <c r="AV213" s="54"/>
    </row>
    <row r="214" spans="1:48" ht="90" customHeight="1" x14ac:dyDescent="0.4">
      <c r="A214" s="35">
        <f t="shared" si="37"/>
        <v>208</v>
      </c>
      <c r="B214" s="110" t="s">
        <v>868</v>
      </c>
      <c r="C214" s="41" t="s">
        <v>190</v>
      </c>
      <c r="D214" s="41" t="s">
        <v>392</v>
      </c>
      <c r="E214" s="53" t="s">
        <v>869</v>
      </c>
      <c r="F214" s="53" t="s">
        <v>870</v>
      </c>
      <c r="G214" s="53" t="s">
        <v>42</v>
      </c>
      <c r="H214" s="74">
        <v>3640</v>
      </c>
      <c r="I214" s="41" t="s">
        <v>871</v>
      </c>
      <c r="J214" s="105" t="s">
        <v>397</v>
      </c>
      <c r="K214" s="72">
        <v>45670</v>
      </c>
      <c r="L214" s="43">
        <v>121307285</v>
      </c>
      <c r="M214" s="43">
        <v>124</v>
      </c>
      <c r="N214" s="44"/>
      <c r="O214" s="43">
        <f>'EQUIPO ABRIL 2025'!AQ214</f>
        <v>0</v>
      </c>
      <c r="P214" s="45">
        <f t="shared" si="0"/>
        <v>0</v>
      </c>
      <c r="Q214" s="46">
        <f t="shared" si="297"/>
        <v>0</v>
      </c>
      <c r="R214" s="46">
        <f t="shared" ref="R214:T214" si="421">AL214</f>
        <v>0</v>
      </c>
      <c r="S214" s="46">
        <f t="shared" si="421"/>
        <v>0</v>
      </c>
      <c r="T214" s="47">
        <f t="shared" si="421"/>
        <v>0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2025'!AP213</f>
        <v>0</v>
      </c>
      <c r="AK214" s="52">
        <f t="shared" ref="AK214:AO214" si="422">P214-Z214+AE214+U214</f>
        <v>0</v>
      </c>
      <c r="AL214" s="46">
        <f t="shared" si="422"/>
        <v>0</v>
      </c>
      <c r="AM214" s="46">
        <f t="shared" si="422"/>
        <v>0</v>
      </c>
      <c r="AN214" s="46">
        <f t="shared" si="422"/>
        <v>0</v>
      </c>
      <c r="AO214" s="46">
        <f t="shared" si="422"/>
        <v>0</v>
      </c>
      <c r="AP214" s="37"/>
      <c r="AQ214" s="43">
        <f t="shared" si="3"/>
        <v>0</v>
      </c>
      <c r="AR214" s="41"/>
      <c r="AS214" s="41"/>
      <c r="AT214" s="53"/>
      <c r="AU214" s="54"/>
      <c r="AV214" s="54"/>
    </row>
    <row r="215" spans="1:48" ht="90" customHeight="1" x14ac:dyDescent="0.4">
      <c r="A215" s="35">
        <f t="shared" si="37"/>
        <v>209</v>
      </c>
      <c r="B215" s="67" t="s">
        <v>873</v>
      </c>
      <c r="C215" s="41" t="s">
        <v>91</v>
      </c>
      <c r="D215" s="63" t="s">
        <v>58</v>
      </c>
      <c r="E215" s="41" t="s">
        <v>689</v>
      </c>
      <c r="F215" s="41" t="s">
        <v>874</v>
      </c>
      <c r="G215" s="53" t="s">
        <v>42</v>
      </c>
      <c r="H215" s="53" t="s">
        <v>875</v>
      </c>
      <c r="I215" s="41" t="s">
        <v>876</v>
      </c>
      <c r="J215" s="41" t="s">
        <v>72</v>
      </c>
      <c r="K215" s="72">
        <v>45107</v>
      </c>
      <c r="L215" s="43" t="s">
        <v>109</v>
      </c>
      <c r="M215" s="43">
        <v>394</v>
      </c>
      <c r="N215" s="44"/>
      <c r="O215" s="43">
        <f>'EQUIPO ABRIL 2025'!AQ215</f>
        <v>0</v>
      </c>
      <c r="P215" s="45">
        <f t="shared" si="0"/>
        <v>0</v>
      </c>
      <c r="Q215" s="46">
        <f t="shared" si="297"/>
        <v>0</v>
      </c>
      <c r="R215" s="46">
        <f t="shared" ref="R215:T215" si="423">AL215</f>
        <v>0</v>
      </c>
      <c r="S215" s="46">
        <f t="shared" si="423"/>
        <v>0</v>
      </c>
      <c r="T215" s="47">
        <f t="shared" si="423"/>
        <v>0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2025'!AP214</f>
        <v>0</v>
      </c>
      <c r="AK215" s="52">
        <f t="shared" ref="AK215:AO215" si="424">P215-Z215+AE215+U215</f>
        <v>0</v>
      </c>
      <c r="AL215" s="46">
        <f t="shared" si="424"/>
        <v>0</v>
      </c>
      <c r="AM215" s="46">
        <f t="shared" si="424"/>
        <v>0</v>
      </c>
      <c r="AN215" s="46">
        <f t="shared" si="424"/>
        <v>0</v>
      </c>
      <c r="AO215" s="46">
        <f t="shared" si="424"/>
        <v>0</v>
      </c>
      <c r="AP215" s="37"/>
      <c r="AQ215" s="43">
        <f t="shared" si="3"/>
        <v>0</v>
      </c>
      <c r="AR215" s="41"/>
      <c r="AS215" s="41"/>
      <c r="AT215" s="53"/>
      <c r="AU215" s="54"/>
      <c r="AV215" s="54"/>
    </row>
    <row r="216" spans="1:48" ht="90" customHeight="1" x14ac:dyDescent="0.4">
      <c r="A216" s="35">
        <f t="shared" si="37"/>
        <v>210</v>
      </c>
      <c r="B216" s="67" t="s">
        <v>878</v>
      </c>
      <c r="C216" s="41" t="s">
        <v>132</v>
      </c>
      <c r="D216" s="41" t="s">
        <v>72</v>
      </c>
      <c r="E216" s="41" t="s">
        <v>879</v>
      </c>
      <c r="F216" s="41" t="s">
        <v>880</v>
      </c>
      <c r="G216" s="53" t="s">
        <v>42</v>
      </c>
      <c r="H216" s="41"/>
      <c r="I216" s="41" t="s">
        <v>881</v>
      </c>
      <c r="J216" s="41"/>
      <c r="K216" s="72"/>
      <c r="L216" s="43"/>
      <c r="M216" s="43"/>
      <c r="N216" s="44"/>
      <c r="O216" s="43">
        <f>'EQUIPO ABRIL 2025'!AQ216</f>
        <v>1</v>
      </c>
      <c r="P216" s="45">
        <f t="shared" si="0"/>
        <v>1</v>
      </c>
      <c r="Q216" s="46">
        <f t="shared" si="297"/>
        <v>1</v>
      </c>
      <c r="R216" s="46">
        <f t="shared" ref="R216:T216" si="425">AL216</f>
        <v>1</v>
      </c>
      <c r="S216" s="46">
        <f t="shared" si="425"/>
        <v>1</v>
      </c>
      <c r="T216" s="47">
        <f t="shared" si="425"/>
        <v>1</v>
      </c>
      <c r="U216" s="48"/>
      <c r="V216" s="37"/>
      <c r="W216" s="37"/>
      <c r="X216" s="37"/>
      <c r="Y216" s="49"/>
      <c r="Z216" s="138"/>
      <c r="AA216" s="139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2025'!AP215</f>
        <v>1</v>
      </c>
      <c r="AK216" s="52">
        <f t="shared" ref="AK216:AO216" si="426">P216-Z216+AE216+U216</f>
        <v>1</v>
      </c>
      <c r="AL216" s="46">
        <f t="shared" si="426"/>
        <v>1</v>
      </c>
      <c r="AM216" s="46">
        <f t="shared" si="426"/>
        <v>1</v>
      </c>
      <c r="AN216" s="46">
        <f t="shared" si="426"/>
        <v>1</v>
      </c>
      <c r="AO216" s="46">
        <f t="shared" si="426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</row>
    <row r="217" spans="1:48" ht="90" customHeight="1" x14ac:dyDescent="0.4">
      <c r="A217" s="35">
        <f t="shared" si="37"/>
        <v>211</v>
      </c>
      <c r="B217" s="67" t="s">
        <v>882</v>
      </c>
      <c r="C217" s="41" t="s">
        <v>190</v>
      </c>
      <c r="D217" s="53" t="s">
        <v>176</v>
      </c>
      <c r="E217" s="41" t="s">
        <v>883</v>
      </c>
      <c r="F217" s="41" t="s">
        <v>884</v>
      </c>
      <c r="G217" s="53" t="s">
        <v>42</v>
      </c>
      <c r="H217" s="74"/>
      <c r="I217" s="41" t="s">
        <v>885</v>
      </c>
      <c r="J217" s="37" t="s">
        <v>72</v>
      </c>
      <c r="K217" s="42">
        <v>45566</v>
      </c>
      <c r="L217" s="43" t="s">
        <v>277</v>
      </c>
      <c r="M217" s="43">
        <v>69</v>
      </c>
      <c r="N217" s="44"/>
      <c r="O217" s="43">
        <f>'EQUIPO ABRIL 2025'!AQ217</f>
        <v>1</v>
      </c>
      <c r="P217" s="45">
        <f t="shared" si="0"/>
        <v>1</v>
      </c>
      <c r="Q217" s="46">
        <f t="shared" si="297"/>
        <v>1</v>
      </c>
      <c r="R217" s="46">
        <f t="shared" ref="R217:T217" si="427">AL217</f>
        <v>1</v>
      </c>
      <c r="S217" s="46">
        <f t="shared" si="427"/>
        <v>1</v>
      </c>
      <c r="T217" s="47">
        <f t="shared" si="427"/>
        <v>1</v>
      </c>
      <c r="U217" s="48"/>
      <c r="V217" s="37"/>
      <c r="W217" s="37"/>
      <c r="X217" s="37"/>
      <c r="Y217" s="49"/>
      <c r="Z217" s="50"/>
      <c r="AA217" s="37"/>
      <c r="AB217" s="37"/>
      <c r="AC217" s="37"/>
      <c r="AD217" s="49"/>
      <c r="AE217" s="50"/>
      <c r="AF217" s="37"/>
      <c r="AG217" s="37"/>
      <c r="AH217" s="37"/>
      <c r="AI217" s="49"/>
      <c r="AJ217" s="51">
        <f>'EQUIPO ENERO 2025'!AP216</f>
        <v>1</v>
      </c>
      <c r="AK217" s="52">
        <f t="shared" ref="AK217:AO217" si="428">P217-Z217+AE217+U217</f>
        <v>1</v>
      </c>
      <c r="AL217" s="46">
        <f t="shared" si="428"/>
        <v>1</v>
      </c>
      <c r="AM217" s="46">
        <f t="shared" si="428"/>
        <v>1</v>
      </c>
      <c r="AN217" s="46">
        <f t="shared" si="428"/>
        <v>1</v>
      </c>
      <c r="AO217" s="46">
        <f t="shared" si="428"/>
        <v>1</v>
      </c>
      <c r="AP217" s="37"/>
      <c r="AQ217" s="43">
        <f t="shared" si="3"/>
        <v>1</v>
      </c>
      <c r="AR217" s="41"/>
      <c r="AS217" s="41"/>
      <c r="AT217" s="53"/>
      <c r="AU217" s="54"/>
      <c r="AV217" s="54"/>
    </row>
    <row r="218" spans="1:48" ht="90" customHeight="1" x14ac:dyDescent="0.4">
      <c r="A218" s="35">
        <f t="shared" si="37"/>
        <v>212</v>
      </c>
      <c r="B218" s="161" t="s">
        <v>888</v>
      </c>
      <c r="C218" s="162" t="s">
        <v>97</v>
      </c>
      <c r="D218" s="162" t="s">
        <v>889</v>
      </c>
      <c r="E218" s="162" t="s">
        <v>890</v>
      </c>
      <c r="F218" s="162" t="s">
        <v>545</v>
      </c>
      <c r="G218" s="163" t="s">
        <v>42</v>
      </c>
      <c r="H218" s="162"/>
      <c r="I218" s="162" t="s">
        <v>891</v>
      </c>
      <c r="J218" s="162" t="s">
        <v>72</v>
      </c>
      <c r="K218" s="164">
        <v>44942</v>
      </c>
      <c r="L218" s="165" t="s">
        <v>892</v>
      </c>
      <c r="M218" s="166">
        <v>260</v>
      </c>
      <c r="N218" s="162"/>
      <c r="O218" s="43">
        <f>'EQUIPO ABRIL 2025'!AQ218</f>
        <v>0</v>
      </c>
      <c r="P218" s="167">
        <f t="shared" si="0"/>
        <v>0</v>
      </c>
      <c r="Q218" s="168">
        <f t="shared" si="297"/>
        <v>0</v>
      </c>
      <c r="R218" s="168">
        <f t="shared" ref="R218:T218" si="429">AL218</f>
        <v>0</v>
      </c>
      <c r="S218" s="168">
        <f t="shared" si="429"/>
        <v>0</v>
      </c>
      <c r="T218" s="169">
        <f t="shared" si="429"/>
        <v>0</v>
      </c>
      <c r="U218" s="170"/>
      <c r="V218" s="171"/>
      <c r="W218" s="171"/>
      <c r="X218" s="171"/>
      <c r="Y218" s="172"/>
      <c r="Z218" s="173"/>
      <c r="AA218" s="174"/>
      <c r="AB218" s="171"/>
      <c r="AC218" s="171"/>
      <c r="AD218" s="172"/>
      <c r="AE218" s="175"/>
      <c r="AF218" s="171"/>
      <c r="AG218" s="171"/>
      <c r="AH218" s="171"/>
      <c r="AI218" s="172"/>
      <c r="AJ218" s="51">
        <f>'EQUIPO ENERO 2025'!AP217</f>
        <v>0</v>
      </c>
      <c r="AK218" s="176">
        <f t="shared" ref="AK218:AO218" si="430">P218-Z218+AE218+U218</f>
        <v>0</v>
      </c>
      <c r="AL218" s="168">
        <f t="shared" si="430"/>
        <v>0</v>
      </c>
      <c r="AM218" s="168">
        <f t="shared" si="430"/>
        <v>0</v>
      </c>
      <c r="AN218" s="168">
        <f t="shared" si="430"/>
        <v>0</v>
      </c>
      <c r="AO218" s="168">
        <f t="shared" si="430"/>
        <v>0</v>
      </c>
      <c r="AP218" s="171"/>
      <c r="AQ218" s="166">
        <f t="shared" si="3"/>
        <v>0</v>
      </c>
      <c r="AR218" s="162"/>
      <c r="AS218" s="162"/>
      <c r="AT218" s="177"/>
      <c r="AU218" s="178"/>
      <c r="AV218" s="178"/>
    </row>
    <row r="219" spans="1:48" ht="90" customHeight="1" x14ac:dyDescent="0.4">
      <c r="A219" s="35">
        <f t="shared" si="37"/>
        <v>213</v>
      </c>
      <c r="B219" s="55" t="s">
        <v>893</v>
      </c>
      <c r="C219" s="64" t="s">
        <v>38</v>
      </c>
      <c r="D219" s="63" t="s">
        <v>58</v>
      </c>
      <c r="E219" s="57" t="s">
        <v>500</v>
      </c>
      <c r="F219" s="64" t="s">
        <v>799</v>
      </c>
      <c r="G219" s="55" t="s">
        <v>42</v>
      </c>
      <c r="H219" s="64"/>
      <c r="I219" s="61" t="s">
        <v>894</v>
      </c>
      <c r="J219" s="74" t="s">
        <v>58</v>
      </c>
      <c r="K219" s="66">
        <v>44592</v>
      </c>
      <c r="L219" s="43"/>
      <c r="M219" s="43"/>
      <c r="N219" s="41"/>
      <c r="O219" s="43">
        <f>'EQUIPO ABRIL 2025'!AQ219</f>
        <v>8</v>
      </c>
      <c r="P219" s="45">
        <f t="shared" si="0"/>
        <v>8</v>
      </c>
      <c r="Q219" s="46">
        <f t="shared" si="297"/>
        <v>8</v>
      </c>
      <c r="R219" s="46">
        <f t="shared" ref="R219:T219" si="431">AL219</f>
        <v>8</v>
      </c>
      <c r="S219" s="46">
        <f t="shared" si="431"/>
        <v>8</v>
      </c>
      <c r="T219" s="47">
        <f t="shared" si="431"/>
        <v>8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2025'!AP218</f>
        <v>8</v>
      </c>
      <c r="AK219" s="52">
        <f t="shared" ref="AK219:AO219" si="432">P219-Z219+AE219+U219</f>
        <v>8</v>
      </c>
      <c r="AL219" s="46">
        <f t="shared" si="432"/>
        <v>8</v>
      </c>
      <c r="AM219" s="46">
        <f t="shared" si="432"/>
        <v>8</v>
      </c>
      <c r="AN219" s="46">
        <f t="shared" si="432"/>
        <v>8</v>
      </c>
      <c r="AO219" s="46">
        <f t="shared" si="432"/>
        <v>8</v>
      </c>
      <c r="AP219" s="37"/>
      <c r="AQ219" s="43">
        <f t="shared" si="3"/>
        <v>8</v>
      </c>
      <c r="AR219" s="41"/>
      <c r="AS219" s="41"/>
      <c r="AT219" s="53"/>
      <c r="AU219" s="54"/>
      <c r="AV219" s="54"/>
    </row>
    <row r="220" spans="1:48" ht="90" customHeight="1" x14ac:dyDescent="0.4">
      <c r="A220" s="35">
        <f t="shared" si="37"/>
        <v>214</v>
      </c>
      <c r="B220" s="73" t="s">
        <v>895</v>
      </c>
      <c r="C220" s="64" t="s">
        <v>38</v>
      </c>
      <c r="D220" s="63" t="s">
        <v>58</v>
      </c>
      <c r="E220" s="57" t="s">
        <v>59</v>
      </c>
      <c r="F220" s="41"/>
      <c r="G220" s="44" t="s">
        <v>42</v>
      </c>
      <c r="H220" s="41"/>
      <c r="I220" s="41" t="s">
        <v>896</v>
      </c>
      <c r="J220" s="74" t="s">
        <v>58</v>
      </c>
      <c r="K220" s="66">
        <v>44592</v>
      </c>
      <c r="L220" s="43"/>
      <c r="M220" s="43"/>
      <c r="N220" s="53"/>
      <c r="O220" s="43">
        <f>'EQUIPO ABRIL 2025'!AQ220</f>
        <v>12</v>
      </c>
      <c r="P220" s="45">
        <f t="shared" si="0"/>
        <v>12</v>
      </c>
      <c r="Q220" s="46">
        <f t="shared" si="297"/>
        <v>12</v>
      </c>
      <c r="R220" s="46">
        <f t="shared" ref="R220:T220" si="433">AL220</f>
        <v>12</v>
      </c>
      <c r="S220" s="46">
        <f t="shared" si="433"/>
        <v>12</v>
      </c>
      <c r="T220" s="47">
        <f t="shared" si="433"/>
        <v>12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2025'!AP219</f>
        <v>12</v>
      </c>
      <c r="AK220" s="52">
        <f t="shared" ref="AK220:AO220" si="434">P220-Z220+AE220+U220</f>
        <v>12</v>
      </c>
      <c r="AL220" s="46">
        <f t="shared" si="434"/>
        <v>12</v>
      </c>
      <c r="AM220" s="46">
        <f t="shared" si="434"/>
        <v>12</v>
      </c>
      <c r="AN220" s="46">
        <f t="shared" si="434"/>
        <v>12</v>
      </c>
      <c r="AO220" s="46">
        <f t="shared" si="434"/>
        <v>12</v>
      </c>
      <c r="AP220" s="38" t="s">
        <v>755</v>
      </c>
      <c r="AQ220" s="43">
        <f t="shared" si="3"/>
        <v>12</v>
      </c>
      <c r="AR220" s="41"/>
      <c r="AS220" s="41"/>
      <c r="AT220" s="53"/>
      <c r="AU220" s="54"/>
      <c r="AV220" s="54"/>
    </row>
    <row r="221" spans="1:48" ht="90" customHeight="1" x14ac:dyDescent="0.4">
      <c r="A221" s="35">
        <f t="shared" si="37"/>
        <v>215</v>
      </c>
      <c r="B221" s="73" t="s">
        <v>897</v>
      </c>
      <c r="C221" s="64" t="s">
        <v>898</v>
      </c>
      <c r="D221" s="63" t="s">
        <v>176</v>
      </c>
      <c r="E221" s="57" t="s">
        <v>899</v>
      </c>
      <c r="F221" s="41" t="s">
        <v>510</v>
      </c>
      <c r="G221" s="44" t="s">
        <v>42</v>
      </c>
      <c r="H221" s="41"/>
      <c r="I221" s="41"/>
      <c r="J221" s="74" t="s">
        <v>72</v>
      </c>
      <c r="K221" s="66">
        <v>45566</v>
      </c>
      <c r="L221" s="43" t="s">
        <v>142</v>
      </c>
      <c r="M221" s="43">
        <v>76</v>
      </c>
      <c r="N221" s="53"/>
      <c r="O221" s="43">
        <f>'EQUIPO ABRIL 2025'!AQ221</f>
        <v>0</v>
      </c>
      <c r="P221" s="68">
        <v>0</v>
      </c>
      <c r="Q221" s="37">
        <v>0</v>
      </c>
      <c r="R221" s="37">
        <v>0</v>
      </c>
      <c r="S221" s="37">
        <f t="shared" ref="S221:T221" si="435">AM221</f>
        <v>0</v>
      </c>
      <c r="T221" s="132">
        <f t="shared" si="435"/>
        <v>0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2025'!AP220</f>
        <v>0</v>
      </c>
      <c r="AK221" s="139">
        <f t="shared" ref="AK221:AO221" si="436">P221-Z221+AE221+U221</f>
        <v>0</v>
      </c>
      <c r="AL221" s="37">
        <f t="shared" si="436"/>
        <v>0</v>
      </c>
      <c r="AM221" s="37">
        <f t="shared" si="436"/>
        <v>0</v>
      </c>
      <c r="AN221" s="37">
        <f t="shared" si="436"/>
        <v>0</v>
      </c>
      <c r="AO221" s="37">
        <f t="shared" si="436"/>
        <v>0</v>
      </c>
      <c r="AP221" s="38"/>
      <c r="AQ221" s="43">
        <f t="shared" si="3"/>
        <v>0</v>
      </c>
      <c r="AR221" s="41"/>
      <c r="AS221" s="41"/>
      <c r="AT221" s="53"/>
      <c r="AU221" s="54"/>
      <c r="AV221" s="54"/>
    </row>
    <row r="222" spans="1:48" ht="90" customHeight="1" x14ac:dyDescent="0.4">
      <c r="A222" s="35">
        <f t="shared" si="37"/>
        <v>216</v>
      </c>
      <c r="B222" s="73" t="s">
        <v>900</v>
      </c>
      <c r="C222" s="64" t="s">
        <v>38</v>
      </c>
      <c r="D222" s="63" t="s">
        <v>176</v>
      </c>
      <c r="E222" s="57" t="s">
        <v>899</v>
      </c>
      <c r="F222" s="41" t="s">
        <v>513</v>
      </c>
      <c r="G222" s="44" t="s">
        <v>42</v>
      </c>
      <c r="H222" s="41"/>
      <c r="I222" s="41" t="s">
        <v>901</v>
      </c>
      <c r="J222" s="74" t="s">
        <v>72</v>
      </c>
      <c r="K222" s="66">
        <v>45351</v>
      </c>
      <c r="L222" s="43" t="s">
        <v>902</v>
      </c>
      <c r="M222" s="43">
        <v>43</v>
      </c>
      <c r="N222" s="53"/>
      <c r="O222" s="43">
        <f>'EQUIPO ABRIL 2025'!AQ222</f>
        <v>4</v>
      </c>
      <c r="P222" s="45">
        <f t="shared" ref="P222:P277" si="437">O222</f>
        <v>4</v>
      </c>
      <c r="Q222" s="46">
        <f t="shared" ref="Q222:T222" si="438">AK222</f>
        <v>4</v>
      </c>
      <c r="R222" s="46">
        <f t="shared" si="438"/>
        <v>4</v>
      </c>
      <c r="S222" s="46">
        <f t="shared" si="438"/>
        <v>4</v>
      </c>
      <c r="T222" s="47">
        <f t="shared" si="438"/>
        <v>4</v>
      </c>
      <c r="U222" s="48"/>
      <c r="V222" s="37"/>
      <c r="W222" s="37"/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2025'!AP221</f>
        <v>4</v>
      </c>
      <c r="AK222" s="52">
        <f t="shared" ref="AK222:AO222" si="439">P222-Z222+AE222+U222</f>
        <v>4</v>
      </c>
      <c r="AL222" s="46">
        <f t="shared" si="439"/>
        <v>4</v>
      </c>
      <c r="AM222" s="46">
        <f t="shared" si="439"/>
        <v>4</v>
      </c>
      <c r="AN222" s="46">
        <f t="shared" si="439"/>
        <v>4</v>
      </c>
      <c r="AO222" s="46">
        <f t="shared" si="439"/>
        <v>4</v>
      </c>
      <c r="AP222" s="38"/>
      <c r="AQ222" s="43">
        <f t="shared" si="3"/>
        <v>4</v>
      </c>
      <c r="AR222" s="41"/>
      <c r="AS222" s="41"/>
      <c r="AT222" s="53"/>
      <c r="AU222" s="54"/>
      <c r="AV222" s="54"/>
    </row>
    <row r="223" spans="1:48" ht="90" customHeight="1" x14ac:dyDescent="0.4">
      <c r="A223" s="35">
        <f t="shared" si="37"/>
        <v>217</v>
      </c>
      <c r="B223" s="67" t="s">
        <v>903</v>
      </c>
      <c r="C223" s="64" t="s">
        <v>38</v>
      </c>
      <c r="D223" s="41"/>
      <c r="E223" s="41"/>
      <c r="F223" s="41"/>
      <c r="G223" s="53" t="s">
        <v>42</v>
      </c>
      <c r="H223" s="41"/>
      <c r="I223" s="41" t="s">
        <v>94</v>
      </c>
      <c r="J223" s="44"/>
      <c r="K223" s="72">
        <v>44592</v>
      </c>
      <c r="L223" s="43"/>
      <c r="M223" s="43"/>
      <c r="N223" s="44"/>
      <c r="O223" s="43">
        <f>'EQUIPO ABRIL 2025'!AQ223</f>
        <v>0</v>
      </c>
      <c r="P223" s="45">
        <f t="shared" si="437"/>
        <v>0</v>
      </c>
      <c r="Q223" s="46">
        <f t="shared" ref="Q223:T223" si="440">AK223</f>
        <v>0</v>
      </c>
      <c r="R223" s="46">
        <f t="shared" si="440"/>
        <v>0</v>
      </c>
      <c r="S223" s="46">
        <f t="shared" si="440"/>
        <v>0</v>
      </c>
      <c r="T223" s="47">
        <f t="shared" si="440"/>
        <v>0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2025'!AP222</f>
        <v>0</v>
      </c>
      <c r="AK223" s="52">
        <f t="shared" ref="AK223:AO223" si="441">P223-Z223+AE223+U223</f>
        <v>0</v>
      </c>
      <c r="AL223" s="46">
        <f t="shared" si="441"/>
        <v>0</v>
      </c>
      <c r="AM223" s="46">
        <f t="shared" si="441"/>
        <v>0</v>
      </c>
      <c r="AN223" s="46">
        <f t="shared" si="441"/>
        <v>0</v>
      </c>
      <c r="AO223" s="46">
        <f t="shared" si="441"/>
        <v>0</v>
      </c>
      <c r="AP223" s="37"/>
      <c r="AQ223" s="43">
        <f t="shared" si="3"/>
        <v>0</v>
      </c>
      <c r="AR223" s="41"/>
      <c r="AS223" s="41"/>
      <c r="AT223" s="53"/>
      <c r="AU223" s="54"/>
      <c r="AV223" s="54"/>
    </row>
    <row r="224" spans="1:48" ht="90" customHeight="1" x14ac:dyDescent="0.4">
      <c r="A224" s="35">
        <f t="shared" si="37"/>
        <v>218</v>
      </c>
      <c r="B224" s="73" t="s">
        <v>904</v>
      </c>
      <c r="C224" s="64" t="s">
        <v>38</v>
      </c>
      <c r="D224" s="41" t="s">
        <v>58</v>
      </c>
      <c r="E224" s="41" t="s">
        <v>905</v>
      </c>
      <c r="F224" s="41"/>
      <c r="G224" s="44" t="s">
        <v>42</v>
      </c>
      <c r="H224" s="41"/>
      <c r="I224" s="41" t="s">
        <v>906</v>
      </c>
      <c r="J224" s="41" t="s">
        <v>72</v>
      </c>
      <c r="K224" s="72">
        <v>44592</v>
      </c>
      <c r="L224" s="43"/>
      <c r="M224" s="43"/>
      <c r="N224" s="44"/>
      <c r="O224" s="43">
        <f>'EQUIPO ABRIL 2025'!AQ224</f>
        <v>1</v>
      </c>
      <c r="P224" s="45">
        <f t="shared" si="437"/>
        <v>1</v>
      </c>
      <c r="Q224" s="46">
        <f t="shared" ref="Q224:T224" si="442">AK224</f>
        <v>1</v>
      </c>
      <c r="R224" s="46">
        <f t="shared" si="442"/>
        <v>1</v>
      </c>
      <c r="S224" s="46">
        <f t="shared" si="442"/>
        <v>1</v>
      </c>
      <c r="T224" s="47">
        <f t="shared" si="442"/>
        <v>1</v>
      </c>
      <c r="U224" s="48"/>
      <c r="V224" s="37"/>
      <c r="W224" s="37"/>
      <c r="X224" s="37"/>
      <c r="Y224" s="49"/>
      <c r="Z224" s="138"/>
      <c r="AA224" s="139"/>
      <c r="AB224" s="37"/>
      <c r="AC224" s="37"/>
      <c r="AD224" s="49"/>
      <c r="AE224" s="50"/>
      <c r="AF224" s="37"/>
      <c r="AG224" s="37"/>
      <c r="AH224" s="37"/>
      <c r="AI224" s="49"/>
      <c r="AJ224" s="51">
        <f>'EQUIPO ENERO 2025'!AP223</f>
        <v>1</v>
      </c>
      <c r="AK224" s="52">
        <f t="shared" ref="AK224:AO224" si="443">P224-Z224+AE224+U224</f>
        <v>1</v>
      </c>
      <c r="AL224" s="46">
        <f t="shared" si="443"/>
        <v>1</v>
      </c>
      <c r="AM224" s="46">
        <f t="shared" si="443"/>
        <v>1</v>
      </c>
      <c r="AN224" s="46">
        <f t="shared" si="443"/>
        <v>1</v>
      </c>
      <c r="AO224" s="46">
        <f t="shared" si="443"/>
        <v>1</v>
      </c>
      <c r="AP224" s="37"/>
      <c r="AQ224" s="43">
        <f t="shared" si="3"/>
        <v>1</v>
      </c>
      <c r="AR224" s="41"/>
      <c r="AS224" s="41"/>
      <c r="AT224" s="53"/>
      <c r="AU224" s="54"/>
      <c r="AV224" s="54"/>
    </row>
    <row r="225" spans="1:48" ht="90" customHeight="1" x14ac:dyDescent="0.4">
      <c r="A225" s="35">
        <f t="shared" si="37"/>
        <v>219</v>
      </c>
      <c r="B225" s="67" t="s">
        <v>907</v>
      </c>
      <c r="C225" s="64" t="s">
        <v>38</v>
      </c>
      <c r="D225" s="41" t="s">
        <v>58</v>
      </c>
      <c r="E225" s="41" t="s">
        <v>908</v>
      </c>
      <c r="F225" s="41"/>
      <c r="G225" s="53" t="s">
        <v>42</v>
      </c>
      <c r="H225" s="74">
        <v>8200</v>
      </c>
      <c r="I225" s="41" t="s">
        <v>909</v>
      </c>
      <c r="J225" s="41" t="s">
        <v>72</v>
      </c>
      <c r="K225" s="72">
        <v>45673</v>
      </c>
      <c r="L225" s="43" t="s">
        <v>89</v>
      </c>
      <c r="M225" s="43">
        <v>131</v>
      </c>
      <c r="N225" s="53" t="s">
        <v>1741</v>
      </c>
      <c r="O225" s="43">
        <f>'EQUIPO ABRIL 2025'!AQ225</f>
        <v>4</v>
      </c>
      <c r="P225" s="45">
        <f t="shared" si="437"/>
        <v>4</v>
      </c>
      <c r="Q225" s="46">
        <f t="shared" ref="Q225:T225" si="444">AK225</f>
        <v>4</v>
      </c>
      <c r="R225" s="46">
        <f t="shared" si="444"/>
        <v>4</v>
      </c>
      <c r="S225" s="46">
        <f t="shared" si="444"/>
        <v>4</v>
      </c>
      <c r="T225" s="47">
        <f t="shared" si="444"/>
        <v>4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>
        <v>1</v>
      </c>
      <c r="AE225" s="50"/>
      <c r="AF225" s="37"/>
      <c r="AG225" s="37"/>
      <c r="AH225" s="37"/>
      <c r="AI225" s="49"/>
      <c r="AJ225" s="51">
        <f>'EQUIPO ENERO 2025'!AP224</f>
        <v>4</v>
      </c>
      <c r="AK225" s="52">
        <f t="shared" ref="AK225:AO225" si="445">P225-Z225+AE225+U225</f>
        <v>4</v>
      </c>
      <c r="AL225" s="46">
        <f t="shared" si="445"/>
        <v>4</v>
      </c>
      <c r="AM225" s="46">
        <f t="shared" si="445"/>
        <v>4</v>
      </c>
      <c r="AN225" s="46">
        <f t="shared" si="445"/>
        <v>4</v>
      </c>
      <c r="AO225" s="46">
        <f t="shared" si="445"/>
        <v>3</v>
      </c>
      <c r="AP225" s="37"/>
      <c r="AQ225" s="43">
        <f t="shared" si="3"/>
        <v>3</v>
      </c>
      <c r="AR225" s="41"/>
      <c r="AS225" s="41"/>
      <c r="AT225" s="53"/>
      <c r="AU225" s="54"/>
      <c r="AV225" s="54"/>
    </row>
    <row r="226" spans="1:48" ht="90" customHeight="1" x14ac:dyDescent="0.4">
      <c r="A226" s="35">
        <f t="shared" si="37"/>
        <v>220</v>
      </c>
      <c r="B226" s="55" t="s">
        <v>911</v>
      </c>
      <c r="C226" s="64" t="s">
        <v>38</v>
      </c>
      <c r="D226" s="63" t="s">
        <v>58</v>
      </c>
      <c r="E226" s="57" t="s">
        <v>608</v>
      </c>
      <c r="F226" s="64" t="s">
        <v>612</v>
      </c>
      <c r="G226" s="55" t="s">
        <v>42</v>
      </c>
      <c r="H226" s="64"/>
      <c r="I226" s="61" t="s">
        <v>912</v>
      </c>
      <c r="J226" s="74" t="s">
        <v>58</v>
      </c>
      <c r="K226" s="66">
        <v>44592</v>
      </c>
      <c r="L226" s="43"/>
      <c r="M226" s="43"/>
      <c r="N226" s="53"/>
      <c r="O226" s="43">
        <f>'EQUIPO ABRIL 2025'!AQ226</f>
        <v>12</v>
      </c>
      <c r="P226" s="45">
        <f t="shared" si="437"/>
        <v>12</v>
      </c>
      <c r="Q226" s="46">
        <f t="shared" ref="Q226:T226" si="446">AK226</f>
        <v>12</v>
      </c>
      <c r="R226" s="46">
        <f t="shared" si="446"/>
        <v>12</v>
      </c>
      <c r="S226" s="46">
        <f t="shared" si="446"/>
        <v>12</v>
      </c>
      <c r="T226" s="47">
        <f t="shared" si="446"/>
        <v>12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>
        <f>'EQUIPO ENERO 2025'!AP225</f>
        <v>12</v>
      </c>
      <c r="AK226" s="52">
        <f t="shared" ref="AK226:AO226" si="447">P226-Z226+AE226+U226</f>
        <v>12</v>
      </c>
      <c r="AL226" s="46">
        <f t="shared" si="447"/>
        <v>12</v>
      </c>
      <c r="AM226" s="46">
        <f t="shared" si="447"/>
        <v>12</v>
      </c>
      <c r="AN226" s="46">
        <f t="shared" si="447"/>
        <v>12</v>
      </c>
      <c r="AO226" s="46">
        <f t="shared" si="447"/>
        <v>12</v>
      </c>
      <c r="AP226" s="37"/>
      <c r="AQ226" s="43">
        <f t="shared" si="3"/>
        <v>12</v>
      </c>
      <c r="AR226" s="41"/>
      <c r="AS226" s="41"/>
      <c r="AT226" s="53"/>
      <c r="AU226" s="54"/>
      <c r="AV226" s="54"/>
    </row>
    <row r="227" spans="1:48" ht="90" customHeight="1" x14ac:dyDescent="0.4">
      <c r="A227" s="35">
        <f t="shared" si="37"/>
        <v>221</v>
      </c>
      <c r="B227" s="55" t="s">
        <v>915</v>
      </c>
      <c r="C227" s="64" t="s">
        <v>38</v>
      </c>
      <c r="D227" s="63"/>
      <c r="E227" s="57"/>
      <c r="F227" s="64"/>
      <c r="G227" s="55"/>
      <c r="H227" s="64"/>
      <c r="I227" s="61"/>
      <c r="J227" s="74"/>
      <c r="K227" s="66"/>
      <c r="L227" s="43"/>
      <c r="M227" s="43"/>
      <c r="N227" s="133"/>
      <c r="O227" s="43">
        <f>'EQUIPO ABRIL 2025'!AQ227</f>
        <v>0</v>
      </c>
      <c r="P227" s="45">
        <f t="shared" si="437"/>
        <v>0</v>
      </c>
      <c r="Q227" s="46">
        <f t="shared" ref="Q227:T227" si="448">AK227</f>
        <v>0</v>
      </c>
      <c r="R227" s="46">
        <f t="shared" si="448"/>
        <v>0</v>
      </c>
      <c r="S227" s="46">
        <f t="shared" si="448"/>
        <v>0</v>
      </c>
      <c r="T227" s="47">
        <f t="shared" si="448"/>
        <v>0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/>
      <c r="AK227" s="52">
        <f t="shared" ref="AK227:AO227" si="449">P227-Z227+AE227+U227</f>
        <v>0</v>
      </c>
      <c r="AL227" s="46">
        <f t="shared" si="449"/>
        <v>0</v>
      </c>
      <c r="AM227" s="46">
        <f t="shared" si="449"/>
        <v>0</v>
      </c>
      <c r="AN227" s="46">
        <f t="shared" si="449"/>
        <v>0</v>
      </c>
      <c r="AO227" s="46">
        <f t="shared" si="449"/>
        <v>0</v>
      </c>
      <c r="AP227" s="37"/>
      <c r="AQ227" s="43">
        <f t="shared" si="3"/>
        <v>0</v>
      </c>
      <c r="AR227" s="41"/>
      <c r="AS227" s="41"/>
      <c r="AT227" s="53"/>
      <c r="AU227" s="54"/>
      <c r="AV227" s="54"/>
    </row>
    <row r="228" spans="1:48" ht="90" customHeight="1" x14ac:dyDescent="0.4">
      <c r="A228" s="35">
        <f t="shared" si="37"/>
        <v>222</v>
      </c>
      <c r="B228" s="67" t="s">
        <v>917</v>
      </c>
      <c r="C228" s="64" t="s">
        <v>38</v>
      </c>
      <c r="D228" s="41" t="s">
        <v>59</v>
      </c>
      <c r="E228" s="41" t="s">
        <v>918</v>
      </c>
      <c r="F228" s="41" t="s">
        <v>609</v>
      </c>
      <c r="G228" s="53" t="s">
        <v>42</v>
      </c>
      <c r="H228" s="74">
        <v>300</v>
      </c>
      <c r="I228" s="41" t="s">
        <v>919</v>
      </c>
      <c r="J228" s="41" t="s">
        <v>72</v>
      </c>
      <c r="K228" s="66">
        <v>45574</v>
      </c>
      <c r="L228" s="43" t="s">
        <v>142</v>
      </c>
      <c r="M228" s="43">
        <v>74</v>
      </c>
      <c r="N228" s="53"/>
      <c r="O228" s="43">
        <f>'EQUIPO ABRIL 2025'!AQ228</f>
        <v>48</v>
      </c>
      <c r="P228" s="45">
        <f t="shared" si="437"/>
        <v>48</v>
      </c>
      <c r="Q228" s="46">
        <f t="shared" ref="Q228:T228" si="450">AK228</f>
        <v>48</v>
      </c>
      <c r="R228" s="46">
        <f t="shared" si="450"/>
        <v>48</v>
      </c>
      <c r="S228" s="46">
        <f t="shared" si="450"/>
        <v>48</v>
      </c>
      <c r="T228" s="47">
        <f t="shared" si="450"/>
        <v>48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2025'!AP227</f>
        <v>48</v>
      </c>
      <c r="AK228" s="52">
        <f t="shared" ref="AK228:AO228" si="451">P228-Z228+AE228+U228</f>
        <v>48</v>
      </c>
      <c r="AL228" s="46">
        <f t="shared" si="451"/>
        <v>48</v>
      </c>
      <c r="AM228" s="46">
        <f t="shared" si="451"/>
        <v>48</v>
      </c>
      <c r="AN228" s="46">
        <f t="shared" si="451"/>
        <v>48</v>
      </c>
      <c r="AO228" s="46">
        <f t="shared" si="451"/>
        <v>48</v>
      </c>
      <c r="AP228" s="37"/>
      <c r="AQ228" s="43">
        <f t="shared" si="3"/>
        <v>48</v>
      </c>
      <c r="AR228" s="41"/>
      <c r="AS228" s="53"/>
      <c r="AT228" s="53"/>
      <c r="AU228" s="54"/>
      <c r="AV228" s="54"/>
    </row>
    <row r="229" spans="1:48" ht="90" customHeight="1" x14ac:dyDescent="0.4">
      <c r="A229" s="35">
        <f t="shared" si="37"/>
        <v>223</v>
      </c>
      <c r="B229" s="67" t="s">
        <v>922</v>
      </c>
      <c r="C229" s="64" t="s">
        <v>38</v>
      </c>
      <c r="D229" s="41" t="s">
        <v>58</v>
      </c>
      <c r="E229" s="41" t="s">
        <v>923</v>
      </c>
      <c r="F229" s="41"/>
      <c r="G229" s="53"/>
      <c r="H229" s="41"/>
      <c r="I229" s="41" t="s">
        <v>924</v>
      </c>
      <c r="J229" s="41" t="s">
        <v>72</v>
      </c>
      <c r="K229" s="72">
        <v>45107</v>
      </c>
      <c r="L229" s="43" t="s">
        <v>109</v>
      </c>
      <c r="M229" s="43">
        <v>388</v>
      </c>
      <c r="N229" s="44"/>
      <c r="O229" s="43">
        <f>'EQUIPO ABRIL 2025'!AQ229</f>
        <v>0</v>
      </c>
      <c r="P229" s="45">
        <f t="shared" si="437"/>
        <v>0</v>
      </c>
      <c r="Q229" s="46">
        <f t="shared" ref="Q229:T229" si="452">AK229</f>
        <v>0</v>
      </c>
      <c r="R229" s="46">
        <f t="shared" si="452"/>
        <v>0</v>
      </c>
      <c r="S229" s="46">
        <f t="shared" si="452"/>
        <v>0</v>
      </c>
      <c r="T229" s="47">
        <f t="shared" si="452"/>
        <v>0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2025'!AP228</f>
        <v>0</v>
      </c>
      <c r="AK229" s="52">
        <f t="shared" ref="AK229:AO229" si="453">P229-Z229+AE229+U229</f>
        <v>0</v>
      </c>
      <c r="AL229" s="46">
        <f t="shared" si="453"/>
        <v>0</v>
      </c>
      <c r="AM229" s="46">
        <f t="shared" si="453"/>
        <v>0</v>
      </c>
      <c r="AN229" s="46">
        <f t="shared" si="453"/>
        <v>0</v>
      </c>
      <c r="AO229" s="46">
        <f t="shared" si="453"/>
        <v>0</v>
      </c>
      <c r="AP229" s="37"/>
      <c r="AQ229" s="43">
        <f t="shared" si="3"/>
        <v>0</v>
      </c>
      <c r="AR229" s="41"/>
      <c r="AS229" s="41"/>
      <c r="AT229" s="53"/>
      <c r="AU229" s="54"/>
      <c r="AV229" s="54"/>
    </row>
    <row r="230" spans="1:48" ht="90" customHeight="1" x14ac:dyDescent="0.4">
      <c r="A230" s="35">
        <f t="shared" si="37"/>
        <v>224</v>
      </c>
      <c r="B230" s="55" t="s">
        <v>929</v>
      </c>
      <c r="C230" s="64" t="s">
        <v>38</v>
      </c>
      <c r="D230" s="63" t="s">
        <v>58</v>
      </c>
      <c r="E230" s="57" t="s">
        <v>930</v>
      </c>
      <c r="F230" s="64" t="s">
        <v>609</v>
      </c>
      <c r="G230" s="55" t="s">
        <v>42</v>
      </c>
      <c r="H230" s="65">
        <v>300</v>
      </c>
      <c r="I230" s="41" t="s">
        <v>919</v>
      </c>
      <c r="J230" s="74" t="s">
        <v>58</v>
      </c>
      <c r="K230" s="66">
        <v>44592</v>
      </c>
      <c r="L230" s="43"/>
      <c r="M230" s="43"/>
      <c r="N230" s="41"/>
      <c r="O230" s="43">
        <f>'EQUIPO ABRIL 2025'!AQ230</f>
        <v>47</v>
      </c>
      <c r="P230" s="45">
        <f t="shared" si="437"/>
        <v>47</v>
      </c>
      <c r="Q230" s="46">
        <f t="shared" ref="Q230:T230" si="454">AK230</f>
        <v>47</v>
      </c>
      <c r="R230" s="46">
        <f t="shared" si="454"/>
        <v>47</v>
      </c>
      <c r="S230" s="46">
        <f t="shared" si="454"/>
        <v>47</v>
      </c>
      <c r="T230" s="47">
        <f t="shared" si="454"/>
        <v>47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2025'!AP229</f>
        <v>47</v>
      </c>
      <c r="AK230" s="52">
        <f t="shared" ref="AK230:AO230" si="455">P230-Z230+AE230+U230</f>
        <v>47</v>
      </c>
      <c r="AL230" s="46">
        <f t="shared" si="455"/>
        <v>47</v>
      </c>
      <c r="AM230" s="46">
        <f t="shared" si="455"/>
        <v>47</v>
      </c>
      <c r="AN230" s="46">
        <f t="shared" si="455"/>
        <v>47</v>
      </c>
      <c r="AO230" s="46">
        <f t="shared" si="455"/>
        <v>47</v>
      </c>
      <c r="AP230" s="37"/>
      <c r="AQ230" s="43">
        <f t="shared" si="3"/>
        <v>47</v>
      </c>
      <c r="AR230" s="41"/>
      <c r="AS230" s="41"/>
      <c r="AT230" s="53"/>
      <c r="AU230" s="54"/>
      <c r="AV230" s="54"/>
    </row>
    <row r="231" spans="1:48" ht="90" customHeight="1" x14ac:dyDescent="0.4">
      <c r="A231" s="35">
        <f t="shared" si="37"/>
        <v>225</v>
      </c>
      <c r="B231" s="55" t="s">
        <v>934</v>
      </c>
      <c r="C231" s="64" t="s">
        <v>38</v>
      </c>
      <c r="D231" s="63" t="s">
        <v>788</v>
      </c>
      <c r="E231" s="57" t="s">
        <v>788</v>
      </c>
      <c r="F231" s="64"/>
      <c r="G231" s="55" t="s">
        <v>42</v>
      </c>
      <c r="H231" s="64"/>
      <c r="I231" s="61" t="s">
        <v>935</v>
      </c>
      <c r="J231" s="63" t="s">
        <v>788</v>
      </c>
      <c r="K231" s="66">
        <v>44592</v>
      </c>
      <c r="L231" s="43"/>
      <c r="M231" s="43"/>
      <c r="N231" s="41"/>
      <c r="O231" s="43">
        <f>'EQUIPO ABRIL 2025'!AQ231</f>
        <v>1</v>
      </c>
      <c r="P231" s="45">
        <f t="shared" si="437"/>
        <v>1</v>
      </c>
      <c r="Q231" s="46">
        <f t="shared" ref="Q231:T231" si="456">AK231</f>
        <v>1</v>
      </c>
      <c r="R231" s="46">
        <f t="shared" si="456"/>
        <v>1</v>
      </c>
      <c r="S231" s="46">
        <f t="shared" si="456"/>
        <v>1</v>
      </c>
      <c r="T231" s="47">
        <f t="shared" si="456"/>
        <v>1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2025'!AP230</f>
        <v>1</v>
      </c>
      <c r="AK231" s="52">
        <f t="shared" ref="AK231:AO231" si="457">P231-Z231+AE231+U231</f>
        <v>1</v>
      </c>
      <c r="AL231" s="46">
        <f t="shared" si="457"/>
        <v>1</v>
      </c>
      <c r="AM231" s="46">
        <f t="shared" si="457"/>
        <v>1</v>
      </c>
      <c r="AN231" s="46">
        <f t="shared" si="457"/>
        <v>1</v>
      </c>
      <c r="AO231" s="46">
        <f t="shared" si="457"/>
        <v>1</v>
      </c>
      <c r="AP231" s="37"/>
      <c r="AQ231" s="43">
        <f t="shared" si="3"/>
        <v>1</v>
      </c>
      <c r="AR231" s="41"/>
      <c r="AS231" s="41"/>
      <c r="AT231" s="53"/>
      <c r="AU231" s="54"/>
      <c r="AV231" s="54"/>
    </row>
    <row r="232" spans="1:48" ht="90" customHeight="1" x14ac:dyDescent="0.4">
      <c r="A232" s="35">
        <f t="shared" si="37"/>
        <v>226</v>
      </c>
      <c r="B232" s="73" t="s">
        <v>937</v>
      </c>
      <c r="C232" s="41" t="s">
        <v>410</v>
      </c>
      <c r="D232" s="63" t="s">
        <v>58</v>
      </c>
      <c r="E232" s="57" t="s">
        <v>59</v>
      </c>
      <c r="F232" s="41"/>
      <c r="G232" s="44" t="s">
        <v>42</v>
      </c>
      <c r="H232" s="41"/>
      <c r="I232" s="41" t="s">
        <v>938</v>
      </c>
      <c r="J232" s="74" t="s">
        <v>58</v>
      </c>
      <c r="K232" s="66">
        <v>44592</v>
      </c>
      <c r="L232" s="43"/>
      <c r="M232" s="43"/>
      <c r="N232" s="53"/>
      <c r="O232" s="43">
        <f>'EQUIPO ABRIL 2025'!AQ232</f>
        <v>1</v>
      </c>
      <c r="P232" s="45">
        <f t="shared" si="437"/>
        <v>1</v>
      </c>
      <c r="Q232" s="46">
        <f t="shared" ref="Q232:T232" si="458">AK232</f>
        <v>1</v>
      </c>
      <c r="R232" s="46">
        <f t="shared" si="458"/>
        <v>1</v>
      </c>
      <c r="S232" s="46">
        <f t="shared" si="458"/>
        <v>1</v>
      </c>
      <c r="T232" s="47">
        <f t="shared" si="458"/>
        <v>1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2025'!AP231</f>
        <v>1</v>
      </c>
      <c r="AK232" s="52">
        <f t="shared" ref="AK232:AO232" si="459">P232-Z232+AE232+U232</f>
        <v>1</v>
      </c>
      <c r="AL232" s="46">
        <f t="shared" si="459"/>
        <v>1</v>
      </c>
      <c r="AM232" s="46">
        <f t="shared" si="459"/>
        <v>1</v>
      </c>
      <c r="AN232" s="46">
        <f t="shared" si="459"/>
        <v>1</v>
      </c>
      <c r="AO232" s="46">
        <f t="shared" si="459"/>
        <v>1</v>
      </c>
      <c r="AP232" s="38" t="s">
        <v>939</v>
      </c>
      <c r="AQ232" s="43">
        <f t="shared" si="3"/>
        <v>1</v>
      </c>
      <c r="AR232" s="53"/>
      <c r="AS232" s="53"/>
      <c r="AT232" s="53"/>
      <c r="AU232" s="54"/>
      <c r="AV232" s="54"/>
    </row>
    <row r="233" spans="1:48" ht="90" customHeight="1" x14ac:dyDescent="0.4">
      <c r="A233" s="35">
        <f t="shared" si="37"/>
        <v>227</v>
      </c>
      <c r="B233" s="73" t="s">
        <v>940</v>
      </c>
      <c r="C233" s="64" t="s">
        <v>410</v>
      </c>
      <c r="D233" s="63" t="s">
        <v>218</v>
      </c>
      <c r="E233" s="57" t="s">
        <v>218</v>
      </c>
      <c r="F233" s="41"/>
      <c r="G233" s="44" t="s">
        <v>42</v>
      </c>
      <c r="H233" s="41"/>
      <c r="I233" s="41" t="s">
        <v>941</v>
      </c>
      <c r="J233" s="74" t="s">
        <v>218</v>
      </c>
      <c r="K233" s="66">
        <v>44592</v>
      </c>
      <c r="L233" s="43"/>
      <c r="M233" s="43"/>
      <c r="N233" s="41"/>
      <c r="O233" s="43">
        <f>'EQUIPO ABRIL 2025'!AQ233</f>
        <v>1</v>
      </c>
      <c r="P233" s="45">
        <f t="shared" si="437"/>
        <v>1</v>
      </c>
      <c r="Q233" s="46">
        <f t="shared" ref="Q233:T233" si="460">AK233</f>
        <v>1</v>
      </c>
      <c r="R233" s="46">
        <f t="shared" si="460"/>
        <v>1</v>
      </c>
      <c r="S233" s="46">
        <f t="shared" si="460"/>
        <v>1</v>
      </c>
      <c r="T233" s="47">
        <f t="shared" si="460"/>
        <v>1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>
        <f>'EQUIPO ENERO 2025'!AP232</f>
        <v>1</v>
      </c>
      <c r="AK233" s="52">
        <f t="shared" ref="AK233:AO233" si="461">P233-Z233+AE233+U233</f>
        <v>1</v>
      </c>
      <c r="AL233" s="46">
        <f t="shared" si="461"/>
        <v>1</v>
      </c>
      <c r="AM233" s="46">
        <f t="shared" si="461"/>
        <v>1</v>
      </c>
      <c r="AN233" s="46">
        <f t="shared" si="461"/>
        <v>1</v>
      </c>
      <c r="AO233" s="46">
        <f t="shared" si="461"/>
        <v>1</v>
      </c>
      <c r="AP233" s="37">
        <v>1</v>
      </c>
      <c r="AQ233" s="43">
        <f t="shared" si="3"/>
        <v>1</v>
      </c>
      <c r="AR233" s="41"/>
      <c r="AS233" s="41"/>
      <c r="AT233" s="53"/>
      <c r="AU233" s="54"/>
      <c r="AV233" s="54"/>
    </row>
    <row r="234" spans="1:48" ht="90" customHeight="1" x14ac:dyDescent="0.4">
      <c r="A234" s="35">
        <f t="shared" si="37"/>
        <v>228</v>
      </c>
      <c r="B234" s="67" t="s">
        <v>942</v>
      </c>
      <c r="C234" s="41" t="s">
        <v>410</v>
      </c>
      <c r="D234" s="63" t="s">
        <v>58</v>
      </c>
      <c r="E234" s="41" t="s">
        <v>890</v>
      </c>
      <c r="F234" s="41" t="s">
        <v>943</v>
      </c>
      <c r="G234" s="53" t="s">
        <v>42</v>
      </c>
      <c r="H234" s="74">
        <v>9000</v>
      </c>
      <c r="I234" s="41" t="s">
        <v>944</v>
      </c>
      <c r="J234" s="41" t="s">
        <v>72</v>
      </c>
      <c r="K234" s="72"/>
      <c r="L234" s="43"/>
      <c r="M234" s="43"/>
      <c r="N234" s="44"/>
      <c r="O234" s="43">
        <f>'EQUIPO ABRIL 2025'!AQ234</f>
        <v>2</v>
      </c>
      <c r="P234" s="45">
        <f t="shared" si="437"/>
        <v>2</v>
      </c>
      <c r="Q234" s="46">
        <f t="shared" ref="Q234:T234" si="462">AK234</f>
        <v>2</v>
      </c>
      <c r="R234" s="46">
        <f t="shared" si="462"/>
        <v>2</v>
      </c>
      <c r="S234" s="46">
        <f t="shared" si="462"/>
        <v>2</v>
      </c>
      <c r="T234" s="47">
        <f t="shared" si="462"/>
        <v>2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2025'!AP233</f>
        <v>2</v>
      </c>
      <c r="AK234" s="52">
        <f t="shared" ref="AK234:AO234" si="463">P234-Z234+AE234+U234</f>
        <v>2</v>
      </c>
      <c r="AL234" s="46">
        <f t="shared" si="463"/>
        <v>2</v>
      </c>
      <c r="AM234" s="46">
        <f t="shared" si="463"/>
        <v>2</v>
      </c>
      <c r="AN234" s="46">
        <f t="shared" si="463"/>
        <v>2</v>
      </c>
      <c r="AO234" s="46">
        <f t="shared" si="463"/>
        <v>2</v>
      </c>
      <c r="AP234" s="37"/>
      <c r="AQ234" s="43">
        <f t="shared" si="3"/>
        <v>2</v>
      </c>
      <c r="AR234" s="41"/>
      <c r="AS234" s="41"/>
      <c r="AT234" s="53"/>
      <c r="AU234" s="54"/>
      <c r="AV234" s="54"/>
    </row>
    <row r="235" spans="1:48" ht="90" customHeight="1" x14ac:dyDescent="0.4">
      <c r="A235" s="35">
        <f t="shared" si="37"/>
        <v>229</v>
      </c>
      <c r="B235" s="67" t="s">
        <v>946</v>
      </c>
      <c r="C235" s="41"/>
      <c r="D235" s="63" t="s">
        <v>58</v>
      </c>
      <c r="E235" s="41" t="s">
        <v>182</v>
      </c>
      <c r="F235" s="41" t="s">
        <v>452</v>
      </c>
      <c r="G235" s="53" t="s">
        <v>42</v>
      </c>
      <c r="H235" s="41"/>
      <c r="I235" s="41" t="s">
        <v>949</v>
      </c>
      <c r="J235" s="41" t="s">
        <v>72</v>
      </c>
      <c r="K235" s="72">
        <v>44592</v>
      </c>
      <c r="L235" s="43"/>
      <c r="M235" s="43"/>
      <c r="N235" s="44"/>
      <c r="O235" s="43">
        <f>'EQUIPO ABRIL 2025'!AQ235</f>
        <v>0</v>
      </c>
      <c r="P235" s="45">
        <f t="shared" si="437"/>
        <v>0</v>
      </c>
      <c r="Q235" s="46">
        <f t="shared" ref="Q235:T235" si="464">AK235</f>
        <v>0</v>
      </c>
      <c r="R235" s="46">
        <f t="shared" si="464"/>
        <v>0</v>
      </c>
      <c r="S235" s="46">
        <f t="shared" si="464"/>
        <v>0</v>
      </c>
      <c r="T235" s="47">
        <f t="shared" si="464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2025'!AP234</f>
        <v>0</v>
      </c>
      <c r="AK235" s="52">
        <f t="shared" ref="AK235:AO235" si="465">P235-Z235+AE235+U235</f>
        <v>0</v>
      </c>
      <c r="AL235" s="46">
        <f t="shared" si="465"/>
        <v>0</v>
      </c>
      <c r="AM235" s="46">
        <f t="shared" si="465"/>
        <v>0</v>
      </c>
      <c r="AN235" s="46">
        <f t="shared" si="465"/>
        <v>0</v>
      </c>
      <c r="AO235" s="46">
        <f t="shared" si="465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</row>
    <row r="236" spans="1:48" ht="90" customHeight="1" x14ac:dyDescent="0.4">
      <c r="A236" s="35">
        <f t="shared" si="37"/>
        <v>230</v>
      </c>
      <c r="B236" s="67" t="s">
        <v>950</v>
      </c>
      <c r="C236" s="41" t="s">
        <v>97</v>
      </c>
      <c r="D236" s="41"/>
      <c r="E236" s="41" t="s">
        <v>59</v>
      </c>
      <c r="F236" s="41"/>
      <c r="G236" s="53"/>
      <c r="H236" s="41"/>
      <c r="I236" s="41" t="s">
        <v>951</v>
      </c>
      <c r="J236" s="41" t="s">
        <v>743</v>
      </c>
      <c r="K236" s="72">
        <v>45241</v>
      </c>
      <c r="L236" s="43">
        <v>2590526372</v>
      </c>
      <c r="M236" s="43">
        <v>465</v>
      </c>
      <c r="N236" s="44"/>
      <c r="O236" s="43">
        <f>'EQUIPO ABRIL 2025'!AQ236</f>
        <v>0</v>
      </c>
      <c r="P236" s="45">
        <f t="shared" si="437"/>
        <v>0</v>
      </c>
      <c r="Q236" s="46">
        <f t="shared" ref="Q236:T236" si="466">AK236</f>
        <v>0</v>
      </c>
      <c r="R236" s="46">
        <f t="shared" si="466"/>
        <v>0</v>
      </c>
      <c r="S236" s="46">
        <f t="shared" si="466"/>
        <v>0</v>
      </c>
      <c r="T236" s="47">
        <f t="shared" si="466"/>
        <v>0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1">
        <f>'EQUIPO ENERO 2025'!AP235</f>
        <v>0</v>
      </c>
      <c r="AK236" s="52">
        <f t="shared" ref="AK236:AO236" si="467">P236-Z236+AE236+U236</f>
        <v>0</v>
      </c>
      <c r="AL236" s="46">
        <f t="shared" si="467"/>
        <v>0</v>
      </c>
      <c r="AM236" s="46">
        <f t="shared" si="467"/>
        <v>0</v>
      </c>
      <c r="AN236" s="46">
        <f t="shared" si="467"/>
        <v>0</v>
      </c>
      <c r="AO236" s="46">
        <f t="shared" si="467"/>
        <v>0</v>
      </c>
      <c r="AP236" s="37"/>
      <c r="AQ236" s="43">
        <f t="shared" si="3"/>
        <v>0</v>
      </c>
      <c r="AR236" s="41"/>
      <c r="AS236" s="41"/>
      <c r="AT236" s="53"/>
      <c r="AU236" s="54"/>
      <c r="AV236" s="54"/>
    </row>
    <row r="237" spans="1:48" ht="90" customHeight="1" x14ac:dyDescent="0.4">
      <c r="A237" s="35">
        <f t="shared" si="37"/>
        <v>231</v>
      </c>
      <c r="B237" s="55" t="s">
        <v>952</v>
      </c>
      <c r="C237" s="64" t="s">
        <v>410</v>
      </c>
      <c r="D237" s="63" t="s">
        <v>58</v>
      </c>
      <c r="E237" s="57" t="s">
        <v>953</v>
      </c>
      <c r="F237" s="64"/>
      <c r="G237" s="55" t="s">
        <v>42</v>
      </c>
      <c r="H237" s="64"/>
      <c r="I237" s="61" t="s">
        <v>954</v>
      </c>
      <c r="J237" s="74" t="s">
        <v>58</v>
      </c>
      <c r="K237" s="66">
        <v>44592</v>
      </c>
      <c r="L237" s="43"/>
      <c r="M237" s="43"/>
      <c r="N237" s="53"/>
      <c r="O237" s="43">
        <f>'EQUIPO ABRIL 2025'!AQ237</f>
        <v>0</v>
      </c>
      <c r="P237" s="45">
        <f t="shared" si="437"/>
        <v>0</v>
      </c>
      <c r="Q237" s="46">
        <f t="shared" ref="Q237:T237" si="468">AK237</f>
        <v>0</v>
      </c>
      <c r="R237" s="46">
        <f t="shared" si="468"/>
        <v>0</v>
      </c>
      <c r="S237" s="46">
        <f t="shared" si="468"/>
        <v>0</v>
      </c>
      <c r="T237" s="47">
        <f t="shared" si="468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2025'!AP236</f>
        <v>0</v>
      </c>
      <c r="AK237" s="52">
        <f t="shared" ref="AK237:AO237" si="469">P237-Z237+AE237+U237</f>
        <v>0</v>
      </c>
      <c r="AL237" s="46">
        <f t="shared" si="469"/>
        <v>0</v>
      </c>
      <c r="AM237" s="46">
        <f t="shared" si="469"/>
        <v>0</v>
      </c>
      <c r="AN237" s="46">
        <f t="shared" si="469"/>
        <v>0</v>
      </c>
      <c r="AO237" s="46">
        <f t="shared" si="469"/>
        <v>0</v>
      </c>
      <c r="AP237" s="37"/>
      <c r="AQ237" s="43">
        <f t="shared" si="3"/>
        <v>0</v>
      </c>
      <c r="AR237" s="41"/>
      <c r="AS237" s="41"/>
      <c r="AT237" s="53"/>
      <c r="AU237" s="54"/>
      <c r="AV237" s="54"/>
    </row>
    <row r="238" spans="1:48" ht="90" customHeight="1" x14ac:dyDescent="0.4">
      <c r="A238" s="35">
        <f t="shared" si="37"/>
        <v>232</v>
      </c>
      <c r="B238" s="55" t="s">
        <v>955</v>
      </c>
      <c r="C238" s="64" t="s">
        <v>410</v>
      </c>
      <c r="D238" s="63" t="s">
        <v>58</v>
      </c>
      <c r="E238" s="57" t="s">
        <v>953</v>
      </c>
      <c r="F238" s="64"/>
      <c r="G238" s="55" t="s">
        <v>42</v>
      </c>
      <c r="H238" s="64"/>
      <c r="I238" s="61" t="s">
        <v>956</v>
      </c>
      <c r="J238" s="74" t="s">
        <v>58</v>
      </c>
      <c r="K238" s="66">
        <v>44592</v>
      </c>
      <c r="L238" s="43"/>
      <c r="M238" s="43"/>
      <c r="N238" s="44"/>
      <c r="O238" s="43">
        <f>'EQUIPO ABRIL 2025'!AQ238</f>
        <v>0</v>
      </c>
      <c r="P238" s="45">
        <f t="shared" si="437"/>
        <v>0</v>
      </c>
      <c r="Q238" s="46">
        <f t="shared" ref="Q238:T238" si="470">AK238</f>
        <v>0</v>
      </c>
      <c r="R238" s="46">
        <f t="shared" si="470"/>
        <v>0</v>
      </c>
      <c r="S238" s="46">
        <f t="shared" si="470"/>
        <v>0</v>
      </c>
      <c r="T238" s="47">
        <f t="shared" si="470"/>
        <v>0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2025'!AP237</f>
        <v>0</v>
      </c>
      <c r="AK238" s="52">
        <f t="shared" ref="AK238:AO238" si="471">P238-Z238+AE238+U238</f>
        <v>0</v>
      </c>
      <c r="AL238" s="46">
        <f t="shared" si="471"/>
        <v>0</v>
      </c>
      <c r="AM238" s="46">
        <f t="shared" si="471"/>
        <v>0</v>
      </c>
      <c r="AN238" s="46">
        <f t="shared" si="471"/>
        <v>0</v>
      </c>
      <c r="AO238" s="46">
        <f t="shared" si="471"/>
        <v>0</v>
      </c>
      <c r="AP238" s="37"/>
      <c r="AQ238" s="43">
        <f t="shared" si="3"/>
        <v>0</v>
      </c>
      <c r="AR238" s="41"/>
      <c r="AS238" s="41"/>
      <c r="AT238" s="53"/>
      <c r="AU238" s="54"/>
      <c r="AV238" s="54"/>
    </row>
    <row r="239" spans="1:48" ht="90" customHeight="1" x14ac:dyDescent="0.4">
      <c r="A239" s="35">
        <f t="shared" si="37"/>
        <v>233</v>
      </c>
      <c r="B239" s="67" t="s">
        <v>958</v>
      </c>
      <c r="C239" s="64" t="s">
        <v>190</v>
      </c>
      <c r="D239" s="63" t="s">
        <v>58</v>
      </c>
      <c r="E239" s="41" t="s">
        <v>959</v>
      </c>
      <c r="F239" s="41" t="s">
        <v>960</v>
      </c>
      <c r="G239" s="53" t="s">
        <v>42</v>
      </c>
      <c r="H239" s="41"/>
      <c r="I239" s="41" t="s">
        <v>961</v>
      </c>
      <c r="J239" s="41" t="s">
        <v>72</v>
      </c>
      <c r="K239" s="72">
        <v>45574</v>
      </c>
      <c r="L239" s="43" t="s">
        <v>142</v>
      </c>
      <c r="M239" s="43">
        <v>74</v>
      </c>
      <c r="N239" s="44"/>
      <c r="O239" s="43">
        <f>'EQUIPO ABRIL 2025'!AQ239</f>
        <v>5</v>
      </c>
      <c r="P239" s="45">
        <f t="shared" si="437"/>
        <v>5</v>
      </c>
      <c r="Q239" s="46">
        <f t="shared" ref="Q239:T239" si="472">AK239</f>
        <v>5</v>
      </c>
      <c r="R239" s="46">
        <f t="shared" si="472"/>
        <v>5</v>
      </c>
      <c r="S239" s="46">
        <f t="shared" si="472"/>
        <v>5</v>
      </c>
      <c r="T239" s="47">
        <f t="shared" si="472"/>
        <v>5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2025'!AP238</f>
        <v>5</v>
      </c>
      <c r="AK239" s="52">
        <f t="shared" ref="AK239:AO239" si="473">P239-Z239+AE239+U239</f>
        <v>5</v>
      </c>
      <c r="AL239" s="46">
        <f t="shared" si="473"/>
        <v>5</v>
      </c>
      <c r="AM239" s="46">
        <f t="shared" si="473"/>
        <v>5</v>
      </c>
      <c r="AN239" s="46">
        <f t="shared" si="473"/>
        <v>5</v>
      </c>
      <c r="AO239" s="46">
        <f t="shared" si="473"/>
        <v>5</v>
      </c>
      <c r="AP239" s="37"/>
      <c r="AQ239" s="43">
        <f t="shared" si="3"/>
        <v>5</v>
      </c>
      <c r="AR239" s="41"/>
      <c r="AS239" s="41"/>
      <c r="AT239" s="53"/>
      <c r="AU239" s="54"/>
      <c r="AV239" s="54"/>
    </row>
    <row r="240" spans="1:48" ht="90" customHeight="1" x14ac:dyDescent="0.4">
      <c r="A240" s="35">
        <f t="shared" si="37"/>
        <v>234</v>
      </c>
      <c r="B240" s="67" t="s">
        <v>962</v>
      </c>
      <c r="C240" s="41" t="s">
        <v>212</v>
      </c>
      <c r="D240" s="105" t="s">
        <v>963</v>
      </c>
      <c r="E240" s="41" t="s">
        <v>964</v>
      </c>
      <c r="F240" s="41" t="s">
        <v>965</v>
      </c>
      <c r="G240" s="53" t="s">
        <v>42</v>
      </c>
      <c r="H240" s="41"/>
      <c r="I240" s="41" t="s">
        <v>966</v>
      </c>
      <c r="J240" s="41" t="s">
        <v>72</v>
      </c>
      <c r="K240" s="72">
        <v>45574</v>
      </c>
      <c r="L240" s="43" t="s">
        <v>855</v>
      </c>
      <c r="M240" s="43">
        <v>78</v>
      </c>
      <c r="N240" s="44"/>
      <c r="O240" s="43">
        <f>'EQUIPO ABRIL 2025'!AQ240</f>
        <v>2</v>
      </c>
      <c r="P240" s="45">
        <f t="shared" si="437"/>
        <v>2</v>
      </c>
      <c r="Q240" s="46">
        <f t="shared" ref="Q240:T240" si="474">AK240</f>
        <v>2</v>
      </c>
      <c r="R240" s="46">
        <f t="shared" si="474"/>
        <v>2</v>
      </c>
      <c r="S240" s="46">
        <f t="shared" si="474"/>
        <v>2</v>
      </c>
      <c r="T240" s="47">
        <f t="shared" si="474"/>
        <v>2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2025'!AP239</f>
        <v>2</v>
      </c>
      <c r="AK240" s="52">
        <f t="shared" ref="AK240:AO240" si="475">P240-Z240+AE240+U240</f>
        <v>2</v>
      </c>
      <c r="AL240" s="46">
        <f t="shared" si="475"/>
        <v>2</v>
      </c>
      <c r="AM240" s="46">
        <f t="shared" si="475"/>
        <v>2</v>
      </c>
      <c r="AN240" s="46">
        <f t="shared" si="475"/>
        <v>2</v>
      </c>
      <c r="AO240" s="46">
        <f t="shared" si="475"/>
        <v>2</v>
      </c>
      <c r="AP240" s="37"/>
      <c r="AQ240" s="43">
        <f t="shared" si="3"/>
        <v>2</v>
      </c>
      <c r="AR240" s="41"/>
      <c r="AS240" s="41"/>
      <c r="AT240" s="53"/>
      <c r="AU240" s="54"/>
      <c r="AV240" s="54"/>
    </row>
    <row r="241" spans="1:48" ht="90" customHeight="1" x14ac:dyDescent="0.4">
      <c r="A241" s="35">
        <f t="shared" si="37"/>
        <v>235</v>
      </c>
      <c r="B241" s="67" t="s">
        <v>967</v>
      </c>
      <c r="C241" s="64" t="s">
        <v>410</v>
      </c>
      <c r="D241" s="41" t="s">
        <v>59</v>
      </c>
      <c r="E241" s="41" t="s">
        <v>890</v>
      </c>
      <c r="F241" s="41"/>
      <c r="G241" s="53" t="s">
        <v>42</v>
      </c>
      <c r="H241" s="41"/>
      <c r="I241" s="41" t="s">
        <v>890</v>
      </c>
      <c r="J241" s="41" t="s">
        <v>72</v>
      </c>
      <c r="K241" s="72">
        <v>44942</v>
      </c>
      <c r="L241" s="74" t="s">
        <v>892</v>
      </c>
      <c r="M241" s="43">
        <v>260</v>
      </c>
      <c r="N241" s="41"/>
      <c r="O241" s="43">
        <f>'EQUIPO ABRIL 2025'!AQ241</f>
        <v>0</v>
      </c>
      <c r="P241" s="45">
        <f t="shared" si="437"/>
        <v>0</v>
      </c>
      <c r="Q241" s="46">
        <f t="shared" ref="Q241:T241" si="476">AK241</f>
        <v>0</v>
      </c>
      <c r="R241" s="46">
        <f t="shared" si="476"/>
        <v>0</v>
      </c>
      <c r="S241" s="46">
        <f t="shared" si="476"/>
        <v>0</v>
      </c>
      <c r="T241" s="47">
        <f t="shared" si="476"/>
        <v>0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2025'!AP240</f>
        <v>0</v>
      </c>
      <c r="AK241" s="52">
        <f t="shared" ref="AK241:AO241" si="477">P241-Z241+AE241+U241</f>
        <v>0</v>
      </c>
      <c r="AL241" s="46">
        <f t="shared" si="477"/>
        <v>0</v>
      </c>
      <c r="AM241" s="46">
        <f t="shared" si="477"/>
        <v>0</v>
      </c>
      <c r="AN241" s="46">
        <f t="shared" si="477"/>
        <v>0</v>
      </c>
      <c r="AO241" s="46">
        <f t="shared" si="477"/>
        <v>0</v>
      </c>
      <c r="AP241" s="37"/>
      <c r="AQ241" s="43">
        <f t="shared" si="3"/>
        <v>0</v>
      </c>
      <c r="AR241" s="41"/>
      <c r="AS241" s="41"/>
      <c r="AT241" s="53"/>
      <c r="AU241" s="54"/>
      <c r="AV241" s="54"/>
    </row>
    <row r="242" spans="1:48" ht="90" customHeight="1" x14ac:dyDescent="0.4">
      <c r="A242" s="35">
        <f t="shared" si="37"/>
        <v>236</v>
      </c>
      <c r="B242" s="154" t="s">
        <v>968</v>
      </c>
      <c r="C242" s="155"/>
      <c r="D242" s="41"/>
      <c r="E242" s="41"/>
      <c r="F242" s="41"/>
      <c r="G242" s="53"/>
      <c r="H242" s="41"/>
      <c r="I242" s="41" t="s">
        <v>969</v>
      </c>
      <c r="J242" s="41" t="s">
        <v>72</v>
      </c>
      <c r="K242" s="72">
        <v>44592</v>
      </c>
      <c r="L242" s="43"/>
      <c r="M242" s="43"/>
      <c r="N242" s="44"/>
      <c r="O242" s="43">
        <f>'EQUIPO ABRIL 2025'!AQ242</f>
        <v>4</v>
      </c>
      <c r="P242" s="45">
        <f t="shared" si="437"/>
        <v>4</v>
      </c>
      <c r="Q242" s="46">
        <f t="shared" ref="Q242:T242" si="478">AK242</f>
        <v>4</v>
      </c>
      <c r="R242" s="46">
        <f t="shared" si="478"/>
        <v>4</v>
      </c>
      <c r="S242" s="46">
        <f t="shared" si="478"/>
        <v>4</v>
      </c>
      <c r="T242" s="47">
        <f t="shared" si="478"/>
        <v>4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2025'!AP241</f>
        <v>4</v>
      </c>
      <c r="AK242" s="52">
        <f t="shared" ref="AK242:AO242" si="479">P242-Z242+AE242+U242</f>
        <v>4</v>
      </c>
      <c r="AL242" s="46">
        <f t="shared" si="479"/>
        <v>4</v>
      </c>
      <c r="AM242" s="46">
        <f t="shared" si="479"/>
        <v>4</v>
      </c>
      <c r="AN242" s="46">
        <f t="shared" si="479"/>
        <v>4</v>
      </c>
      <c r="AO242" s="46">
        <f t="shared" si="479"/>
        <v>4</v>
      </c>
      <c r="AP242" s="37"/>
      <c r="AQ242" s="43">
        <f t="shared" si="3"/>
        <v>4</v>
      </c>
      <c r="AR242" s="41"/>
      <c r="AS242" s="41"/>
      <c r="AT242" s="53"/>
      <c r="AU242" s="54"/>
      <c r="AV242" s="54"/>
    </row>
    <row r="243" spans="1:48" ht="90" customHeight="1" x14ac:dyDescent="0.4">
      <c r="A243" s="35">
        <f t="shared" si="37"/>
        <v>237</v>
      </c>
      <c r="B243" s="154" t="s">
        <v>970</v>
      </c>
      <c r="C243" s="155"/>
      <c r="D243" s="41"/>
      <c r="E243" s="41"/>
      <c r="F243" s="41"/>
      <c r="G243" s="53"/>
      <c r="H243" s="41"/>
      <c r="I243" s="41" t="s">
        <v>971</v>
      </c>
      <c r="J243" s="41" t="s">
        <v>72</v>
      </c>
      <c r="K243" s="72">
        <v>44592</v>
      </c>
      <c r="L243" s="43"/>
      <c r="M243" s="43"/>
      <c r="N243" s="44"/>
      <c r="O243" s="43">
        <f>'EQUIPO ABRIL 2025'!AQ243</f>
        <v>4</v>
      </c>
      <c r="P243" s="45">
        <f t="shared" si="437"/>
        <v>4</v>
      </c>
      <c r="Q243" s="46">
        <f t="shared" ref="Q243:T243" si="480">AK243</f>
        <v>4</v>
      </c>
      <c r="R243" s="46">
        <f t="shared" si="480"/>
        <v>4</v>
      </c>
      <c r="S243" s="46">
        <f t="shared" si="480"/>
        <v>4</v>
      </c>
      <c r="T243" s="47">
        <f t="shared" si="480"/>
        <v>4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>
        <f>'EQUIPO ENERO 2025'!AP242</f>
        <v>4</v>
      </c>
      <c r="AK243" s="52">
        <f t="shared" ref="AK243:AO243" si="481">P243-Z243+AE243+U243</f>
        <v>4</v>
      </c>
      <c r="AL243" s="46">
        <f t="shared" si="481"/>
        <v>4</v>
      </c>
      <c r="AM243" s="46">
        <f t="shared" si="481"/>
        <v>4</v>
      </c>
      <c r="AN243" s="46">
        <f t="shared" si="481"/>
        <v>4</v>
      </c>
      <c r="AO243" s="46">
        <f t="shared" si="481"/>
        <v>4</v>
      </c>
      <c r="AP243" s="37"/>
      <c r="AQ243" s="43">
        <f t="shared" si="3"/>
        <v>4</v>
      </c>
      <c r="AR243" s="41"/>
      <c r="AS243" s="41"/>
      <c r="AT243" s="53"/>
      <c r="AU243" s="54"/>
      <c r="AV243" s="54"/>
    </row>
    <row r="244" spans="1:48" ht="90" customHeight="1" x14ac:dyDescent="0.4">
      <c r="A244" s="35">
        <f t="shared" si="37"/>
        <v>238</v>
      </c>
      <c r="B244" s="67" t="s">
        <v>973</v>
      </c>
      <c r="C244" s="41"/>
      <c r="D244" s="41"/>
      <c r="E244" s="41"/>
      <c r="F244" s="41"/>
      <c r="G244" s="53"/>
      <c r="H244" s="41"/>
      <c r="I244" s="41"/>
      <c r="J244" s="41"/>
      <c r="K244" s="72"/>
      <c r="L244" s="43"/>
      <c r="M244" s="43"/>
      <c r="N244" s="44"/>
      <c r="O244" s="43">
        <f>'EQUIPO ABRIL 2025'!AQ244</f>
        <v>-30</v>
      </c>
      <c r="P244" s="45">
        <f t="shared" si="437"/>
        <v>-30</v>
      </c>
      <c r="Q244" s="46">
        <f t="shared" ref="Q244:T244" si="482">AK244</f>
        <v>-30</v>
      </c>
      <c r="R244" s="46">
        <f t="shared" si="482"/>
        <v>-30</v>
      </c>
      <c r="S244" s="46">
        <f t="shared" si="482"/>
        <v>-30</v>
      </c>
      <c r="T244" s="47">
        <f t="shared" si="482"/>
        <v>-30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/>
      <c r="AK244" s="52">
        <f t="shared" ref="AK244:AO244" si="483">P244-Z244+AE244+U244</f>
        <v>-30</v>
      </c>
      <c r="AL244" s="46">
        <f t="shared" si="483"/>
        <v>-30</v>
      </c>
      <c r="AM244" s="46">
        <f t="shared" si="483"/>
        <v>-30</v>
      </c>
      <c r="AN244" s="46">
        <f t="shared" si="483"/>
        <v>-30</v>
      </c>
      <c r="AO244" s="46">
        <f t="shared" si="483"/>
        <v>-30</v>
      </c>
      <c r="AP244" s="37"/>
      <c r="AQ244" s="43">
        <f t="shared" si="3"/>
        <v>-30</v>
      </c>
      <c r="AR244" s="41"/>
      <c r="AS244" s="41"/>
      <c r="AT244" s="53"/>
      <c r="AU244" s="54"/>
      <c r="AV244" s="54"/>
    </row>
    <row r="245" spans="1:48" ht="90" customHeight="1" x14ac:dyDescent="0.4">
      <c r="A245" s="35">
        <f t="shared" si="37"/>
        <v>239</v>
      </c>
      <c r="B245" s="67" t="s">
        <v>974</v>
      </c>
      <c r="C245" s="41" t="s">
        <v>52</v>
      </c>
      <c r="D245" s="41" t="s">
        <v>58</v>
      </c>
      <c r="E245" s="41" t="s">
        <v>975</v>
      </c>
      <c r="F245" s="41"/>
      <c r="G245" s="53" t="s">
        <v>42</v>
      </c>
      <c r="H245" s="41"/>
      <c r="I245" s="41" t="s">
        <v>976</v>
      </c>
      <c r="J245" s="41" t="s">
        <v>72</v>
      </c>
      <c r="K245" s="72">
        <v>44592</v>
      </c>
      <c r="L245" s="43"/>
      <c r="M245" s="43"/>
      <c r="N245" s="44"/>
      <c r="O245" s="43">
        <f>'EQUIPO ABRIL 2025'!AQ245</f>
        <v>10</v>
      </c>
      <c r="P245" s="45">
        <f t="shared" si="437"/>
        <v>10</v>
      </c>
      <c r="Q245" s="46">
        <f t="shared" ref="Q245:T245" si="484">AK245</f>
        <v>10</v>
      </c>
      <c r="R245" s="46">
        <f t="shared" si="484"/>
        <v>10</v>
      </c>
      <c r="S245" s="46">
        <f t="shared" si="484"/>
        <v>10</v>
      </c>
      <c r="T245" s="47">
        <f t="shared" si="484"/>
        <v>10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2025'!AP244</f>
        <v>10</v>
      </c>
      <c r="AK245" s="52">
        <f t="shared" ref="AK245:AO245" si="485">P245-Z245+AE245+U245</f>
        <v>10</v>
      </c>
      <c r="AL245" s="46">
        <f t="shared" si="485"/>
        <v>10</v>
      </c>
      <c r="AM245" s="46">
        <f t="shared" si="485"/>
        <v>10</v>
      </c>
      <c r="AN245" s="46">
        <f t="shared" si="485"/>
        <v>10</v>
      </c>
      <c r="AO245" s="46">
        <f t="shared" si="485"/>
        <v>10</v>
      </c>
      <c r="AP245" s="37"/>
      <c r="AQ245" s="43">
        <f t="shared" si="3"/>
        <v>10</v>
      </c>
      <c r="AR245" s="41"/>
      <c r="AS245" s="41"/>
      <c r="AT245" s="53"/>
      <c r="AU245" s="54"/>
      <c r="AV245" s="54"/>
    </row>
    <row r="246" spans="1:48" ht="90" customHeight="1" x14ac:dyDescent="0.4">
      <c r="A246" s="35">
        <f t="shared" si="37"/>
        <v>240</v>
      </c>
      <c r="B246" s="67" t="s">
        <v>977</v>
      </c>
      <c r="C246" s="41" t="s">
        <v>52</v>
      </c>
      <c r="D246" s="41"/>
      <c r="E246" s="41" t="s">
        <v>978</v>
      </c>
      <c r="F246" s="41" t="s">
        <v>979</v>
      </c>
      <c r="G246" s="53" t="s">
        <v>42</v>
      </c>
      <c r="H246" s="41"/>
      <c r="I246" s="41" t="s">
        <v>980</v>
      </c>
      <c r="J246" s="41" t="s">
        <v>72</v>
      </c>
      <c r="K246" s="72">
        <v>44592</v>
      </c>
      <c r="L246" s="43"/>
      <c r="M246" s="43"/>
      <c r="N246" s="44" t="s">
        <v>1746</v>
      </c>
      <c r="O246" s="43">
        <f>'EQUIPO ABRIL 2025'!AQ246</f>
        <v>-65</v>
      </c>
      <c r="P246" s="45">
        <f t="shared" si="437"/>
        <v>-65</v>
      </c>
      <c r="Q246" s="46">
        <f t="shared" ref="Q246:T246" si="486">AK246</f>
        <v>-66</v>
      </c>
      <c r="R246" s="46">
        <f t="shared" si="486"/>
        <v>-66</v>
      </c>
      <c r="S246" s="46">
        <f t="shared" si="486"/>
        <v>-66</v>
      </c>
      <c r="T246" s="47">
        <f t="shared" si="486"/>
        <v>-66</v>
      </c>
      <c r="U246" s="48"/>
      <c r="V246" s="37"/>
      <c r="W246" s="37"/>
      <c r="X246" s="37"/>
      <c r="Y246" s="49"/>
      <c r="Z246" s="138">
        <v>1</v>
      </c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2025'!AP245</f>
        <v>142</v>
      </c>
      <c r="AK246" s="52">
        <f t="shared" ref="AK246:AO246" si="487">P246-Z246+AE246+U246</f>
        <v>-66</v>
      </c>
      <c r="AL246" s="46">
        <f t="shared" si="487"/>
        <v>-66</v>
      </c>
      <c r="AM246" s="46">
        <f t="shared" si="487"/>
        <v>-66</v>
      </c>
      <c r="AN246" s="46">
        <f t="shared" si="487"/>
        <v>-66</v>
      </c>
      <c r="AO246" s="46">
        <f t="shared" si="487"/>
        <v>-66</v>
      </c>
      <c r="AP246" s="37"/>
      <c r="AQ246" s="43">
        <f t="shared" si="3"/>
        <v>-66</v>
      </c>
      <c r="AR246" s="41"/>
      <c r="AS246" s="41"/>
      <c r="AT246" s="53"/>
      <c r="AU246" s="54"/>
      <c r="AV246" s="54"/>
    </row>
    <row r="247" spans="1:48" ht="90" customHeight="1" x14ac:dyDescent="0.4">
      <c r="A247" s="35">
        <f t="shared" si="37"/>
        <v>241</v>
      </c>
      <c r="B247" s="67" t="s">
        <v>985</v>
      </c>
      <c r="C247" s="41" t="s">
        <v>52</v>
      </c>
      <c r="D247" s="41" t="s">
        <v>59</v>
      </c>
      <c r="E247" s="41" t="s">
        <v>986</v>
      </c>
      <c r="F247" s="41" t="s">
        <v>979</v>
      </c>
      <c r="G247" s="53" t="s">
        <v>42</v>
      </c>
      <c r="H247" s="74">
        <v>95</v>
      </c>
      <c r="I247" s="41" t="s">
        <v>986</v>
      </c>
      <c r="J247" s="41" t="s">
        <v>72</v>
      </c>
      <c r="K247" s="72">
        <v>45574</v>
      </c>
      <c r="L247" s="43" t="s">
        <v>142</v>
      </c>
      <c r="M247" s="43">
        <v>74</v>
      </c>
      <c r="N247" s="53"/>
      <c r="O247" s="43">
        <f>'EQUIPO ABRIL 2025'!AQ247</f>
        <v>410</v>
      </c>
      <c r="P247" s="45">
        <f t="shared" si="437"/>
        <v>410</v>
      </c>
      <c r="Q247" s="46">
        <f t="shared" ref="Q247:T247" si="488">AK247</f>
        <v>410</v>
      </c>
      <c r="R247" s="46">
        <f t="shared" si="488"/>
        <v>410</v>
      </c>
      <c r="S247" s="46">
        <f t="shared" si="488"/>
        <v>410</v>
      </c>
      <c r="T247" s="47">
        <f t="shared" si="488"/>
        <v>410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2025'!AP246</f>
        <v>410</v>
      </c>
      <c r="AK247" s="52">
        <f t="shared" ref="AK247:AO247" si="489">P247-Z247+AE247+U247</f>
        <v>410</v>
      </c>
      <c r="AL247" s="46">
        <f t="shared" si="489"/>
        <v>410</v>
      </c>
      <c r="AM247" s="46">
        <f t="shared" si="489"/>
        <v>410</v>
      </c>
      <c r="AN247" s="46">
        <f t="shared" si="489"/>
        <v>410</v>
      </c>
      <c r="AO247" s="46">
        <f t="shared" si="489"/>
        <v>410</v>
      </c>
      <c r="AP247" s="37"/>
      <c r="AQ247" s="43">
        <f t="shared" si="3"/>
        <v>410</v>
      </c>
      <c r="AR247" s="41"/>
      <c r="AS247" s="41"/>
      <c r="AT247" s="53"/>
      <c r="AU247" s="54"/>
      <c r="AV247" s="54"/>
    </row>
    <row r="248" spans="1:48" ht="90" customHeight="1" x14ac:dyDescent="0.4">
      <c r="A248" s="35">
        <f t="shared" si="37"/>
        <v>242</v>
      </c>
      <c r="B248" s="67" t="s">
        <v>988</v>
      </c>
      <c r="C248" s="41" t="s">
        <v>52</v>
      </c>
      <c r="D248" s="41" t="s">
        <v>59</v>
      </c>
      <c r="E248" s="41" t="s">
        <v>989</v>
      </c>
      <c r="F248" s="41" t="s">
        <v>979</v>
      </c>
      <c r="G248" s="53" t="s">
        <v>42</v>
      </c>
      <c r="H248" s="74">
        <v>85</v>
      </c>
      <c r="I248" s="41" t="s">
        <v>989</v>
      </c>
      <c r="J248" s="41" t="s">
        <v>72</v>
      </c>
      <c r="K248" s="66">
        <v>44592</v>
      </c>
      <c r="L248" s="43"/>
      <c r="M248" s="43"/>
      <c r="N248" s="53"/>
      <c r="O248" s="43">
        <f>'EQUIPO ABRIL 2025'!AQ248</f>
        <v>755</v>
      </c>
      <c r="P248" s="45">
        <f t="shared" si="437"/>
        <v>755</v>
      </c>
      <c r="Q248" s="46">
        <f t="shared" ref="Q248:T248" si="490">AK248</f>
        <v>755</v>
      </c>
      <c r="R248" s="46">
        <f t="shared" si="490"/>
        <v>755</v>
      </c>
      <c r="S248" s="46">
        <f t="shared" si="490"/>
        <v>755</v>
      </c>
      <c r="T248" s="47">
        <f t="shared" si="490"/>
        <v>755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>
        <f>'EQUIPO ENERO 2025'!AP247</f>
        <v>355</v>
      </c>
      <c r="AK248" s="52">
        <f t="shared" ref="AK248:AO248" si="491">P248-Z248+AE248+U248</f>
        <v>755</v>
      </c>
      <c r="AL248" s="46">
        <f t="shared" si="491"/>
        <v>755</v>
      </c>
      <c r="AM248" s="46">
        <f t="shared" si="491"/>
        <v>755</v>
      </c>
      <c r="AN248" s="46">
        <f t="shared" si="491"/>
        <v>755</v>
      </c>
      <c r="AO248" s="46">
        <f t="shared" si="491"/>
        <v>755</v>
      </c>
      <c r="AP248" s="37"/>
      <c r="AQ248" s="43">
        <f t="shared" si="3"/>
        <v>755</v>
      </c>
      <c r="AR248" s="41"/>
      <c r="AS248" s="41"/>
      <c r="AT248" s="53"/>
      <c r="AU248" s="54"/>
      <c r="AV248" s="54"/>
    </row>
    <row r="249" spans="1:48" ht="90" customHeight="1" x14ac:dyDescent="0.4">
      <c r="A249" s="35">
        <f t="shared" si="37"/>
        <v>243</v>
      </c>
      <c r="B249" s="67" t="s">
        <v>990</v>
      </c>
      <c r="C249" s="41" t="s">
        <v>52</v>
      </c>
      <c r="D249" s="41" t="s">
        <v>59</v>
      </c>
      <c r="E249" s="41"/>
      <c r="F249" s="41"/>
      <c r="G249" s="53"/>
      <c r="H249" s="74"/>
      <c r="I249" s="41"/>
      <c r="J249" s="41"/>
      <c r="K249" s="72"/>
      <c r="L249" s="43"/>
      <c r="M249" s="43">
        <v>157</v>
      </c>
      <c r="N249" s="131"/>
      <c r="O249" s="43">
        <f>'EQUIPO ABRIL 2025'!AQ249</f>
        <v>200</v>
      </c>
      <c r="P249" s="45">
        <f t="shared" si="437"/>
        <v>200</v>
      </c>
      <c r="Q249" s="46">
        <f t="shared" ref="Q249:T249" si="492">AK249</f>
        <v>199</v>
      </c>
      <c r="R249" s="46">
        <f t="shared" si="492"/>
        <v>199</v>
      </c>
      <c r="S249" s="46">
        <f t="shared" si="492"/>
        <v>199</v>
      </c>
      <c r="T249" s="47">
        <f t="shared" si="492"/>
        <v>199</v>
      </c>
      <c r="U249" s="48"/>
      <c r="V249" s="37"/>
      <c r="W249" s="37"/>
      <c r="X249" s="37"/>
      <c r="Y249" s="49"/>
      <c r="Z249" s="138">
        <v>1</v>
      </c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/>
      <c r="AK249" s="52">
        <f t="shared" ref="AK249:AO249" si="493">P249-Z249+AE249+U249</f>
        <v>199</v>
      </c>
      <c r="AL249" s="46">
        <f t="shared" si="493"/>
        <v>199</v>
      </c>
      <c r="AM249" s="46">
        <f t="shared" si="493"/>
        <v>199</v>
      </c>
      <c r="AN249" s="46">
        <f t="shared" si="493"/>
        <v>199</v>
      </c>
      <c r="AO249" s="46">
        <f t="shared" si="493"/>
        <v>199</v>
      </c>
      <c r="AP249" s="37"/>
      <c r="AQ249" s="43">
        <f t="shared" si="3"/>
        <v>199</v>
      </c>
      <c r="AR249" s="53"/>
      <c r="AS249" s="53"/>
      <c r="AT249" s="53"/>
      <c r="AU249" s="54"/>
      <c r="AV249" s="54"/>
    </row>
    <row r="250" spans="1:48" ht="90" customHeight="1" x14ac:dyDescent="0.4">
      <c r="A250" s="35">
        <f t="shared" si="37"/>
        <v>244</v>
      </c>
      <c r="B250" s="67" t="s">
        <v>991</v>
      </c>
      <c r="C250" s="41" t="s">
        <v>52</v>
      </c>
      <c r="D250" s="41" t="s">
        <v>59</v>
      </c>
      <c r="E250" s="41" t="s">
        <v>992</v>
      </c>
      <c r="F250" s="41" t="s">
        <v>993</v>
      </c>
      <c r="G250" s="53" t="s">
        <v>42</v>
      </c>
      <c r="H250" s="74">
        <v>22</v>
      </c>
      <c r="I250" s="41" t="s">
        <v>994</v>
      </c>
      <c r="J250" s="41" t="s">
        <v>72</v>
      </c>
      <c r="K250" s="72">
        <v>45107</v>
      </c>
      <c r="L250" s="43" t="s">
        <v>109</v>
      </c>
      <c r="M250" s="43">
        <v>387</v>
      </c>
      <c r="N250" s="131" t="s">
        <v>995</v>
      </c>
      <c r="O250" s="43">
        <f>'EQUIPO ABRIL 2025'!AQ250</f>
        <v>398</v>
      </c>
      <c r="P250" s="45">
        <f t="shared" si="437"/>
        <v>398</v>
      </c>
      <c r="Q250" s="46">
        <f t="shared" ref="Q250:T250" si="494">AK250</f>
        <v>398</v>
      </c>
      <c r="R250" s="46">
        <f t="shared" si="494"/>
        <v>378</v>
      </c>
      <c r="S250" s="46">
        <f t="shared" si="494"/>
        <v>378</v>
      </c>
      <c r="T250" s="47">
        <f t="shared" si="494"/>
        <v>378</v>
      </c>
      <c r="U250" s="48"/>
      <c r="V250" s="37"/>
      <c r="W250" s="37"/>
      <c r="X250" s="37"/>
      <c r="Y250" s="49"/>
      <c r="Z250" s="138"/>
      <c r="AA250" s="139">
        <v>20</v>
      </c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2025'!AP249</f>
        <v>418</v>
      </c>
      <c r="AK250" s="52">
        <f t="shared" ref="AK250:AO250" si="495">P250-Z250+AE250+U250</f>
        <v>398</v>
      </c>
      <c r="AL250" s="46">
        <f t="shared" si="495"/>
        <v>378</v>
      </c>
      <c r="AM250" s="46">
        <f t="shared" si="495"/>
        <v>378</v>
      </c>
      <c r="AN250" s="46">
        <f t="shared" si="495"/>
        <v>378</v>
      </c>
      <c r="AO250" s="46">
        <f t="shared" si="495"/>
        <v>378</v>
      </c>
      <c r="AP250" s="37"/>
      <c r="AQ250" s="43">
        <f t="shared" si="3"/>
        <v>378</v>
      </c>
      <c r="AR250" s="53"/>
      <c r="AS250" s="53"/>
      <c r="AT250" s="53"/>
      <c r="AU250" s="54"/>
      <c r="AV250" s="54"/>
    </row>
    <row r="251" spans="1:48" ht="90" customHeight="1" x14ac:dyDescent="0.4">
      <c r="A251" s="35">
        <f t="shared" si="37"/>
        <v>245</v>
      </c>
      <c r="B251" s="67" t="s">
        <v>991</v>
      </c>
      <c r="C251" s="41" t="s">
        <v>52</v>
      </c>
      <c r="D251" s="41" t="s">
        <v>59</v>
      </c>
      <c r="E251" s="41" t="s">
        <v>997</v>
      </c>
      <c r="F251" s="41" t="s">
        <v>998</v>
      </c>
      <c r="G251" s="53" t="s">
        <v>42</v>
      </c>
      <c r="H251" s="74">
        <v>22</v>
      </c>
      <c r="I251" s="41" t="s">
        <v>999</v>
      </c>
      <c r="J251" s="41" t="s">
        <v>72</v>
      </c>
      <c r="K251" s="72">
        <v>44592</v>
      </c>
      <c r="L251" s="43"/>
      <c r="M251" s="43"/>
      <c r="N251" s="44" t="s">
        <v>463</v>
      </c>
      <c r="O251" s="43">
        <f>'EQUIPO ABRIL 2025'!AQ251</f>
        <v>468</v>
      </c>
      <c r="P251" s="45">
        <f t="shared" si="437"/>
        <v>468</v>
      </c>
      <c r="Q251" s="46">
        <f t="shared" ref="Q251:T251" si="496">AK251</f>
        <v>468</v>
      </c>
      <c r="R251" s="46">
        <f t="shared" si="496"/>
        <v>340</v>
      </c>
      <c r="S251" s="46">
        <f t="shared" si="496"/>
        <v>340</v>
      </c>
      <c r="T251" s="47">
        <f t="shared" si="496"/>
        <v>340</v>
      </c>
      <c r="U251" s="48"/>
      <c r="V251" s="37"/>
      <c r="W251" s="37"/>
      <c r="X251" s="37"/>
      <c r="Y251" s="49"/>
      <c r="Z251" s="138"/>
      <c r="AA251" s="139">
        <v>128</v>
      </c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2025'!AP250</f>
        <v>468</v>
      </c>
      <c r="AK251" s="52">
        <f t="shared" ref="AK251:AO251" si="497">P251-Z251+AE251+U251</f>
        <v>468</v>
      </c>
      <c r="AL251" s="46">
        <f t="shared" si="497"/>
        <v>340</v>
      </c>
      <c r="AM251" s="46">
        <f t="shared" si="497"/>
        <v>340</v>
      </c>
      <c r="AN251" s="46">
        <f t="shared" si="497"/>
        <v>340</v>
      </c>
      <c r="AO251" s="46">
        <f t="shared" si="497"/>
        <v>340</v>
      </c>
      <c r="AP251" s="37"/>
      <c r="AQ251" s="43">
        <f t="shared" si="3"/>
        <v>340</v>
      </c>
      <c r="AR251" s="53"/>
      <c r="AS251" s="53"/>
      <c r="AT251" s="53"/>
      <c r="AU251" s="54"/>
      <c r="AV251" s="54"/>
    </row>
    <row r="252" spans="1:48" ht="90" customHeight="1" x14ac:dyDescent="0.4">
      <c r="A252" s="35">
        <f t="shared" si="37"/>
        <v>246</v>
      </c>
      <c r="B252" s="67" t="s">
        <v>1001</v>
      </c>
      <c r="C252" s="41" t="s">
        <v>155</v>
      </c>
      <c r="D252" s="41" t="s">
        <v>59</v>
      </c>
      <c r="E252" s="41" t="s">
        <v>1002</v>
      </c>
      <c r="F252" s="41" t="s">
        <v>979</v>
      </c>
      <c r="G252" s="53"/>
      <c r="H252" s="74"/>
      <c r="I252" s="41"/>
      <c r="J252" s="41" t="s">
        <v>386</v>
      </c>
      <c r="K252" s="72">
        <v>45539</v>
      </c>
      <c r="L252" s="43" t="s">
        <v>625</v>
      </c>
      <c r="M252" s="43">
        <v>33</v>
      </c>
      <c r="N252" s="44"/>
      <c r="O252" s="43">
        <f>'EQUIPO ABRIL 2025'!AQ252</f>
        <v>100</v>
      </c>
      <c r="P252" s="45">
        <f t="shared" si="437"/>
        <v>100</v>
      </c>
      <c r="Q252" s="46">
        <f t="shared" ref="Q252:T252" si="498">AK252</f>
        <v>100</v>
      </c>
      <c r="R252" s="46">
        <f t="shared" si="498"/>
        <v>100</v>
      </c>
      <c r="S252" s="46">
        <f t="shared" si="498"/>
        <v>100</v>
      </c>
      <c r="T252" s="47">
        <f t="shared" si="498"/>
        <v>100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2025'!AP251</f>
        <v>100</v>
      </c>
      <c r="AK252" s="52">
        <f t="shared" ref="AK252:AO252" si="499">P252-Z252+AE252+U252</f>
        <v>100</v>
      </c>
      <c r="AL252" s="46">
        <f t="shared" si="499"/>
        <v>100</v>
      </c>
      <c r="AM252" s="46">
        <f t="shared" si="499"/>
        <v>100</v>
      </c>
      <c r="AN252" s="46">
        <f t="shared" si="499"/>
        <v>100</v>
      </c>
      <c r="AO252" s="46">
        <f t="shared" si="499"/>
        <v>100</v>
      </c>
      <c r="AP252" s="37"/>
      <c r="AQ252" s="43">
        <f t="shared" si="3"/>
        <v>100</v>
      </c>
      <c r="AR252" s="41"/>
      <c r="AS252" s="41"/>
      <c r="AT252" s="53"/>
      <c r="AU252" s="54"/>
      <c r="AV252" s="54"/>
    </row>
    <row r="253" spans="1:48" ht="90" customHeight="1" x14ac:dyDescent="0.4">
      <c r="A253" s="35">
        <f t="shared" si="37"/>
        <v>247</v>
      </c>
      <c r="B253" s="67" t="s">
        <v>1003</v>
      </c>
      <c r="C253" s="41" t="s">
        <v>132</v>
      </c>
      <c r="D253" s="41" t="s">
        <v>72</v>
      </c>
      <c r="E253" s="41" t="s">
        <v>792</v>
      </c>
      <c r="F253" s="41" t="s">
        <v>1004</v>
      </c>
      <c r="G253" s="53" t="s">
        <v>42</v>
      </c>
      <c r="H253" s="74"/>
      <c r="I253" s="41" t="s">
        <v>1005</v>
      </c>
      <c r="J253" s="41" t="s">
        <v>72</v>
      </c>
      <c r="K253" s="72"/>
      <c r="L253" s="43" t="s">
        <v>142</v>
      </c>
      <c r="M253" s="43">
        <v>73</v>
      </c>
      <c r="N253" s="44"/>
      <c r="O253" s="43">
        <f>'EQUIPO ABRIL 2025'!AQ253</f>
        <v>2</v>
      </c>
      <c r="P253" s="45">
        <f t="shared" si="437"/>
        <v>2</v>
      </c>
      <c r="Q253" s="46">
        <f t="shared" ref="Q253:T253" si="500">AK253</f>
        <v>2</v>
      </c>
      <c r="R253" s="46">
        <f t="shared" si="500"/>
        <v>2</v>
      </c>
      <c r="S253" s="46">
        <f t="shared" si="500"/>
        <v>2</v>
      </c>
      <c r="T253" s="47">
        <f t="shared" si="500"/>
        <v>2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>
        <f>'EQUIPO ENERO 2025'!AP252</f>
        <v>2</v>
      </c>
      <c r="AK253" s="52">
        <f t="shared" ref="AK253:AO253" si="501">P253-Z253+AE253+U253</f>
        <v>2</v>
      </c>
      <c r="AL253" s="46">
        <f t="shared" si="501"/>
        <v>2</v>
      </c>
      <c r="AM253" s="46">
        <f t="shared" si="501"/>
        <v>2</v>
      </c>
      <c r="AN253" s="46">
        <f t="shared" si="501"/>
        <v>2</v>
      </c>
      <c r="AO253" s="46">
        <f t="shared" si="501"/>
        <v>2</v>
      </c>
      <c r="AP253" s="37"/>
      <c r="AQ253" s="43">
        <f t="shared" si="3"/>
        <v>2</v>
      </c>
      <c r="AR253" s="41"/>
      <c r="AS253" s="41"/>
      <c r="AT253" s="53"/>
      <c r="AU253" s="54"/>
      <c r="AV253" s="54"/>
    </row>
    <row r="254" spans="1:48" ht="90" customHeight="1" x14ac:dyDescent="0.4">
      <c r="A254" s="35">
        <f t="shared" si="37"/>
        <v>248</v>
      </c>
      <c r="B254" s="67" t="s">
        <v>1006</v>
      </c>
      <c r="C254" s="41" t="s">
        <v>132</v>
      </c>
      <c r="D254" s="41" t="s">
        <v>72</v>
      </c>
      <c r="E254" s="41" t="s">
        <v>792</v>
      </c>
      <c r="F254" s="41" t="s">
        <v>1004</v>
      </c>
      <c r="G254" s="53" t="s">
        <v>42</v>
      </c>
      <c r="H254" s="53" t="s">
        <v>1007</v>
      </c>
      <c r="I254" s="41" t="s">
        <v>1005</v>
      </c>
      <c r="J254" s="41" t="s">
        <v>72</v>
      </c>
      <c r="K254" s="72">
        <v>45786</v>
      </c>
      <c r="L254" s="43" t="s">
        <v>142</v>
      </c>
      <c r="M254" s="43">
        <v>195</v>
      </c>
      <c r="N254" s="44" t="s">
        <v>1748</v>
      </c>
      <c r="O254" s="43">
        <f>'EQUIPO ABRIL 2025'!AQ254</f>
        <v>0</v>
      </c>
      <c r="P254" s="45">
        <f t="shared" si="437"/>
        <v>0</v>
      </c>
      <c r="Q254" s="46">
        <f t="shared" ref="Q254:T254" si="502">AK254</f>
        <v>0</v>
      </c>
      <c r="R254" s="46">
        <f t="shared" si="502"/>
        <v>0</v>
      </c>
      <c r="S254" s="46">
        <f t="shared" si="502"/>
        <v>0</v>
      </c>
      <c r="T254" s="47">
        <f t="shared" si="502"/>
        <v>0</v>
      </c>
      <c r="U254" s="48"/>
      <c r="V254" s="37"/>
      <c r="W254" s="37">
        <v>1</v>
      </c>
      <c r="X254" s="37"/>
      <c r="Y254" s="49"/>
      <c r="Z254" s="138"/>
      <c r="AA254" s="139"/>
      <c r="AB254" s="37">
        <v>1</v>
      </c>
      <c r="AC254" s="37"/>
      <c r="AD254" s="49"/>
      <c r="AE254" s="50"/>
      <c r="AF254" s="37"/>
      <c r="AG254" s="37"/>
      <c r="AH254" s="37"/>
      <c r="AI254" s="49"/>
      <c r="AJ254" s="51">
        <f>'EQUIPO ENERO 2025'!AP253</f>
        <v>1</v>
      </c>
      <c r="AK254" s="52">
        <f t="shared" ref="AK254:AO254" si="503">P254-Z254+AE254+U254</f>
        <v>0</v>
      </c>
      <c r="AL254" s="46">
        <f t="shared" si="503"/>
        <v>0</v>
      </c>
      <c r="AM254" s="46">
        <f t="shared" si="503"/>
        <v>0</v>
      </c>
      <c r="AN254" s="46">
        <f t="shared" si="503"/>
        <v>0</v>
      </c>
      <c r="AO254" s="46">
        <f t="shared" si="503"/>
        <v>0</v>
      </c>
      <c r="AP254" s="37"/>
      <c r="AQ254" s="43">
        <f t="shared" si="3"/>
        <v>0</v>
      </c>
      <c r="AR254" s="41"/>
      <c r="AS254" s="41"/>
      <c r="AT254" s="53"/>
      <c r="AU254" s="54"/>
      <c r="AV254" s="54"/>
    </row>
    <row r="255" spans="1:48" ht="90" customHeight="1" x14ac:dyDescent="0.4">
      <c r="A255" s="35">
        <f t="shared" si="37"/>
        <v>249</v>
      </c>
      <c r="B255" s="67" t="s">
        <v>1008</v>
      </c>
      <c r="C255" s="41" t="s">
        <v>132</v>
      </c>
      <c r="D255" s="41" t="s">
        <v>72</v>
      </c>
      <c r="E255" s="41" t="s">
        <v>792</v>
      </c>
      <c r="F255" s="41" t="s">
        <v>1009</v>
      </c>
      <c r="G255" s="53" t="s">
        <v>42</v>
      </c>
      <c r="H255" s="53"/>
      <c r="I255" s="41" t="s">
        <v>1010</v>
      </c>
      <c r="J255" s="41" t="s">
        <v>72</v>
      </c>
      <c r="K255" s="72">
        <v>45574</v>
      </c>
      <c r="L255" s="43" t="s">
        <v>142</v>
      </c>
      <c r="M255" s="43">
        <v>73</v>
      </c>
      <c r="N255" s="44"/>
      <c r="O255" s="43">
        <f>'EQUIPO ABRIL 2025'!AQ255</f>
        <v>1</v>
      </c>
      <c r="P255" s="45">
        <f t="shared" si="437"/>
        <v>1</v>
      </c>
      <c r="Q255" s="46">
        <f t="shared" ref="Q255:T255" si="504">AK255</f>
        <v>1</v>
      </c>
      <c r="R255" s="46">
        <f t="shared" si="504"/>
        <v>1</v>
      </c>
      <c r="S255" s="46">
        <f t="shared" si="504"/>
        <v>1</v>
      </c>
      <c r="T255" s="47">
        <f t="shared" si="504"/>
        <v>1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1">
        <f>'EQUIPO ENERO 2025'!AP254</f>
        <v>1</v>
      </c>
      <c r="AK255" s="52">
        <f t="shared" ref="AK255:AO255" si="505">P255-Z255+AE255+U255</f>
        <v>1</v>
      </c>
      <c r="AL255" s="46">
        <f t="shared" si="505"/>
        <v>1</v>
      </c>
      <c r="AM255" s="46">
        <f t="shared" si="505"/>
        <v>1</v>
      </c>
      <c r="AN255" s="46">
        <f t="shared" si="505"/>
        <v>1</v>
      </c>
      <c r="AO255" s="46">
        <f t="shared" si="505"/>
        <v>1</v>
      </c>
      <c r="AP255" s="37"/>
      <c r="AQ255" s="43">
        <f t="shared" si="3"/>
        <v>1</v>
      </c>
      <c r="AR255" s="41"/>
      <c r="AS255" s="41"/>
      <c r="AT255" s="53"/>
      <c r="AU255" s="54"/>
      <c r="AV255" s="54"/>
    </row>
    <row r="256" spans="1:48" ht="90" customHeight="1" x14ac:dyDescent="0.4">
      <c r="A256" s="35">
        <f t="shared" si="37"/>
        <v>250</v>
      </c>
      <c r="B256" s="67" t="s">
        <v>1011</v>
      </c>
      <c r="C256" s="41" t="s">
        <v>132</v>
      </c>
      <c r="D256" s="41" t="s">
        <v>72</v>
      </c>
      <c r="E256" s="41" t="s">
        <v>792</v>
      </c>
      <c r="F256" s="41" t="s">
        <v>1004</v>
      </c>
      <c r="G256" s="53" t="s">
        <v>42</v>
      </c>
      <c r="H256" s="53" t="s">
        <v>1012</v>
      </c>
      <c r="I256" s="41" t="s">
        <v>1013</v>
      </c>
      <c r="J256" s="41" t="s">
        <v>72</v>
      </c>
      <c r="K256" s="72">
        <v>45107</v>
      </c>
      <c r="L256" s="43" t="s">
        <v>109</v>
      </c>
      <c r="M256" s="43">
        <v>394</v>
      </c>
      <c r="N256" s="44"/>
      <c r="O256" s="43">
        <f>'EQUIPO ABRIL 2025'!AQ256</f>
        <v>0</v>
      </c>
      <c r="P256" s="45">
        <f t="shared" si="437"/>
        <v>0</v>
      </c>
      <c r="Q256" s="46">
        <f t="shared" ref="Q256:T256" si="506">AK256</f>
        <v>0</v>
      </c>
      <c r="R256" s="46">
        <f t="shared" si="506"/>
        <v>0</v>
      </c>
      <c r="S256" s="46">
        <f t="shared" si="506"/>
        <v>0</v>
      </c>
      <c r="T256" s="47">
        <f t="shared" si="506"/>
        <v>0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1">
        <f>'EQUIPO ENERO 2025'!AP255</f>
        <v>0</v>
      </c>
      <c r="AK256" s="52">
        <f t="shared" ref="AK256:AO256" si="507">P256-Z256+AE256+U256</f>
        <v>0</v>
      </c>
      <c r="AL256" s="46">
        <f t="shared" si="507"/>
        <v>0</v>
      </c>
      <c r="AM256" s="46">
        <f t="shared" si="507"/>
        <v>0</v>
      </c>
      <c r="AN256" s="46">
        <f t="shared" si="507"/>
        <v>0</v>
      </c>
      <c r="AO256" s="46">
        <f t="shared" si="507"/>
        <v>0</v>
      </c>
      <c r="AP256" s="37"/>
      <c r="AQ256" s="43">
        <f t="shared" si="3"/>
        <v>0</v>
      </c>
      <c r="AR256" s="41"/>
      <c r="AS256" s="41"/>
      <c r="AT256" s="53"/>
      <c r="AU256" s="54"/>
      <c r="AV256" s="54"/>
    </row>
    <row r="257" spans="1:48" ht="90" customHeight="1" x14ac:dyDescent="0.4">
      <c r="A257" s="35">
        <f t="shared" si="37"/>
        <v>251</v>
      </c>
      <c r="B257" s="67" t="s">
        <v>1014</v>
      </c>
      <c r="C257" s="41" t="s">
        <v>190</v>
      </c>
      <c r="D257" s="41" t="s">
        <v>72</v>
      </c>
      <c r="E257" s="41" t="s">
        <v>792</v>
      </c>
      <c r="F257" s="41" t="s">
        <v>1015</v>
      </c>
      <c r="G257" s="53" t="s">
        <v>42</v>
      </c>
      <c r="H257" s="53"/>
      <c r="I257" s="41" t="s">
        <v>1016</v>
      </c>
      <c r="J257" s="41" t="s">
        <v>72</v>
      </c>
      <c r="K257" s="72">
        <v>45566</v>
      </c>
      <c r="L257" s="43" t="s">
        <v>277</v>
      </c>
      <c r="M257" s="43">
        <v>69</v>
      </c>
      <c r="N257" s="44"/>
      <c r="O257" s="43">
        <f>'EQUIPO ABRIL 2025'!AQ257</f>
        <v>1</v>
      </c>
      <c r="P257" s="45">
        <f t="shared" si="437"/>
        <v>1</v>
      </c>
      <c r="Q257" s="46">
        <f t="shared" ref="Q257:T257" si="508">AK257</f>
        <v>1</v>
      </c>
      <c r="R257" s="46">
        <f t="shared" si="508"/>
        <v>1</v>
      </c>
      <c r="S257" s="46">
        <f t="shared" si="508"/>
        <v>1</v>
      </c>
      <c r="T257" s="47">
        <f t="shared" si="508"/>
        <v>1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1">
        <f>'EQUIPO ENERO 2025'!AP256</f>
        <v>1</v>
      </c>
      <c r="AK257" s="52">
        <f t="shared" ref="AK257:AO257" si="509">P257-Z257+AE257+U257</f>
        <v>1</v>
      </c>
      <c r="AL257" s="46">
        <f t="shared" si="509"/>
        <v>1</v>
      </c>
      <c r="AM257" s="46">
        <f t="shared" si="509"/>
        <v>1</v>
      </c>
      <c r="AN257" s="46">
        <f t="shared" si="509"/>
        <v>1</v>
      </c>
      <c r="AO257" s="46">
        <f t="shared" si="509"/>
        <v>1</v>
      </c>
      <c r="AP257" s="37"/>
      <c r="AQ257" s="43">
        <f t="shared" si="3"/>
        <v>1</v>
      </c>
      <c r="AR257" s="41"/>
      <c r="AS257" s="41"/>
      <c r="AT257" s="53"/>
      <c r="AU257" s="54"/>
      <c r="AV257" s="54"/>
    </row>
    <row r="258" spans="1:48" ht="90" customHeight="1" x14ac:dyDescent="0.4">
      <c r="A258" s="35">
        <f t="shared" si="37"/>
        <v>252</v>
      </c>
      <c r="B258" s="67" t="s">
        <v>1017</v>
      </c>
      <c r="C258" s="41" t="s">
        <v>155</v>
      </c>
      <c r="D258" s="41" t="s">
        <v>72</v>
      </c>
      <c r="E258" s="41" t="s">
        <v>1018</v>
      </c>
      <c r="F258" s="41" t="s">
        <v>97</v>
      </c>
      <c r="G258" s="53" t="s">
        <v>42</v>
      </c>
      <c r="H258" s="53"/>
      <c r="I258" s="41" t="s">
        <v>1018</v>
      </c>
      <c r="J258" s="41" t="s">
        <v>72</v>
      </c>
      <c r="K258" s="72">
        <v>45566</v>
      </c>
      <c r="L258" s="43" t="s">
        <v>277</v>
      </c>
      <c r="M258" s="43">
        <v>67</v>
      </c>
      <c r="N258" s="44"/>
      <c r="O258" s="43">
        <f>'EQUIPO ABRIL 2025'!AQ258</f>
        <v>2</v>
      </c>
      <c r="P258" s="45">
        <f t="shared" si="437"/>
        <v>2</v>
      </c>
      <c r="Q258" s="46">
        <f t="shared" ref="Q258:T258" si="510">AK258</f>
        <v>2</v>
      </c>
      <c r="R258" s="46">
        <f t="shared" si="510"/>
        <v>2</v>
      </c>
      <c r="S258" s="46">
        <f t="shared" si="510"/>
        <v>2</v>
      </c>
      <c r="T258" s="47">
        <f t="shared" si="510"/>
        <v>2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>
        <f>'EQUIPO ENERO 2025'!AP257</f>
        <v>2</v>
      </c>
      <c r="AK258" s="52">
        <f t="shared" ref="AK258:AO258" si="511">P258-Z258+AE258+U258</f>
        <v>2</v>
      </c>
      <c r="AL258" s="46">
        <f t="shared" si="511"/>
        <v>2</v>
      </c>
      <c r="AM258" s="46">
        <f t="shared" si="511"/>
        <v>2</v>
      </c>
      <c r="AN258" s="46">
        <f t="shared" si="511"/>
        <v>2</v>
      </c>
      <c r="AO258" s="46">
        <f t="shared" si="511"/>
        <v>2</v>
      </c>
      <c r="AP258" s="37"/>
      <c r="AQ258" s="43">
        <f t="shared" si="3"/>
        <v>2</v>
      </c>
      <c r="AR258" s="41"/>
      <c r="AS258" s="41"/>
      <c r="AT258" s="53"/>
      <c r="AU258" s="54"/>
      <c r="AV258" s="54"/>
    </row>
    <row r="259" spans="1:48" ht="90" customHeight="1" x14ac:dyDescent="0.4">
      <c r="A259" s="35">
        <f t="shared" si="37"/>
        <v>253</v>
      </c>
      <c r="B259" s="55" t="s">
        <v>1019</v>
      </c>
      <c r="C259" s="41" t="s">
        <v>52</v>
      </c>
      <c r="D259" s="63" t="s">
        <v>788</v>
      </c>
      <c r="E259" s="57" t="s">
        <v>788</v>
      </c>
      <c r="F259" s="64"/>
      <c r="G259" s="55" t="s">
        <v>42</v>
      </c>
      <c r="H259" s="64"/>
      <c r="I259" s="61" t="s">
        <v>1020</v>
      </c>
      <c r="J259" s="74" t="s">
        <v>788</v>
      </c>
      <c r="K259" s="66">
        <v>44592</v>
      </c>
      <c r="L259" s="43"/>
      <c r="M259" s="43"/>
      <c r="N259" s="41"/>
      <c r="O259" s="43">
        <f>'EQUIPO ABRIL 2025'!AQ259</f>
        <v>1</v>
      </c>
      <c r="P259" s="45">
        <f t="shared" si="437"/>
        <v>1</v>
      </c>
      <c r="Q259" s="46">
        <f t="shared" ref="Q259:T259" si="512">AK259</f>
        <v>1</v>
      </c>
      <c r="R259" s="46">
        <f t="shared" si="512"/>
        <v>1</v>
      </c>
      <c r="S259" s="46">
        <f t="shared" si="512"/>
        <v>1</v>
      </c>
      <c r="T259" s="47">
        <f t="shared" si="512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2025'!AP258</f>
        <v>1</v>
      </c>
      <c r="AK259" s="52">
        <f t="shared" ref="AK259:AO259" si="513">P259-Z259+AE259+U259</f>
        <v>1</v>
      </c>
      <c r="AL259" s="46">
        <f t="shared" si="513"/>
        <v>1</v>
      </c>
      <c r="AM259" s="46">
        <f t="shared" si="513"/>
        <v>1</v>
      </c>
      <c r="AN259" s="46">
        <f t="shared" si="513"/>
        <v>1</v>
      </c>
      <c r="AO259" s="46">
        <f t="shared" si="513"/>
        <v>1</v>
      </c>
      <c r="AP259" s="37"/>
      <c r="AQ259" s="43">
        <f t="shared" si="3"/>
        <v>1</v>
      </c>
      <c r="AR259" s="41"/>
      <c r="AS259" s="41"/>
      <c r="AT259" s="53"/>
      <c r="AU259" s="54"/>
      <c r="AV259" s="54"/>
    </row>
    <row r="260" spans="1:48" ht="90" customHeight="1" x14ac:dyDescent="0.4">
      <c r="A260" s="35">
        <f t="shared" si="37"/>
        <v>254</v>
      </c>
      <c r="B260" s="73" t="s">
        <v>1021</v>
      </c>
      <c r="C260" s="41" t="s">
        <v>52</v>
      </c>
      <c r="D260" s="41" t="s">
        <v>176</v>
      </c>
      <c r="E260" s="41" t="s">
        <v>59</v>
      </c>
      <c r="F260" s="41"/>
      <c r="G260" s="44" t="s">
        <v>42</v>
      </c>
      <c r="H260" s="41"/>
      <c r="I260" s="41" t="s">
        <v>1022</v>
      </c>
      <c r="J260" s="41" t="s">
        <v>72</v>
      </c>
      <c r="K260" s="72">
        <v>45107</v>
      </c>
      <c r="L260" s="43" t="s">
        <v>109</v>
      </c>
      <c r="M260" s="43">
        <v>387</v>
      </c>
      <c r="N260" s="44"/>
      <c r="O260" s="43">
        <f>'EQUIPO ABRIL 2025'!AQ260</f>
        <v>1</v>
      </c>
      <c r="P260" s="45">
        <f t="shared" si="437"/>
        <v>1</v>
      </c>
      <c r="Q260" s="46">
        <f t="shared" ref="Q260:T260" si="514">AK260</f>
        <v>1</v>
      </c>
      <c r="R260" s="46">
        <f t="shared" si="514"/>
        <v>1</v>
      </c>
      <c r="S260" s="46">
        <f t="shared" si="514"/>
        <v>1</v>
      </c>
      <c r="T260" s="47">
        <f t="shared" si="514"/>
        <v>1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2025'!AP259</f>
        <v>1</v>
      </c>
      <c r="AK260" s="52">
        <f t="shared" ref="AK260:AO260" si="515">P260-Z260+AE260+U260</f>
        <v>1</v>
      </c>
      <c r="AL260" s="46">
        <f t="shared" si="515"/>
        <v>1</v>
      </c>
      <c r="AM260" s="46">
        <f t="shared" si="515"/>
        <v>1</v>
      </c>
      <c r="AN260" s="46">
        <f t="shared" si="515"/>
        <v>1</v>
      </c>
      <c r="AO260" s="46">
        <f t="shared" si="515"/>
        <v>1</v>
      </c>
      <c r="AP260" s="37"/>
      <c r="AQ260" s="43">
        <f t="shared" si="3"/>
        <v>1</v>
      </c>
      <c r="AR260" s="41"/>
      <c r="AS260" s="41"/>
      <c r="AT260" s="53"/>
      <c r="AU260" s="54"/>
      <c r="AV260" s="54"/>
    </row>
    <row r="261" spans="1:48" ht="90" customHeight="1" x14ac:dyDescent="0.4">
      <c r="A261" s="35">
        <f t="shared" si="37"/>
        <v>255</v>
      </c>
      <c r="B261" s="73" t="s">
        <v>1023</v>
      </c>
      <c r="C261" s="41" t="s">
        <v>52</v>
      </c>
      <c r="D261" s="41" t="s">
        <v>176</v>
      </c>
      <c r="E261" s="41" t="s">
        <v>59</v>
      </c>
      <c r="F261" s="41"/>
      <c r="G261" s="44" t="s">
        <v>42</v>
      </c>
      <c r="H261" s="41"/>
      <c r="I261" s="41" t="s">
        <v>1024</v>
      </c>
      <c r="J261" s="41" t="s">
        <v>72</v>
      </c>
      <c r="K261" s="41"/>
      <c r="L261" s="43"/>
      <c r="M261" s="43"/>
      <c r="N261" s="44"/>
      <c r="O261" s="43">
        <f>'EQUIPO ABRIL 2025'!AQ261</f>
        <v>0</v>
      </c>
      <c r="P261" s="45">
        <f t="shared" si="437"/>
        <v>0</v>
      </c>
      <c r="Q261" s="46">
        <f t="shared" ref="Q261:T261" si="516">AK261</f>
        <v>0</v>
      </c>
      <c r="R261" s="46">
        <f t="shared" si="516"/>
        <v>0</v>
      </c>
      <c r="S261" s="46">
        <f t="shared" si="516"/>
        <v>0</v>
      </c>
      <c r="T261" s="47">
        <f t="shared" si="516"/>
        <v>0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2025'!AP260</f>
        <v>0</v>
      </c>
      <c r="AK261" s="52">
        <f t="shared" ref="AK261:AO261" si="517">P261-Z261+AE261+U261</f>
        <v>0</v>
      </c>
      <c r="AL261" s="46">
        <f t="shared" si="517"/>
        <v>0</v>
      </c>
      <c r="AM261" s="46">
        <f t="shared" si="517"/>
        <v>0</v>
      </c>
      <c r="AN261" s="46">
        <f t="shared" si="517"/>
        <v>0</v>
      </c>
      <c r="AO261" s="46">
        <f t="shared" si="517"/>
        <v>0</v>
      </c>
      <c r="AP261" s="37"/>
      <c r="AQ261" s="43">
        <f t="shared" ref="AQ261:AQ277" si="518">AO261</f>
        <v>0</v>
      </c>
      <c r="AR261" s="41"/>
      <c r="AS261" s="41"/>
      <c r="AT261" s="53"/>
      <c r="AU261" s="54"/>
      <c r="AV261" s="54"/>
    </row>
    <row r="262" spans="1:48" ht="90" customHeight="1" x14ac:dyDescent="0.4">
      <c r="A262" s="35">
        <f t="shared" si="37"/>
        <v>256</v>
      </c>
      <c r="B262" s="67" t="s">
        <v>1025</v>
      </c>
      <c r="C262" s="41" t="s">
        <v>52</v>
      </c>
      <c r="D262" s="105" t="s">
        <v>334</v>
      </c>
      <c r="E262" s="41" t="s">
        <v>1026</v>
      </c>
      <c r="F262" s="41"/>
      <c r="G262" s="53" t="s">
        <v>42</v>
      </c>
      <c r="H262" s="41"/>
      <c r="I262" s="41" t="s">
        <v>1027</v>
      </c>
      <c r="J262" s="44"/>
      <c r="K262" s="72">
        <v>44592</v>
      </c>
      <c r="L262" s="43"/>
      <c r="M262" s="43"/>
      <c r="N262" s="44"/>
      <c r="O262" s="43">
        <f>'EQUIPO ABRIL 2025'!AQ262</f>
        <v>2</v>
      </c>
      <c r="P262" s="45">
        <f t="shared" si="437"/>
        <v>2</v>
      </c>
      <c r="Q262" s="46">
        <f t="shared" ref="Q262:T262" si="519">AK262</f>
        <v>2</v>
      </c>
      <c r="R262" s="46">
        <f t="shared" si="519"/>
        <v>2</v>
      </c>
      <c r="S262" s="46">
        <f t="shared" si="519"/>
        <v>2</v>
      </c>
      <c r="T262" s="47">
        <f t="shared" si="519"/>
        <v>2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2025'!AP261</f>
        <v>2</v>
      </c>
      <c r="AK262" s="52">
        <f t="shared" ref="AK262:AO262" si="520">P262-Z262+AE262+U262</f>
        <v>2</v>
      </c>
      <c r="AL262" s="46">
        <f t="shared" si="520"/>
        <v>2</v>
      </c>
      <c r="AM262" s="46">
        <f t="shared" si="520"/>
        <v>2</v>
      </c>
      <c r="AN262" s="46">
        <f t="shared" si="520"/>
        <v>2</v>
      </c>
      <c r="AO262" s="46">
        <f t="shared" si="520"/>
        <v>2</v>
      </c>
      <c r="AP262" s="38"/>
      <c r="AQ262" s="43">
        <f t="shared" si="518"/>
        <v>2</v>
      </c>
      <c r="AR262" s="41"/>
      <c r="AS262" s="41"/>
      <c r="AT262" s="53"/>
      <c r="AU262" s="54"/>
      <c r="AV262" s="54"/>
    </row>
    <row r="263" spans="1:48" ht="90" customHeight="1" x14ac:dyDescent="0.4">
      <c r="A263" s="35">
        <f t="shared" si="37"/>
        <v>257</v>
      </c>
      <c r="B263" s="154" t="s">
        <v>1028</v>
      </c>
      <c r="C263" s="155"/>
      <c r="D263" s="105" t="s">
        <v>334</v>
      </c>
      <c r="E263" s="41"/>
      <c r="F263" s="41"/>
      <c r="G263" s="53"/>
      <c r="H263" s="41"/>
      <c r="I263" s="105" t="s">
        <v>1029</v>
      </c>
      <c r="J263" s="44"/>
      <c r="K263" s="72">
        <v>44592</v>
      </c>
      <c r="L263" s="43"/>
      <c r="M263" s="43"/>
      <c r="N263" s="44"/>
      <c r="O263" s="43">
        <f>'EQUIPO ABRIL 2025'!AQ263</f>
        <v>0</v>
      </c>
      <c r="P263" s="45">
        <f t="shared" si="437"/>
        <v>0</v>
      </c>
      <c r="Q263" s="46">
        <f t="shared" ref="Q263:T263" si="521">AK263</f>
        <v>0</v>
      </c>
      <c r="R263" s="46">
        <f t="shared" si="521"/>
        <v>0</v>
      </c>
      <c r="S263" s="46">
        <f t="shared" si="521"/>
        <v>0</v>
      </c>
      <c r="T263" s="47">
        <f t="shared" si="521"/>
        <v>0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1">
        <f>'EQUIPO ENERO 2025'!AP262</f>
        <v>0</v>
      </c>
      <c r="AK263" s="52">
        <f t="shared" ref="AK263:AO263" si="522">P263-Z263+AE263+U263</f>
        <v>0</v>
      </c>
      <c r="AL263" s="46">
        <f t="shared" si="522"/>
        <v>0</v>
      </c>
      <c r="AM263" s="46">
        <f t="shared" si="522"/>
        <v>0</v>
      </c>
      <c r="AN263" s="46">
        <f t="shared" si="522"/>
        <v>0</v>
      </c>
      <c r="AO263" s="46">
        <f t="shared" si="522"/>
        <v>0</v>
      </c>
      <c r="AP263" s="37"/>
      <c r="AQ263" s="43">
        <f t="shared" si="518"/>
        <v>0</v>
      </c>
      <c r="AR263" s="41"/>
      <c r="AS263" s="41"/>
      <c r="AT263" s="53"/>
      <c r="AU263" s="54"/>
      <c r="AV263" s="54"/>
    </row>
    <row r="264" spans="1:48" ht="90" customHeight="1" x14ac:dyDescent="0.4">
      <c r="A264" s="35">
        <f t="shared" si="37"/>
        <v>258</v>
      </c>
      <c r="B264" s="154" t="s">
        <v>1030</v>
      </c>
      <c r="C264" s="155"/>
      <c r="D264" s="105" t="s">
        <v>334</v>
      </c>
      <c r="E264" s="41"/>
      <c r="F264" s="41"/>
      <c r="G264" s="53"/>
      <c r="H264" s="41"/>
      <c r="I264" s="105" t="s">
        <v>1029</v>
      </c>
      <c r="J264" s="44"/>
      <c r="K264" s="72">
        <v>44592</v>
      </c>
      <c r="L264" s="43"/>
      <c r="M264" s="43"/>
      <c r="N264" s="44"/>
      <c r="O264" s="43">
        <f>'EQUIPO ABRIL 2025'!AQ264</f>
        <v>0</v>
      </c>
      <c r="P264" s="45">
        <f t="shared" si="437"/>
        <v>0</v>
      </c>
      <c r="Q264" s="46">
        <f t="shared" ref="Q264:T264" si="523">AK264</f>
        <v>0</v>
      </c>
      <c r="R264" s="46">
        <f t="shared" si="523"/>
        <v>0</v>
      </c>
      <c r="S264" s="46">
        <f t="shared" si="523"/>
        <v>0</v>
      </c>
      <c r="T264" s="47">
        <f t="shared" si="523"/>
        <v>0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2025'!AP263</f>
        <v>0</v>
      </c>
      <c r="AK264" s="52">
        <f t="shared" ref="AK264:AO264" si="524">P264-Z264+AE264+U264</f>
        <v>0</v>
      </c>
      <c r="AL264" s="46">
        <f t="shared" si="524"/>
        <v>0</v>
      </c>
      <c r="AM264" s="46">
        <f t="shared" si="524"/>
        <v>0</v>
      </c>
      <c r="AN264" s="46">
        <f t="shared" si="524"/>
        <v>0</v>
      </c>
      <c r="AO264" s="46">
        <f t="shared" si="524"/>
        <v>0</v>
      </c>
      <c r="AP264" s="37"/>
      <c r="AQ264" s="43">
        <f t="shared" si="518"/>
        <v>0</v>
      </c>
      <c r="AR264" s="41"/>
      <c r="AS264" s="41"/>
      <c r="AT264" s="53"/>
      <c r="AU264" s="54"/>
      <c r="AV264" s="54"/>
    </row>
    <row r="265" spans="1:48" ht="90" customHeight="1" x14ac:dyDescent="0.4">
      <c r="A265" s="35">
        <f t="shared" si="37"/>
        <v>259</v>
      </c>
      <c r="B265" s="67" t="s">
        <v>1031</v>
      </c>
      <c r="C265" s="41" t="s">
        <v>52</v>
      </c>
      <c r="D265" s="105" t="s">
        <v>334</v>
      </c>
      <c r="E265" s="41" t="s">
        <v>1032</v>
      </c>
      <c r="F265" s="41"/>
      <c r="G265" s="53" t="s">
        <v>42</v>
      </c>
      <c r="H265" s="41"/>
      <c r="I265" s="41" t="s">
        <v>1033</v>
      </c>
      <c r="J265" s="44"/>
      <c r="K265" s="72">
        <v>44592</v>
      </c>
      <c r="L265" s="43"/>
      <c r="M265" s="43"/>
      <c r="N265" s="44"/>
      <c r="O265" s="43">
        <f>'EQUIPO ABRIL 2025'!AQ265</f>
        <v>1</v>
      </c>
      <c r="P265" s="45">
        <f t="shared" si="437"/>
        <v>1</v>
      </c>
      <c r="Q265" s="46">
        <f t="shared" ref="Q265:T265" si="525">AK265</f>
        <v>1</v>
      </c>
      <c r="R265" s="46">
        <f t="shared" si="525"/>
        <v>1</v>
      </c>
      <c r="S265" s="46">
        <f t="shared" si="525"/>
        <v>1</v>
      </c>
      <c r="T265" s="47">
        <f t="shared" si="525"/>
        <v>1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2025'!AP264</f>
        <v>1</v>
      </c>
      <c r="AK265" s="52">
        <f t="shared" ref="AK265:AO265" si="526">P265-Z265+AE265+U265</f>
        <v>1</v>
      </c>
      <c r="AL265" s="46">
        <f t="shared" si="526"/>
        <v>1</v>
      </c>
      <c r="AM265" s="46">
        <f t="shared" si="526"/>
        <v>1</v>
      </c>
      <c r="AN265" s="46">
        <f t="shared" si="526"/>
        <v>1</v>
      </c>
      <c r="AO265" s="46">
        <f t="shared" si="526"/>
        <v>1</v>
      </c>
      <c r="AP265" s="37"/>
      <c r="AQ265" s="43">
        <f t="shared" si="518"/>
        <v>1</v>
      </c>
      <c r="AR265" s="41"/>
      <c r="AS265" s="41"/>
      <c r="AT265" s="53"/>
      <c r="AU265" s="54"/>
      <c r="AV265" s="54"/>
    </row>
    <row r="266" spans="1:48" ht="90" customHeight="1" x14ac:dyDescent="0.4">
      <c r="A266" s="35">
        <f t="shared" si="37"/>
        <v>260</v>
      </c>
      <c r="B266" s="55" t="s">
        <v>1034</v>
      </c>
      <c r="C266" s="41" t="s">
        <v>52</v>
      </c>
      <c r="D266" s="63" t="s">
        <v>362</v>
      </c>
      <c r="E266" s="57" t="s">
        <v>1035</v>
      </c>
      <c r="F266" s="64"/>
      <c r="G266" s="55" t="s">
        <v>42</v>
      </c>
      <c r="H266" s="64"/>
      <c r="I266" s="61"/>
      <c r="J266" s="41" t="s">
        <v>362</v>
      </c>
      <c r="K266" s="66">
        <v>45391</v>
      </c>
      <c r="L266" s="43" t="s">
        <v>1036</v>
      </c>
      <c r="M266" s="43">
        <v>55</v>
      </c>
      <c r="N266" s="53"/>
      <c r="O266" s="43">
        <f>'EQUIPO ABRIL 2025'!AQ266</f>
        <v>4</v>
      </c>
      <c r="P266" s="45">
        <f t="shared" si="437"/>
        <v>4</v>
      </c>
      <c r="Q266" s="46">
        <f t="shared" ref="Q266:T266" si="527">AK266</f>
        <v>4</v>
      </c>
      <c r="R266" s="46">
        <f t="shared" si="527"/>
        <v>4</v>
      </c>
      <c r="S266" s="46">
        <f t="shared" si="527"/>
        <v>4</v>
      </c>
      <c r="T266" s="47">
        <f t="shared" si="527"/>
        <v>4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2025'!AP265</f>
        <v>4</v>
      </c>
      <c r="AK266" s="52">
        <f t="shared" ref="AK266:AO266" si="528">P266-Z266+AE266+U266</f>
        <v>4</v>
      </c>
      <c r="AL266" s="46">
        <f t="shared" si="528"/>
        <v>4</v>
      </c>
      <c r="AM266" s="46">
        <f t="shared" si="528"/>
        <v>4</v>
      </c>
      <c r="AN266" s="46">
        <f t="shared" si="528"/>
        <v>4</v>
      </c>
      <c r="AO266" s="46">
        <f t="shared" si="528"/>
        <v>4</v>
      </c>
      <c r="AP266" s="37"/>
      <c r="AQ266" s="43">
        <f t="shared" si="518"/>
        <v>4</v>
      </c>
      <c r="AR266" s="41"/>
      <c r="AS266" s="41"/>
      <c r="AT266" s="53"/>
      <c r="AU266" s="54"/>
      <c r="AV266" s="54"/>
    </row>
    <row r="267" spans="1:48" ht="90" customHeight="1" x14ac:dyDescent="0.4">
      <c r="A267" s="35">
        <f t="shared" si="37"/>
        <v>261</v>
      </c>
      <c r="B267" s="67" t="s">
        <v>1038</v>
      </c>
      <c r="C267" s="41" t="s">
        <v>52</v>
      </c>
      <c r="D267" s="41" t="s">
        <v>362</v>
      </c>
      <c r="E267" s="41">
        <v>1250</v>
      </c>
      <c r="F267" s="41"/>
      <c r="G267" s="53" t="s">
        <v>42</v>
      </c>
      <c r="H267" s="41"/>
      <c r="I267" s="41" t="s">
        <v>1039</v>
      </c>
      <c r="J267" s="41" t="s">
        <v>362</v>
      </c>
      <c r="K267" s="72">
        <v>44985</v>
      </c>
      <c r="L267" s="43">
        <v>375834</v>
      </c>
      <c r="M267" s="43">
        <v>285</v>
      </c>
      <c r="N267" s="44"/>
      <c r="O267" s="43">
        <f>'EQUIPO ABRIL 2025'!AQ267</f>
        <v>1</v>
      </c>
      <c r="P267" s="45">
        <f t="shared" si="437"/>
        <v>1</v>
      </c>
      <c r="Q267" s="46">
        <f t="shared" ref="Q267:T267" si="529">AK267</f>
        <v>1</v>
      </c>
      <c r="R267" s="46">
        <f t="shared" si="529"/>
        <v>1</v>
      </c>
      <c r="S267" s="46">
        <f t="shared" si="529"/>
        <v>1</v>
      </c>
      <c r="T267" s="47">
        <f t="shared" si="529"/>
        <v>1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2025'!AP266</f>
        <v>1</v>
      </c>
      <c r="AK267" s="52">
        <f t="shared" ref="AK267:AO267" si="530">P267-Z267+AE267+U267</f>
        <v>1</v>
      </c>
      <c r="AL267" s="46">
        <f t="shared" si="530"/>
        <v>1</v>
      </c>
      <c r="AM267" s="46">
        <f t="shared" si="530"/>
        <v>1</v>
      </c>
      <c r="AN267" s="46">
        <f t="shared" si="530"/>
        <v>1</v>
      </c>
      <c r="AO267" s="46">
        <f t="shared" si="530"/>
        <v>1</v>
      </c>
      <c r="AP267" s="37"/>
      <c r="AQ267" s="43">
        <f t="shared" si="518"/>
        <v>1</v>
      </c>
      <c r="AR267" s="41"/>
      <c r="AS267" s="41"/>
      <c r="AT267" s="53"/>
      <c r="AU267" s="54"/>
      <c r="AV267" s="54"/>
    </row>
    <row r="268" spans="1:48" ht="90" customHeight="1" x14ac:dyDescent="0.4">
      <c r="A268" s="35">
        <f t="shared" si="37"/>
        <v>262</v>
      </c>
      <c r="B268" s="55" t="s">
        <v>1040</v>
      </c>
      <c r="C268" s="41" t="s">
        <v>52</v>
      </c>
      <c r="D268" s="63" t="s">
        <v>63</v>
      </c>
      <c r="E268" s="57" t="s">
        <v>577</v>
      </c>
      <c r="F268" s="64"/>
      <c r="G268" s="55" t="s">
        <v>42</v>
      </c>
      <c r="H268" s="64"/>
      <c r="I268" s="61" t="s">
        <v>1041</v>
      </c>
      <c r="J268" s="63" t="s">
        <v>63</v>
      </c>
      <c r="K268" s="66">
        <v>44592</v>
      </c>
      <c r="L268" s="43"/>
      <c r="M268" s="43"/>
      <c r="N268" s="41"/>
      <c r="O268" s="43">
        <f>'EQUIPO ABRIL 2025'!AQ268</f>
        <v>2</v>
      </c>
      <c r="P268" s="45">
        <f t="shared" si="437"/>
        <v>2</v>
      </c>
      <c r="Q268" s="46">
        <f t="shared" ref="Q268:T268" si="531">AK268</f>
        <v>2</v>
      </c>
      <c r="R268" s="46">
        <f t="shared" si="531"/>
        <v>2</v>
      </c>
      <c r="S268" s="46">
        <f t="shared" si="531"/>
        <v>2</v>
      </c>
      <c r="T268" s="47">
        <f t="shared" si="531"/>
        <v>2</v>
      </c>
      <c r="U268" s="48"/>
      <c r="V268" s="37"/>
      <c r="W268" s="37"/>
      <c r="X268" s="37"/>
      <c r="Y268" s="49"/>
      <c r="Z268" s="138"/>
      <c r="AA268" s="139"/>
      <c r="AB268" s="37"/>
      <c r="AC268" s="37"/>
      <c r="AD268" s="49"/>
      <c r="AE268" s="50"/>
      <c r="AF268" s="37"/>
      <c r="AG268" s="37"/>
      <c r="AH268" s="37"/>
      <c r="AI268" s="49"/>
      <c r="AJ268" s="51">
        <f>'EQUIPO ENERO 2025'!AP267</f>
        <v>2</v>
      </c>
      <c r="AK268" s="52">
        <f t="shared" ref="AK268:AO268" si="532">P268-Z268+AE268+U268</f>
        <v>2</v>
      </c>
      <c r="AL268" s="46">
        <f t="shared" si="532"/>
        <v>2</v>
      </c>
      <c r="AM268" s="46">
        <f t="shared" si="532"/>
        <v>2</v>
      </c>
      <c r="AN268" s="46">
        <f t="shared" si="532"/>
        <v>2</v>
      </c>
      <c r="AO268" s="46">
        <f t="shared" si="532"/>
        <v>2</v>
      </c>
      <c r="AP268" s="37"/>
      <c r="AQ268" s="43">
        <f t="shared" si="518"/>
        <v>2</v>
      </c>
      <c r="AR268" s="41"/>
      <c r="AS268" s="41"/>
      <c r="AT268" s="53"/>
      <c r="AU268" s="54"/>
      <c r="AV268" s="54"/>
    </row>
    <row r="269" spans="1:48" ht="90" customHeight="1" x14ac:dyDescent="0.4">
      <c r="A269" s="35">
        <f t="shared" si="37"/>
        <v>263</v>
      </c>
      <c r="B269" s="55" t="s">
        <v>1042</v>
      </c>
      <c r="C269" s="41" t="s">
        <v>52</v>
      </c>
      <c r="D269" s="63" t="s">
        <v>63</v>
      </c>
      <c r="E269" s="57" t="s">
        <v>1043</v>
      </c>
      <c r="F269" s="64"/>
      <c r="G269" s="55" t="s">
        <v>42</v>
      </c>
      <c r="H269" s="64"/>
      <c r="I269" s="61" t="s">
        <v>1044</v>
      </c>
      <c r="J269" s="63" t="s">
        <v>63</v>
      </c>
      <c r="K269" s="66">
        <v>44592</v>
      </c>
      <c r="L269" s="43"/>
      <c r="M269" s="43"/>
      <c r="N269" s="41"/>
      <c r="O269" s="43">
        <f>'EQUIPO ABRIL 2025'!AQ269</f>
        <v>8</v>
      </c>
      <c r="P269" s="45">
        <f t="shared" si="437"/>
        <v>8</v>
      </c>
      <c r="Q269" s="46">
        <f t="shared" ref="Q269:T269" si="533">AK269</f>
        <v>8</v>
      </c>
      <c r="R269" s="46">
        <f t="shared" si="533"/>
        <v>8</v>
      </c>
      <c r="S269" s="46">
        <f t="shared" si="533"/>
        <v>8</v>
      </c>
      <c r="T269" s="47">
        <f t="shared" si="533"/>
        <v>8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2025'!AP268</f>
        <v>8</v>
      </c>
      <c r="AK269" s="52">
        <f t="shared" ref="AK269:AO269" si="534">P269-Z269+AE269+U269</f>
        <v>8</v>
      </c>
      <c r="AL269" s="46">
        <f t="shared" si="534"/>
        <v>8</v>
      </c>
      <c r="AM269" s="46">
        <f t="shared" si="534"/>
        <v>8</v>
      </c>
      <c r="AN269" s="46">
        <f t="shared" si="534"/>
        <v>8</v>
      </c>
      <c r="AO269" s="46">
        <f t="shared" si="534"/>
        <v>8</v>
      </c>
      <c r="AP269" s="37"/>
      <c r="AQ269" s="43">
        <f t="shared" si="518"/>
        <v>8</v>
      </c>
      <c r="AR269" s="41"/>
      <c r="AS269" s="41"/>
      <c r="AT269" s="53"/>
      <c r="AU269" s="54"/>
      <c r="AV269" s="54"/>
    </row>
    <row r="270" spans="1:48" ht="90" customHeight="1" x14ac:dyDescent="0.4">
      <c r="A270" s="35">
        <f t="shared" si="37"/>
        <v>264</v>
      </c>
      <c r="B270" s="55" t="s">
        <v>1045</v>
      </c>
      <c r="C270" s="41" t="s">
        <v>52</v>
      </c>
      <c r="D270" s="183" t="s">
        <v>58</v>
      </c>
      <c r="E270" s="57" t="s">
        <v>1046</v>
      </c>
      <c r="F270" s="64" t="s">
        <v>1047</v>
      </c>
      <c r="G270" s="55" t="s">
        <v>42</v>
      </c>
      <c r="H270" s="64"/>
      <c r="I270" s="61" t="s">
        <v>1048</v>
      </c>
      <c r="J270" s="74" t="s">
        <v>58</v>
      </c>
      <c r="K270" s="66">
        <v>44592</v>
      </c>
      <c r="L270" s="43"/>
      <c r="M270" s="43"/>
      <c r="N270" s="41"/>
      <c r="O270" s="43">
        <f>'EQUIPO ABRIL 2025'!AQ270</f>
        <v>1</v>
      </c>
      <c r="P270" s="45">
        <f t="shared" si="437"/>
        <v>1</v>
      </c>
      <c r="Q270" s="46">
        <f t="shared" ref="Q270:T270" si="535">AK270</f>
        <v>1</v>
      </c>
      <c r="R270" s="46">
        <f t="shared" si="535"/>
        <v>1</v>
      </c>
      <c r="S270" s="46">
        <f t="shared" si="535"/>
        <v>1</v>
      </c>
      <c r="T270" s="47">
        <f t="shared" si="535"/>
        <v>1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2025'!AP269</f>
        <v>1</v>
      </c>
      <c r="AK270" s="52">
        <f t="shared" ref="AK270:AO270" si="536">P270-Z270+AE270+U270</f>
        <v>1</v>
      </c>
      <c r="AL270" s="46">
        <f t="shared" si="536"/>
        <v>1</v>
      </c>
      <c r="AM270" s="46">
        <f t="shared" si="536"/>
        <v>1</v>
      </c>
      <c r="AN270" s="46">
        <f t="shared" si="536"/>
        <v>1</v>
      </c>
      <c r="AO270" s="46">
        <f t="shared" si="536"/>
        <v>1</v>
      </c>
      <c r="AP270" s="37"/>
      <c r="AQ270" s="43">
        <f t="shared" si="518"/>
        <v>1</v>
      </c>
      <c r="AR270" s="41"/>
      <c r="AS270" s="41"/>
      <c r="AT270" s="53"/>
      <c r="AU270" s="54"/>
      <c r="AV270" s="54"/>
    </row>
    <row r="271" spans="1:48" ht="90" customHeight="1" x14ac:dyDescent="0.4">
      <c r="A271" s="35">
        <f t="shared" si="37"/>
        <v>265</v>
      </c>
      <c r="B271" s="55" t="s">
        <v>1049</v>
      </c>
      <c r="C271" s="41" t="s">
        <v>52</v>
      </c>
      <c r="D271" s="184" t="s">
        <v>58</v>
      </c>
      <c r="E271" s="57" t="s">
        <v>1050</v>
      </c>
      <c r="F271" s="64" t="s">
        <v>1051</v>
      </c>
      <c r="G271" s="55" t="s">
        <v>42</v>
      </c>
      <c r="H271" s="64"/>
      <c r="I271" s="61" t="s">
        <v>1052</v>
      </c>
      <c r="J271" s="74" t="s">
        <v>58</v>
      </c>
      <c r="K271" s="72">
        <v>45138</v>
      </c>
      <c r="L271" s="43">
        <v>2130012</v>
      </c>
      <c r="M271" s="43">
        <v>417</v>
      </c>
      <c r="N271" s="41"/>
      <c r="O271" s="43">
        <f>'EQUIPO ABRIL 2025'!AQ271</f>
        <v>4</v>
      </c>
      <c r="P271" s="45">
        <f t="shared" si="437"/>
        <v>4</v>
      </c>
      <c r="Q271" s="46">
        <f t="shared" ref="Q271:T271" si="537">AK271</f>
        <v>4</v>
      </c>
      <c r="R271" s="46">
        <f t="shared" si="537"/>
        <v>4</v>
      </c>
      <c r="S271" s="46">
        <f t="shared" si="537"/>
        <v>4</v>
      </c>
      <c r="T271" s="47">
        <f t="shared" si="537"/>
        <v>4</v>
      </c>
      <c r="U271" s="48"/>
      <c r="V271" s="37"/>
      <c r="W271" s="37"/>
      <c r="X271" s="37"/>
      <c r="Y271" s="49"/>
      <c r="Z271" s="138"/>
      <c r="AA271" s="139"/>
      <c r="AB271" s="37"/>
      <c r="AC271" s="37"/>
      <c r="AD271" s="49"/>
      <c r="AE271" s="50"/>
      <c r="AF271" s="37"/>
      <c r="AG271" s="37"/>
      <c r="AH271" s="37"/>
      <c r="AI271" s="49"/>
      <c r="AJ271" s="51">
        <f>'EQUIPO ENERO 2025'!AP270</f>
        <v>4</v>
      </c>
      <c r="AK271" s="52">
        <f t="shared" ref="AK271:AO271" si="538">P271-Z271+AE271+U271</f>
        <v>4</v>
      </c>
      <c r="AL271" s="46">
        <f t="shared" si="538"/>
        <v>4</v>
      </c>
      <c r="AM271" s="46">
        <f t="shared" si="538"/>
        <v>4</v>
      </c>
      <c r="AN271" s="46">
        <f t="shared" si="538"/>
        <v>4</v>
      </c>
      <c r="AO271" s="46">
        <f t="shared" si="538"/>
        <v>4</v>
      </c>
      <c r="AP271" s="38" t="s">
        <v>1053</v>
      </c>
      <c r="AQ271" s="43">
        <f t="shared" si="518"/>
        <v>4</v>
      </c>
      <c r="AR271" s="41"/>
      <c r="AS271" s="41"/>
      <c r="AT271" s="53"/>
      <c r="AU271" s="54"/>
      <c r="AV271" s="54"/>
    </row>
    <row r="272" spans="1:48" ht="90" customHeight="1" x14ac:dyDescent="0.4">
      <c r="A272" s="35">
        <f t="shared" si="37"/>
        <v>266</v>
      </c>
      <c r="B272" s="69" t="s">
        <v>1054</v>
      </c>
      <c r="C272" s="41" t="s">
        <v>52</v>
      </c>
      <c r="D272" s="37" t="s">
        <v>59</v>
      </c>
      <c r="E272" s="37" t="s">
        <v>708</v>
      </c>
      <c r="F272" s="37"/>
      <c r="G272" s="38"/>
      <c r="H272" s="37"/>
      <c r="I272" s="37" t="s">
        <v>1055</v>
      </c>
      <c r="J272" s="37" t="s">
        <v>72</v>
      </c>
      <c r="K272" s="62">
        <v>44592</v>
      </c>
      <c r="L272" s="46"/>
      <c r="M272" s="46"/>
      <c r="N272" s="37"/>
      <c r="O272" s="43">
        <f>'EQUIPO ABRIL 2025'!AQ272</f>
        <v>0</v>
      </c>
      <c r="P272" s="45">
        <f t="shared" si="437"/>
        <v>0</v>
      </c>
      <c r="Q272" s="46">
        <f t="shared" ref="Q272:T272" si="539">AK272</f>
        <v>0</v>
      </c>
      <c r="R272" s="46">
        <f t="shared" si="539"/>
        <v>0</v>
      </c>
      <c r="S272" s="46">
        <f t="shared" si="539"/>
        <v>0</v>
      </c>
      <c r="T272" s="47">
        <f t="shared" si="539"/>
        <v>0</v>
      </c>
      <c r="U272" s="48"/>
      <c r="V272" s="37"/>
      <c r="W272" s="37"/>
      <c r="X272" s="37"/>
      <c r="Y272" s="49"/>
      <c r="Z272" s="50"/>
      <c r="AA272" s="37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2025'!AP271</f>
        <v>0</v>
      </c>
      <c r="AK272" s="52">
        <f t="shared" ref="AK272:AO272" si="540">P272-Z272+AE272+U272</f>
        <v>0</v>
      </c>
      <c r="AL272" s="46">
        <f t="shared" si="540"/>
        <v>0</v>
      </c>
      <c r="AM272" s="46">
        <f t="shared" si="540"/>
        <v>0</v>
      </c>
      <c r="AN272" s="46">
        <f t="shared" si="540"/>
        <v>0</v>
      </c>
      <c r="AO272" s="46">
        <f t="shared" si="540"/>
        <v>0</v>
      </c>
      <c r="AP272" s="37"/>
      <c r="AQ272" s="43">
        <f t="shared" si="518"/>
        <v>0</v>
      </c>
      <c r="AR272" s="37"/>
      <c r="AS272" s="37"/>
      <c r="AT272" s="38"/>
      <c r="AU272" s="185"/>
      <c r="AV272" s="185"/>
    </row>
    <row r="273" spans="1:48" ht="90" customHeight="1" x14ac:dyDescent="0.5">
      <c r="A273" s="35">
        <f t="shared" si="37"/>
        <v>267</v>
      </c>
      <c r="B273" s="67" t="s">
        <v>1056</v>
      </c>
      <c r="C273" s="41" t="s">
        <v>52</v>
      </c>
      <c r="D273" s="105" t="s">
        <v>334</v>
      </c>
      <c r="E273" s="186" t="s">
        <v>1057</v>
      </c>
      <c r="F273" s="41"/>
      <c r="G273" s="53" t="s">
        <v>42</v>
      </c>
      <c r="H273" s="41"/>
      <c r="I273" s="41" t="s">
        <v>1058</v>
      </c>
      <c r="J273" s="187"/>
      <c r="K273" s="188">
        <v>44592</v>
      </c>
      <c r="L273" s="189"/>
      <c r="M273" s="189"/>
      <c r="N273" s="187"/>
      <c r="O273" s="43">
        <f>'EQUIPO ABRIL 2025'!AQ273</f>
        <v>2</v>
      </c>
      <c r="P273" s="45">
        <f t="shared" si="437"/>
        <v>2</v>
      </c>
      <c r="Q273" s="46">
        <f t="shared" ref="Q273:T273" si="541">AK273</f>
        <v>2</v>
      </c>
      <c r="R273" s="46">
        <f t="shared" si="541"/>
        <v>2</v>
      </c>
      <c r="S273" s="46">
        <f t="shared" si="541"/>
        <v>2</v>
      </c>
      <c r="T273" s="47">
        <f t="shared" si="541"/>
        <v>2</v>
      </c>
      <c r="U273" s="48"/>
      <c r="V273" s="37"/>
      <c r="W273" s="37"/>
      <c r="X273" s="37"/>
      <c r="Y273" s="49"/>
      <c r="Z273" s="138"/>
      <c r="AA273" s="139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2025'!AP272</f>
        <v>2</v>
      </c>
      <c r="AK273" s="52">
        <f t="shared" ref="AK273:AO273" si="542">P273-Z273+AE273+U273</f>
        <v>2</v>
      </c>
      <c r="AL273" s="46">
        <f t="shared" si="542"/>
        <v>2</v>
      </c>
      <c r="AM273" s="46">
        <f t="shared" si="542"/>
        <v>2</v>
      </c>
      <c r="AN273" s="46">
        <f t="shared" si="542"/>
        <v>2</v>
      </c>
      <c r="AO273" s="46">
        <f t="shared" si="542"/>
        <v>2</v>
      </c>
      <c r="AP273" s="38" t="s">
        <v>1059</v>
      </c>
      <c r="AQ273" s="43">
        <f t="shared" si="518"/>
        <v>2</v>
      </c>
      <c r="AR273" s="41"/>
      <c r="AS273" s="41"/>
      <c r="AT273" s="53"/>
      <c r="AU273" s="54"/>
      <c r="AV273" s="54"/>
    </row>
    <row r="274" spans="1:48" ht="90" customHeight="1" x14ac:dyDescent="0.4">
      <c r="A274" s="35">
        <f t="shared" si="37"/>
        <v>268</v>
      </c>
      <c r="B274" s="73" t="s">
        <v>1060</v>
      </c>
      <c r="C274" s="41" t="s">
        <v>52</v>
      </c>
      <c r="D274" s="105" t="s">
        <v>334</v>
      </c>
      <c r="E274" s="41"/>
      <c r="F274" s="41"/>
      <c r="G274" s="44"/>
      <c r="H274" s="41"/>
      <c r="I274" s="44"/>
      <c r="J274" s="44"/>
      <c r="K274" s="41"/>
      <c r="L274" s="43"/>
      <c r="M274" s="43"/>
      <c r="N274" s="44"/>
      <c r="O274" s="43">
        <f>'EQUIPO ABRIL 2025'!AQ274</f>
        <v>1</v>
      </c>
      <c r="P274" s="45">
        <f t="shared" si="437"/>
        <v>1</v>
      </c>
      <c r="Q274" s="46">
        <f t="shared" ref="Q274:T274" si="543">AK274</f>
        <v>1</v>
      </c>
      <c r="R274" s="46">
        <f t="shared" si="543"/>
        <v>1</v>
      </c>
      <c r="S274" s="46">
        <f t="shared" si="543"/>
        <v>1</v>
      </c>
      <c r="T274" s="47">
        <f t="shared" si="543"/>
        <v>1</v>
      </c>
      <c r="U274" s="48"/>
      <c r="V274" s="37"/>
      <c r="W274" s="37"/>
      <c r="X274" s="37"/>
      <c r="Y274" s="49"/>
      <c r="Z274" s="50"/>
      <c r="AA274" s="37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2025'!AP273</f>
        <v>1</v>
      </c>
      <c r="AK274" s="52">
        <f t="shared" ref="AK274:AO274" si="544">P274-Z274+AE274+U274</f>
        <v>1</v>
      </c>
      <c r="AL274" s="46">
        <f t="shared" si="544"/>
        <v>1</v>
      </c>
      <c r="AM274" s="46">
        <f t="shared" si="544"/>
        <v>1</v>
      </c>
      <c r="AN274" s="46">
        <f t="shared" si="544"/>
        <v>1</v>
      </c>
      <c r="AO274" s="46">
        <f t="shared" si="544"/>
        <v>1</v>
      </c>
      <c r="AP274" s="37"/>
      <c r="AQ274" s="43">
        <f t="shared" si="518"/>
        <v>1</v>
      </c>
      <c r="AR274" s="41"/>
      <c r="AS274" s="41"/>
      <c r="AT274" s="53"/>
      <c r="AU274" s="54"/>
      <c r="AV274" s="54"/>
    </row>
    <row r="275" spans="1:48" ht="90" customHeight="1" x14ac:dyDescent="0.4">
      <c r="A275" s="35">
        <f t="shared" si="37"/>
        <v>269</v>
      </c>
      <c r="B275" s="73" t="s">
        <v>1061</v>
      </c>
      <c r="C275" s="44" t="s">
        <v>74</v>
      </c>
      <c r="D275" s="41"/>
      <c r="E275" s="41" t="s">
        <v>1062</v>
      </c>
      <c r="F275" s="41"/>
      <c r="G275" s="44"/>
      <c r="H275" s="41"/>
      <c r="I275" s="44"/>
      <c r="J275" s="44"/>
      <c r="K275" s="41"/>
      <c r="L275" s="43"/>
      <c r="M275" s="43"/>
      <c r="N275" s="44"/>
      <c r="O275" s="43">
        <f>'EQUIPO ABRIL 2025'!AQ275</f>
        <v>1</v>
      </c>
      <c r="P275" s="45">
        <f t="shared" si="437"/>
        <v>1</v>
      </c>
      <c r="Q275" s="46">
        <f t="shared" ref="Q275:T275" si="545">AK275</f>
        <v>1</v>
      </c>
      <c r="R275" s="46">
        <f t="shared" si="545"/>
        <v>1</v>
      </c>
      <c r="S275" s="46">
        <f t="shared" si="545"/>
        <v>1</v>
      </c>
      <c r="T275" s="47">
        <f t="shared" si="545"/>
        <v>1</v>
      </c>
      <c r="U275" s="48"/>
      <c r="V275" s="37"/>
      <c r="W275" s="37"/>
      <c r="X275" s="37"/>
      <c r="Y275" s="49"/>
      <c r="Z275" s="50"/>
      <c r="AA275" s="37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2025'!AP274</f>
        <v>1</v>
      </c>
      <c r="AK275" s="52">
        <f t="shared" ref="AK275:AO275" si="546">P275-Z275+AE275+U275</f>
        <v>1</v>
      </c>
      <c r="AL275" s="46">
        <f t="shared" si="546"/>
        <v>1</v>
      </c>
      <c r="AM275" s="46">
        <f t="shared" si="546"/>
        <v>1</v>
      </c>
      <c r="AN275" s="46">
        <f t="shared" si="546"/>
        <v>1</v>
      </c>
      <c r="AO275" s="46">
        <f t="shared" si="546"/>
        <v>1</v>
      </c>
      <c r="AP275" s="90" t="s">
        <v>1063</v>
      </c>
      <c r="AQ275" s="43">
        <f t="shared" si="518"/>
        <v>1</v>
      </c>
      <c r="AR275" s="41"/>
      <c r="AS275" s="41"/>
      <c r="AT275" s="53"/>
      <c r="AU275" s="54"/>
      <c r="AV275" s="54"/>
    </row>
    <row r="276" spans="1:48" ht="90" customHeight="1" x14ac:dyDescent="0.5">
      <c r="A276" s="35">
        <f t="shared" si="37"/>
        <v>270</v>
      </c>
      <c r="B276" s="67" t="s">
        <v>1064</v>
      </c>
      <c r="C276" s="41" t="s">
        <v>52</v>
      </c>
      <c r="D276" s="190" t="s">
        <v>334</v>
      </c>
      <c r="E276" s="186" t="s">
        <v>1065</v>
      </c>
      <c r="F276" s="41"/>
      <c r="G276" s="53" t="s">
        <v>42</v>
      </c>
      <c r="H276" s="41"/>
      <c r="I276" s="41" t="s">
        <v>1066</v>
      </c>
      <c r="J276" s="187"/>
      <c r="K276" s="188">
        <v>44592</v>
      </c>
      <c r="L276" s="189"/>
      <c r="M276" s="189"/>
      <c r="N276" s="187"/>
      <c r="O276" s="43">
        <f>'EQUIPO ABRIL 2025'!AQ276</f>
        <v>1</v>
      </c>
      <c r="P276" s="45">
        <f t="shared" si="437"/>
        <v>1</v>
      </c>
      <c r="Q276" s="46">
        <f t="shared" ref="Q276:T276" si="547">AK276</f>
        <v>1</v>
      </c>
      <c r="R276" s="46">
        <f t="shared" si="547"/>
        <v>1</v>
      </c>
      <c r="S276" s="46">
        <f t="shared" si="547"/>
        <v>1</v>
      </c>
      <c r="T276" s="47">
        <f t="shared" si="547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2025'!AP275</f>
        <v>1</v>
      </c>
      <c r="AK276" s="52">
        <f t="shared" ref="AK276:AO276" si="548">P276-Z276+AE276+U276</f>
        <v>1</v>
      </c>
      <c r="AL276" s="46">
        <f t="shared" si="548"/>
        <v>1</v>
      </c>
      <c r="AM276" s="46">
        <f t="shared" si="548"/>
        <v>1</v>
      </c>
      <c r="AN276" s="46">
        <f t="shared" si="548"/>
        <v>1</v>
      </c>
      <c r="AO276" s="46">
        <f t="shared" si="548"/>
        <v>1</v>
      </c>
      <c r="AP276" s="90" t="s">
        <v>1063</v>
      </c>
      <c r="AQ276" s="43">
        <f t="shared" si="518"/>
        <v>1</v>
      </c>
      <c r="AR276" s="43"/>
      <c r="AS276" s="43"/>
      <c r="AT276" s="134"/>
      <c r="AU276" s="191"/>
      <c r="AV276" s="191"/>
    </row>
    <row r="277" spans="1:48" ht="90" customHeight="1" x14ac:dyDescent="0.5">
      <c r="A277" s="35">
        <f t="shared" si="37"/>
        <v>271</v>
      </c>
      <c r="B277" s="67" t="s">
        <v>1067</v>
      </c>
      <c r="C277" s="41" t="s">
        <v>38</v>
      </c>
      <c r="D277" s="190" t="s">
        <v>334</v>
      </c>
      <c r="E277" s="186" t="s">
        <v>1065</v>
      </c>
      <c r="F277" s="41"/>
      <c r="G277" s="53" t="s">
        <v>42</v>
      </c>
      <c r="H277" s="41"/>
      <c r="I277" s="41" t="s">
        <v>1068</v>
      </c>
      <c r="J277" s="187"/>
      <c r="K277" s="188">
        <v>44592</v>
      </c>
      <c r="L277" s="189"/>
      <c r="M277" s="189"/>
      <c r="N277" s="187"/>
      <c r="O277" s="43">
        <f>'EQUIPO ABRIL 2025'!AQ277</f>
        <v>1</v>
      </c>
      <c r="P277" s="45">
        <f t="shared" si="437"/>
        <v>1</v>
      </c>
      <c r="Q277" s="46">
        <f t="shared" ref="Q277:T277" si="549">AK277</f>
        <v>1</v>
      </c>
      <c r="R277" s="46">
        <f t="shared" si="549"/>
        <v>1</v>
      </c>
      <c r="S277" s="46">
        <f t="shared" si="549"/>
        <v>1</v>
      </c>
      <c r="T277" s="47">
        <f t="shared" si="549"/>
        <v>1</v>
      </c>
      <c r="U277" s="48"/>
      <c r="V277" s="37"/>
      <c r="W277" s="37"/>
      <c r="X277" s="37"/>
      <c r="Y277" s="49"/>
      <c r="Z277" s="138"/>
      <c r="AA277" s="139"/>
      <c r="AB277" s="37"/>
      <c r="AC277" s="37"/>
      <c r="AD277" s="49"/>
      <c r="AE277" s="50"/>
      <c r="AF277" s="37"/>
      <c r="AG277" s="37"/>
      <c r="AH277" s="37"/>
      <c r="AI277" s="49"/>
      <c r="AJ277" s="51">
        <f>'EQUIPO ENERO 2025'!AP276</f>
        <v>1</v>
      </c>
      <c r="AK277" s="52">
        <f t="shared" ref="AK277:AO277" si="550">P277-Z277+AE277+U277</f>
        <v>1</v>
      </c>
      <c r="AL277" s="46">
        <f t="shared" si="550"/>
        <v>1</v>
      </c>
      <c r="AM277" s="46">
        <f t="shared" si="550"/>
        <v>1</v>
      </c>
      <c r="AN277" s="46">
        <f t="shared" si="550"/>
        <v>1</v>
      </c>
      <c r="AO277" s="46">
        <f t="shared" si="550"/>
        <v>1</v>
      </c>
      <c r="AP277" s="90" t="s">
        <v>1063</v>
      </c>
      <c r="AQ277" s="43">
        <f t="shared" si="518"/>
        <v>1</v>
      </c>
      <c r="AR277" s="43"/>
      <c r="AS277" s="43"/>
      <c r="AT277" s="134"/>
      <c r="AU277" s="191"/>
      <c r="AV277" s="191"/>
    </row>
    <row r="278" spans="1:48" ht="90" customHeight="1" x14ac:dyDescent="0.4">
      <c r="A278" s="4"/>
      <c r="B278" s="192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51">
        <f t="shared" ref="AJ278:AJ313" si="551">AQ278</f>
        <v>0</v>
      </c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</row>
    <row r="279" spans="1:48" ht="90" customHeight="1" x14ac:dyDescent="0.4">
      <c r="A279" s="4"/>
      <c r="B279" s="192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51">
        <f t="shared" si="551"/>
        <v>0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</row>
    <row r="280" spans="1:48" ht="15.75" customHeight="1" x14ac:dyDescent="0.4">
      <c r="A280" s="4"/>
      <c r="B280" s="192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51">
        <f t="shared" si="551"/>
        <v>0</v>
      </c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</row>
    <row r="281" spans="1:48" ht="15.75" customHeight="1" x14ac:dyDescent="0.4">
      <c r="A281" s="4"/>
      <c r="B281" s="192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51">
        <f t="shared" si="551"/>
        <v>0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</row>
    <row r="282" spans="1:48" ht="15.75" customHeight="1" x14ac:dyDescent="0.4">
      <c r="A282" s="4"/>
      <c r="B282" s="192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51">
        <f t="shared" si="551"/>
        <v>0</v>
      </c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</row>
    <row r="283" spans="1:48" ht="15.75" customHeight="1" x14ac:dyDescent="0.4">
      <c r="A283" s="4"/>
      <c r="B283" s="192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51">
        <f t="shared" si="551"/>
        <v>0</v>
      </c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</row>
    <row r="284" spans="1:48" ht="15.75" customHeight="1" x14ac:dyDescent="0.4">
      <c r="A284" s="4"/>
      <c r="B284" s="192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51">
        <f t="shared" si="551"/>
        <v>0</v>
      </c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</row>
    <row r="285" spans="1:48" ht="15.75" customHeight="1" x14ac:dyDescent="0.4">
      <c r="A285" s="4"/>
      <c r="B285" s="192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51">
        <f t="shared" si="551"/>
        <v>0</v>
      </c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</row>
    <row r="286" spans="1:48" ht="15.75" customHeight="1" x14ac:dyDescent="0.4">
      <c r="A286" s="4"/>
      <c r="B286" s="192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51">
        <f t="shared" si="551"/>
        <v>0</v>
      </c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</row>
    <row r="287" spans="1:48" ht="15.75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si="551"/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</row>
    <row r="288" spans="1:48" ht="15.75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51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</row>
    <row r="289" spans="1:48" ht="15.75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51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</row>
    <row r="290" spans="1:48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51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</row>
    <row r="291" spans="1:48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51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</row>
    <row r="292" spans="1:48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51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</row>
    <row r="293" spans="1:48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51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</row>
    <row r="294" spans="1:48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51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</row>
    <row r="295" spans="1:48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51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</row>
    <row r="296" spans="1:48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51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</row>
    <row r="297" spans="1:48" ht="15.75" customHeight="1" x14ac:dyDescent="0.4">
      <c r="A297" s="4"/>
      <c r="B297" s="192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51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</row>
    <row r="298" spans="1:48" ht="15.75" customHeight="1" x14ac:dyDescent="0.4">
      <c r="A298" s="4"/>
      <c r="B298" s="192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51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</row>
    <row r="299" spans="1:48" ht="15.75" customHeight="1" x14ac:dyDescent="0.4">
      <c r="A299" s="4"/>
      <c r="B299" s="192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51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</row>
    <row r="300" spans="1:48" ht="15.75" customHeight="1" x14ac:dyDescent="0.4">
      <c r="A300" s="4"/>
      <c r="B300" s="192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51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</row>
    <row r="301" spans="1:48" ht="15.75" customHeight="1" x14ac:dyDescent="0.4">
      <c r="A301" s="4"/>
      <c r="B301" s="192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51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</row>
    <row r="302" spans="1:48" ht="15.75" customHeight="1" x14ac:dyDescent="0.4">
      <c r="A302" s="4"/>
      <c r="B302" s="192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51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</row>
    <row r="303" spans="1:48" ht="15.75" customHeight="1" x14ac:dyDescent="0.4">
      <c r="A303" s="4"/>
      <c r="B303" s="192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51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</row>
    <row r="304" spans="1:48" ht="15.75" customHeight="1" x14ac:dyDescent="0.4">
      <c r="A304" s="4"/>
      <c r="B304" s="192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51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</row>
    <row r="305" spans="1:48" ht="15.75" customHeight="1" x14ac:dyDescent="0.4">
      <c r="A305" s="4"/>
      <c r="B305" s="192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51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</row>
    <row r="306" spans="1:48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51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</row>
    <row r="307" spans="1:48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51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</row>
    <row r="308" spans="1:48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51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</row>
    <row r="309" spans="1:48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51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</row>
    <row r="310" spans="1:48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51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</row>
    <row r="311" spans="1:48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51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</row>
    <row r="312" spans="1:48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51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</row>
    <row r="313" spans="1:48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51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</row>
    <row r="314" spans="1:48" ht="15.75" customHeight="1" x14ac:dyDescent="0.35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</row>
    <row r="315" spans="1:48" ht="15.75" customHeight="1" x14ac:dyDescent="0.35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</row>
    <row r="316" spans="1:48" ht="15.75" customHeight="1" x14ac:dyDescent="0.35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</row>
    <row r="317" spans="1:48" ht="15.75" customHeight="1" x14ac:dyDescent="0.35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</row>
    <row r="318" spans="1:48" ht="15.75" customHeight="1" x14ac:dyDescent="0.35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</row>
    <row r="319" spans="1:48" ht="15.75" customHeight="1" x14ac:dyDescent="0.35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</row>
    <row r="320" spans="1:48" ht="15.75" customHeight="1" x14ac:dyDescent="0.35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 spans="1:48" ht="15.75" customHeight="1" x14ac:dyDescent="0.35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</row>
    <row r="322" spans="1:48" ht="15.75" customHeight="1" x14ac:dyDescent="0.35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</row>
    <row r="323" spans="1:48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</row>
    <row r="324" spans="1:48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</row>
    <row r="325" spans="1:48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</row>
    <row r="326" spans="1:48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</row>
    <row r="327" spans="1:48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</row>
    <row r="328" spans="1:48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</row>
    <row r="329" spans="1:48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</row>
    <row r="330" spans="1:48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</row>
    <row r="331" spans="1:48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</row>
    <row r="332" spans="1:48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</row>
    <row r="333" spans="1:48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</row>
    <row r="334" spans="1:48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</row>
    <row r="335" spans="1:48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</row>
    <row r="336" spans="1:48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</row>
    <row r="337" spans="1:48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</row>
    <row r="338" spans="1:48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</row>
    <row r="339" spans="1:48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</row>
    <row r="340" spans="1:48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</row>
    <row r="341" spans="1:48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</row>
    <row r="342" spans="1:48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</row>
    <row r="343" spans="1:48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</row>
    <row r="344" spans="1:48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</row>
    <row r="345" spans="1:48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</row>
    <row r="346" spans="1:48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</row>
    <row r="347" spans="1:48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</row>
    <row r="348" spans="1:48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</row>
    <row r="349" spans="1:48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</row>
    <row r="350" spans="1:48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</row>
    <row r="351" spans="1:48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</row>
    <row r="352" spans="1:48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</row>
    <row r="353" spans="1:48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</row>
    <row r="354" spans="1:48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</row>
    <row r="355" spans="1:48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</row>
    <row r="356" spans="1:48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</row>
    <row r="357" spans="1:48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</row>
    <row r="358" spans="1:48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</row>
    <row r="359" spans="1:48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</row>
    <row r="360" spans="1:48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</row>
    <row r="361" spans="1:48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</row>
    <row r="362" spans="1:48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</row>
    <row r="363" spans="1:48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</row>
    <row r="364" spans="1:48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 spans="1:48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 spans="1:48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 spans="1:48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 spans="1:48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 spans="1:48" ht="15.75" customHeight="1" x14ac:dyDescent="0.35">
      <c r="A369" s="4"/>
      <c r="B369" s="192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 spans="1:48" ht="15.75" customHeight="1" x14ac:dyDescent="0.35">
      <c r="A370" s="4"/>
      <c r="B370" s="192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 spans="1:48" ht="15.75" customHeight="1" x14ac:dyDescent="0.35">
      <c r="A371" s="4"/>
      <c r="B371" s="192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 spans="1:48" ht="15.75" customHeight="1" x14ac:dyDescent="0.35">
      <c r="A372" s="4"/>
      <c r="B372" s="192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 spans="1:48" ht="15.75" customHeight="1" x14ac:dyDescent="0.35">
      <c r="A373" s="4"/>
      <c r="B373" s="192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 spans="1:48" ht="15.75" customHeight="1" x14ac:dyDescent="0.35">
      <c r="A374" s="4"/>
      <c r="B374" s="192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 spans="1:48" ht="15.75" customHeight="1" x14ac:dyDescent="0.35">
      <c r="A375" s="4"/>
      <c r="B375" s="192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 spans="1:48" ht="15.75" customHeight="1" x14ac:dyDescent="0.35">
      <c r="A376" s="4"/>
      <c r="B376" s="192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 spans="1:48" ht="15.75" customHeight="1" x14ac:dyDescent="0.35">
      <c r="A377" s="4"/>
      <c r="B377" s="192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 spans="1:48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 spans="1:48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 spans="1:48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 spans="1:48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 spans="1:48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 spans="1:48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 spans="1:48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 spans="1:48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48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 spans="1:48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 spans="1:48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 spans="1:48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48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48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48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48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48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48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 spans="1:48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 spans="1:48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 spans="1:48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 spans="1:48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 spans="1:48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 spans="1:48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 spans="1:48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 spans="1:48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 spans="1:48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 spans="1:48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 spans="1:48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 spans="1:48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 spans="1:48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 spans="1:48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 spans="1:48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 spans="1:48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 spans="1:48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 spans="1:48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 spans="1:48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 spans="1:48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 spans="1:48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 spans="1:48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 spans="1:48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 spans="1:48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 spans="1:48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 spans="1:48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 spans="1:48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 spans="1:48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 spans="1:48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 spans="1:48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 spans="1:48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 spans="1:48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 spans="1:48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 spans="1:48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 spans="1:48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 spans="1:48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 spans="1:48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 spans="1:48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 spans="1:48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 spans="1:48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 spans="1:48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 spans="1:48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 spans="1:48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 spans="1:48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 spans="1:48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 spans="1:48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 spans="1:48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 spans="1:48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 spans="1:48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 spans="1:48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 spans="1:48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 spans="1:48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 spans="1:48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 spans="1:48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 spans="1:48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 spans="1:48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 spans="1:48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 spans="1:48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 spans="1:48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 spans="1:48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 spans="1:48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 spans="1:48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 spans="1:48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 spans="1:48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 spans="1:48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 spans="1:48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 spans="1:48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 spans="1:48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 spans="1:48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 spans="1:48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 spans="1:48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 spans="1:48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 spans="1:48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 spans="1:48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48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 spans="1:48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 spans="1:48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 spans="1:48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 spans="1:48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 spans="1:48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 spans="1:48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 spans="1:48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 spans="1:48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 spans="1:48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 spans="1:48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 spans="1:48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 spans="1:48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 spans="1:48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 spans="1:48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 spans="1:48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 spans="1:48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 spans="1:48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 spans="1:48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 spans="1:48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 spans="1:48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 spans="1:48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 spans="1:48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 spans="1:48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 spans="1:48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 spans="1:48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 spans="1:48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 spans="1:48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 spans="1:48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 spans="1:48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 spans="1:48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 spans="1:48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 spans="1:48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 spans="1:48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 spans="1:48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 spans="1:48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 spans="1:48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spans="1:48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 spans="1:48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 spans="1:48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 spans="1:48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 spans="1:48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 spans="1:48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 spans="1:48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 spans="1:48" ht="15.75" customHeight="1" x14ac:dyDescent="0.35">
      <c r="A514" s="4"/>
      <c r="B514" s="192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 spans="1:48" ht="15.75" customHeight="1" x14ac:dyDescent="0.35">
      <c r="A515" s="4"/>
      <c r="B515" s="192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 spans="1:48" ht="15.75" customHeight="1" x14ac:dyDescent="0.35">
      <c r="A516" s="4"/>
      <c r="B516" s="192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 spans="1:48" ht="15.75" customHeight="1" x14ac:dyDescent="0.35">
      <c r="A517" s="4"/>
      <c r="B517" s="192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 spans="1:48" ht="15.75" customHeight="1" x14ac:dyDescent="0.35">
      <c r="A518" s="4"/>
      <c r="B518" s="192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 spans="1:48" ht="15.75" customHeight="1" x14ac:dyDescent="0.35">
      <c r="A519" s="4"/>
      <c r="B519" s="192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 spans="1:48" ht="15.75" customHeight="1" x14ac:dyDescent="0.35">
      <c r="A520" s="4"/>
      <c r="B520" s="192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 spans="1:48" ht="15.75" customHeight="1" x14ac:dyDescent="0.35">
      <c r="A521" s="4"/>
      <c r="B521" s="192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 spans="1:48" ht="15.75" customHeight="1" x14ac:dyDescent="0.35">
      <c r="A522" s="4"/>
      <c r="B522" s="192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 spans="1:48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 spans="1:48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 spans="1:48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 spans="1:48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 spans="1:48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 spans="1:48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 spans="1:48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spans="1:48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spans="1:48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spans="1:48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 spans="1:48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spans="1:48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spans="1:48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 spans="1:48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spans="1:48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spans="1:48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spans="1:48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48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 spans="1:48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spans="1:48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 spans="1:48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 spans="1:48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spans="1:48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 spans="1:48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spans="1:48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spans="1:48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spans="1:48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spans="1:48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 spans="1:48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spans="1:48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spans="1:48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 spans="1:48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 spans="1:48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 spans="1:48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 spans="1:48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spans="1:48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spans="1:48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spans="1:48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spans="1:48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spans="1:48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spans="1:48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spans="1:48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spans="1:48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spans="1:48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spans="1:48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 spans="1:48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 spans="1:48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 spans="1:48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 spans="1:48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 spans="1:48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 spans="1:48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 spans="1:48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 spans="1:48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 spans="1:48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 spans="1:48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 spans="1:48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 spans="1:48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 spans="1:48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 spans="1:48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 spans="1:48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 spans="1:48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 spans="1:48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 spans="1:48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spans="1:48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spans="1:48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spans="1:48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spans="1:48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spans="1:48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spans="1:48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spans="1:48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spans="1:48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spans="1:48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spans="1:48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spans="1:48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spans="1:48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spans="1:48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spans="1:48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spans="1:48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spans="1:48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spans="1:48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spans="1:48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spans="1:48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spans="1:48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spans="1:48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spans="1:48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spans="1:48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48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spans="1:48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spans="1:48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spans="1:48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spans="1:48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spans="1:48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spans="1:48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spans="1:48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spans="1:48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spans="1:48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spans="1:48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spans="1:48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spans="1:48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spans="1:48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spans="1:48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spans="1:48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spans="1:48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spans="1:48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spans="1:48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spans="1:48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spans="1:48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spans="1:48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spans="1:48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spans="1:48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spans="1:48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spans="1:48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spans="1:48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spans="1:48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spans="1:48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spans="1:48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spans="1:48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spans="1:48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spans="1:48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spans="1:48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spans="1:48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spans="1:48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spans="1:48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spans="1:48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spans="1:48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spans="1:48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spans="1:48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spans="1:48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spans="1:48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spans="1:48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spans="1:48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spans="1:48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spans="1:48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spans="1:48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spans="1:48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spans="1:48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spans="1:48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spans="1:48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spans="1:48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spans="1:48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spans="1:48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spans="1:48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spans="1:48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spans="1:48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spans="1:48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spans="1:48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spans="1:48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spans="1:48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spans="1:48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spans="1:48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spans="1:48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spans="1:48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48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spans="1:48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spans="1:48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spans="1:48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spans="1:48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spans="1:48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spans="1:48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spans="1:48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spans="1:48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spans="1:48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spans="1:48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spans="1:48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spans="1:48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spans="1:48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spans="1:48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spans="1:48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spans="1:48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spans="1:48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spans="1:48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spans="1:48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spans="1:48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spans="1:48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spans="1:48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spans="1:48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spans="1:48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spans="1:48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spans="1:48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spans="1:48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spans="1:48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spans="1:48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spans="1:48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spans="1:48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spans="1:48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spans="1:48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spans="1:48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spans="1:48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spans="1:48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spans="1:48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spans="1:48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spans="1:48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spans="1:48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spans="1:48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spans="1:48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spans="1:48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spans="1:48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spans="1:48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spans="1:48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spans="1:48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spans="1:48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spans="1:48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spans="1:48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spans="1:48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spans="1:48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spans="1:48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spans="1:48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spans="1:48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spans="1:48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spans="1:48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spans="1:48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spans="1:48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spans="1:48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spans="1:48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spans="1:48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spans="1:48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spans="1:48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48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spans="1:48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spans="1:48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spans="1:48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spans="1:48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spans="1:48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spans="1:48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spans="1:48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spans="1:48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spans="1:48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spans="1:48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spans="1:48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spans="1:48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spans="1:48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spans="1:48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spans="1:48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spans="1:48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spans="1:48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spans="1:48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spans="1:48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spans="1:48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spans="1:48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spans="1:48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spans="1:48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spans="1:48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spans="1:48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spans="1:48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spans="1:48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spans="1:48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spans="1:48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spans="1:48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spans="1:48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spans="1:48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spans="1:48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spans="1:48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spans="1:48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spans="1:48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spans="1:48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spans="1:48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spans="1:48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spans="1:48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spans="1:48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spans="1:48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spans="1:48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spans="1:48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spans="1:48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spans="1:48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spans="1:48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spans="1:48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spans="1:48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spans="1:48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spans="1:48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spans="1:48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spans="1:48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spans="1:48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spans="1:48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spans="1:48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spans="1:48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spans="1:48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spans="1:48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spans="1:48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spans="1:48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spans="1:48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spans="1:48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spans="1:48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48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spans="1:48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spans="1:48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spans="1:48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spans="1:48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spans="1:48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spans="1:48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spans="1:48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spans="1:48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spans="1:48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spans="1:48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spans="1:48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spans="1:48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spans="1:48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spans="1:48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spans="1:48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spans="1:48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spans="1:48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spans="1:48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 spans="1:48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 spans="1:48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 spans="1:48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 spans="1:48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 spans="1:48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 spans="1:48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 spans="1:48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 spans="1:48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 spans="1:48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 spans="1:48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 spans="1:48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 spans="1:48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 spans="1:48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 spans="1:48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 spans="1:48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 spans="1:48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 spans="1:48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 spans="1:48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 spans="1:48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 spans="1:48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 spans="1:48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 spans="1:48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 spans="1:48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 spans="1:48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 spans="1:48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 spans="1:48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 spans="1:48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 spans="1:48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 spans="1:48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 spans="1:48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 spans="1:48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 spans="1:48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 spans="1:48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 spans="1:48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 spans="1:48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 spans="1:48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 spans="1:48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 spans="1:48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 spans="1:48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 spans="1:48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 spans="1:48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 spans="1:48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 spans="1:48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 spans="1:48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 spans="1:48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 spans="1:48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 spans="1:48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 spans="1:48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 spans="1:48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 spans="1:48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 spans="1:48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 spans="1:48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 spans="1:48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spans="1:48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 spans="1:48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 spans="1:48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 spans="1:48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 spans="1:48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 spans="1:48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 spans="1:48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 spans="1:48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 spans="1:48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 spans="1:48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 spans="1:48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 spans="1:48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 spans="1:48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 spans="1:48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 spans="1:48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 spans="1:48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 spans="1:48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 spans="1:48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 spans="1:48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 spans="1:48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 spans="1:48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 spans="1:48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 spans="1:48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 spans="1:48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 spans="1:48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 spans="1:48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 spans="1:48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 spans="1:48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 spans="1:48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 spans="1:48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 spans="1:48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 spans="1:48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 spans="1:48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 spans="1:48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 spans="1:48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 spans="1:48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 spans="1:48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 spans="1:48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 spans="1:48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 spans="1:48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 spans="1:48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 spans="1:48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 spans="1:48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 spans="1:48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 spans="1:48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 spans="1:48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 spans="1:48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 spans="1:48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 spans="1:48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 spans="1:48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 spans="1:48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 spans="1:48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 spans="1:48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 spans="1:48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 spans="1:48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 spans="1:48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  <row r="933" spans="1:48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</row>
    <row r="934" spans="1:48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</row>
    <row r="935" spans="1:48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</row>
    <row r="936" spans="1:48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</row>
    <row r="937" spans="1:48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</row>
    <row r="938" spans="1:48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</row>
    <row r="939" spans="1:48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</row>
    <row r="940" spans="1:48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</row>
    <row r="941" spans="1:48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</row>
    <row r="942" spans="1:48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</row>
    <row r="943" spans="1:48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</row>
    <row r="944" spans="1:48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</row>
    <row r="945" spans="1:48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</row>
    <row r="946" spans="1:48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</row>
    <row r="947" spans="1:48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</row>
    <row r="948" spans="1:48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</row>
    <row r="949" spans="1:48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spans="1:48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</row>
    <row r="951" spans="1:48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</row>
    <row r="952" spans="1:48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</row>
    <row r="953" spans="1:48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</row>
    <row r="954" spans="1:48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</row>
    <row r="955" spans="1:48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</row>
    <row r="956" spans="1:48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</row>
    <row r="957" spans="1:48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</row>
    <row r="958" spans="1:48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</row>
    <row r="959" spans="1:48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</row>
    <row r="960" spans="1:48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</row>
    <row r="961" spans="1:48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</row>
    <row r="962" spans="1:48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</row>
    <row r="963" spans="1:48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</row>
    <row r="964" spans="1:48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</row>
    <row r="965" spans="1:48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</row>
    <row r="966" spans="1:48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</row>
    <row r="967" spans="1:48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</row>
    <row r="968" spans="1:48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</row>
    <row r="969" spans="1:48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</row>
    <row r="970" spans="1:48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</row>
    <row r="971" spans="1:48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</row>
    <row r="972" spans="1:48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</row>
    <row r="973" spans="1:48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</row>
    <row r="974" spans="1:48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</row>
    <row r="975" spans="1:48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</row>
    <row r="976" spans="1:48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</row>
    <row r="977" spans="1:48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</row>
    <row r="978" spans="1:48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</row>
    <row r="979" spans="1:48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</row>
    <row r="980" spans="1:48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</row>
    <row r="981" spans="1:48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</row>
    <row r="982" spans="1:48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</row>
    <row r="983" spans="1:48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</row>
    <row r="984" spans="1:48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</row>
    <row r="985" spans="1:48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</row>
    <row r="986" spans="1:48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</row>
    <row r="987" spans="1:48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</row>
    <row r="988" spans="1:48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</row>
    <row r="989" spans="1:48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</row>
    <row r="990" spans="1:48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</row>
    <row r="991" spans="1:48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</row>
    <row r="992" spans="1:48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</row>
    <row r="993" spans="1:48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</row>
    <row r="994" spans="1:48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</row>
    <row r="995" spans="1:48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</row>
    <row r="996" spans="1:48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</row>
    <row r="997" spans="1:48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</row>
    <row r="998" spans="1:48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</row>
    <row r="999" spans="1:48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</row>
    <row r="1000" spans="1:48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</row>
    <row r="1001" spans="1:48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</row>
    <row r="1002" spans="1:48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</row>
    <row r="1003" spans="1:48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56" priority="1" operator="equal">
      <formula>3</formula>
    </cfRule>
  </conditionalFormatting>
  <conditionalFormatting sqref="AK3">
    <cfRule type="cellIs" dxfId="55" priority="2" operator="greaterThan">
      <formula>3</formula>
    </cfRule>
    <cfRule type="cellIs" dxfId="54" priority="3" operator="equal">
      <formula>0</formula>
    </cfRule>
    <cfRule type="cellIs" dxfId="53" priority="4" operator="between">
      <formula>1</formula>
      <formula>2</formula>
    </cfRule>
  </conditionalFormatting>
  <conditionalFormatting sqref="AK6:AP1003">
    <cfRule type="cellIs" dxfId="52" priority="5" operator="equal">
      <formula>3</formula>
    </cfRule>
    <cfRule type="cellIs" dxfId="51" priority="6" operator="greaterThan">
      <formula>3</formula>
    </cfRule>
    <cfRule type="cellIs" dxfId="50" priority="7" operator="equal">
      <formula>0</formula>
    </cfRule>
    <cfRule type="cellIs" dxfId="49" priority="8" operator="between">
      <formula>1</formula>
      <formula>2</formula>
    </cfRule>
  </conditionalFormatting>
  <conditionalFormatting sqref="AQ14:AQ86 AQ217">
    <cfRule type="cellIs" dxfId="48" priority="9" operator="lessThan">
      <formula>2</formula>
    </cfRule>
  </conditionalFormatting>
  <conditionalFormatting sqref="AQ88:AQ91">
    <cfRule type="cellIs" dxfId="47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  <pageSetUpPr fitToPage="1"/>
  </sheetPr>
  <dimension ref="A1:AV10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36" width="9" hidden="1" customWidth="1"/>
    <col min="37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</cols>
  <sheetData>
    <row r="1" spans="1:48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706"/>
      <c r="AP1" s="1"/>
      <c r="AQ1" s="2"/>
      <c r="AR1" s="687" t="s">
        <v>1</v>
      </c>
      <c r="AS1" s="677"/>
      <c r="AT1" s="683"/>
      <c r="AU1" s="3"/>
      <c r="AV1" s="688" t="s">
        <v>1</v>
      </c>
    </row>
    <row r="2" spans="1:48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685"/>
      <c r="AO2" s="707"/>
      <c r="AP2" s="5"/>
      <c r="AQ2" s="6"/>
      <c r="AR2" s="685"/>
      <c r="AS2" s="685"/>
      <c r="AT2" s="686"/>
      <c r="AU2" s="7"/>
      <c r="AV2" s="689"/>
    </row>
    <row r="3" spans="1:48" ht="26.25" customHeight="1" x14ac:dyDescent="0.4">
      <c r="A3" s="705"/>
      <c r="B3" s="8" t="s">
        <v>1700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17"/>
      <c r="AK3" s="708" t="s">
        <v>1074</v>
      </c>
      <c r="AL3" s="691"/>
      <c r="AM3" s="691"/>
      <c r="AN3" s="691"/>
      <c r="AO3" s="701"/>
      <c r="AP3" s="20"/>
      <c r="AQ3" s="21"/>
      <c r="AR3" s="693" t="s">
        <v>4</v>
      </c>
      <c r="AS3" s="691"/>
      <c r="AT3" s="692"/>
      <c r="AU3" s="16"/>
      <c r="AV3" s="18" t="s">
        <v>4</v>
      </c>
    </row>
    <row r="4" spans="1:48" ht="70.5" customHeight="1" x14ac:dyDescent="0.3">
      <c r="A4" s="670" t="s">
        <v>7</v>
      </c>
      <c r="B4" s="702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22" t="s">
        <v>27</v>
      </c>
      <c r="AK4" s="700" t="s">
        <v>28</v>
      </c>
      <c r="AL4" s="691"/>
      <c r="AM4" s="691"/>
      <c r="AN4" s="691"/>
      <c r="AO4" s="701"/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</row>
    <row r="5" spans="1:48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1"/>
      <c r="AK5" s="32">
        <v>1</v>
      </c>
      <c r="AL5" s="26">
        <v>2</v>
      </c>
      <c r="AM5" s="26">
        <v>3</v>
      </c>
      <c r="AN5" s="26">
        <v>4</v>
      </c>
      <c r="AO5" s="26">
        <v>5</v>
      </c>
      <c r="AP5" s="33"/>
      <c r="AQ5" s="666"/>
      <c r="AR5" s="666"/>
      <c r="AS5" s="34"/>
      <c r="AT5" s="666"/>
      <c r="AU5" s="666"/>
      <c r="AV5" s="666"/>
    </row>
    <row r="6" spans="1:48" ht="90" customHeight="1" x14ac:dyDescent="0.4">
      <c r="A6" s="35">
        <v>1</v>
      </c>
      <c r="B6" s="36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/>
      <c r="H6" s="40">
        <v>395</v>
      </c>
      <c r="I6" s="41" t="s">
        <v>43</v>
      </c>
      <c r="J6" s="37" t="s">
        <v>44</v>
      </c>
      <c r="K6" s="42">
        <v>45811</v>
      </c>
      <c r="L6" s="43" t="s">
        <v>45</v>
      </c>
      <c r="M6" s="43">
        <v>220</v>
      </c>
      <c r="N6" s="44"/>
      <c r="O6" s="43">
        <f>'EQUIPO ABRIL 2025'!AQ6</f>
        <v>40</v>
      </c>
      <c r="P6" s="45">
        <f t="shared" ref="P6:P226" si="0">O6</f>
        <v>40</v>
      </c>
      <c r="Q6" s="46">
        <f t="shared" ref="Q6:T6" si="1">AK6</f>
        <v>40</v>
      </c>
      <c r="R6" s="46">
        <f t="shared" si="1"/>
        <v>40</v>
      </c>
      <c r="S6" s="46">
        <f t="shared" si="1"/>
        <v>90</v>
      </c>
      <c r="T6" s="47">
        <f t="shared" si="1"/>
        <v>90</v>
      </c>
      <c r="U6" s="48"/>
      <c r="V6" s="37"/>
      <c r="W6" s="37">
        <v>50</v>
      </c>
      <c r="X6" s="37"/>
      <c r="Y6" s="49"/>
      <c r="Z6" s="50"/>
      <c r="AA6" s="37"/>
      <c r="AB6" s="37"/>
      <c r="AC6" s="37"/>
      <c r="AD6" s="49"/>
      <c r="AE6" s="50"/>
      <c r="AF6" s="37"/>
      <c r="AG6" s="37"/>
      <c r="AH6" s="37"/>
      <c r="AI6" s="49"/>
      <c r="AJ6" s="51">
        <f>'EQUIPO ENERO 2025'!AP6</f>
        <v>47</v>
      </c>
      <c r="AK6" s="52">
        <f t="shared" ref="AK6:AO6" si="2">P6-Z6+AE6+U6</f>
        <v>40</v>
      </c>
      <c r="AL6" s="46">
        <f t="shared" si="2"/>
        <v>40</v>
      </c>
      <c r="AM6" s="46">
        <f t="shared" si="2"/>
        <v>90</v>
      </c>
      <c r="AN6" s="46">
        <f t="shared" si="2"/>
        <v>90</v>
      </c>
      <c r="AO6" s="46">
        <f t="shared" si="2"/>
        <v>90</v>
      </c>
      <c r="AP6" s="37"/>
      <c r="AQ6" s="43">
        <f t="shared" ref="AQ6:AQ260" si="3">AO6</f>
        <v>90</v>
      </c>
      <c r="AR6" s="53"/>
      <c r="AS6" s="53"/>
      <c r="AT6" s="53"/>
      <c r="AU6" s="54"/>
      <c r="AV6" s="54"/>
    </row>
    <row r="7" spans="1:48" ht="90" customHeight="1" x14ac:dyDescent="0.4">
      <c r="A7" s="35">
        <f t="shared" ref="A7:A20" si="4">A6+1</f>
        <v>2</v>
      </c>
      <c r="B7" s="36" t="s">
        <v>51</v>
      </c>
      <c r="C7" s="37" t="s">
        <v>52</v>
      </c>
      <c r="D7" s="37" t="s">
        <v>53</v>
      </c>
      <c r="E7" s="38"/>
      <c r="F7" s="37" t="s">
        <v>54</v>
      </c>
      <c r="G7" s="39"/>
      <c r="H7" s="40"/>
      <c r="I7" s="41"/>
      <c r="J7" s="37"/>
      <c r="K7" s="42">
        <v>45712</v>
      </c>
      <c r="L7" s="43"/>
      <c r="M7" s="43">
        <v>162</v>
      </c>
      <c r="N7" s="44"/>
      <c r="O7" s="43">
        <f>'EQUIPO ABRIL 2025'!AQ7</f>
        <v>10</v>
      </c>
      <c r="P7" s="45">
        <f t="shared" si="0"/>
        <v>10</v>
      </c>
      <c r="Q7" s="46">
        <f t="shared" ref="Q7:T7" si="5">AK7</f>
        <v>10</v>
      </c>
      <c r="R7" s="46">
        <f t="shared" si="5"/>
        <v>10</v>
      </c>
      <c r="S7" s="46">
        <f t="shared" si="5"/>
        <v>10</v>
      </c>
      <c r="T7" s="47">
        <f t="shared" si="5"/>
        <v>10</v>
      </c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1"/>
      <c r="AK7" s="52">
        <f t="shared" ref="AK7:AO7" si="6">P7-Z7+AE7+U7</f>
        <v>10</v>
      </c>
      <c r="AL7" s="46">
        <f t="shared" si="6"/>
        <v>10</v>
      </c>
      <c r="AM7" s="46">
        <f t="shared" si="6"/>
        <v>10</v>
      </c>
      <c r="AN7" s="46">
        <f t="shared" si="6"/>
        <v>10</v>
      </c>
      <c r="AO7" s="46">
        <f t="shared" si="6"/>
        <v>10</v>
      </c>
      <c r="AP7" s="37"/>
      <c r="AQ7" s="43">
        <f t="shared" si="3"/>
        <v>10</v>
      </c>
      <c r="AR7" s="53"/>
      <c r="AS7" s="53"/>
      <c r="AT7" s="53"/>
      <c r="AU7" s="54"/>
      <c r="AV7" s="54"/>
    </row>
    <row r="8" spans="1:48" ht="90" customHeight="1" x14ac:dyDescent="0.4">
      <c r="A8" s="35">
        <f t="shared" si="4"/>
        <v>3</v>
      </c>
      <c r="B8" s="55" t="s">
        <v>57</v>
      </c>
      <c r="C8" s="37" t="s">
        <v>38</v>
      </c>
      <c r="D8" s="56" t="s">
        <v>58</v>
      </c>
      <c r="E8" s="57" t="s">
        <v>59</v>
      </c>
      <c r="F8" s="58"/>
      <c r="G8" s="59"/>
      <c r="H8" s="60"/>
      <c r="I8" s="61" t="s">
        <v>60</v>
      </c>
      <c r="J8" s="40" t="s">
        <v>58</v>
      </c>
      <c r="K8" s="62">
        <v>44592</v>
      </c>
      <c r="L8" s="43"/>
      <c r="M8" s="43"/>
      <c r="N8" s="53"/>
      <c r="O8" s="43">
        <f>'EQUIPO ABRIL 2025'!AQ8</f>
        <v>2</v>
      </c>
      <c r="P8" s="45">
        <f t="shared" si="0"/>
        <v>2</v>
      </c>
      <c r="Q8" s="46">
        <f t="shared" ref="Q8:T8" si="7">AK8</f>
        <v>2</v>
      </c>
      <c r="R8" s="46">
        <f t="shared" si="7"/>
        <v>2</v>
      </c>
      <c r="S8" s="46">
        <f t="shared" si="7"/>
        <v>2</v>
      </c>
      <c r="T8" s="47">
        <f t="shared" si="7"/>
        <v>2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1">
        <f>'EQUIPO ENERO 2025'!AP8</f>
        <v>2</v>
      </c>
      <c r="AK8" s="52">
        <f t="shared" ref="AK8:AO8" si="8">P8-Z8+AE8+U8</f>
        <v>2</v>
      </c>
      <c r="AL8" s="46">
        <f t="shared" si="8"/>
        <v>2</v>
      </c>
      <c r="AM8" s="46">
        <f t="shared" si="8"/>
        <v>2</v>
      </c>
      <c r="AN8" s="46">
        <f t="shared" si="8"/>
        <v>2</v>
      </c>
      <c r="AO8" s="46">
        <f t="shared" si="8"/>
        <v>2</v>
      </c>
      <c r="AP8" s="37"/>
      <c r="AQ8" s="43">
        <f t="shared" si="3"/>
        <v>2</v>
      </c>
      <c r="AR8" s="41"/>
      <c r="AS8" s="41"/>
      <c r="AT8" s="53"/>
      <c r="AU8" s="54"/>
      <c r="AV8" s="54"/>
    </row>
    <row r="9" spans="1:48" ht="90" customHeight="1" x14ac:dyDescent="0.4">
      <c r="A9" s="35">
        <f t="shared" si="4"/>
        <v>4</v>
      </c>
      <c r="B9" s="55" t="s">
        <v>62</v>
      </c>
      <c r="C9" s="37" t="s">
        <v>38</v>
      </c>
      <c r="D9" s="63" t="s">
        <v>63</v>
      </c>
      <c r="E9" s="57" t="s">
        <v>64</v>
      </c>
      <c r="F9" s="64"/>
      <c r="G9" s="55"/>
      <c r="H9" s="65">
        <v>550</v>
      </c>
      <c r="I9" s="61" t="s">
        <v>65</v>
      </c>
      <c r="J9" s="63" t="s">
        <v>63</v>
      </c>
      <c r="K9" s="66">
        <v>44592</v>
      </c>
      <c r="L9" s="43"/>
      <c r="M9" s="43"/>
      <c r="N9" s="41"/>
      <c r="O9" s="43">
        <f>'EQUIPO ABRIL 2025'!AQ9</f>
        <v>8</v>
      </c>
      <c r="P9" s="45">
        <f t="shared" si="0"/>
        <v>8</v>
      </c>
      <c r="Q9" s="46">
        <f t="shared" ref="Q9:T9" si="9">AK9</f>
        <v>8</v>
      </c>
      <c r="R9" s="46">
        <f t="shared" si="9"/>
        <v>8</v>
      </c>
      <c r="S9" s="46">
        <f t="shared" si="9"/>
        <v>8</v>
      </c>
      <c r="T9" s="47">
        <f t="shared" si="9"/>
        <v>8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1">
        <f>'EQUIPO ENERO 2025'!AP9</f>
        <v>8</v>
      </c>
      <c r="AK9" s="52">
        <f t="shared" ref="AK9:AO9" si="10">P9-Z9+AE9+U9</f>
        <v>8</v>
      </c>
      <c r="AL9" s="46">
        <f t="shared" si="10"/>
        <v>8</v>
      </c>
      <c r="AM9" s="46">
        <f t="shared" si="10"/>
        <v>8</v>
      </c>
      <c r="AN9" s="46">
        <f t="shared" si="10"/>
        <v>8</v>
      </c>
      <c r="AO9" s="46">
        <f t="shared" si="10"/>
        <v>8</v>
      </c>
      <c r="AP9" s="37"/>
      <c r="AQ9" s="43">
        <f t="shared" si="3"/>
        <v>8</v>
      </c>
      <c r="AR9" s="41"/>
      <c r="AS9" s="41"/>
      <c r="AT9" s="53"/>
      <c r="AU9" s="54"/>
      <c r="AV9" s="54"/>
    </row>
    <row r="10" spans="1:48" ht="90" customHeight="1" x14ac:dyDescent="0.4">
      <c r="A10" s="35">
        <f t="shared" si="4"/>
        <v>5</v>
      </c>
      <c r="B10" s="55" t="s">
        <v>66</v>
      </c>
      <c r="C10" s="37" t="s">
        <v>38</v>
      </c>
      <c r="D10" s="56" t="s">
        <v>58</v>
      </c>
      <c r="E10" s="57" t="s">
        <v>67</v>
      </c>
      <c r="F10" s="58" t="s">
        <v>68</v>
      </c>
      <c r="G10" s="59"/>
      <c r="H10" s="58"/>
      <c r="I10" s="61" t="s">
        <v>69</v>
      </c>
      <c r="J10" s="40" t="s">
        <v>58</v>
      </c>
      <c r="K10" s="62">
        <v>44592</v>
      </c>
      <c r="L10" s="43"/>
      <c r="M10" s="43"/>
      <c r="N10" s="105"/>
      <c r="O10" s="43">
        <f>'EQUIPO ABRIL 2025'!AQ10</f>
        <v>1</v>
      </c>
      <c r="P10" s="45">
        <f t="shared" si="0"/>
        <v>1</v>
      </c>
      <c r="Q10" s="46">
        <f t="shared" ref="Q10:T10" si="11">AK10</f>
        <v>1</v>
      </c>
      <c r="R10" s="46">
        <f t="shared" si="11"/>
        <v>1</v>
      </c>
      <c r="S10" s="46">
        <f t="shared" si="11"/>
        <v>1</v>
      </c>
      <c r="T10" s="47">
        <f t="shared" si="11"/>
        <v>1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1">
        <f>'EQUIPO ENERO 2025'!AP10</f>
        <v>1</v>
      </c>
      <c r="AK10" s="52">
        <f t="shared" ref="AK10:AO10" si="12">P10-Z10+AE10+U10</f>
        <v>1</v>
      </c>
      <c r="AL10" s="46">
        <f t="shared" si="12"/>
        <v>1</v>
      </c>
      <c r="AM10" s="46">
        <f t="shared" si="12"/>
        <v>1</v>
      </c>
      <c r="AN10" s="46">
        <f t="shared" si="12"/>
        <v>1</v>
      </c>
      <c r="AO10" s="46">
        <f t="shared" si="12"/>
        <v>1</v>
      </c>
      <c r="AP10" s="37"/>
      <c r="AQ10" s="43">
        <f t="shared" si="3"/>
        <v>1</v>
      </c>
      <c r="AR10" s="41"/>
      <c r="AS10" s="41"/>
      <c r="AT10" s="53"/>
      <c r="AU10" s="54"/>
      <c r="AV10" s="54"/>
    </row>
    <row r="11" spans="1:48" ht="90" customHeight="1" x14ac:dyDescent="0.4">
      <c r="A11" s="35">
        <f t="shared" si="4"/>
        <v>6</v>
      </c>
      <c r="B11" s="55" t="s">
        <v>70</v>
      </c>
      <c r="C11" s="37" t="s">
        <v>52</v>
      </c>
      <c r="D11" s="56"/>
      <c r="E11" s="57" t="s">
        <v>71</v>
      </c>
      <c r="F11" s="58"/>
      <c r="G11" s="59"/>
      <c r="H11" s="58"/>
      <c r="I11" s="61"/>
      <c r="J11" s="37" t="s">
        <v>72</v>
      </c>
      <c r="K11" s="62">
        <v>45464</v>
      </c>
      <c r="L11" s="43"/>
      <c r="M11" s="43">
        <v>87</v>
      </c>
      <c r="N11" s="41"/>
      <c r="O11" s="43">
        <f>'EQUIPO ABRIL 2025'!AQ11</f>
        <v>2</v>
      </c>
      <c r="P11" s="45">
        <f t="shared" si="0"/>
        <v>2</v>
      </c>
      <c r="Q11" s="46">
        <f t="shared" ref="Q11:T11" si="13">AK11</f>
        <v>2</v>
      </c>
      <c r="R11" s="46">
        <f t="shared" si="13"/>
        <v>2</v>
      </c>
      <c r="S11" s="46">
        <f t="shared" si="13"/>
        <v>2</v>
      </c>
      <c r="T11" s="47">
        <f t="shared" si="13"/>
        <v>2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1">
        <f>'EQUIPO ENERO 2025'!AP11</f>
        <v>2</v>
      </c>
      <c r="AK11" s="52">
        <f t="shared" ref="AK11:AO11" si="14">P11-Z11+AE11+U11</f>
        <v>2</v>
      </c>
      <c r="AL11" s="46">
        <f t="shared" si="14"/>
        <v>2</v>
      </c>
      <c r="AM11" s="46">
        <f t="shared" si="14"/>
        <v>2</v>
      </c>
      <c r="AN11" s="46">
        <f t="shared" si="14"/>
        <v>2</v>
      </c>
      <c r="AO11" s="46">
        <f t="shared" si="14"/>
        <v>2</v>
      </c>
      <c r="AP11" s="37"/>
      <c r="AQ11" s="43">
        <f t="shared" si="3"/>
        <v>2</v>
      </c>
      <c r="AR11" s="41"/>
      <c r="AS11" s="41"/>
      <c r="AT11" s="53"/>
      <c r="AU11" s="54"/>
      <c r="AV11" s="54"/>
    </row>
    <row r="12" spans="1:48" ht="90" customHeight="1" x14ac:dyDescent="0.4">
      <c r="A12" s="35">
        <f t="shared" si="4"/>
        <v>7</v>
      </c>
      <c r="B12" s="55" t="s">
        <v>73</v>
      </c>
      <c r="C12" s="37" t="s">
        <v>74</v>
      </c>
      <c r="D12" s="56" t="s">
        <v>39</v>
      </c>
      <c r="E12" s="57" t="s">
        <v>75</v>
      </c>
      <c r="F12" s="58" t="s">
        <v>76</v>
      </c>
      <c r="G12" s="59"/>
      <c r="H12" s="58"/>
      <c r="I12" s="61" t="s">
        <v>77</v>
      </c>
      <c r="J12" s="37" t="s">
        <v>72</v>
      </c>
      <c r="K12" s="62"/>
      <c r="L12" s="43"/>
      <c r="M12" s="43">
        <v>113</v>
      </c>
      <c r="N12" s="41"/>
      <c r="O12" s="43">
        <f>'EQUIPO ABRIL 2025'!AQ12</f>
        <v>1</v>
      </c>
      <c r="P12" s="45">
        <f t="shared" si="0"/>
        <v>1</v>
      </c>
      <c r="Q12" s="46">
        <f t="shared" ref="Q12:T12" si="15">AK12</f>
        <v>1</v>
      </c>
      <c r="R12" s="46">
        <f t="shared" si="15"/>
        <v>1</v>
      </c>
      <c r="S12" s="46">
        <f t="shared" si="15"/>
        <v>1</v>
      </c>
      <c r="T12" s="47">
        <f t="shared" si="15"/>
        <v>1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1">
        <f>'EQUIPO ENERO 2025'!AP12</f>
        <v>1</v>
      </c>
      <c r="AK12" s="52">
        <f t="shared" ref="AK12:AO12" si="16">P12-Z12+AE12+U12</f>
        <v>1</v>
      </c>
      <c r="AL12" s="46">
        <f t="shared" si="16"/>
        <v>1</v>
      </c>
      <c r="AM12" s="46">
        <f t="shared" si="16"/>
        <v>1</v>
      </c>
      <c r="AN12" s="46">
        <f t="shared" si="16"/>
        <v>1</v>
      </c>
      <c r="AO12" s="46">
        <f t="shared" si="16"/>
        <v>1</v>
      </c>
      <c r="AP12" s="37"/>
      <c r="AQ12" s="43">
        <f t="shared" si="3"/>
        <v>1</v>
      </c>
      <c r="AR12" s="41"/>
      <c r="AS12" s="41"/>
      <c r="AT12" s="53"/>
      <c r="AU12" s="54"/>
      <c r="AV12" s="54"/>
    </row>
    <row r="13" spans="1:48" ht="90" customHeight="1" x14ac:dyDescent="0.4">
      <c r="A13" s="35">
        <f t="shared" si="4"/>
        <v>8</v>
      </c>
      <c r="B13" s="55" t="s">
        <v>78</v>
      </c>
      <c r="C13" s="37" t="s">
        <v>74</v>
      </c>
      <c r="D13" s="56" t="s">
        <v>59</v>
      </c>
      <c r="E13" s="57" t="s">
        <v>79</v>
      </c>
      <c r="F13" s="58" t="s">
        <v>80</v>
      </c>
      <c r="G13" s="59" t="s">
        <v>42</v>
      </c>
      <c r="H13" s="58"/>
      <c r="I13" s="61" t="s">
        <v>81</v>
      </c>
      <c r="J13" s="37" t="s">
        <v>72</v>
      </c>
      <c r="K13" s="62">
        <v>45582</v>
      </c>
      <c r="L13" s="43"/>
      <c r="M13" s="43">
        <v>81</v>
      </c>
      <c r="N13" s="53"/>
      <c r="O13" s="43">
        <f>'EQUIPO ABRIL 2025'!AQ13</f>
        <v>2</v>
      </c>
      <c r="P13" s="45">
        <f t="shared" si="0"/>
        <v>2</v>
      </c>
      <c r="Q13" s="46">
        <f t="shared" ref="Q13:T13" si="17">AK13</f>
        <v>2</v>
      </c>
      <c r="R13" s="46">
        <f t="shared" si="17"/>
        <v>2</v>
      </c>
      <c r="S13" s="46">
        <f t="shared" si="17"/>
        <v>2</v>
      </c>
      <c r="T13" s="47">
        <f t="shared" si="17"/>
        <v>2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1">
        <f>'EQUIPO ENERO 2025'!AP13</f>
        <v>2</v>
      </c>
      <c r="AK13" s="52">
        <f t="shared" ref="AK13:AO13" si="18">P13-Z13+AE13+U13</f>
        <v>2</v>
      </c>
      <c r="AL13" s="46">
        <f t="shared" si="18"/>
        <v>2</v>
      </c>
      <c r="AM13" s="46">
        <f t="shared" si="18"/>
        <v>2</v>
      </c>
      <c r="AN13" s="46">
        <f t="shared" si="18"/>
        <v>2</v>
      </c>
      <c r="AO13" s="46">
        <f t="shared" si="18"/>
        <v>2</v>
      </c>
      <c r="AP13" s="37"/>
      <c r="AQ13" s="43">
        <f t="shared" si="3"/>
        <v>2</v>
      </c>
      <c r="AR13" s="41"/>
      <c r="AS13" s="41"/>
      <c r="AT13" s="53"/>
      <c r="AU13" s="54"/>
      <c r="AV13" s="54"/>
    </row>
    <row r="14" spans="1:48" ht="90" customHeight="1" x14ac:dyDescent="0.4">
      <c r="A14" s="35">
        <f t="shared" si="4"/>
        <v>9</v>
      </c>
      <c r="B14" s="55" t="s">
        <v>82</v>
      </c>
      <c r="C14" s="37" t="s">
        <v>38</v>
      </c>
      <c r="D14" s="56" t="s">
        <v>58</v>
      </c>
      <c r="E14" s="57" t="s">
        <v>83</v>
      </c>
      <c r="F14" s="58"/>
      <c r="G14" s="59" t="s">
        <v>42</v>
      </c>
      <c r="H14" s="58"/>
      <c r="I14" s="61" t="s">
        <v>84</v>
      </c>
      <c r="J14" s="40" t="s">
        <v>58</v>
      </c>
      <c r="K14" s="66">
        <v>44592</v>
      </c>
      <c r="L14" s="43"/>
      <c r="M14" s="43"/>
      <c r="N14" s="41"/>
      <c r="O14" s="43">
        <f>'EQUIPO ABRIL 2025'!AQ14</f>
        <v>3</v>
      </c>
      <c r="P14" s="45">
        <f t="shared" si="0"/>
        <v>3</v>
      </c>
      <c r="Q14" s="46">
        <f t="shared" ref="Q14:T14" si="19">AK14</f>
        <v>3</v>
      </c>
      <c r="R14" s="46">
        <f t="shared" si="19"/>
        <v>3</v>
      </c>
      <c r="S14" s="46">
        <f t="shared" si="19"/>
        <v>3</v>
      </c>
      <c r="T14" s="47">
        <f t="shared" si="19"/>
        <v>3</v>
      </c>
      <c r="U14" s="48"/>
      <c r="V14" s="37"/>
      <c r="W14" s="37"/>
      <c r="X14" s="37"/>
      <c r="Y14" s="49"/>
      <c r="Z14" s="50"/>
      <c r="AA14" s="37"/>
      <c r="AB14" s="37"/>
      <c r="AC14" s="37"/>
      <c r="AD14" s="49"/>
      <c r="AE14" s="50"/>
      <c r="AF14" s="37"/>
      <c r="AG14" s="37"/>
      <c r="AH14" s="37"/>
      <c r="AI14" s="49"/>
      <c r="AJ14" s="51">
        <f>'EQUIPO ENERO 2025'!AP14</f>
        <v>3</v>
      </c>
      <c r="AK14" s="52">
        <f t="shared" ref="AK14:AO14" si="20">P14-Z14+AE14+U14</f>
        <v>3</v>
      </c>
      <c r="AL14" s="46">
        <f t="shared" si="20"/>
        <v>3</v>
      </c>
      <c r="AM14" s="46">
        <f t="shared" si="20"/>
        <v>3</v>
      </c>
      <c r="AN14" s="46">
        <f t="shared" si="20"/>
        <v>3</v>
      </c>
      <c r="AO14" s="46">
        <f t="shared" si="20"/>
        <v>3</v>
      </c>
      <c r="AP14" s="37"/>
      <c r="AQ14" s="43">
        <f t="shared" si="3"/>
        <v>3</v>
      </c>
      <c r="AR14" s="41"/>
      <c r="AS14" s="41"/>
      <c r="AT14" s="53"/>
      <c r="AU14" s="54"/>
      <c r="AV14" s="54"/>
    </row>
    <row r="15" spans="1:48" ht="90" customHeight="1" x14ac:dyDescent="0.4">
      <c r="A15" s="35">
        <f t="shared" si="4"/>
        <v>10</v>
      </c>
      <c r="B15" s="55" t="s">
        <v>85</v>
      </c>
      <c r="C15" s="37" t="s">
        <v>74</v>
      </c>
      <c r="D15" s="56" t="s">
        <v>59</v>
      </c>
      <c r="E15" s="57" t="s">
        <v>86</v>
      </c>
      <c r="F15" s="58" t="s">
        <v>87</v>
      </c>
      <c r="G15" s="59" t="s">
        <v>42</v>
      </c>
      <c r="H15" s="58"/>
      <c r="I15" s="61" t="s">
        <v>88</v>
      </c>
      <c r="J15" s="40" t="s">
        <v>72</v>
      </c>
      <c r="K15" s="62">
        <v>45673</v>
      </c>
      <c r="L15" s="43" t="s">
        <v>89</v>
      </c>
      <c r="M15" s="43">
        <v>131</v>
      </c>
      <c r="N15" s="41"/>
      <c r="O15" s="43">
        <f>'EQUIPO ABRIL 2025'!AQ15</f>
        <v>0</v>
      </c>
      <c r="P15" s="45">
        <f t="shared" si="0"/>
        <v>0</v>
      </c>
      <c r="Q15" s="46">
        <f t="shared" ref="Q15:T15" si="21">AK15</f>
        <v>0</v>
      </c>
      <c r="R15" s="46">
        <f t="shared" si="21"/>
        <v>0</v>
      </c>
      <c r="S15" s="46">
        <f t="shared" si="21"/>
        <v>0</v>
      </c>
      <c r="T15" s="47">
        <f t="shared" si="21"/>
        <v>0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1">
        <f>'EQUIPO ENERO 2025'!AP15</f>
        <v>0</v>
      </c>
      <c r="AK15" s="52">
        <f t="shared" ref="AK15:AO15" si="22">P15-Z15+AE15+U15</f>
        <v>0</v>
      </c>
      <c r="AL15" s="46">
        <f t="shared" si="22"/>
        <v>0</v>
      </c>
      <c r="AM15" s="46">
        <f t="shared" si="22"/>
        <v>0</v>
      </c>
      <c r="AN15" s="46">
        <f t="shared" si="22"/>
        <v>0</v>
      </c>
      <c r="AO15" s="46">
        <f t="shared" si="22"/>
        <v>0</v>
      </c>
      <c r="AP15" s="37"/>
      <c r="AQ15" s="43">
        <f t="shared" si="3"/>
        <v>0</v>
      </c>
      <c r="AR15" s="41"/>
      <c r="AS15" s="41"/>
      <c r="AT15" s="53"/>
      <c r="AU15" s="54"/>
      <c r="AV15" s="54"/>
    </row>
    <row r="16" spans="1:48" ht="90" customHeight="1" x14ac:dyDescent="0.4">
      <c r="A16" s="35">
        <f t="shared" si="4"/>
        <v>11</v>
      </c>
      <c r="B16" s="67" t="s">
        <v>90</v>
      </c>
      <c r="C16" s="68" t="s">
        <v>91</v>
      </c>
      <c r="D16" s="37"/>
      <c r="E16" s="41" t="s">
        <v>92</v>
      </c>
      <c r="F16" s="68" t="s">
        <v>93</v>
      </c>
      <c r="G16" s="69" t="s">
        <v>42</v>
      </c>
      <c r="H16" s="70">
        <v>150</v>
      </c>
      <c r="I16" s="41" t="s">
        <v>94</v>
      </c>
      <c r="J16" s="39"/>
      <c r="K16" s="42">
        <v>44592</v>
      </c>
      <c r="L16" s="43"/>
      <c r="M16" s="43"/>
      <c r="N16" s="44"/>
      <c r="O16" s="43">
        <f>'EQUIPO ABRIL 2025'!AQ16</f>
        <v>5</v>
      </c>
      <c r="P16" s="45">
        <f t="shared" si="0"/>
        <v>5</v>
      </c>
      <c r="Q16" s="46">
        <f t="shared" ref="Q16:T16" si="23">AK16</f>
        <v>5</v>
      </c>
      <c r="R16" s="46">
        <f t="shared" si="23"/>
        <v>5</v>
      </c>
      <c r="S16" s="46">
        <f t="shared" si="23"/>
        <v>5</v>
      </c>
      <c r="T16" s="47">
        <f t="shared" si="23"/>
        <v>5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1">
        <f>'EQUIPO ENERO 2025'!AP16</f>
        <v>5</v>
      </c>
      <c r="AK16" s="52">
        <f t="shared" ref="AK16:AO16" si="24">P16-Z16+AE16+U16</f>
        <v>5</v>
      </c>
      <c r="AL16" s="46">
        <f t="shared" si="24"/>
        <v>5</v>
      </c>
      <c r="AM16" s="46">
        <f t="shared" si="24"/>
        <v>5</v>
      </c>
      <c r="AN16" s="46">
        <f t="shared" si="24"/>
        <v>5</v>
      </c>
      <c r="AO16" s="46">
        <f t="shared" si="24"/>
        <v>5</v>
      </c>
      <c r="AP16" s="37"/>
      <c r="AQ16" s="43">
        <f t="shared" si="3"/>
        <v>5</v>
      </c>
      <c r="AR16" s="41"/>
      <c r="AS16" s="41"/>
      <c r="AT16" s="53"/>
      <c r="AU16" s="54"/>
      <c r="AV16" s="54"/>
    </row>
    <row r="17" spans="1:48" ht="90" customHeight="1" x14ac:dyDescent="0.4">
      <c r="A17" s="35">
        <f t="shared" si="4"/>
        <v>12</v>
      </c>
      <c r="B17" s="67" t="s">
        <v>96</v>
      </c>
      <c r="C17" s="41" t="s">
        <v>97</v>
      </c>
      <c r="D17" s="37" t="s">
        <v>98</v>
      </c>
      <c r="E17" s="41" t="s">
        <v>99</v>
      </c>
      <c r="F17" s="37" t="s">
        <v>100</v>
      </c>
      <c r="G17" s="38" t="s">
        <v>42</v>
      </c>
      <c r="H17" s="40">
        <v>9180</v>
      </c>
      <c r="I17" s="41" t="s">
        <v>101</v>
      </c>
      <c r="J17" s="37" t="s">
        <v>72</v>
      </c>
      <c r="K17" s="42">
        <v>45316</v>
      </c>
      <c r="L17" s="43"/>
      <c r="M17" s="43">
        <v>15</v>
      </c>
      <c r="N17" s="44"/>
      <c r="O17" s="43">
        <f>'EQUIPO ABRIL 2025'!AQ17</f>
        <v>0</v>
      </c>
      <c r="P17" s="45">
        <f t="shared" si="0"/>
        <v>0</v>
      </c>
      <c r="Q17" s="46">
        <f t="shared" ref="Q17:T17" si="25">AK17</f>
        <v>0</v>
      </c>
      <c r="R17" s="46">
        <f t="shared" si="25"/>
        <v>0</v>
      </c>
      <c r="S17" s="46">
        <f t="shared" si="25"/>
        <v>0</v>
      </c>
      <c r="T17" s="47">
        <f t="shared" si="25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1">
        <f>'EQUIPO ENERO 2025'!AP17</f>
        <v>0</v>
      </c>
      <c r="AK17" s="52">
        <f t="shared" ref="AK17:AO17" si="26">P17-Z17+AE17+U17</f>
        <v>0</v>
      </c>
      <c r="AL17" s="46">
        <f t="shared" si="26"/>
        <v>0</v>
      </c>
      <c r="AM17" s="46">
        <f t="shared" si="26"/>
        <v>0</v>
      </c>
      <c r="AN17" s="46">
        <f t="shared" si="26"/>
        <v>0</v>
      </c>
      <c r="AO17" s="46">
        <f t="shared" si="26"/>
        <v>0</v>
      </c>
      <c r="AP17" s="37"/>
      <c r="AQ17" s="43">
        <f t="shared" si="3"/>
        <v>0</v>
      </c>
      <c r="AR17" s="41"/>
      <c r="AS17" s="41"/>
      <c r="AT17" s="53"/>
      <c r="AU17" s="54"/>
      <c r="AV17" s="54"/>
    </row>
    <row r="18" spans="1:48" ht="90" customHeight="1" x14ac:dyDescent="0.4">
      <c r="A18" s="35">
        <f t="shared" si="4"/>
        <v>13</v>
      </c>
      <c r="B18" s="67" t="s">
        <v>102</v>
      </c>
      <c r="C18" s="68" t="s">
        <v>91</v>
      </c>
      <c r="D18" s="37" t="s">
        <v>98</v>
      </c>
      <c r="E18" s="41" t="s">
        <v>103</v>
      </c>
      <c r="F18" s="37" t="s">
        <v>104</v>
      </c>
      <c r="G18" s="38" t="s">
        <v>42</v>
      </c>
      <c r="H18" s="40">
        <v>4600</v>
      </c>
      <c r="I18" s="41" t="s">
        <v>103</v>
      </c>
      <c r="J18" s="37" t="s">
        <v>72</v>
      </c>
      <c r="K18" s="42">
        <v>45216</v>
      </c>
      <c r="L18" s="43">
        <v>2015</v>
      </c>
      <c r="M18" s="43">
        <v>451</v>
      </c>
      <c r="N18" s="44"/>
      <c r="O18" s="43">
        <f>'EQUIPO ABRIL 2025'!AQ18</f>
        <v>0</v>
      </c>
      <c r="P18" s="45">
        <f t="shared" si="0"/>
        <v>0</v>
      </c>
      <c r="Q18" s="46">
        <f t="shared" ref="Q18:T18" si="27">AK18</f>
        <v>0</v>
      </c>
      <c r="R18" s="46">
        <f t="shared" si="27"/>
        <v>0</v>
      </c>
      <c r="S18" s="46">
        <f t="shared" si="27"/>
        <v>0</v>
      </c>
      <c r="T18" s="47">
        <f t="shared" si="27"/>
        <v>0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1">
        <f>'EQUIPO ENERO 2025'!AP18</f>
        <v>0</v>
      </c>
      <c r="AK18" s="52">
        <f t="shared" ref="AK18:AO18" si="28">P18-Z18+AE18+U18</f>
        <v>0</v>
      </c>
      <c r="AL18" s="46">
        <f t="shared" si="28"/>
        <v>0</v>
      </c>
      <c r="AM18" s="46">
        <f t="shared" si="28"/>
        <v>0</v>
      </c>
      <c r="AN18" s="46">
        <f t="shared" si="28"/>
        <v>0</v>
      </c>
      <c r="AO18" s="46">
        <f t="shared" si="28"/>
        <v>0</v>
      </c>
      <c r="AP18" s="37"/>
      <c r="AQ18" s="43">
        <f t="shared" si="3"/>
        <v>0</v>
      </c>
      <c r="AR18" s="41"/>
      <c r="AS18" s="41"/>
      <c r="AT18" s="53"/>
      <c r="AU18" s="54"/>
      <c r="AV18" s="54"/>
    </row>
    <row r="19" spans="1:48" ht="90" customHeight="1" x14ac:dyDescent="0.4">
      <c r="A19" s="35">
        <f t="shared" si="4"/>
        <v>14</v>
      </c>
      <c r="B19" s="67" t="s">
        <v>105</v>
      </c>
      <c r="C19" s="41" t="s">
        <v>97</v>
      </c>
      <c r="D19" s="37" t="s">
        <v>98</v>
      </c>
      <c r="E19" s="41" t="s">
        <v>106</v>
      </c>
      <c r="F19" s="37" t="s">
        <v>107</v>
      </c>
      <c r="G19" s="38" t="s">
        <v>42</v>
      </c>
      <c r="H19" s="40">
        <v>2800</v>
      </c>
      <c r="I19" s="41" t="s">
        <v>108</v>
      </c>
      <c r="J19" s="37" t="s">
        <v>72</v>
      </c>
      <c r="K19" s="42">
        <v>45107</v>
      </c>
      <c r="L19" s="43" t="s">
        <v>109</v>
      </c>
      <c r="M19" s="43">
        <v>393</v>
      </c>
      <c r="N19" s="41"/>
      <c r="O19" s="43">
        <f>'EQUIPO ABRIL 2025'!AQ19</f>
        <v>5</v>
      </c>
      <c r="P19" s="45">
        <f t="shared" si="0"/>
        <v>5</v>
      </c>
      <c r="Q19" s="46">
        <f t="shared" ref="Q19:T19" si="29">AK19</f>
        <v>5</v>
      </c>
      <c r="R19" s="46">
        <f t="shared" si="29"/>
        <v>5</v>
      </c>
      <c r="S19" s="46">
        <f t="shared" si="29"/>
        <v>5</v>
      </c>
      <c r="T19" s="47">
        <f t="shared" si="29"/>
        <v>5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1">
        <f>'EQUIPO ENERO 2025'!AP19</f>
        <v>5</v>
      </c>
      <c r="AK19" s="52">
        <f t="shared" ref="AK19:AO19" si="30">P19-Z19+AE19+U19</f>
        <v>5</v>
      </c>
      <c r="AL19" s="46">
        <f t="shared" si="30"/>
        <v>5</v>
      </c>
      <c r="AM19" s="46">
        <f t="shared" si="30"/>
        <v>5</v>
      </c>
      <c r="AN19" s="46">
        <f t="shared" si="30"/>
        <v>5</v>
      </c>
      <c r="AO19" s="46">
        <f t="shared" si="30"/>
        <v>5</v>
      </c>
      <c r="AP19" s="37"/>
      <c r="AQ19" s="43">
        <f t="shared" si="3"/>
        <v>5</v>
      </c>
      <c r="AR19" s="41"/>
      <c r="AS19" s="41"/>
      <c r="AT19" s="53"/>
      <c r="AU19" s="54"/>
      <c r="AV19" s="54"/>
    </row>
    <row r="20" spans="1:48" ht="90" customHeight="1" x14ac:dyDescent="0.4">
      <c r="A20" s="35">
        <f t="shared" si="4"/>
        <v>15</v>
      </c>
      <c r="B20" s="67" t="s">
        <v>110</v>
      </c>
      <c r="C20" s="68" t="s">
        <v>91</v>
      </c>
      <c r="D20" s="37" t="s">
        <v>98</v>
      </c>
      <c r="E20" s="41" t="s">
        <v>111</v>
      </c>
      <c r="F20" s="37" t="s">
        <v>112</v>
      </c>
      <c r="G20" s="71" t="s">
        <v>42</v>
      </c>
      <c r="H20" s="40">
        <v>9180</v>
      </c>
      <c r="I20" s="41" t="s">
        <v>113</v>
      </c>
      <c r="J20" s="37" t="s">
        <v>72</v>
      </c>
      <c r="K20" s="72">
        <v>45316</v>
      </c>
      <c r="L20" s="43"/>
      <c r="M20" s="43">
        <v>15</v>
      </c>
      <c r="N20" s="44"/>
      <c r="O20" s="43">
        <f>'EQUIPO ABRIL 2025'!AQ20</f>
        <v>0</v>
      </c>
      <c r="P20" s="45">
        <f t="shared" si="0"/>
        <v>0</v>
      </c>
      <c r="Q20" s="46">
        <f t="shared" ref="Q20:T20" si="31">AK20</f>
        <v>0</v>
      </c>
      <c r="R20" s="46">
        <f t="shared" si="31"/>
        <v>0</v>
      </c>
      <c r="S20" s="46">
        <f t="shared" si="31"/>
        <v>0</v>
      </c>
      <c r="T20" s="47">
        <f t="shared" si="31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1">
        <f>'EQUIPO ENERO 2025'!AP20</f>
        <v>0</v>
      </c>
      <c r="AK20" s="52">
        <f t="shared" ref="AK20:AO20" si="32">P20-Z20+AE20+U20</f>
        <v>0</v>
      </c>
      <c r="AL20" s="46">
        <f t="shared" si="32"/>
        <v>0</v>
      </c>
      <c r="AM20" s="46">
        <f t="shared" si="32"/>
        <v>0</v>
      </c>
      <c r="AN20" s="46">
        <f t="shared" si="32"/>
        <v>0</v>
      </c>
      <c r="AO20" s="46">
        <f t="shared" si="32"/>
        <v>0</v>
      </c>
      <c r="AP20" s="37"/>
      <c r="AQ20" s="43">
        <f t="shared" si="3"/>
        <v>0</v>
      </c>
      <c r="AR20" s="41"/>
      <c r="AS20" s="41"/>
      <c r="AT20" s="53"/>
      <c r="AU20" s="54"/>
      <c r="AV20" s="54"/>
    </row>
    <row r="21" spans="1:48" ht="90" customHeight="1" x14ac:dyDescent="0.4">
      <c r="A21" s="35"/>
      <c r="B21" s="73" t="s">
        <v>1695</v>
      </c>
      <c r="C21" s="37" t="s">
        <v>132</v>
      </c>
      <c r="D21" s="37" t="s">
        <v>98</v>
      </c>
      <c r="E21" s="41" t="s">
        <v>1696</v>
      </c>
      <c r="F21" s="37" t="s">
        <v>1697</v>
      </c>
      <c r="G21" s="71"/>
      <c r="H21" s="40"/>
      <c r="I21" s="41"/>
      <c r="J21" s="37"/>
      <c r="K21" s="72">
        <v>45768</v>
      </c>
      <c r="L21" s="43"/>
      <c r="M21" s="43">
        <v>187</v>
      </c>
      <c r="N21" s="44"/>
      <c r="O21" s="43">
        <f>'EQUIPO ABRIL 2025'!AQ21</f>
        <v>0</v>
      </c>
      <c r="P21" s="45">
        <f t="shared" si="0"/>
        <v>0</v>
      </c>
      <c r="Q21" s="46">
        <f t="shared" ref="Q21:T21" si="33">AK21</f>
        <v>0</v>
      </c>
      <c r="R21" s="46">
        <f t="shared" si="33"/>
        <v>0</v>
      </c>
      <c r="S21" s="46">
        <f t="shared" si="33"/>
        <v>0</v>
      </c>
      <c r="T21" s="47">
        <f t="shared" si="33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1">
        <f>'EQUIPO ENERO 2025'!AP21</f>
        <v>0</v>
      </c>
      <c r="AK21" s="52">
        <f t="shared" ref="AK21:AO21" si="34">P21-Z21+AE21+U21</f>
        <v>0</v>
      </c>
      <c r="AL21" s="46">
        <f t="shared" si="34"/>
        <v>0</v>
      </c>
      <c r="AM21" s="46">
        <f t="shared" si="34"/>
        <v>0</v>
      </c>
      <c r="AN21" s="46">
        <f t="shared" si="34"/>
        <v>0</v>
      </c>
      <c r="AO21" s="46">
        <f t="shared" si="34"/>
        <v>0</v>
      </c>
      <c r="AP21" s="37"/>
      <c r="AQ21" s="43">
        <f t="shared" si="3"/>
        <v>0</v>
      </c>
      <c r="AR21" s="53"/>
      <c r="AS21" s="53"/>
      <c r="AT21" s="53"/>
      <c r="AU21" s="54"/>
      <c r="AV21" s="54"/>
    </row>
    <row r="22" spans="1:48" ht="90" customHeight="1" x14ac:dyDescent="0.4">
      <c r="A22" s="35">
        <f>A20+1</f>
        <v>16</v>
      </c>
      <c r="B22" s="73" t="s">
        <v>114</v>
      </c>
      <c r="C22" s="41" t="s">
        <v>97</v>
      </c>
      <c r="D22" s="41" t="s">
        <v>98</v>
      </c>
      <c r="E22" s="41" t="s">
        <v>115</v>
      </c>
      <c r="F22" s="41" t="s">
        <v>116</v>
      </c>
      <c r="G22" s="44" t="s">
        <v>42</v>
      </c>
      <c r="H22" s="74">
        <v>36300</v>
      </c>
      <c r="I22" s="41" t="s">
        <v>117</v>
      </c>
      <c r="J22" s="37" t="s">
        <v>72</v>
      </c>
      <c r="K22" s="72">
        <v>45299</v>
      </c>
      <c r="L22" s="43"/>
      <c r="M22" s="43">
        <v>6</v>
      </c>
      <c r="N22" s="44"/>
      <c r="O22" s="43">
        <f>'EQUIPO ABRIL 2025'!AQ22</f>
        <v>0</v>
      </c>
      <c r="P22" s="45">
        <f t="shared" si="0"/>
        <v>0</v>
      </c>
      <c r="Q22" s="46">
        <f t="shared" ref="Q22:T22" si="35">AK22</f>
        <v>0</v>
      </c>
      <c r="R22" s="46">
        <f t="shared" si="35"/>
        <v>0</v>
      </c>
      <c r="S22" s="46">
        <f t="shared" si="35"/>
        <v>0</v>
      </c>
      <c r="T22" s="47">
        <f t="shared" si="35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1">
        <f>'EQUIPO ENERO 2025'!AP21</f>
        <v>0</v>
      </c>
      <c r="AK22" s="52">
        <f t="shared" ref="AK22:AO22" si="36">P22-Z22+AE22+U22</f>
        <v>0</v>
      </c>
      <c r="AL22" s="46">
        <f t="shared" si="36"/>
        <v>0</v>
      </c>
      <c r="AM22" s="46">
        <f t="shared" si="36"/>
        <v>0</v>
      </c>
      <c r="AN22" s="46">
        <f t="shared" si="36"/>
        <v>0</v>
      </c>
      <c r="AO22" s="46">
        <f t="shared" si="36"/>
        <v>0</v>
      </c>
      <c r="AP22" s="37"/>
      <c r="AQ22" s="43">
        <f t="shared" si="3"/>
        <v>0</v>
      </c>
      <c r="AR22" s="53"/>
      <c r="AS22" s="53"/>
      <c r="AT22" s="53"/>
      <c r="AU22" s="54"/>
      <c r="AV22" s="54"/>
    </row>
    <row r="23" spans="1:48" ht="90" customHeight="1" x14ac:dyDescent="0.4">
      <c r="A23" s="35">
        <f t="shared" ref="A23:A25" si="37">A22+1</f>
        <v>17</v>
      </c>
      <c r="B23" s="73" t="s">
        <v>118</v>
      </c>
      <c r="C23" s="41" t="s">
        <v>97</v>
      </c>
      <c r="D23" s="41" t="s">
        <v>98</v>
      </c>
      <c r="E23" s="41" t="s">
        <v>119</v>
      </c>
      <c r="F23" s="41" t="s">
        <v>120</v>
      </c>
      <c r="G23" s="44" t="s">
        <v>42</v>
      </c>
      <c r="H23" s="74"/>
      <c r="I23" s="41" t="s">
        <v>121</v>
      </c>
      <c r="J23" s="37" t="s">
        <v>72</v>
      </c>
      <c r="K23" s="42">
        <v>45336</v>
      </c>
      <c r="L23" s="75" t="s">
        <v>122</v>
      </c>
      <c r="M23" s="43">
        <v>37</v>
      </c>
      <c r="N23" s="44"/>
      <c r="O23" s="43">
        <f>'EQUIPO ABRIL 2025'!AQ23</f>
        <v>0</v>
      </c>
      <c r="P23" s="45">
        <f t="shared" si="0"/>
        <v>0</v>
      </c>
      <c r="Q23" s="46">
        <f t="shared" ref="Q23:T23" si="38">AK23</f>
        <v>0</v>
      </c>
      <c r="R23" s="46">
        <f t="shared" si="38"/>
        <v>0</v>
      </c>
      <c r="S23" s="46">
        <f t="shared" si="38"/>
        <v>0</v>
      </c>
      <c r="T23" s="47">
        <f t="shared" si="38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1">
        <f>'EQUIPO ENERO 2025'!AP22</f>
        <v>0</v>
      </c>
      <c r="AK23" s="52">
        <f t="shared" ref="AK23:AO23" si="39">P23-Z23+AE23+U23</f>
        <v>0</v>
      </c>
      <c r="AL23" s="46">
        <f t="shared" si="39"/>
        <v>0</v>
      </c>
      <c r="AM23" s="46">
        <f t="shared" si="39"/>
        <v>0</v>
      </c>
      <c r="AN23" s="46">
        <f t="shared" si="39"/>
        <v>0</v>
      </c>
      <c r="AO23" s="46">
        <f t="shared" si="39"/>
        <v>0</v>
      </c>
      <c r="AP23" s="37"/>
      <c r="AQ23" s="43">
        <f t="shared" si="3"/>
        <v>0</v>
      </c>
      <c r="AR23" s="53"/>
      <c r="AS23" s="53"/>
      <c r="AT23" s="53"/>
      <c r="AU23" s="54"/>
      <c r="AV23" s="54"/>
    </row>
    <row r="24" spans="1:48" ht="90" customHeight="1" x14ac:dyDescent="0.4">
      <c r="A24" s="35">
        <f t="shared" si="37"/>
        <v>18</v>
      </c>
      <c r="B24" s="73" t="s">
        <v>123</v>
      </c>
      <c r="C24" s="41" t="s">
        <v>97</v>
      </c>
      <c r="D24" s="41" t="s">
        <v>98</v>
      </c>
      <c r="E24" s="41" t="s">
        <v>124</v>
      </c>
      <c r="F24" s="41" t="s">
        <v>125</v>
      </c>
      <c r="G24" s="44" t="s">
        <v>42</v>
      </c>
      <c r="H24" s="74"/>
      <c r="I24" s="41" t="s">
        <v>126</v>
      </c>
      <c r="J24" s="37" t="s">
        <v>72</v>
      </c>
      <c r="K24" s="42">
        <v>45336</v>
      </c>
      <c r="L24" s="75" t="s">
        <v>122</v>
      </c>
      <c r="M24" s="43">
        <v>37</v>
      </c>
      <c r="N24" s="44"/>
      <c r="O24" s="43">
        <f>'EQUIPO ABRIL 2025'!AQ24</f>
        <v>0</v>
      </c>
      <c r="P24" s="45">
        <f t="shared" si="0"/>
        <v>0</v>
      </c>
      <c r="Q24" s="46">
        <f t="shared" ref="Q24:T24" si="40">AK24</f>
        <v>0</v>
      </c>
      <c r="R24" s="46">
        <f t="shared" si="40"/>
        <v>0</v>
      </c>
      <c r="S24" s="46">
        <f t="shared" si="40"/>
        <v>0</v>
      </c>
      <c r="T24" s="47">
        <f t="shared" si="40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1">
        <f>'EQUIPO ENERO 2025'!AP23</f>
        <v>0</v>
      </c>
      <c r="AK24" s="52">
        <f t="shared" ref="AK24:AO24" si="41">P24-Z24+AE24+U24</f>
        <v>0</v>
      </c>
      <c r="AL24" s="46">
        <f t="shared" si="41"/>
        <v>0</v>
      </c>
      <c r="AM24" s="46">
        <f t="shared" si="41"/>
        <v>0</v>
      </c>
      <c r="AN24" s="46">
        <f t="shared" si="41"/>
        <v>0</v>
      </c>
      <c r="AO24" s="46">
        <f t="shared" si="41"/>
        <v>0</v>
      </c>
      <c r="AP24" s="37"/>
      <c r="AQ24" s="43">
        <f t="shared" si="3"/>
        <v>0</v>
      </c>
      <c r="AR24" s="53"/>
      <c r="AS24" s="53"/>
      <c r="AT24" s="53"/>
      <c r="AU24" s="54"/>
      <c r="AV24" s="54"/>
    </row>
    <row r="25" spans="1:48" ht="90" customHeight="1" x14ac:dyDescent="0.4">
      <c r="A25" s="35">
        <f t="shared" si="37"/>
        <v>19</v>
      </c>
      <c r="B25" s="73" t="s">
        <v>127</v>
      </c>
      <c r="C25" s="41" t="s">
        <v>97</v>
      </c>
      <c r="D25" s="41" t="s">
        <v>98</v>
      </c>
      <c r="E25" s="41" t="s">
        <v>128</v>
      </c>
      <c r="F25" s="41" t="s">
        <v>129</v>
      </c>
      <c r="G25" s="44" t="s">
        <v>42</v>
      </c>
      <c r="H25" s="74"/>
      <c r="I25" s="41" t="s">
        <v>130</v>
      </c>
      <c r="J25" s="37" t="s">
        <v>72</v>
      </c>
      <c r="K25" s="42">
        <v>45336</v>
      </c>
      <c r="L25" s="75" t="s">
        <v>122</v>
      </c>
      <c r="M25" s="43">
        <v>38</v>
      </c>
      <c r="N25" s="44"/>
      <c r="O25" s="43">
        <f>'EQUIPO ABRIL 2025'!AQ25</f>
        <v>0</v>
      </c>
      <c r="P25" s="45">
        <f t="shared" si="0"/>
        <v>0</v>
      </c>
      <c r="Q25" s="46">
        <f t="shared" ref="Q25:T25" si="42">AK25</f>
        <v>0</v>
      </c>
      <c r="R25" s="46">
        <f t="shared" si="42"/>
        <v>0</v>
      </c>
      <c r="S25" s="46">
        <f t="shared" si="42"/>
        <v>0</v>
      </c>
      <c r="T25" s="47">
        <f t="shared" si="42"/>
        <v>0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1">
        <f>'EQUIPO ENERO 2025'!AP24</f>
        <v>0</v>
      </c>
      <c r="AK25" s="52">
        <f t="shared" ref="AK25:AO25" si="43">P25-Z25+AE25+U25</f>
        <v>0</v>
      </c>
      <c r="AL25" s="46">
        <f t="shared" si="43"/>
        <v>0</v>
      </c>
      <c r="AM25" s="46">
        <f t="shared" si="43"/>
        <v>0</v>
      </c>
      <c r="AN25" s="46">
        <f t="shared" si="43"/>
        <v>0</v>
      </c>
      <c r="AO25" s="46">
        <f t="shared" si="43"/>
        <v>0</v>
      </c>
      <c r="AP25" s="37"/>
      <c r="AQ25" s="43">
        <f t="shared" si="3"/>
        <v>0</v>
      </c>
      <c r="AR25" s="53"/>
      <c r="AS25" s="53"/>
      <c r="AT25" s="53"/>
      <c r="AU25" s="54"/>
      <c r="AV25" s="54"/>
    </row>
    <row r="26" spans="1:48" ht="90" customHeight="1" x14ac:dyDescent="0.4">
      <c r="A26" s="35"/>
      <c r="B26" s="73" t="s">
        <v>1708</v>
      </c>
      <c r="C26" s="37" t="s">
        <v>97</v>
      </c>
      <c r="D26" s="41"/>
      <c r="E26" s="41"/>
      <c r="F26" s="41" t="s">
        <v>1709</v>
      </c>
      <c r="G26" s="44"/>
      <c r="H26" s="74"/>
      <c r="I26" s="41"/>
      <c r="J26" s="37"/>
      <c r="K26" s="42">
        <v>45821</v>
      </c>
      <c r="L26" s="75"/>
      <c r="M26" s="43">
        <v>215</v>
      </c>
      <c r="N26" s="44" t="s">
        <v>1711</v>
      </c>
      <c r="O26" s="43">
        <f>'EQUIPO ABRIL 2025'!AQ26</f>
        <v>0</v>
      </c>
      <c r="P26" s="45">
        <f t="shared" si="0"/>
        <v>0</v>
      </c>
      <c r="Q26" s="46">
        <f t="shared" ref="Q26:T26" si="44">AK26</f>
        <v>0</v>
      </c>
      <c r="R26" s="46">
        <f t="shared" si="44"/>
        <v>0</v>
      </c>
      <c r="S26" s="46">
        <f t="shared" si="44"/>
        <v>0</v>
      </c>
      <c r="T26" s="47">
        <f t="shared" si="44"/>
        <v>0</v>
      </c>
      <c r="U26" s="48"/>
      <c r="V26" s="37"/>
      <c r="W26" s="37">
        <v>1</v>
      </c>
      <c r="X26" s="37"/>
      <c r="Y26" s="49"/>
      <c r="Z26" s="50"/>
      <c r="AA26" s="37"/>
      <c r="AB26" s="37">
        <v>1</v>
      </c>
      <c r="AC26" s="37"/>
      <c r="AD26" s="49"/>
      <c r="AE26" s="50"/>
      <c r="AF26" s="37"/>
      <c r="AG26" s="37"/>
      <c r="AH26" s="37"/>
      <c r="AI26" s="49"/>
      <c r="AJ26" s="51">
        <f>'EQUIPO ENERO 2025'!AP25</f>
        <v>0</v>
      </c>
      <c r="AK26" s="52">
        <f t="shared" ref="AK26:AO26" si="45">P26-Z26+AE26+U26</f>
        <v>0</v>
      </c>
      <c r="AL26" s="46">
        <f t="shared" si="45"/>
        <v>0</v>
      </c>
      <c r="AM26" s="46">
        <f t="shared" si="45"/>
        <v>0</v>
      </c>
      <c r="AN26" s="46">
        <f t="shared" si="45"/>
        <v>0</v>
      </c>
      <c r="AO26" s="46">
        <f t="shared" si="45"/>
        <v>0</v>
      </c>
      <c r="AP26" s="37"/>
      <c r="AQ26" s="43">
        <f t="shared" si="3"/>
        <v>0</v>
      </c>
      <c r="AR26" s="53"/>
      <c r="AS26" s="53">
        <v>462</v>
      </c>
      <c r="AT26" s="53"/>
      <c r="AU26" s="54"/>
      <c r="AV26" s="54"/>
    </row>
    <row r="27" spans="1:48" ht="90" customHeight="1" x14ac:dyDescent="0.4">
      <c r="A27" s="35"/>
      <c r="B27" s="73" t="s">
        <v>1712</v>
      </c>
      <c r="C27" s="37"/>
      <c r="D27" s="41"/>
      <c r="E27" s="41"/>
      <c r="F27" s="41"/>
      <c r="G27" s="44"/>
      <c r="H27" s="74"/>
      <c r="I27" s="41"/>
      <c r="J27" s="37"/>
      <c r="K27" s="42">
        <v>45821</v>
      </c>
      <c r="L27" s="75"/>
      <c r="M27" s="43">
        <v>215</v>
      </c>
      <c r="N27" s="44" t="s">
        <v>1711</v>
      </c>
      <c r="O27" s="43">
        <v>0</v>
      </c>
      <c r="P27" s="45">
        <f t="shared" si="0"/>
        <v>0</v>
      </c>
      <c r="Q27" s="46">
        <f t="shared" ref="Q27:T27" si="46">AK27</f>
        <v>0</v>
      </c>
      <c r="R27" s="46">
        <f t="shared" si="46"/>
        <v>0</v>
      </c>
      <c r="S27" s="46">
        <f t="shared" si="46"/>
        <v>0</v>
      </c>
      <c r="T27" s="47">
        <f t="shared" si="46"/>
        <v>0</v>
      </c>
      <c r="U27" s="48"/>
      <c r="V27" s="37"/>
      <c r="W27" s="37">
        <v>1</v>
      </c>
      <c r="X27" s="37"/>
      <c r="Y27" s="49"/>
      <c r="Z27" s="50"/>
      <c r="AA27" s="37"/>
      <c r="AB27" s="37">
        <v>1</v>
      </c>
      <c r="AC27" s="37"/>
      <c r="AD27" s="49"/>
      <c r="AE27" s="50"/>
      <c r="AF27" s="37"/>
      <c r="AG27" s="37"/>
      <c r="AH27" s="37"/>
      <c r="AI27" s="49"/>
      <c r="AJ27" s="51">
        <f>'EQUIPO ENERO 2025'!AP26</f>
        <v>8</v>
      </c>
      <c r="AK27" s="52">
        <f t="shared" ref="AK27:AO27" si="47">P27-Z27+AE27+U27</f>
        <v>0</v>
      </c>
      <c r="AL27" s="46">
        <f t="shared" si="47"/>
        <v>0</v>
      </c>
      <c r="AM27" s="46">
        <f t="shared" si="47"/>
        <v>0</v>
      </c>
      <c r="AN27" s="46">
        <f t="shared" si="47"/>
        <v>0</v>
      </c>
      <c r="AO27" s="46">
        <f t="shared" si="47"/>
        <v>0</v>
      </c>
      <c r="AP27" s="37"/>
      <c r="AQ27" s="43">
        <f t="shared" si="3"/>
        <v>0</v>
      </c>
      <c r="AR27" s="53"/>
      <c r="AS27" s="53">
        <v>462</v>
      </c>
      <c r="AT27" s="53"/>
      <c r="AU27" s="54"/>
      <c r="AV27" s="54"/>
    </row>
    <row r="28" spans="1:48" ht="90" customHeight="1" x14ac:dyDescent="0.4">
      <c r="A28" s="35">
        <f>A25+1</f>
        <v>20</v>
      </c>
      <c r="B28" s="73" t="s">
        <v>131</v>
      </c>
      <c r="C28" s="37" t="s">
        <v>132</v>
      </c>
      <c r="D28" s="41"/>
      <c r="E28" s="41" t="s">
        <v>133</v>
      </c>
      <c r="F28" s="41" t="s">
        <v>134</v>
      </c>
      <c r="G28" s="44" t="s">
        <v>42</v>
      </c>
      <c r="H28" s="74"/>
      <c r="I28" s="41" t="s">
        <v>135</v>
      </c>
      <c r="J28" s="37" t="s">
        <v>136</v>
      </c>
      <c r="K28" s="42">
        <v>45454</v>
      </c>
      <c r="L28" s="75" t="s">
        <v>137</v>
      </c>
      <c r="M28" s="43">
        <v>76</v>
      </c>
      <c r="N28" s="44"/>
      <c r="O28" s="43">
        <f>'EQUIPO ABRIL 2025'!AQ26</f>
        <v>0</v>
      </c>
      <c r="P28" s="45">
        <f t="shared" si="0"/>
        <v>0</v>
      </c>
      <c r="Q28" s="46">
        <f t="shared" ref="Q28:T28" si="48">AK28</f>
        <v>0</v>
      </c>
      <c r="R28" s="46">
        <f t="shared" si="48"/>
        <v>0</v>
      </c>
      <c r="S28" s="46">
        <f t="shared" si="48"/>
        <v>0</v>
      </c>
      <c r="T28" s="47">
        <f t="shared" si="48"/>
        <v>0</v>
      </c>
      <c r="U28" s="48"/>
      <c r="V28" s="37"/>
      <c r="W28" s="37"/>
      <c r="X28" s="37"/>
      <c r="Y28" s="49"/>
      <c r="Z28" s="50"/>
      <c r="AA28" s="37"/>
      <c r="AB28" s="37"/>
      <c r="AC28" s="37"/>
      <c r="AD28" s="49"/>
      <c r="AE28" s="50"/>
      <c r="AF28" s="37"/>
      <c r="AG28" s="37"/>
      <c r="AH28" s="37"/>
      <c r="AI28" s="49"/>
      <c r="AJ28" s="51">
        <f>'EQUIPO ENERO 2025'!AP25</f>
        <v>0</v>
      </c>
      <c r="AK28" s="52">
        <f t="shared" ref="AK28:AO28" si="49">P28-Z28+AE28+U28</f>
        <v>0</v>
      </c>
      <c r="AL28" s="46">
        <f t="shared" si="49"/>
        <v>0</v>
      </c>
      <c r="AM28" s="46">
        <f t="shared" si="49"/>
        <v>0</v>
      </c>
      <c r="AN28" s="46">
        <f t="shared" si="49"/>
        <v>0</v>
      </c>
      <c r="AO28" s="46">
        <f t="shared" si="49"/>
        <v>0</v>
      </c>
      <c r="AP28" s="37"/>
      <c r="AQ28" s="43">
        <f t="shared" si="3"/>
        <v>0</v>
      </c>
      <c r="AR28" s="53"/>
      <c r="AS28" s="53"/>
      <c r="AT28" s="53"/>
      <c r="AU28" s="54"/>
      <c r="AV28" s="54"/>
    </row>
    <row r="29" spans="1:48" ht="90" customHeight="1" x14ac:dyDescent="0.4">
      <c r="A29" s="35">
        <f t="shared" ref="A29:A61" si="50">A28+1</f>
        <v>21</v>
      </c>
      <c r="B29" s="76" t="s">
        <v>138</v>
      </c>
      <c r="C29" s="68" t="s">
        <v>91</v>
      </c>
      <c r="D29" s="41" t="s">
        <v>58</v>
      </c>
      <c r="E29" s="41" t="s">
        <v>139</v>
      </c>
      <c r="F29" s="41" t="s">
        <v>140</v>
      </c>
      <c r="G29" s="53" t="s">
        <v>42</v>
      </c>
      <c r="H29" s="74">
        <v>2800</v>
      </c>
      <c r="I29" s="41" t="s">
        <v>141</v>
      </c>
      <c r="J29" s="41" t="s">
        <v>72</v>
      </c>
      <c r="K29" s="42">
        <v>45574</v>
      </c>
      <c r="L29" s="43" t="s">
        <v>142</v>
      </c>
      <c r="M29" s="43">
        <v>71</v>
      </c>
      <c r="N29" s="53"/>
      <c r="O29" s="43">
        <f>'EQUIPO ABRIL 2025'!AQ27</f>
        <v>8</v>
      </c>
      <c r="P29" s="45">
        <f t="shared" si="0"/>
        <v>8</v>
      </c>
      <c r="Q29" s="46">
        <f t="shared" ref="Q29:T29" si="51">AK29</f>
        <v>8</v>
      </c>
      <c r="R29" s="46">
        <f t="shared" si="51"/>
        <v>8</v>
      </c>
      <c r="S29" s="46">
        <f t="shared" si="51"/>
        <v>8</v>
      </c>
      <c r="T29" s="47">
        <f t="shared" si="51"/>
        <v>8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1">
        <f>'EQUIPO ENERO 2025'!AP26</f>
        <v>8</v>
      </c>
      <c r="AK29" s="52">
        <f t="shared" ref="AK29:AO29" si="52">P29-Z29+AE29+U29</f>
        <v>8</v>
      </c>
      <c r="AL29" s="46">
        <f t="shared" si="52"/>
        <v>8</v>
      </c>
      <c r="AM29" s="46">
        <f t="shared" si="52"/>
        <v>8</v>
      </c>
      <c r="AN29" s="46">
        <f t="shared" si="52"/>
        <v>8</v>
      </c>
      <c r="AO29" s="46">
        <f t="shared" si="52"/>
        <v>8</v>
      </c>
      <c r="AP29" s="37"/>
      <c r="AQ29" s="43">
        <f t="shared" si="3"/>
        <v>8</v>
      </c>
      <c r="AR29" s="41"/>
      <c r="AS29" s="41"/>
      <c r="AT29" s="53"/>
      <c r="AU29" s="54"/>
      <c r="AV29" s="54"/>
    </row>
    <row r="30" spans="1:48" ht="90" customHeight="1" x14ac:dyDescent="0.4">
      <c r="A30" s="35">
        <f t="shared" si="50"/>
        <v>22</v>
      </c>
      <c r="B30" s="76" t="s">
        <v>138</v>
      </c>
      <c r="C30" s="68" t="s">
        <v>91</v>
      </c>
      <c r="D30" s="37" t="s">
        <v>58</v>
      </c>
      <c r="E30" s="41" t="s">
        <v>139</v>
      </c>
      <c r="F30" s="37" t="s">
        <v>143</v>
      </c>
      <c r="G30" s="38" t="s">
        <v>42</v>
      </c>
      <c r="H30" s="40">
        <v>2800</v>
      </c>
      <c r="I30" s="41" t="s">
        <v>144</v>
      </c>
      <c r="J30" s="37" t="s">
        <v>72</v>
      </c>
      <c r="K30" s="42">
        <v>45574</v>
      </c>
      <c r="L30" s="43" t="s">
        <v>142</v>
      </c>
      <c r="M30" s="43">
        <v>71</v>
      </c>
      <c r="N30" s="41" t="s">
        <v>1465</v>
      </c>
      <c r="O30" s="43">
        <f>'EQUIPO ABRIL 2025'!AQ28</f>
        <v>9</v>
      </c>
      <c r="P30" s="45">
        <f t="shared" si="0"/>
        <v>9</v>
      </c>
      <c r="Q30" s="46">
        <f t="shared" ref="Q30:T30" si="53">AK30</f>
        <v>9</v>
      </c>
      <c r="R30" s="46">
        <f t="shared" si="53"/>
        <v>9</v>
      </c>
      <c r="S30" s="46">
        <f t="shared" si="53"/>
        <v>8</v>
      </c>
      <c r="T30" s="47">
        <f t="shared" si="53"/>
        <v>8</v>
      </c>
      <c r="U30" s="48"/>
      <c r="V30" s="37"/>
      <c r="W30" s="37"/>
      <c r="X30" s="37"/>
      <c r="Y30" s="49"/>
      <c r="Z30" s="50"/>
      <c r="AA30" s="37"/>
      <c r="AB30" s="37">
        <v>1</v>
      </c>
      <c r="AC30" s="37"/>
      <c r="AD30" s="49"/>
      <c r="AE30" s="50"/>
      <c r="AF30" s="37"/>
      <c r="AG30" s="37"/>
      <c r="AH30" s="37"/>
      <c r="AI30" s="49"/>
      <c r="AJ30" s="51">
        <f>'EQUIPO ENERO 2025'!AP27</f>
        <v>10</v>
      </c>
      <c r="AK30" s="52">
        <f t="shared" ref="AK30:AO30" si="54">P30-Z30+AE30+U30</f>
        <v>9</v>
      </c>
      <c r="AL30" s="46">
        <f t="shared" si="54"/>
        <v>9</v>
      </c>
      <c r="AM30" s="46">
        <f t="shared" si="54"/>
        <v>8</v>
      </c>
      <c r="AN30" s="46">
        <f t="shared" si="54"/>
        <v>8</v>
      </c>
      <c r="AO30" s="46">
        <f t="shared" si="54"/>
        <v>8</v>
      </c>
      <c r="AP30" s="37"/>
      <c r="AQ30" s="43">
        <f t="shared" si="3"/>
        <v>8</v>
      </c>
      <c r="AR30" s="41">
        <v>2150190692</v>
      </c>
      <c r="AS30" s="41">
        <v>467</v>
      </c>
      <c r="AT30" s="53"/>
      <c r="AU30" s="54"/>
      <c r="AV30" s="54"/>
    </row>
    <row r="31" spans="1:48" ht="90" customHeight="1" x14ac:dyDescent="0.5">
      <c r="A31" s="35">
        <f t="shared" si="50"/>
        <v>23</v>
      </c>
      <c r="B31" s="76" t="s">
        <v>138</v>
      </c>
      <c r="C31" s="78" t="s">
        <v>91</v>
      </c>
      <c r="D31" s="79" t="s">
        <v>58</v>
      </c>
      <c r="E31" s="80" t="s">
        <v>139</v>
      </c>
      <c r="F31" s="79" t="s">
        <v>145</v>
      </c>
      <c r="G31" s="81" t="s">
        <v>42</v>
      </c>
      <c r="H31" s="82">
        <v>2800</v>
      </c>
      <c r="I31" s="80" t="s">
        <v>146</v>
      </c>
      <c r="J31" s="79" t="s">
        <v>72</v>
      </c>
      <c r="K31" s="83">
        <v>45574</v>
      </c>
      <c r="L31" s="84" t="s">
        <v>142</v>
      </c>
      <c r="M31" s="84">
        <v>71</v>
      </c>
      <c r="N31" s="85"/>
      <c r="O31" s="43">
        <f>'EQUIPO ABRIL 2025'!AQ29</f>
        <v>6</v>
      </c>
      <c r="P31" s="86">
        <f t="shared" si="0"/>
        <v>6</v>
      </c>
      <c r="Q31" s="87">
        <f t="shared" ref="Q31:T31" si="55">AK31</f>
        <v>6</v>
      </c>
      <c r="R31" s="87">
        <f t="shared" si="55"/>
        <v>6</v>
      </c>
      <c r="S31" s="87">
        <f t="shared" si="55"/>
        <v>6</v>
      </c>
      <c r="T31" s="88">
        <f t="shared" si="55"/>
        <v>6</v>
      </c>
      <c r="U31" s="89"/>
      <c r="V31" s="90"/>
      <c r="W31" s="90"/>
      <c r="X31" s="90"/>
      <c r="Y31" s="91"/>
      <c r="Z31" s="92"/>
      <c r="AA31" s="90"/>
      <c r="AB31" s="90"/>
      <c r="AC31" s="90"/>
      <c r="AD31" s="91"/>
      <c r="AE31" s="92"/>
      <c r="AF31" s="90"/>
      <c r="AG31" s="90"/>
      <c r="AH31" s="90"/>
      <c r="AI31" s="91"/>
      <c r="AJ31" s="51">
        <f>'EQUIPO ENERO 2025'!AP28</f>
        <v>6</v>
      </c>
      <c r="AK31" s="93">
        <f t="shared" ref="AK31:AO31" si="56">P31-Z31+AE31+U31</f>
        <v>6</v>
      </c>
      <c r="AL31" s="94">
        <f t="shared" si="56"/>
        <v>6</v>
      </c>
      <c r="AM31" s="94">
        <f t="shared" si="56"/>
        <v>6</v>
      </c>
      <c r="AN31" s="94">
        <f t="shared" si="56"/>
        <v>6</v>
      </c>
      <c r="AO31" s="94">
        <f t="shared" si="56"/>
        <v>6</v>
      </c>
      <c r="AP31" s="79"/>
      <c r="AQ31" s="84">
        <f t="shared" si="3"/>
        <v>6</v>
      </c>
      <c r="AR31" s="95"/>
      <c r="AS31" s="95"/>
      <c r="AT31" s="96"/>
      <c r="AU31" s="97"/>
      <c r="AV31" s="97"/>
    </row>
    <row r="32" spans="1:48" ht="90" customHeight="1" x14ac:dyDescent="0.4">
      <c r="A32" s="35">
        <f t="shared" si="50"/>
        <v>24</v>
      </c>
      <c r="B32" s="67" t="s">
        <v>148</v>
      </c>
      <c r="C32" s="68" t="s">
        <v>91</v>
      </c>
      <c r="D32" s="56" t="s">
        <v>58</v>
      </c>
      <c r="E32" s="41" t="s">
        <v>139</v>
      </c>
      <c r="F32" s="37" t="s">
        <v>149</v>
      </c>
      <c r="G32" s="71" t="s">
        <v>42</v>
      </c>
      <c r="H32" s="40">
        <v>3000</v>
      </c>
      <c r="I32" s="41" t="s">
        <v>150</v>
      </c>
      <c r="J32" s="37" t="s">
        <v>72</v>
      </c>
      <c r="K32" s="42">
        <v>45107</v>
      </c>
      <c r="L32" s="43" t="s">
        <v>109</v>
      </c>
      <c r="M32" s="43">
        <v>390</v>
      </c>
      <c r="N32" s="44"/>
      <c r="O32" s="43">
        <f>'EQUIPO ABRIL 2025'!AQ30</f>
        <v>5</v>
      </c>
      <c r="P32" s="45">
        <f t="shared" si="0"/>
        <v>5</v>
      </c>
      <c r="Q32" s="46">
        <f t="shared" ref="Q32:T32" si="57">AK32</f>
        <v>5</v>
      </c>
      <c r="R32" s="46">
        <f t="shared" si="57"/>
        <v>5</v>
      </c>
      <c r="S32" s="46">
        <f t="shared" si="57"/>
        <v>5</v>
      </c>
      <c r="T32" s="47">
        <f t="shared" si="57"/>
        <v>5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1">
        <f>'EQUIPO ENERO 2025'!AP29</f>
        <v>5</v>
      </c>
      <c r="AK32" s="52">
        <f t="shared" ref="AK32:AO32" si="58">P32-Z32+AE32+U32</f>
        <v>5</v>
      </c>
      <c r="AL32" s="46">
        <f t="shared" si="58"/>
        <v>5</v>
      </c>
      <c r="AM32" s="46">
        <f t="shared" si="58"/>
        <v>5</v>
      </c>
      <c r="AN32" s="46">
        <f t="shared" si="58"/>
        <v>5</v>
      </c>
      <c r="AO32" s="46">
        <f t="shared" si="58"/>
        <v>5</v>
      </c>
      <c r="AP32" s="37"/>
      <c r="AQ32" s="43">
        <f t="shared" si="3"/>
        <v>5</v>
      </c>
      <c r="AR32" s="41"/>
      <c r="AS32" s="41"/>
      <c r="AT32" s="53"/>
      <c r="AU32" s="54"/>
      <c r="AV32" s="54"/>
    </row>
    <row r="33" spans="1:48" ht="90" customHeight="1" x14ac:dyDescent="0.4">
      <c r="A33" s="35">
        <f t="shared" si="50"/>
        <v>25</v>
      </c>
      <c r="B33" s="67" t="s">
        <v>151</v>
      </c>
      <c r="C33" s="37" t="s">
        <v>97</v>
      </c>
      <c r="D33" s="37" t="s">
        <v>98</v>
      </c>
      <c r="E33" s="41" t="s">
        <v>152</v>
      </c>
      <c r="F33" s="37" t="s">
        <v>153</v>
      </c>
      <c r="G33" s="38" t="s">
        <v>42</v>
      </c>
      <c r="H33" s="40">
        <v>6300</v>
      </c>
      <c r="I33" s="41" t="s">
        <v>152</v>
      </c>
      <c r="J33" s="37" t="s">
        <v>72</v>
      </c>
      <c r="K33" s="72">
        <v>45139</v>
      </c>
      <c r="L33" s="43">
        <v>781781092133</v>
      </c>
      <c r="M33" s="43">
        <v>419</v>
      </c>
      <c r="N33" s="44"/>
      <c r="O33" s="43">
        <f>'EQUIPO ABRIL 2025'!AQ31</f>
        <v>0</v>
      </c>
      <c r="P33" s="45">
        <f t="shared" si="0"/>
        <v>0</v>
      </c>
      <c r="Q33" s="46">
        <f t="shared" ref="Q33:T33" si="59">AK33</f>
        <v>0</v>
      </c>
      <c r="R33" s="46">
        <f t="shared" si="59"/>
        <v>0</v>
      </c>
      <c r="S33" s="46">
        <f t="shared" si="59"/>
        <v>0</v>
      </c>
      <c r="T33" s="47">
        <f t="shared" si="59"/>
        <v>0</v>
      </c>
      <c r="U33" s="48"/>
      <c r="V33" s="37"/>
      <c r="W33" s="37"/>
      <c r="X33" s="37"/>
      <c r="Y33" s="49"/>
      <c r="Z33" s="50"/>
      <c r="AA33" s="37"/>
      <c r="AB33" s="37"/>
      <c r="AC33" s="37"/>
      <c r="AD33" s="49"/>
      <c r="AE33" s="50"/>
      <c r="AF33" s="37"/>
      <c r="AG33" s="37"/>
      <c r="AH33" s="37"/>
      <c r="AI33" s="49"/>
      <c r="AJ33" s="51">
        <f>'EQUIPO ENERO 2025'!AP30</f>
        <v>0</v>
      </c>
      <c r="AK33" s="52">
        <f t="shared" ref="AK33:AO33" si="60">P33-Z33+AE33+U33</f>
        <v>0</v>
      </c>
      <c r="AL33" s="46">
        <f t="shared" si="60"/>
        <v>0</v>
      </c>
      <c r="AM33" s="46">
        <f t="shared" si="60"/>
        <v>0</v>
      </c>
      <c r="AN33" s="46">
        <f t="shared" si="60"/>
        <v>0</v>
      </c>
      <c r="AO33" s="46">
        <f t="shared" si="60"/>
        <v>0</v>
      </c>
      <c r="AP33" s="37"/>
      <c r="AQ33" s="43">
        <f t="shared" si="3"/>
        <v>0</v>
      </c>
      <c r="AR33" s="41"/>
      <c r="AS33" s="41"/>
      <c r="AT33" s="53"/>
      <c r="AU33" s="54"/>
      <c r="AV33" s="54"/>
    </row>
    <row r="34" spans="1:48" ht="90" customHeight="1" x14ac:dyDescent="0.4">
      <c r="A34" s="35">
        <f t="shared" si="50"/>
        <v>26</v>
      </c>
      <c r="B34" s="67" t="s">
        <v>154</v>
      </c>
      <c r="C34" s="37" t="s">
        <v>155</v>
      </c>
      <c r="D34" s="37" t="s">
        <v>59</v>
      </c>
      <c r="E34" s="41" t="s">
        <v>59</v>
      </c>
      <c r="F34" s="37"/>
      <c r="G34" s="38" t="s">
        <v>42</v>
      </c>
      <c r="H34" s="40"/>
      <c r="I34" s="41"/>
      <c r="J34" s="37"/>
      <c r="K34" s="42">
        <v>45568</v>
      </c>
      <c r="L34" s="43"/>
      <c r="M34" s="43">
        <v>62</v>
      </c>
      <c r="N34" s="44"/>
      <c r="O34" s="43">
        <f>'EQUIPO ABRIL 2025'!AQ32</f>
        <v>2</v>
      </c>
      <c r="P34" s="45">
        <f t="shared" si="0"/>
        <v>2</v>
      </c>
      <c r="Q34" s="46">
        <f t="shared" ref="Q34:T34" si="61">AK34</f>
        <v>2</v>
      </c>
      <c r="R34" s="46">
        <f t="shared" si="61"/>
        <v>2</v>
      </c>
      <c r="S34" s="46">
        <f t="shared" si="61"/>
        <v>2</v>
      </c>
      <c r="T34" s="47">
        <f t="shared" si="61"/>
        <v>2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1">
        <f>'EQUIPO ENERO 2025'!AP31</f>
        <v>2</v>
      </c>
      <c r="AK34" s="52">
        <f t="shared" ref="AK34:AO34" si="62">P34-Z34+AE34+U34</f>
        <v>2</v>
      </c>
      <c r="AL34" s="46">
        <f t="shared" si="62"/>
        <v>2</v>
      </c>
      <c r="AM34" s="46">
        <f t="shared" si="62"/>
        <v>2</v>
      </c>
      <c r="AN34" s="46">
        <f t="shared" si="62"/>
        <v>2</v>
      </c>
      <c r="AO34" s="46">
        <f t="shared" si="62"/>
        <v>2</v>
      </c>
      <c r="AP34" s="37"/>
      <c r="AQ34" s="43">
        <f t="shared" si="3"/>
        <v>2</v>
      </c>
      <c r="AR34" s="41"/>
      <c r="AS34" s="41"/>
      <c r="AT34" s="53"/>
      <c r="AU34" s="54"/>
      <c r="AV34" s="54"/>
    </row>
    <row r="35" spans="1:48" ht="90" customHeight="1" x14ac:dyDescent="0.4">
      <c r="A35" s="35">
        <f t="shared" si="50"/>
        <v>27</v>
      </c>
      <c r="B35" s="67" t="s">
        <v>156</v>
      </c>
      <c r="C35" s="37" t="s">
        <v>74</v>
      </c>
      <c r="D35" s="99" t="s">
        <v>58</v>
      </c>
      <c r="E35" s="41" t="s">
        <v>157</v>
      </c>
      <c r="F35" s="37" t="s">
        <v>158</v>
      </c>
      <c r="G35" s="38" t="s">
        <v>42</v>
      </c>
      <c r="H35" s="40">
        <v>9500</v>
      </c>
      <c r="I35" s="41" t="s">
        <v>159</v>
      </c>
      <c r="J35" s="37" t="s">
        <v>160</v>
      </c>
      <c r="K35" s="42">
        <v>45666</v>
      </c>
      <c r="L35" s="43" t="s">
        <v>45</v>
      </c>
      <c r="M35" s="43">
        <v>117</v>
      </c>
      <c r="N35" s="44" t="s">
        <v>313</v>
      </c>
      <c r="O35" s="43">
        <f>'EQUIPO ABRIL 2025'!AQ33</f>
        <v>1</v>
      </c>
      <c r="P35" s="45">
        <f t="shared" si="0"/>
        <v>1</v>
      </c>
      <c r="Q35" s="46">
        <f t="shared" ref="Q35:T35" si="63">AK35</f>
        <v>1</v>
      </c>
      <c r="R35" s="46">
        <f t="shared" si="63"/>
        <v>0</v>
      </c>
      <c r="S35" s="46">
        <f t="shared" si="63"/>
        <v>0</v>
      </c>
      <c r="T35" s="47">
        <f t="shared" si="63"/>
        <v>0</v>
      </c>
      <c r="U35" s="48"/>
      <c r="V35" s="37"/>
      <c r="W35" s="37"/>
      <c r="X35" s="37"/>
      <c r="Y35" s="49"/>
      <c r="Z35" s="50"/>
      <c r="AA35" s="37">
        <v>1</v>
      </c>
      <c r="AB35" s="37"/>
      <c r="AC35" s="37"/>
      <c r="AD35" s="49"/>
      <c r="AE35" s="50"/>
      <c r="AF35" s="37"/>
      <c r="AG35" s="37"/>
      <c r="AH35" s="37"/>
      <c r="AI35" s="49"/>
      <c r="AJ35" s="51">
        <f>'EQUIPO ENERO 2025'!AP32</f>
        <v>1</v>
      </c>
      <c r="AK35" s="52">
        <f t="shared" ref="AK35:AO35" si="64">P35-Z35+AE35+U35</f>
        <v>1</v>
      </c>
      <c r="AL35" s="46">
        <f t="shared" si="64"/>
        <v>0</v>
      </c>
      <c r="AM35" s="46">
        <f t="shared" si="64"/>
        <v>0</v>
      </c>
      <c r="AN35" s="46">
        <f t="shared" si="64"/>
        <v>0</v>
      </c>
      <c r="AO35" s="46">
        <f t="shared" si="64"/>
        <v>0</v>
      </c>
      <c r="AP35" s="37"/>
      <c r="AQ35" s="43">
        <f t="shared" si="3"/>
        <v>0</v>
      </c>
      <c r="AR35" s="41">
        <v>3221441155</v>
      </c>
      <c r="AS35" s="41">
        <v>424</v>
      </c>
      <c r="AT35" s="53"/>
      <c r="AU35" s="54"/>
      <c r="AV35" s="54"/>
    </row>
    <row r="36" spans="1:48" ht="90" customHeight="1" x14ac:dyDescent="0.4">
      <c r="A36" s="35">
        <f t="shared" si="50"/>
        <v>28</v>
      </c>
      <c r="B36" s="67" t="s">
        <v>161</v>
      </c>
      <c r="C36" s="37" t="s">
        <v>38</v>
      </c>
      <c r="D36" s="100" t="s">
        <v>58</v>
      </c>
      <c r="E36" s="41" t="s">
        <v>157</v>
      </c>
      <c r="F36" s="37" t="s">
        <v>162</v>
      </c>
      <c r="G36" s="38" t="s">
        <v>42</v>
      </c>
      <c r="H36" s="38" t="s">
        <v>163</v>
      </c>
      <c r="I36" s="41" t="s">
        <v>164</v>
      </c>
      <c r="J36" s="37" t="s">
        <v>72</v>
      </c>
      <c r="K36" s="42">
        <v>45107</v>
      </c>
      <c r="L36" s="43" t="s">
        <v>109</v>
      </c>
      <c r="M36" s="43">
        <v>393</v>
      </c>
      <c r="N36" s="44"/>
      <c r="O36" s="43">
        <f>'EQUIPO ABRIL 2025'!AQ34</f>
        <v>1</v>
      </c>
      <c r="P36" s="45">
        <f t="shared" si="0"/>
        <v>1</v>
      </c>
      <c r="Q36" s="46">
        <f t="shared" ref="Q36:T36" si="65">AK36</f>
        <v>1</v>
      </c>
      <c r="R36" s="46">
        <f t="shared" si="65"/>
        <v>1</v>
      </c>
      <c r="S36" s="46">
        <f t="shared" si="65"/>
        <v>1</v>
      </c>
      <c r="T36" s="47">
        <f t="shared" si="65"/>
        <v>1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1">
        <f>'EQUIPO ENERO 2025'!AP33</f>
        <v>1</v>
      </c>
      <c r="AK36" s="52">
        <f t="shared" ref="AK36:AO36" si="66">P36-Z36+AE36+U36</f>
        <v>1</v>
      </c>
      <c r="AL36" s="46">
        <f t="shared" si="66"/>
        <v>1</v>
      </c>
      <c r="AM36" s="46">
        <f t="shared" si="66"/>
        <v>1</v>
      </c>
      <c r="AN36" s="46">
        <f t="shared" si="66"/>
        <v>1</v>
      </c>
      <c r="AO36" s="46">
        <f t="shared" si="66"/>
        <v>1</v>
      </c>
      <c r="AP36" s="37"/>
      <c r="AQ36" s="43">
        <f t="shared" si="3"/>
        <v>1</v>
      </c>
      <c r="AR36" s="41"/>
      <c r="AS36" s="41"/>
      <c r="AT36" s="53"/>
      <c r="AU36" s="54"/>
      <c r="AV36" s="54"/>
    </row>
    <row r="37" spans="1:48" ht="90" customHeight="1" x14ac:dyDescent="0.4">
      <c r="A37" s="35">
        <f t="shared" si="50"/>
        <v>29</v>
      </c>
      <c r="B37" s="73" t="s">
        <v>165</v>
      </c>
      <c r="C37" s="68" t="s">
        <v>91</v>
      </c>
      <c r="D37" s="41" t="s">
        <v>58</v>
      </c>
      <c r="E37" s="41" t="s">
        <v>166</v>
      </c>
      <c r="F37" s="41" t="s">
        <v>167</v>
      </c>
      <c r="G37" s="44" t="s">
        <v>42</v>
      </c>
      <c r="H37" s="74">
        <v>650</v>
      </c>
      <c r="I37" s="41" t="s">
        <v>168</v>
      </c>
      <c r="J37" s="41" t="s">
        <v>72</v>
      </c>
      <c r="K37" s="42">
        <v>45107</v>
      </c>
      <c r="L37" s="43" t="s">
        <v>109</v>
      </c>
      <c r="M37" s="43">
        <v>389</v>
      </c>
      <c r="N37" s="44"/>
      <c r="O37" s="43">
        <f>'EQUIPO ABRIL 2025'!AQ35</f>
        <v>11</v>
      </c>
      <c r="P37" s="45">
        <f t="shared" si="0"/>
        <v>11</v>
      </c>
      <c r="Q37" s="46">
        <f t="shared" ref="Q37:T37" si="67">AK37</f>
        <v>11</v>
      </c>
      <c r="R37" s="46">
        <f t="shared" si="67"/>
        <v>11</v>
      </c>
      <c r="S37" s="46">
        <f t="shared" si="67"/>
        <v>11</v>
      </c>
      <c r="T37" s="47">
        <f t="shared" si="67"/>
        <v>11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1">
        <f>'EQUIPO ENERO 2025'!AP34</f>
        <v>11</v>
      </c>
      <c r="AK37" s="52">
        <f t="shared" ref="AK37:AO37" si="68">P37-Z37+AE37+U37</f>
        <v>11</v>
      </c>
      <c r="AL37" s="46">
        <f t="shared" si="68"/>
        <v>11</v>
      </c>
      <c r="AM37" s="46">
        <f t="shared" si="68"/>
        <v>11</v>
      </c>
      <c r="AN37" s="46">
        <f t="shared" si="68"/>
        <v>11</v>
      </c>
      <c r="AO37" s="46">
        <f t="shared" si="68"/>
        <v>11</v>
      </c>
      <c r="AP37" s="37"/>
      <c r="AQ37" s="43">
        <f t="shared" si="3"/>
        <v>11</v>
      </c>
      <c r="AR37" s="41"/>
      <c r="AS37" s="41"/>
      <c r="AT37" s="53"/>
      <c r="AU37" s="54"/>
      <c r="AV37" s="54"/>
    </row>
    <row r="38" spans="1:48" ht="90" customHeight="1" x14ac:dyDescent="0.4">
      <c r="A38" s="35">
        <f t="shared" si="50"/>
        <v>30</v>
      </c>
      <c r="B38" s="67" t="s">
        <v>169</v>
      </c>
      <c r="C38" s="68" t="s">
        <v>91</v>
      </c>
      <c r="D38" s="37" t="s">
        <v>58</v>
      </c>
      <c r="E38" s="41" t="s">
        <v>170</v>
      </c>
      <c r="F38" s="37" t="s">
        <v>167</v>
      </c>
      <c r="G38" s="38" t="s">
        <v>42</v>
      </c>
      <c r="H38" s="40">
        <v>1800</v>
      </c>
      <c r="I38" s="41" t="s">
        <v>171</v>
      </c>
      <c r="J38" s="37" t="s">
        <v>72</v>
      </c>
      <c r="K38" s="62">
        <v>44592</v>
      </c>
      <c r="L38" s="43"/>
      <c r="M38" s="43"/>
      <c r="N38" s="53"/>
      <c r="O38" s="43">
        <f>'EQUIPO ABRIL 2025'!AQ36</f>
        <v>6</v>
      </c>
      <c r="P38" s="45">
        <f t="shared" si="0"/>
        <v>6</v>
      </c>
      <c r="Q38" s="46">
        <f t="shared" ref="Q38:T38" si="69">AK38</f>
        <v>6</v>
      </c>
      <c r="R38" s="46">
        <f t="shared" si="69"/>
        <v>6</v>
      </c>
      <c r="S38" s="46">
        <f t="shared" si="69"/>
        <v>6</v>
      </c>
      <c r="T38" s="47">
        <f t="shared" si="69"/>
        <v>6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1">
        <f>'EQUIPO ENERO 2025'!AP35</f>
        <v>6</v>
      </c>
      <c r="AK38" s="52">
        <f t="shared" ref="AK38:AO38" si="70">P38-Z38+AE38+U38</f>
        <v>6</v>
      </c>
      <c r="AL38" s="46">
        <f t="shared" si="70"/>
        <v>6</v>
      </c>
      <c r="AM38" s="46">
        <f t="shared" si="70"/>
        <v>6</v>
      </c>
      <c r="AN38" s="46">
        <f t="shared" si="70"/>
        <v>6</v>
      </c>
      <c r="AO38" s="46">
        <f t="shared" si="70"/>
        <v>6</v>
      </c>
      <c r="AP38" s="37"/>
      <c r="AQ38" s="43">
        <f t="shared" si="3"/>
        <v>6</v>
      </c>
      <c r="AR38" s="41"/>
      <c r="AS38" s="41"/>
      <c r="AT38" s="53"/>
      <c r="AU38" s="54"/>
      <c r="AV38" s="54"/>
    </row>
    <row r="39" spans="1:48" ht="90" customHeight="1" x14ac:dyDescent="0.4">
      <c r="A39" s="35">
        <f t="shared" si="50"/>
        <v>31</v>
      </c>
      <c r="B39" s="67" t="s">
        <v>172</v>
      </c>
      <c r="C39" s="68" t="s">
        <v>91</v>
      </c>
      <c r="D39" s="53" t="s">
        <v>98</v>
      </c>
      <c r="E39" s="41" t="s">
        <v>173</v>
      </c>
      <c r="F39" s="41" t="s">
        <v>174</v>
      </c>
      <c r="G39" s="71" t="s">
        <v>42</v>
      </c>
      <c r="H39" s="74">
        <v>3400</v>
      </c>
      <c r="I39" s="41" t="s">
        <v>173</v>
      </c>
      <c r="J39" s="41" t="s">
        <v>72</v>
      </c>
      <c r="K39" s="42">
        <v>45107</v>
      </c>
      <c r="L39" s="43" t="s">
        <v>109</v>
      </c>
      <c r="M39" s="43">
        <v>393</v>
      </c>
      <c r="N39" s="44"/>
      <c r="O39" s="43">
        <f>'EQUIPO ABRIL 2025'!AQ37</f>
        <v>4</v>
      </c>
      <c r="P39" s="45">
        <f t="shared" si="0"/>
        <v>4</v>
      </c>
      <c r="Q39" s="46">
        <f t="shared" ref="Q39:T39" si="71">AK39</f>
        <v>4</v>
      </c>
      <c r="R39" s="46">
        <f t="shared" si="71"/>
        <v>4</v>
      </c>
      <c r="S39" s="46">
        <f t="shared" si="71"/>
        <v>4</v>
      </c>
      <c r="T39" s="47">
        <f t="shared" si="71"/>
        <v>4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1">
        <f>'EQUIPO ENERO 2025'!AP36</f>
        <v>4</v>
      </c>
      <c r="AK39" s="52">
        <f t="shared" ref="AK39:AO39" si="72">P39-Z39+AE39+U39</f>
        <v>4</v>
      </c>
      <c r="AL39" s="46">
        <f t="shared" si="72"/>
        <v>4</v>
      </c>
      <c r="AM39" s="46">
        <f t="shared" si="72"/>
        <v>4</v>
      </c>
      <c r="AN39" s="46">
        <f t="shared" si="72"/>
        <v>4</v>
      </c>
      <c r="AO39" s="46">
        <f t="shared" si="72"/>
        <v>4</v>
      </c>
      <c r="AP39" s="37"/>
      <c r="AQ39" s="43">
        <f t="shared" si="3"/>
        <v>4</v>
      </c>
      <c r="AR39" s="41"/>
      <c r="AS39" s="41"/>
      <c r="AT39" s="53"/>
      <c r="AU39" s="54"/>
      <c r="AV39" s="54"/>
    </row>
    <row r="40" spans="1:48" ht="90" customHeight="1" x14ac:dyDescent="0.4">
      <c r="A40" s="35">
        <f t="shared" si="50"/>
        <v>32</v>
      </c>
      <c r="B40" s="67" t="s">
        <v>175</v>
      </c>
      <c r="C40" s="68" t="s">
        <v>91</v>
      </c>
      <c r="D40" s="56" t="s">
        <v>176</v>
      </c>
      <c r="E40" s="41" t="s">
        <v>177</v>
      </c>
      <c r="F40" s="37" t="s">
        <v>178</v>
      </c>
      <c r="G40" s="71" t="s">
        <v>42</v>
      </c>
      <c r="H40" s="40">
        <v>550</v>
      </c>
      <c r="I40" s="41" t="s">
        <v>177</v>
      </c>
      <c r="J40" s="37" t="s">
        <v>72</v>
      </c>
      <c r="K40" s="42">
        <v>45328</v>
      </c>
      <c r="L40" s="43" t="s">
        <v>109</v>
      </c>
      <c r="M40" s="43">
        <v>32</v>
      </c>
      <c r="N40" s="44" t="s">
        <v>463</v>
      </c>
      <c r="O40" s="43">
        <f>'EQUIPO ABRIL 2025'!AQ38</f>
        <v>12</v>
      </c>
      <c r="P40" s="45">
        <f t="shared" si="0"/>
        <v>12</v>
      </c>
      <c r="Q40" s="46">
        <f t="shared" ref="Q40:T40" si="73">AK40</f>
        <v>12</v>
      </c>
      <c r="R40" s="46">
        <f t="shared" si="73"/>
        <v>12</v>
      </c>
      <c r="S40" s="46">
        <f t="shared" si="73"/>
        <v>11</v>
      </c>
      <c r="T40" s="47">
        <f t="shared" si="73"/>
        <v>11</v>
      </c>
      <c r="U40" s="48"/>
      <c r="V40" s="37"/>
      <c r="W40" s="37"/>
      <c r="X40" s="37"/>
      <c r="Y40" s="49"/>
      <c r="Z40" s="50"/>
      <c r="AA40" s="37"/>
      <c r="AB40" s="37">
        <v>1</v>
      </c>
      <c r="AC40" s="37"/>
      <c r="AD40" s="49"/>
      <c r="AE40" s="50"/>
      <c r="AF40" s="37"/>
      <c r="AG40" s="37"/>
      <c r="AH40" s="37"/>
      <c r="AI40" s="49"/>
      <c r="AJ40" s="51">
        <f>'EQUIPO ENERO 2025'!AP37</f>
        <v>14</v>
      </c>
      <c r="AK40" s="52">
        <f t="shared" ref="AK40:AO40" si="74">P40-Z40+AE40+U40</f>
        <v>12</v>
      </c>
      <c r="AL40" s="46">
        <f t="shared" si="74"/>
        <v>12</v>
      </c>
      <c r="AM40" s="46">
        <f t="shared" si="74"/>
        <v>11</v>
      </c>
      <c r="AN40" s="46">
        <f t="shared" si="74"/>
        <v>11</v>
      </c>
      <c r="AO40" s="46">
        <f t="shared" si="74"/>
        <v>11</v>
      </c>
      <c r="AP40" s="37"/>
      <c r="AQ40" s="43">
        <f t="shared" si="3"/>
        <v>11</v>
      </c>
      <c r="AR40" s="41"/>
      <c r="AS40" s="41">
        <v>470</v>
      </c>
      <c r="AT40" s="53"/>
      <c r="AU40" s="54"/>
      <c r="AV40" s="54"/>
    </row>
    <row r="41" spans="1:48" ht="90" customHeight="1" x14ac:dyDescent="0.4">
      <c r="A41" s="35">
        <f t="shared" si="50"/>
        <v>33</v>
      </c>
      <c r="B41" s="67" t="s">
        <v>181</v>
      </c>
      <c r="C41" s="68" t="s">
        <v>91</v>
      </c>
      <c r="D41" s="56" t="s">
        <v>58</v>
      </c>
      <c r="E41" s="41" t="s">
        <v>182</v>
      </c>
      <c r="F41" s="37" t="s">
        <v>183</v>
      </c>
      <c r="G41" s="38" t="s">
        <v>42</v>
      </c>
      <c r="H41" s="40">
        <v>7500</v>
      </c>
      <c r="I41" s="41" t="s">
        <v>184</v>
      </c>
      <c r="J41" s="37" t="s">
        <v>72</v>
      </c>
      <c r="K41" s="42">
        <v>45107</v>
      </c>
      <c r="L41" s="43" t="s">
        <v>109</v>
      </c>
      <c r="M41" s="43">
        <v>392</v>
      </c>
      <c r="N41" s="44"/>
      <c r="O41" s="43">
        <f>'EQUIPO ABRIL 2025'!AQ39</f>
        <v>5</v>
      </c>
      <c r="P41" s="45">
        <f t="shared" si="0"/>
        <v>5</v>
      </c>
      <c r="Q41" s="46">
        <f t="shared" ref="Q41:T41" si="75">AK41</f>
        <v>5</v>
      </c>
      <c r="R41" s="46">
        <f t="shared" si="75"/>
        <v>5</v>
      </c>
      <c r="S41" s="46">
        <f t="shared" si="75"/>
        <v>5</v>
      </c>
      <c r="T41" s="47">
        <f t="shared" si="75"/>
        <v>5</v>
      </c>
      <c r="U41" s="48"/>
      <c r="V41" s="37"/>
      <c r="W41" s="37"/>
      <c r="X41" s="37"/>
      <c r="Y41" s="49"/>
      <c r="Z41" s="50">
        <v>1</v>
      </c>
      <c r="AA41" s="37"/>
      <c r="AB41" s="37"/>
      <c r="AC41" s="37"/>
      <c r="AD41" s="49"/>
      <c r="AE41" s="50">
        <v>1</v>
      </c>
      <c r="AF41" s="37"/>
      <c r="AG41" s="37"/>
      <c r="AH41" s="37"/>
      <c r="AI41" s="49"/>
      <c r="AJ41" s="51">
        <f>'EQUIPO ENERO 2025'!AP38</f>
        <v>5</v>
      </c>
      <c r="AK41" s="52">
        <f t="shared" ref="AK41:AO41" si="76">P41-Z41+AE41+U41</f>
        <v>5</v>
      </c>
      <c r="AL41" s="46">
        <f t="shared" si="76"/>
        <v>5</v>
      </c>
      <c r="AM41" s="46">
        <f t="shared" si="76"/>
        <v>5</v>
      </c>
      <c r="AN41" s="46">
        <f t="shared" si="76"/>
        <v>5</v>
      </c>
      <c r="AO41" s="46">
        <f t="shared" si="76"/>
        <v>5</v>
      </c>
      <c r="AP41" s="37">
        <v>1</v>
      </c>
      <c r="AQ41" s="43">
        <f t="shared" si="3"/>
        <v>5</v>
      </c>
      <c r="AR41" s="41"/>
      <c r="AS41" s="41">
        <v>454</v>
      </c>
      <c r="AT41" s="53"/>
      <c r="AU41" s="54"/>
      <c r="AV41" s="54"/>
    </row>
    <row r="42" spans="1:48" ht="90" customHeight="1" x14ac:dyDescent="0.4">
      <c r="A42" s="35">
        <f t="shared" si="50"/>
        <v>34</v>
      </c>
      <c r="B42" s="67" t="s">
        <v>189</v>
      </c>
      <c r="C42" s="68" t="s">
        <v>190</v>
      </c>
      <c r="D42" s="56" t="s">
        <v>58</v>
      </c>
      <c r="E42" s="41" t="s">
        <v>191</v>
      </c>
      <c r="F42" s="37" t="s">
        <v>183</v>
      </c>
      <c r="G42" s="38" t="s">
        <v>42</v>
      </c>
      <c r="H42" s="40">
        <v>10800</v>
      </c>
      <c r="I42" s="41" t="s">
        <v>192</v>
      </c>
      <c r="J42" s="37" t="s">
        <v>72</v>
      </c>
      <c r="K42" s="42">
        <v>45673</v>
      </c>
      <c r="L42" s="43" t="s">
        <v>89</v>
      </c>
      <c r="M42" s="43">
        <v>126</v>
      </c>
      <c r="N42" s="44"/>
      <c r="O42" s="43">
        <f>'EQUIPO ABRIL 2025'!AQ40</f>
        <v>5</v>
      </c>
      <c r="P42" s="45">
        <f t="shared" si="0"/>
        <v>5</v>
      </c>
      <c r="Q42" s="46">
        <f t="shared" ref="Q42:T42" si="77">AK42</f>
        <v>5</v>
      </c>
      <c r="R42" s="46">
        <f t="shared" si="77"/>
        <v>5</v>
      </c>
      <c r="S42" s="46">
        <f t="shared" si="77"/>
        <v>5</v>
      </c>
      <c r="T42" s="47">
        <f t="shared" si="77"/>
        <v>5</v>
      </c>
      <c r="U42" s="48"/>
      <c r="V42" s="37"/>
      <c r="W42" s="37"/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1">
        <f>'EQUIPO ENERO 2025'!AP39</f>
        <v>5</v>
      </c>
      <c r="AK42" s="52">
        <f t="shared" ref="AK42:AO42" si="78">P42-Z42+AE42+U42</f>
        <v>5</v>
      </c>
      <c r="AL42" s="46">
        <f t="shared" si="78"/>
        <v>5</v>
      </c>
      <c r="AM42" s="46">
        <f t="shared" si="78"/>
        <v>5</v>
      </c>
      <c r="AN42" s="46">
        <f t="shared" si="78"/>
        <v>5</v>
      </c>
      <c r="AO42" s="46">
        <f t="shared" si="78"/>
        <v>5</v>
      </c>
      <c r="AP42" s="37">
        <v>1</v>
      </c>
      <c r="AQ42" s="43">
        <f t="shared" si="3"/>
        <v>5</v>
      </c>
      <c r="AR42" s="41"/>
      <c r="AS42" s="41"/>
      <c r="AT42" s="53"/>
      <c r="AU42" s="54"/>
      <c r="AV42" s="54"/>
    </row>
    <row r="43" spans="1:48" ht="90" customHeight="1" x14ac:dyDescent="0.4">
      <c r="A43" s="35">
        <f t="shared" si="50"/>
        <v>35</v>
      </c>
      <c r="B43" s="67" t="s">
        <v>193</v>
      </c>
      <c r="C43" s="68" t="s">
        <v>91</v>
      </c>
      <c r="D43" s="56" t="s">
        <v>58</v>
      </c>
      <c r="E43" s="41" t="s">
        <v>194</v>
      </c>
      <c r="F43" s="37" t="s">
        <v>149</v>
      </c>
      <c r="G43" s="38" t="s">
        <v>42</v>
      </c>
      <c r="H43" s="40">
        <v>2800</v>
      </c>
      <c r="I43" s="41" t="s">
        <v>195</v>
      </c>
      <c r="J43" s="37" t="s">
        <v>72</v>
      </c>
      <c r="K43" s="42">
        <v>45574</v>
      </c>
      <c r="L43" s="43" t="s">
        <v>142</v>
      </c>
      <c r="M43" s="43">
        <v>71</v>
      </c>
      <c r="N43" s="44" t="s">
        <v>463</v>
      </c>
      <c r="O43" s="43">
        <f>'EQUIPO ABRIL 2025'!AQ41</f>
        <v>6</v>
      </c>
      <c r="P43" s="45">
        <f t="shared" si="0"/>
        <v>6</v>
      </c>
      <c r="Q43" s="46">
        <f t="shared" ref="Q43:T43" si="79">AK43</f>
        <v>5</v>
      </c>
      <c r="R43" s="46">
        <f t="shared" si="79"/>
        <v>5</v>
      </c>
      <c r="S43" s="46">
        <f t="shared" si="79"/>
        <v>3</v>
      </c>
      <c r="T43" s="47">
        <f t="shared" si="79"/>
        <v>3</v>
      </c>
      <c r="U43" s="48"/>
      <c r="V43" s="37"/>
      <c r="W43" s="37"/>
      <c r="X43" s="37"/>
      <c r="Y43" s="49"/>
      <c r="Z43" s="50">
        <v>2</v>
      </c>
      <c r="AA43" s="37">
        <v>1</v>
      </c>
      <c r="AB43" s="37">
        <v>2</v>
      </c>
      <c r="AC43" s="37"/>
      <c r="AD43" s="49"/>
      <c r="AE43" s="50">
        <v>1</v>
      </c>
      <c r="AF43" s="37">
        <v>1</v>
      </c>
      <c r="AG43" s="37"/>
      <c r="AH43" s="37"/>
      <c r="AI43" s="49"/>
      <c r="AJ43" s="51">
        <f>'EQUIPO ENERO 2025'!AP40</f>
        <v>8</v>
      </c>
      <c r="AK43" s="52">
        <f t="shared" ref="AK43:AO43" si="80">P43-Z43+AE43+U43</f>
        <v>5</v>
      </c>
      <c r="AL43" s="46">
        <f t="shared" si="80"/>
        <v>5</v>
      </c>
      <c r="AM43" s="46">
        <f t="shared" si="80"/>
        <v>3</v>
      </c>
      <c r="AN43" s="46">
        <f t="shared" si="80"/>
        <v>3</v>
      </c>
      <c r="AO43" s="46">
        <f t="shared" si="80"/>
        <v>3</v>
      </c>
      <c r="AP43" s="37">
        <v>1</v>
      </c>
      <c r="AQ43" s="43">
        <f t="shared" si="3"/>
        <v>3</v>
      </c>
      <c r="AR43" s="41"/>
      <c r="AS43" s="41" t="s">
        <v>1716</v>
      </c>
      <c r="AT43" s="53"/>
      <c r="AU43" s="54"/>
      <c r="AV43" s="54"/>
    </row>
    <row r="44" spans="1:48" ht="90" customHeight="1" x14ac:dyDescent="0.4">
      <c r="A44" s="35">
        <f t="shared" si="50"/>
        <v>36</v>
      </c>
      <c r="B44" s="67" t="s">
        <v>198</v>
      </c>
      <c r="C44" s="68" t="s">
        <v>91</v>
      </c>
      <c r="D44" s="56" t="s">
        <v>58</v>
      </c>
      <c r="E44" s="41" t="s">
        <v>194</v>
      </c>
      <c r="F44" s="37" t="s">
        <v>199</v>
      </c>
      <c r="G44" s="38" t="s">
        <v>42</v>
      </c>
      <c r="H44" s="40">
        <v>2800</v>
      </c>
      <c r="I44" s="41" t="s">
        <v>200</v>
      </c>
      <c r="J44" s="37" t="s">
        <v>72</v>
      </c>
      <c r="K44" s="42">
        <v>45574</v>
      </c>
      <c r="L44" s="43" t="s">
        <v>142</v>
      </c>
      <c r="M44" s="43">
        <v>71</v>
      </c>
      <c r="N44" s="53"/>
      <c r="O44" s="43">
        <f>'EQUIPO ABRIL 2025'!AQ42</f>
        <v>2</v>
      </c>
      <c r="P44" s="45">
        <f t="shared" si="0"/>
        <v>2</v>
      </c>
      <c r="Q44" s="46">
        <f t="shared" ref="Q44:T44" si="81">AK44</f>
        <v>2</v>
      </c>
      <c r="R44" s="46">
        <f t="shared" si="81"/>
        <v>2</v>
      </c>
      <c r="S44" s="46">
        <f t="shared" si="81"/>
        <v>2</v>
      </c>
      <c r="T44" s="47">
        <f t="shared" si="81"/>
        <v>2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1">
        <f>'EQUIPO ENERO 2025'!AP41</f>
        <v>2</v>
      </c>
      <c r="AK44" s="52">
        <f t="shared" ref="AK44:AO44" si="82">P44-Z44+AE44+U44</f>
        <v>2</v>
      </c>
      <c r="AL44" s="46">
        <f t="shared" si="82"/>
        <v>2</v>
      </c>
      <c r="AM44" s="46">
        <f t="shared" si="82"/>
        <v>2</v>
      </c>
      <c r="AN44" s="46">
        <f t="shared" si="82"/>
        <v>2</v>
      </c>
      <c r="AO44" s="46">
        <f t="shared" si="82"/>
        <v>2</v>
      </c>
      <c r="AP44" s="37">
        <v>0</v>
      </c>
      <c r="AQ44" s="43">
        <f t="shared" si="3"/>
        <v>2</v>
      </c>
      <c r="AR44" s="53"/>
      <c r="AS44" s="53"/>
      <c r="AT44" s="53"/>
      <c r="AU44" s="54"/>
      <c r="AV44" s="54"/>
    </row>
    <row r="45" spans="1:48" ht="90" customHeight="1" x14ac:dyDescent="0.4">
      <c r="A45" s="35">
        <f t="shared" si="50"/>
        <v>37</v>
      </c>
      <c r="B45" s="67" t="s">
        <v>201</v>
      </c>
      <c r="C45" s="68" t="s">
        <v>91</v>
      </c>
      <c r="D45" s="37" t="s">
        <v>58</v>
      </c>
      <c r="E45" s="41" t="s">
        <v>203</v>
      </c>
      <c r="F45" s="37" t="s">
        <v>204</v>
      </c>
      <c r="G45" s="38" t="s">
        <v>42</v>
      </c>
      <c r="H45" s="40">
        <v>5500</v>
      </c>
      <c r="I45" s="41" t="s">
        <v>205</v>
      </c>
      <c r="J45" s="37" t="s">
        <v>72</v>
      </c>
      <c r="K45" s="62">
        <v>45673</v>
      </c>
      <c r="L45" s="43" t="s">
        <v>89</v>
      </c>
      <c r="M45" s="43">
        <v>127</v>
      </c>
      <c r="N45" s="53" t="s">
        <v>370</v>
      </c>
      <c r="O45" s="43">
        <f>'EQUIPO ABRIL 2025'!AQ43</f>
        <v>8</v>
      </c>
      <c r="P45" s="45">
        <f t="shared" si="0"/>
        <v>8</v>
      </c>
      <c r="Q45" s="46">
        <f t="shared" ref="Q45:T45" si="83">AK45</f>
        <v>7</v>
      </c>
      <c r="R45" s="46">
        <f t="shared" si="83"/>
        <v>7</v>
      </c>
      <c r="S45" s="46">
        <f t="shared" si="83"/>
        <v>7</v>
      </c>
      <c r="T45" s="47">
        <f t="shared" si="83"/>
        <v>7</v>
      </c>
      <c r="U45" s="48"/>
      <c r="V45" s="37"/>
      <c r="W45" s="37"/>
      <c r="X45" s="37"/>
      <c r="Y45" s="49"/>
      <c r="Z45" s="50">
        <v>2</v>
      </c>
      <c r="AA45" s="37"/>
      <c r="AB45" s="37"/>
      <c r="AC45" s="37"/>
      <c r="AD45" s="49"/>
      <c r="AE45" s="50">
        <v>1</v>
      </c>
      <c r="AF45" s="37"/>
      <c r="AG45" s="37"/>
      <c r="AH45" s="37"/>
      <c r="AI45" s="49"/>
      <c r="AJ45" s="51">
        <f>'EQUIPO ENERO 2025'!AP42</f>
        <v>10</v>
      </c>
      <c r="AK45" s="52">
        <f t="shared" ref="AK45:AO45" si="84">P45-Z45+AE45+U45</f>
        <v>7</v>
      </c>
      <c r="AL45" s="46">
        <f t="shared" si="84"/>
        <v>7</v>
      </c>
      <c r="AM45" s="46">
        <f t="shared" si="84"/>
        <v>7</v>
      </c>
      <c r="AN45" s="46">
        <f t="shared" si="84"/>
        <v>7</v>
      </c>
      <c r="AO45" s="46">
        <f t="shared" si="84"/>
        <v>7</v>
      </c>
      <c r="AP45" s="37">
        <v>1</v>
      </c>
      <c r="AQ45" s="43">
        <f t="shared" si="3"/>
        <v>7</v>
      </c>
      <c r="AR45" s="41">
        <v>3480440828</v>
      </c>
      <c r="AS45" s="41" t="s">
        <v>1718</v>
      </c>
      <c r="AT45" s="53"/>
      <c r="AU45" s="54"/>
      <c r="AV45" s="54"/>
    </row>
    <row r="46" spans="1:48" ht="90" customHeight="1" x14ac:dyDescent="0.4">
      <c r="A46" s="35">
        <f t="shared" si="50"/>
        <v>38</v>
      </c>
      <c r="B46" s="67" t="s">
        <v>211</v>
      </c>
      <c r="C46" s="68" t="s">
        <v>212</v>
      </c>
      <c r="D46" s="37" t="s">
        <v>58</v>
      </c>
      <c r="E46" s="41" t="s">
        <v>213</v>
      </c>
      <c r="F46" s="37" t="s">
        <v>214</v>
      </c>
      <c r="G46" s="38" t="s">
        <v>42</v>
      </c>
      <c r="H46" s="40"/>
      <c r="I46" s="41" t="s">
        <v>215</v>
      </c>
      <c r="J46" s="37" t="s">
        <v>72</v>
      </c>
      <c r="K46" s="62">
        <v>45673</v>
      </c>
      <c r="L46" s="43" t="s">
        <v>89</v>
      </c>
      <c r="M46" s="43">
        <v>128</v>
      </c>
      <c r="N46" s="53"/>
      <c r="O46" s="43">
        <f>'EQUIPO ABRIL 2025'!AQ44</f>
        <v>10</v>
      </c>
      <c r="P46" s="45">
        <f t="shared" si="0"/>
        <v>10</v>
      </c>
      <c r="Q46" s="46">
        <f t="shared" ref="Q46:T46" si="85">AK46</f>
        <v>10</v>
      </c>
      <c r="R46" s="46">
        <f t="shared" si="85"/>
        <v>10</v>
      </c>
      <c r="S46" s="46">
        <f t="shared" si="85"/>
        <v>10</v>
      </c>
      <c r="T46" s="47">
        <f t="shared" si="85"/>
        <v>10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1">
        <f>'EQUIPO ENERO 2025'!AP43</f>
        <v>10</v>
      </c>
      <c r="AK46" s="52">
        <f t="shared" ref="AK46:AO46" si="86">P46-Z46+AE46+U46</f>
        <v>10</v>
      </c>
      <c r="AL46" s="46">
        <f t="shared" si="86"/>
        <v>10</v>
      </c>
      <c r="AM46" s="46">
        <f t="shared" si="86"/>
        <v>10</v>
      </c>
      <c r="AN46" s="46">
        <f t="shared" si="86"/>
        <v>10</v>
      </c>
      <c r="AO46" s="46">
        <f t="shared" si="86"/>
        <v>10</v>
      </c>
      <c r="AP46" s="37">
        <v>1</v>
      </c>
      <c r="AQ46" s="43">
        <f t="shared" si="3"/>
        <v>10</v>
      </c>
      <c r="AR46" s="41"/>
      <c r="AS46" s="41"/>
      <c r="AT46" s="53"/>
      <c r="AU46" s="54"/>
      <c r="AV46" s="54"/>
    </row>
    <row r="47" spans="1:48" ht="90" customHeight="1" x14ac:dyDescent="0.4">
      <c r="A47" s="35">
        <f t="shared" si="50"/>
        <v>39</v>
      </c>
      <c r="B47" s="67" t="s">
        <v>217</v>
      </c>
      <c r="C47" s="68" t="s">
        <v>91</v>
      </c>
      <c r="D47" s="37" t="s">
        <v>218</v>
      </c>
      <c r="E47" s="41" t="s">
        <v>219</v>
      </c>
      <c r="F47" s="37" t="s">
        <v>220</v>
      </c>
      <c r="G47" s="38" t="s">
        <v>42</v>
      </c>
      <c r="H47" s="40">
        <v>2000</v>
      </c>
      <c r="I47" s="41" t="s">
        <v>221</v>
      </c>
      <c r="J47" s="37" t="s">
        <v>218</v>
      </c>
      <c r="K47" s="42">
        <v>44592</v>
      </c>
      <c r="L47" s="43"/>
      <c r="M47" s="43"/>
      <c r="N47" s="44"/>
      <c r="O47" s="43">
        <f>'EQUIPO ABRIL 2025'!AQ45</f>
        <v>1</v>
      </c>
      <c r="P47" s="45">
        <f t="shared" si="0"/>
        <v>1</v>
      </c>
      <c r="Q47" s="46">
        <f t="shared" ref="Q47:T47" si="87">AK47</f>
        <v>1</v>
      </c>
      <c r="R47" s="46">
        <f t="shared" si="87"/>
        <v>1</v>
      </c>
      <c r="S47" s="46">
        <f t="shared" si="87"/>
        <v>1</v>
      </c>
      <c r="T47" s="47">
        <f t="shared" si="87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1">
        <f>'EQUIPO ENERO 2025'!AP44</f>
        <v>1</v>
      </c>
      <c r="AK47" s="52">
        <f t="shared" ref="AK47:AO47" si="88">P47-Z47+AE47+U47</f>
        <v>1</v>
      </c>
      <c r="AL47" s="46">
        <f t="shared" si="88"/>
        <v>1</v>
      </c>
      <c r="AM47" s="46">
        <f t="shared" si="88"/>
        <v>1</v>
      </c>
      <c r="AN47" s="46">
        <f t="shared" si="88"/>
        <v>1</v>
      </c>
      <c r="AO47" s="46">
        <f t="shared" si="88"/>
        <v>1</v>
      </c>
      <c r="AP47" s="37"/>
      <c r="AQ47" s="43">
        <f t="shared" si="3"/>
        <v>1</v>
      </c>
      <c r="AR47" s="41"/>
      <c r="AS47" s="41"/>
      <c r="AT47" s="53"/>
      <c r="AU47" s="54"/>
      <c r="AV47" s="54"/>
    </row>
    <row r="48" spans="1:48" ht="90" customHeight="1" x14ac:dyDescent="0.4">
      <c r="A48" s="35">
        <f t="shared" si="50"/>
        <v>40</v>
      </c>
      <c r="B48" s="55" t="s">
        <v>225</v>
      </c>
      <c r="C48" s="68" t="s">
        <v>91</v>
      </c>
      <c r="D48" s="56" t="s">
        <v>58</v>
      </c>
      <c r="E48" s="57" t="s">
        <v>226</v>
      </c>
      <c r="F48" s="58" t="s">
        <v>145</v>
      </c>
      <c r="G48" s="59" t="s">
        <v>42</v>
      </c>
      <c r="H48" s="60">
        <v>1500</v>
      </c>
      <c r="I48" s="61" t="s">
        <v>227</v>
      </c>
      <c r="J48" s="40" t="s">
        <v>58</v>
      </c>
      <c r="K48" s="62">
        <v>44592</v>
      </c>
      <c r="L48" s="43"/>
      <c r="M48" s="43"/>
      <c r="N48" s="41"/>
      <c r="O48" s="43">
        <f>'EQUIPO ABRIL 2025'!AQ46</f>
        <v>1</v>
      </c>
      <c r="P48" s="45">
        <f t="shared" si="0"/>
        <v>1</v>
      </c>
      <c r="Q48" s="46">
        <f t="shared" ref="Q48:T48" si="89">AK48</f>
        <v>1</v>
      </c>
      <c r="R48" s="46">
        <f t="shared" si="89"/>
        <v>1</v>
      </c>
      <c r="S48" s="46">
        <f t="shared" si="89"/>
        <v>1</v>
      </c>
      <c r="T48" s="47">
        <f t="shared" si="89"/>
        <v>1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1">
        <f>'EQUIPO ENERO 2025'!AP45</f>
        <v>1</v>
      </c>
      <c r="AK48" s="52">
        <f t="shared" ref="AK48:AO48" si="90">P48-Z48+AE48+U48</f>
        <v>1</v>
      </c>
      <c r="AL48" s="46">
        <f t="shared" si="90"/>
        <v>1</v>
      </c>
      <c r="AM48" s="46">
        <f t="shared" si="90"/>
        <v>1</v>
      </c>
      <c r="AN48" s="46">
        <f t="shared" si="90"/>
        <v>1</v>
      </c>
      <c r="AO48" s="46">
        <f t="shared" si="90"/>
        <v>1</v>
      </c>
      <c r="AP48" s="37"/>
      <c r="AQ48" s="43">
        <f t="shared" si="3"/>
        <v>1</v>
      </c>
      <c r="AR48" s="41"/>
      <c r="AS48" s="41"/>
      <c r="AT48" s="53"/>
      <c r="AU48" s="54"/>
      <c r="AV48" s="54"/>
    </row>
    <row r="49" spans="1:48" ht="90" customHeight="1" x14ac:dyDescent="0.4">
      <c r="A49" s="35">
        <f t="shared" si="50"/>
        <v>41</v>
      </c>
      <c r="B49" s="55" t="s">
        <v>229</v>
      </c>
      <c r="C49" s="68" t="s">
        <v>91</v>
      </c>
      <c r="D49" s="63" t="s">
        <v>58</v>
      </c>
      <c r="E49" s="57" t="s">
        <v>230</v>
      </c>
      <c r="F49" s="64" t="s">
        <v>143</v>
      </c>
      <c r="G49" s="55" t="s">
        <v>42</v>
      </c>
      <c r="H49" s="65">
        <v>3200</v>
      </c>
      <c r="I49" s="61" t="s">
        <v>231</v>
      </c>
      <c r="J49" s="40" t="s">
        <v>58</v>
      </c>
      <c r="K49" s="62">
        <v>44592</v>
      </c>
      <c r="L49" s="43"/>
      <c r="M49" s="43"/>
      <c r="N49" s="41"/>
      <c r="O49" s="43">
        <f>'EQUIPO ABRIL 2025'!AQ47</f>
        <v>0</v>
      </c>
      <c r="P49" s="45">
        <f t="shared" si="0"/>
        <v>0</v>
      </c>
      <c r="Q49" s="46">
        <f t="shared" ref="Q49:T49" si="91">AK49</f>
        <v>0</v>
      </c>
      <c r="R49" s="46">
        <f t="shared" si="91"/>
        <v>0</v>
      </c>
      <c r="S49" s="46">
        <f t="shared" si="91"/>
        <v>0</v>
      </c>
      <c r="T49" s="47">
        <f t="shared" si="91"/>
        <v>0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1">
        <f>'EQUIPO ENERO 2025'!AP46</f>
        <v>0</v>
      </c>
      <c r="AK49" s="52">
        <f t="shared" ref="AK49:AO49" si="92">P49-Z49+AE49+U49</f>
        <v>0</v>
      </c>
      <c r="AL49" s="46">
        <f t="shared" si="92"/>
        <v>0</v>
      </c>
      <c r="AM49" s="46">
        <f t="shared" si="92"/>
        <v>0</v>
      </c>
      <c r="AN49" s="46">
        <f t="shared" si="92"/>
        <v>0</v>
      </c>
      <c r="AO49" s="46">
        <f t="shared" si="92"/>
        <v>0</v>
      </c>
      <c r="AP49" s="37"/>
      <c r="AQ49" s="43">
        <f t="shared" si="3"/>
        <v>0</v>
      </c>
      <c r="AR49" s="41"/>
      <c r="AS49" s="41"/>
      <c r="AT49" s="53"/>
      <c r="AU49" s="54"/>
      <c r="AV49" s="54"/>
    </row>
    <row r="50" spans="1:48" ht="90" customHeight="1" x14ac:dyDescent="0.4">
      <c r="A50" s="35">
        <f t="shared" si="50"/>
        <v>42</v>
      </c>
      <c r="B50" s="55" t="s">
        <v>232</v>
      </c>
      <c r="C50" s="68" t="s">
        <v>91</v>
      </c>
      <c r="D50" s="63" t="s">
        <v>58</v>
      </c>
      <c r="E50" s="57" t="s">
        <v>230</v>
      </c>
      <c r="F50" s="64" t="s">
        <v>143</v>
      </c>
      <c r="G50" s="55" t="s">
        <v>42</v>
      </c>
      <c r="H50" s="65">
        <v>3200</v>
      </c>
      <c r="I50" s="102" t="s">
        <v>233</v>
      </c>
      <c r="J50" s="40" t="s">
        <v>58</v>
      </c>
      <c r="K50" s="62">
        <v>44592</v>
      </c>
      <c r="L50" s="43"/>
      <c r="M50" s="43"/>
      <c r="N50" s="41"/>
      <c r="O50" s="43">
        <f>'EQUIPO ABRIL 2025'!AQ48</f>
        <v>1</v>
      </c>
      <c r="P50" s="45">
        <f t="shared" si="0"/>
        <v>1</v>
      </c>
      <c r="Q50" s="46">
        <f t="shared" ref="Q50:T50" si="93">AK50</f>
        <v>1</v>
      </c>
      <c r="R50" s="46">
        <f t="shared" si="93"/>
        <v>1</v>
      </c>
      <c r="S50" s="46">
        <f t="shared" si="93"/>
        <v>1</v>
      </c>
      <c r="T50" s="47">
        <f t="shared" si="93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1">
        <f>'EQUIPO ENERO 2025'!AP47</f>
        <v>1</v>
      </c>
      <c r="AK50" s="52">
        <f t="shared" ref="AK50:AO50" si="94">P50-Z50+AE50+U50</f>
        <v>1</v>
      </c>
      <c r="AL50" s="46">
        <f t="shared" si="94"/>
        <v>1</v>
      </c>
      <c r="AM50" s="46">
        <f t="shared" si="94"/>
        <v>1</v>
      </c>
      <c r="AN50" s="46">
        <f t="shared" si="94"/>
        <v>1</v>
      </c>
      <c r="AO50" s="46">
        <f t="shared" si="94"/>
        <v>1</v>
      </c>
      <c r="AP50" s="37">
        <v>1</v>
      </c>
      <c r="AQ50" s="43">
        <f t="shared" si="3"/>
        <v>1</v>
      </c>
      <c r="AR50" s="72"/>
      <c r="AS50" s="72"/>
      <c r="AT50" s="103"/>
      <c r="AU50" s="104"/>
      <c r="AV50" s="104"/>
    </row>
    <row r="51" spans="1:48" ht="90" customHeight="1" x14ac:dyDescent="0.4">
      <c r="A51" s="35">
        <f t="shared" si="50"/>
        <v>43</v>
      </c>
      <c r="B51" s="55" t="s">
        <v>234</v>
      </c>
      <c r="C51" s="68" t="s">
        <v>91</v>
      </c>
      <c r="D51" s="56" t="s">
        <v>58</v>
      </c>
      <c r="E51" s="57" t="s">
        <v>235</v>
      </c>
      <c r="F51" s="58" t="s">
        <v>236</v>
      </c>
      <c r="G51" s="59" t="s">
        <v>42</v>
      </c>
      <c r="H51" s="60">
        <v>1725</v>
      </c>
      <c r="I51" s="61" t="s">
        <v>237</v>
      </c>
      <c r="J51" s="40" t="s">
        <v>58</v>
      </c>
      <c r="K51" s="42">
        <v>45693</v>
      </c>
      <c r="L51" s="43">
        <v>2130012</v>
      </c>
      <c r="M51" s="43">
        <v>153</v>
      </c>
      <c r="N51" s="41"/>
      <c r="O51" s="43">
        <f>'EQUIPO ABRIL 2025'!AQ49</f>
        <v>23</v>
      </c>
      <c r="P51" s="45">
        <f t="shared" si="0"/>
        <v>23</v>
      </c>
      <c r="Q51" s="46">
        <f t="shared" ref="Q51:T51" si="95">AK51</f>
        <v>23</v>
      </c>
      <c r="R51" s="46">
        <f t="shared" si="95"/>
        <v>23</v>
      </c>
      <c r="S51" s="46">
        <f t="shared" si="95"/>
        <v>23</v>
      </c>
      <c r="T51" s="47">
        <f t="shared" si="95"/>
        <v>23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1">
        <f>'EQUIPO ENERO 2025'!AP48</f>
        <v>1</v>
      </c>
      <c r="AK51" s="52">
        <f t="shared" ref="AK51:AO51" si="96">P51-Z51+AE51+U51</f>
        <v>23</v>
      </c>
      <c r="AL51" s="46">
        <f t="shared" si="96"/>
        <v>23</v>
      </c>
      <c r="AM51" s="46">
        <f t="shared" si="96"/>
        <v>23</v>
      </c>
      <c r="AN51" s="46">
        <f t="shared" si="96"/>
        <v>23</v>
      </c>
      <c r="AO51" s="46">
        <f t="shared" si="96"/>
        <v>23</v>
      </c>
      <c r="AP51" s="37"/>
      <c r="AQ51" s="43">
        <f t="shared" si="3"/>
        <v>23</v>
      </c>
      <c r="AR51" s="41"/>
      <c r="AS51" s="41"/>
      <c r="AT51" s="53"/>
      <c r="AU51" s="54"/>
      <c r="AV51" s="54"/>
    </row>
    <row r="52" spans="1:48" ht="90" customHeight="1" x14ac:dyDescent="0.4">
      <c r="A52" s="35">
        <f t="shared" si="50"/>
        <v>44</v>
      </c>
      <c r="B52" s="67" t="s">
        <v>243</v>
      </c>
      <c r="C52" s="68" t="s">
        <v>91</v>
      </c>
      <c r="D52" s="41" t="s">
        <v>218</v>
      </c>
      <c r="E52" s="41" t="s">
        <v>244</v>
      </c>
      <c r="F52" s="41" t="s">
        <v>245</v>
      </c>
      <c r="G52" s="53" t="s">
        <v>42</v>
      </c>
      <c r="H52" s="74">
        <v>1500</v>
      </c>
      <c r="I52" s="41" t="s">
        <v>246</v>
      </c>
      <c r="J52" s="37" t="s">
        <v>218</v>
      </c>
      <c r="K52" s="42">
        <v>44592</v>
      </c>
      <c r="L52" s="43"/>
      <c r="M52" s="43"/>
      <c r="N52" s="44"/>
      <c r="O52" s="43">
        <f>'EQUIPO ABRIL 2025'!AQ50</f>
        <v>1</v>
      </c>
      <c r="P52" s="45">
        <f t="shared" si="0"/>
        <v>1</v>
      </c>
      <c r="Q52" s="46">
        <f t="shared" ref="Q52:T52" si="97">AK52</f>
        <v>1</v>
      </c>
      <c r="R52" s="46">
        <f t="shared" si="97"/>
        <v>1</v>
      </c>
      <c r="S52" s="46">
        <f t="shared" si="97"/>
        <v>1</v>
      </c>
      <c r="T52" s="47">
        <f t="shared" si="97"/>
        <v>1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1">
        <f>'EQUIPO ENERO 2025'!AP49</f>
        <v>1</v>
      </c>
      <c r="AK52" s="52">
        <f t="shared" ref="AK52:AO52" si="98">P52-Z52+AE52+U52</f>
        <v>1</v>
      </c>
      <c r="AL52" s="46">
        <f t="shared" si="98"/>
        <v>1</v>
      </c>
      <c r="AM52" s="46">
        <f t="shared" si="98"/>
        <v>1</v>
      </c>
      <c r="AN52" s="46">
        <f t="shared" si="98"/>
        <v>1</v>
      </c>
      <c r="AO52" s="46">
        <f t="shared" si="98"/>
        <v>1</v>
      </c>
      <c r="AP52" s="37"/>
      <c r="AQ52" s="43">
        <f t="shared" si="3"/>
        <v>1</v>
      </c>
      <c r="AR52" s="41"/>
      <c r="AS52" s="41"/>
      <c r="AT52" s="53"/>
      <c r="AU52" s="54"/>
      <c r="AV52" s="54"/>
    </row>
    <row r="53" spans="1:48" ht="90" customHeight="1" x14ac:dyDescent="0.4">
      <c r="A53" s="35">
        <f t="shared" si="50"/>
        <v>45</v>
      </c>
      <c r="B53" s="67" t="s">
        <v>249</v>
      </c>
      <c r="C53" s="68" t="s">
        <v>91</v>
      </c>
      <c r="D53" s="41" t="s">
        <v>218</v>
      </c>
      <c r="E53" s="41" t="s">
        <v>250</v>
      </c>
      <c r="F53" s="41" t="s">
        <v>251</v>
      </c>
      <c r="G53" s="53" t="s">
        <v>42</v>
      </c>
      <c r="H53" s="74">
        <v>1500</v>
      </c>
      <c r="I53" s="41" t="s">
        <v>252</v>
      </c>
      <c r="J53" s="37" t="s">
        <v>218</v>
      </c>
      <c r="K53" s="42">
        <v>44592</v>
      </c>
      <c r="L53" s="43"/>
      <c r="M53" s="43"/>
      <c r="N53" s="44"/>
      <c r="O53" s="43">
        <f>'EQUIPO ABRIL 2025'!AQ51</f>
        <v>1</v>
      </c>
      <c r="P53" s="45">
        <f t="shared" si="0"/>
        <v>1</v>
      </c>
      <c r="Q53" s="46">
        <f t="shared" ref="Q53:T53" si="99">AK53</f>
        <v>1</v>
      </c>
      <c r="R53" s="46">
        <f t="shared" si="99"/>
        <v>1</v>
      </c>
      <c r="S53" s="46">
        <f t="shared" si="99"/>
        <v>1</v>
      </c>
      <c r="T53" s="47">
        <f t="shared" si="99"/>
        <v>1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1">
        <f>'EQUIPO ENERO 2025'!AP50</f>
        <v>1</v>
      </c>
      <c r="AK53" s="52">
        <f t="shared" ref="AK53:AO53" si="100">P53-Z53+AE53+U53</f>
        <v>1</v>
      </c>
      <c r="AL53" s="46">
        <f t="shared" si="100"/>
        <v>1</v>
      </c>
      <c r="AM53" s="46">
        <f t="shared" si="100"/>
        <v>1</v>
      </c>
      <c r="AN53" s="46">
        <f t="shared" si="100"/>
        <v>1</v>
      </c>
      <c r="AO53" s="46">
        <f t="shared" si="100"/>
        <v>1</v>
      </c>
      <c r="AP53" s="37"/>
      <c r="AQ53" s="43">
        <f t="shared" si="3"/>
        <v>1</v>
      </c>
      <c r="AR53" s="41"/>
      <c r="AS53" s="41"/>
      <c r="AT53" s="53"/>
      <c r="AU53" s="54"/>
      <c r="AV53" s="54"/>
    </row>
    <row r="54" spans="1:48" ht="90" customHeight="1" x14ac:dyDescent="0.4">
      <c r="A54" s="35">
        <f t="shared" si="50"/>
        <v>46</v>
      </c>
      <c r="B54" s="67" t="s">
        <v>254</v>
      </c>
      <c r="C54" s="41" t="s">
        <v>97</v>
      </c>
      <c r="D54" s="105" t="s">
        <v>255</v>
      </c>
      <c r="E54" s="41" t="s">
        <v>256</v>
      </c>
      <c r="F54" s="41" t="s">
        <v>257</v>
      </c>
      <c r="G54" s="53" t="s">
        <v>42</v>
      </c>
      <c r="H54" s="74">
        <v>9800</v>
      </c>
      <c r="I54" s="41" t="s">
        <v>258</v>
      </c>
      <c r="J54" s="37" t="s">
        <v>259</v>
      </c>
      <c r="K54" s="42">
        <v>45315</v>
      </c>
      <c r="L54" s="43">
        <v>3673178618</v>
      </c>
      <c r="M54" s="43">
        <v>11</v>
      </c>
      <c r="N54" s="44"/>
      <c r="O54" s="43">
        <f>'EQUIPO ABRIL 2025'!AQ52</f>
        <v>0</v>
      </c>
      <c r="P54" s="45">
        <f t="shared" si="0"/>
        <v>0</v>
      </c>
      <c r="Q54" s="46">
        <f t="shared" ref="Q54:T54" si="101">AK54</f>
        <v>0</v>
      </c>
      <c r="R54" s="46">
        <f t="shared" si="101"/>
        <v>0</v>
      </c>
      <c r="S54" s="46">
        <f t="shared" si="101"/>
        <v>0</v>
      </c>
      <c r="T54" s="47">
        <f t="shared" si="101"/>
        <v>0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1">
        <f>'EQUIPO ENERO 2025'!AP51</f>
        <v>0</v>
      </c>
      <c r="AK54" s="52">
        <f t="shared" ref="AK54:AO54" si="102">P54-Z54+AE54+U54</f>
        <v>0</v>
      </c>
      <c r="AL54" s="46">
        <f t="shared" si="102"/>
        <v>0</v>
      </c>
      <c r="AM54" s="46">
        <f t="shared" si="102"/>
        <v>0</v>
      </c>
      <c r="AN54" s="46">
        <f t="shared" si="102"/>
        <v>0</v>
      </c>
      <c r="AO54" s="46">
        <f t="shared" si="102"/>
        <v>0</v>
      </c>
      <c r="AP54" s="37"/>
      <c r="AQ54" s="43">
        <f t="shared" si="3"/>
        <v>0</v>
      </c>
      <c r="AR54" s="41"/>
      <c r="AS54" s="41"/>
      <c r="AT54" s="53"/>
      <c r="AU54" s="54"/>
      <c r="AV54" s="54"/>
    </row>
    <row r="55" spans="1:48" ht="90" customHeight="1" x14ac:dyDescent="0.4">
      <c r="A55" s="35">
        <f t="shared" si="50"/>
        <v>47</v>
      </c>
      <c r="B55" s="73" t="s">
        <v>261</v>
      </c>
      <c r="C55" s="41" t="s">
        <v>38</v>
      </c>
      <c r="D55" s="41" t="s">
        <v>262</v>
      </c>
      <c r="E55" s="41" t="s">
        <v>263</v>
      </c>
      <c r="F55" s="41" t="s">
        <v>149</v>
      </c>
      <c r="G55" s="44" t="s">
        <v>42</v>
      </c>
      <c r="H55" s="74">
        <v>4800</v>
      </c>
      <c r="I55" s="41" t="s">
        <v>264</v>
      </c>
      <c r="J55" s="37" t="s">
        <v>72</v>
      </c>
      <c r="K55" s="42">
        <v>45768</v>
      </c>
      <c r="L55" s="43" t="s">
        <v>109</v>
      </c>
      <c r="M55" s="43">
        <v>187</v>
      </c>
      <c r="N55" s="44"/>
      <c r="O55" s="43">
        <f>'EQUIPO ABRIL 2025'!AQ53</f>
        <v>4</v>
      </c>
      <c r="P55" s="45">
        <f t="shared" si="0"/>
        <v>4</v>
      </c>
      <c r="Q55" s="46">
        <f t="shared" ref="Q55:T55" si="103">AK55</f>
        <v>4</v>
      </c>
      <c r="R55" s="46">
        <f t="shared" si="103"/>
        <v>4</v>
      </c>
      <c r="S55" s="46">
        <f t="shared" si="103"/>
        <v>4</v>
      </c>
      <c r="T55" s="47">
        <f t="shared" si="103"/>
        <v>4</v>
      </c>
      <c r="U55" s="48"/>
      <c r="V55" s="37"/>
      <c r="W55" s="37"/>
      <c r="X55" s="37"/>
      <c r="Y55" s="49"/>
      <c r="Z55" s="50">
        <v>1</v>
      </c>
      <c r="AA55" s="37"/>
      <c r="AB55" s="37"/>
      <c r="AC55" s="37"/>
      <c r="AD55" s="49"/>
      <c r="AE55" s="50">
        <v>1</v>
      </c>
      <c r="AF55" s="37"/>
      <c r="AG55" s="37"/>
      <c r="AH55" s="37"/>
      <c r="AI55" s="49"/>
      <c r="AJ55" s="51">
        <f>'EQUIPO ENERO 2025'!AP52</f>
        <v>1</v>
      </c>
      <c r="AK55" s="52">
        <f t="shared" ref="AK55:AO55" si="104">P55-Z55+AE55+U55</f>
        <v>4</v>
      </c>
      <c r="AL55" s="46">
        <f t="shared" si="104"/>
        <v>4</v>
      </c>
      <c r="AM55" s="46">
        <f t="shared" si="104"/>
        <v>4</v>
      </c>
      <c r="AN55" s="46">
        <f t="shared" si="104"/>
        <v>4</v>
      </c>
      <c r="AO55" s="46">
        <f t="shared" si="104"/>
        <v>4</v>
      </c>
      <c r="AP55" s="37"/>
      <c r="AQ55" s="43">
        <f t="shared" si="3"/>
        <v>4</v>
      </c>
      <c r="AR55" s="41"/>
      <c r="AS55" s="41">
        <v>454</v>
      </c>
      <c r="AT55" s="53"/>
      <c r="AU55" s="54"/>
      <c r="AV55" s="54"/>
    </row>
    <row r="56" spans="1:48" ht="90" customHeight="1" x14ac:dyDescent="0.4">
      <c r="A56" s="35">
        <f t="shared" si="50"/>
        <v>48</v>
      </c>
      <c r="B56" s="67" t="s">
        <v>266</v>
      </c>
      <c r="C56" s="41" t="s">
        <v>38</v>
      </c>
      <c r="D56" s="41" t="s">
        <v>262</v>
      </c>
      <c r="E56" s="41"/>
      <c r="F56" s="41" t="s">
        <v>267</v>
      </c>
      <c r="G56" s="53" t="s">
        <v>42</v>
      </c>
      <c r="H56" s="74">
        <v>4800</v>
      </c>
      <c r="I56" s="41" t="s">
        <v>268</v>
      </c>
      <c r="J56" s="37" t="s">
        <v>72</v>
      </c>
      <c r="K56" s="42">
        <v>44592</v>
      </c>
      <c r="L56" s="43"/>
      <c r="M56" s="43"/>
      <c r="N56" s="44"/>
      <c r="O56" s="43">
        <f>'EQUIPO ABRIL 2025'!AQ54</f>
        <v>1</v>
      </c>
      <c r="P56" s="45">
        <f t="shared" si="0"/>
        <v>1</v>
      </c>
      <c r="Q56" s="46">
        <f t="shared" ref="Q56:T56" si="105">AK56</f>
        <v>1</v>
      </c>
      <c r="R56" s="46">
        <f t="shared" si="105"/>
        <v>1</v>
      </c>
      <c r="S56" s="46">
        <f t="shared" si="105"/>
        <v>1</v>
      </c>
      <c r="T56" s="47">
        <f t="shared" si="105"/>
        <v>1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1">
        <f>'EQUIPO ENERO 2025'!AP53</f>
        <v>1</v>
      </c>
      <c r="AK56" s="52">
        <f t="shared" ref="AK56:AO56" si="106">P56-Z56+AE56+U56</f>
        <v>1</v>
      </c>
      <c r="AL56" s="46">
        <f t="shared" si="106"/>
        <v>1</v>
      </c>
      <c r="AM56" s="46">
        <f t="shared" si="106"/>
        <v>1</v>
      </c>
      <c r="AN56" s="46">
        <f t="shared" si="106"/>
        <v>1</v>
      </c>
      <c r="AO56" s="46">
        <f t="shared" si="106"/>
        <v>1</v>
      </c>
      <c r="AP56" s="37"/>
      <c r="AQ56" s="43">
        <f t="shared" si="3"/>
        <v>1</v>
      </c>
      <c r="AR56" s="41"/>
      <c r="AS56" s="41"/>
      <c r="AT56" s="53"/>
      <c r="AU56" s="54"/>
      <c r="AV56" s="54"/>
    </row>
    <row r="57" spans="1:48" ht="90" customHeight="1" x14ac:dyDescent="0.5">
      <c r="A57" s="35">
        <f t="shared" si="50"/>
        <v>49</v>
      </c>
      <c r="B57" s="67" t="s">
        <v>269</v>
      </c>
      <c r="C57" s="41" t="s">
        <v>212</v>
      </c>
      <c r="D57" s="53" t="s">
        <v>176</v>
      </c>
      <c r="E57" s="41" t="s">
        <v>270</v>
      </c>
      <c r="F57" s="41" t="s">
        <v>271</v>
      </c>
      <c r="G57" s="53" t="s">
        <v>42</v>
      </c>
      <c r="H57" s="74"/>
      <c r="I57" s="41" t="s">
        <v>272</v>
      </c>
      <c r="J57" s="37" t="s">
        <v>72</v>
      </c>
      <c r="K57" s="42">
        <v>45687</v>
      </c>
      <c r="L57" s="43" t="s">
        <v>89</v>
      </c>
      <c r="M57" s="43">
        <v>144</v>
      </c>
      <c r="N57" s="44"/>
      <c r="O57" s="43">
        <f>'EQUIPO ABRIL 2025'!AQ55</f>
        <v>4</v>
      </c>
      <c r="P57" s="45">
        <f t="shared" si="0"/>
        <v>4</v>
      </c>
      <c r="Q57" s="46">
        <f t="shared" ref="Q57:T57" si="107">AK57</f>
        <v>4</v>
      </c>
      <c r="R57" s="46">
        <f t="shared" si="107"/>
        <v>4</v>
      </c>
      <c r="S57" s="46">
        <f t="shared" si="107"/>
        <v>4</v>
      </c>
      <c r="T57" s="47">
        <f t="shared" si="107"/>
        <v>4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1">
        <f>'EQUIPO ENERO 2025'!AP54</f>
        <v>4</v>
      </c>
      <c r="AK57" s="52">
        <f t="shared" ref="AK57:AO57" si="108">P57-Z57+AE57+U57</f>
        <v>4</v>
      </c>
      <c r="AL57" s="46">
        <f t="shared" si="108"/>
        <v>4</v>
      </c>
      <c r="AM57" s="46">
        <f t="shared" si="108"/>
        <v>4</v>
      </c>
      <c r="AN57" s="46">
        <f t="shared" si="108"/>
        <v>4</v>
      </c>
      <c r="AO57" s="46">
        <f t="shared" si="108"/>
        <v>4</v>
      </c>
      <c r="AP57" s="37"/>
      <c r="AQ57" s="43">
        <f t="shared" si="3"/>
        <v>4</v>
      </c>
      <c r="AR57" s="107"/>
      <c r="AS57" s="107"/>
      <c r="AT57" s="53"/>
      <c r="AU57" s="54"/>
      <c r="AV57" s="54"/>
    </row>
    <row r="58" spans="1:48" ht="90" customHeight="1" x14ac:dyDescent="0.5">
      <c r="A58" s="35">
        <f t="shared" si="50"/>
        <v>50</v>
      </c>
      <c r="B58" s="67" t="s">
        <v>273</v>
      </c>
      <c r="C58" s="41" t="s">
        <v>132</v>
      </c>
      <c r="D58" s="53" t="s">
        <v>176</v>
      </c>
      <c r="E58" s="41" t="s">
        <v>274</v>
      </c>
      <c r="F58" s="41" t="s">
        <v>275</v>
      </c>
      <c r="G58" s="53" t="s">
        <v>42</v>
      </c>
      <c r="H58" s="74"/>
      <c r="I58" s="41" t="s">
        <v>276</v>
      </c>
      <c r="J58" s="37" t="s">
        <v>72</v>
      </c>
      <c r="K58" s="42">
        <v>45566</v>
      </c>
      <c r="L58" s="43" t="s">
        <v>277</v>
      </c>
      <c r="M58" s="43">
        <v>68</v>
      </c>
      <c r="N58" s="107"/>
      <c r="O58" s="43">
        <f>'EQUIPO ABRIL 2025'!AQ56</f>
        <v>1</v>
      </c>
      <c r="P58" s="45">
        <f t="shared" si="0"/>
        <v>1</v>
      </c>
      <c r="Q58" s="46">
        <f t="shared" ref="Q58:T58" si="109">AK58</f>
        <v>1</v>
      </c>
      <c r="R58" s="46">
        <f t="shared" si="109"/>
        <v>1</v>
      </c>
      <c r="S58" s="46">
        <f t="shared" si="109"/>
        <v>1</v>
      </c>
      <c r="T58" s="47">
        <f t="shared" si="109"/>
        <v>1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1">
        <f>'EQUIPO ENERO 2025'!AP55</f>
        <v>0</v>
      </c>
      <c r="AK58" s="52">
        <f t="shared" ref="AK58:AO58" si="110">P58-Z58+AE58+U58</f>
        <v>1</v>
      </c>
      <c r="AL58" s="46">
        <f t="shared" si="110"/>
        <v>1</v>
      </c>
      <c r="AM58" s="46">
        <f t="shared" si="110"/>
        <v>1</v>
      </c>
      <c r="AN58" s="46">
        <f t="shared" si="110"/>
        <v>1</v>
      </c>
      <c r="AO58" s="46">
        <f t="shared" si="110"/>
        <v>1</v>
      </c>
      <c r="AP58" s="37"/>
      <c r="AQ58" s="43">
        <f t="shared" si="3"/>
        <v>1</v>
      </c>
      <c r="AR58" s="41"/>
      <c r="AS58" s="41"/>
      <c r="AT58" s="53"/>
      <c r="AU58" s="54"/>
      <c r="AV58" s="54"/>
    </row>
    <row r="59" spans="1:48" ht="90" customHeight="1" x14ac:dyDescent="0.4">
      <c r="A59" s="35">
        <f t="shared" si="50"/>
        <v>51</v>
      </c>
      <c r="B59" s="67" t="s">
        <v>279</v>
      </c>
      <c r="C59" s="41" t="s">
        <v>132</v>
      </c>
      <c r="D59" s="53" t="s">
        <v>58</v>
      </c>
      <c r="E59" s="41" t="s">
        <v>280</v>
      </c>
      <c r="F59" s="41" t="s">
        <v>281</v>
      </c>
      <c r="G59" s="53" t="s">
        <v>42</v>
      </c>
      <c r="H59" s="74"/>
      <c r="I59" s="41" t="s">
        <v>282</v>
      </c>
      <c r="J59" s="37" t="s">
        <v>72</v>
      </c>
      <c r="K59" s="42">
        <v>45566</v>
      </c>
      <c r="L59" s="43" t="s">
        <v>277</v>
      </c>
      <c r="M59" s="43">
        <v>75</v>
      </c>
      <c r="N59" s="44"/>
      <c r="O59" s="43">
        <f>'EQUIPO ABRIL 2025'!AQ57</f>
        <v>2</v>
      </c>
      <c r="P59" s="45">
        <f t="shared" si="0"/>
        <v>2</v>
      </c>
      <c r="Q59" s="46">
        <f t="shared" ref="Q59:T59" si="111">AK59</f>
        <v>2</v>
      </c>
      <c r="R59" s="46">
        <f t="shared" si="111"/>
        <v>2</v>
      </c>
      <c r="S59" s="46">
        <f t="shared" si="111"/>
        <v>2</v>
      </c>
      <c r="T59" s="47">
        <f t="shared" si="111"/>
        <v>2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1">
        <f>'EQUIPO ENERO 2025'!AP56</f>
        <v>2</v>
      </c>
      <c r="AK59" s="52">
        <f t="shared" ref="AK59:AO59" si="112">P59-Z59+AE59+U59</f>
        <v>2</v>
      </c>
      <c r="AL59" s="46">
        <f t="shared" si="112"/>
        <v>2</v>
      </c>
      <c r="AM59" s="46">
        <f t="shared" si="112"/>
        <v>2</v>
      </c>
      <c r="AN59" s="46">
        <f t="shared" si="112"/>
        <v>2</v>
      </c>
      <c r="AO59" s="46">
        <f t="shared" si="112"/>
        <v>2</v>
      </c>
      <c r="AP59" s="37"/>
      <c r="AQ59" s="43">
        <f t="shared" si="3"/>
        <v>2</v>
      </c>
      <c r="AR59" s="41"/>
      <c r="AS59" s="41"/>
      <c r="AT59" s="53"/>
      <c r="AU59" s="54"/>
      <c r="AV59" s="54"/>
    </row>
    <row r="60" spans="1:48" ht="90" customHeight="1" x14ac:dyDescent="0.4">
      <c r="A60" s="35">
        <f t="shared" si="50"/>
        <v>52</v>
      </c>
      <c r="B60" s="67" t="s">
        <v>283</v>
      </c>
      <c r="C60" s="41" t="s">
        <v>132</v>
      </c>
      <c r="D60" s="53" t="s">
        <v>58</v>
      </c>
      <c r="E60" s="41" t="s">
        <v>280</v>
      </c>
      <c r="F60" s="41" t="s">
        <v>284</v>
      </c>
      <c r="G60" s="53" t="s">
        <v>42</v>
      </c>
      <c r="H60" s="74"/>
      <c r="I60" s="41" t="s">
        <v>285</v>
      </c>
      <c r="J60" s="37" t="s">
        <v>72</v>
      </c>
      <c r="K60" s="42">
        <v>45566</v>
      </c>
      <c r="L60" s="43" t="s">
        <v>277</v>
      </c>
      <c r="M60" s="43">
        <v>75</v>
      </c>
      <c r="N60" s="44"/>
      <c r="O60" s="43">
        <f>'EQUIPO ABRIL 2025'!AQ58</f>
        <v>7</v>
      </c>
      <c r="P60" s="45">
        <f t="shared" si="0"/>
        <v>7</v>
      </c>
      <c r="Q60" s="46">
        <f t="shared" ref="Q60:T60" si="113">AK60</f>
        <v>7</v>
      </c>
      <c r="R60" s="46">
        <f t="shared" si="113"/>
        <v>7</v>
      </c>
      <c r="S60" s="46">
        <f t="shared" si="113"/>
        <v>7</v>
      </c>
      <c r="T60" s="47">
        <f t="shared" si="113"/>
        <v>7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1">
        <f>'EQUIPO ENERO 2025'!AP57</f>
        <v>7</v>
      </c>
      <c r="AK60" s="52">
        <f t="shared" ref="AK60:AO60" si="114">P60-Z60+AE60+U60</f>
        <v>7</v>
      </c>
      <c r="AL60" s="46">
        <f t="shared" si="114"/>
        <v>7</v>
      </c>
      <c r="AM60" s="46">
        <f t="shared" si="114"/>
        <v>7</v>
      </c>
      <c r="AN60" s="46">
        <f t="shared" si="114"/>
        <v>7</v>
      </c>
      <c r="AO60" s="46">
        <f t="shared" si="114"/>
        <v>7</v>
      </c>
      <c r="AP60" s="37"/>
      <c r="AQ60" s="43">
        <f t="shared" si="3"/>
        <v>7</v>
      </c>
      <c r="AR60" s="41"/>
      <c r="AS60" s="41"/>
      <c r="AT60" s="53"/>
      <c r="AU60" s="54"/>
      <c r="AV60" s="54"/>
    </row>
    <row r="61" spans="1:48" ht="90" customHeight="1" x14ac:dyDescent="0.4">
      <c r="A61" s="35">
        <f t="shared" si="50"/>
        <v>53</v>
      </c>
      <c r="B61" s="110" t="s">
        <v>286</v>
      </c>
      <c r="C61" s="41"/>
      <c r="D61" s="105" t="s">
        <v>287</v>
      </c>
      <c r="E61" s="41" t="s">
        <v>288</v>
      </c>
      <c r="F61" s="41" t="s">
        <v>281</v>
      </c>
      <c r="G61" s="53"/>
      <c r="H61" s="74"/>
      <c r="I61" s="41"/>
      <c r="J61" s="37" t="s">
        <v>289</v>
      </c>
      <c r="K61" s="42">
        <v>45687</v>
      </c>
      <c r="L61" s="43" t="s">
        <v>290</v>
      </c>
      <c r="M61" s="43">
        <v>141</v>
      </c>
      <c r="N61" s="109"/>
      <c r="O61" s="43">
        <f>'EQUIPO ABRIL 2025'!AQ59</f>
        <v>1</v>
      </c>
      <c r="P61" s="45">
        <f t="shared" si="0"/>
        <v>1</v>
      </c>
      <c r="Q61" s="46">
        <f t="shared" ref="Q61:T61" si="115">AK61</f>
        <v>1</v>
      </c>
      <c r="R61" s="46">
        <f t="shared" si="115"/>
        <v>1</v>
      </c>
      <c r="S61" s="46">
        <f t="shared" si="115"/>
        <v>1</v>
      </c>
      <c r="T61" s="47">
        <f t="shared" si="115"/>
        <v>1</v>
      </c>
      <c r="U61" s="48"/>
      <c r="V61" s="37"/>
      <c r="W61" s="37"/>
      <c r="X61" s="37"/>
      <c r="Y61" s="49"/>
      <c r="Z61" s="50"/>
      <c r="AA61" s="37"/>
      <c r="AB61" s="37"/>
      <c r="AC61" s="37"/>
      <c r="AD61" s="49"/>
      <c r="AE61" s="50"/>
      <c r="AF61" s="37"/>
      <c r="AG61" s="37"/>
      <c r="AH61" s="37"/>
      <c r="AI61" s="49"/>
      <c r="AJ61" s="51">
        <f>'EQUIPO ENERO 2025'!AP58</f>
        <v>1</v>
      </c>
      <c r="AK61" s="52">
        <f t="shared" ref="AK61:AO61" si="116">P61-Z61+AE61+U61</f>
        <v>1</v>
      </c>
      <c r="AL61" s="46">
        <f t="shared" si="116"/>
        <v>1</v>
      </c>
      <c r="AM61" s="46">
        <f t="shared" si="116"/>
        <v>1</v>
      </c>
      <c r="AN61" s="46">
        <f t="shared" si="116"/>
        <v>1</v>
      </c>
      <c r="AO61" s="46">
        <f t="shared" si="116"/>
        <v>1</v>
      </c>
      <c r="AP61" s="37"/>
      <c r="AQ61" s="43">
        <f t="shared" si="3"/>
        <v>1</v>
      </c>
      <c r="AR61" s="41"/>
      <c r="AS61" s="41"/>
      <c r="AT61" s="53"/>
      <c r="AU61" s="54"/>
      <c r="AV61" s="54"/>
    </row>
    <row r="62" spans="1:48" ht="90" customHeight="1" x14ac:dyDescent="0.4">
      <c r="A62" s="35"/>
      <c r="B62" s="110" t="s">
        <v>1719</v>
      </c>
      <c r="C62" s="41"/>
      <c r="D62" s="105" t="s">
        <v>176</v>
      </c>
      <c r="E62" s="41" t="s">
        <v>1242</v>
      </c>
      <c r="F62" s="41" t="s">
        <v>1720</v>
      </c>
      <c r="G62" s="53"/>
      <c r="H62" s="74"/>
      <c r="I62" s="41"/>
      <c r="J62" s="37"/>
      <c r="K62" s="42">
        <v>45811</v>
      </c>
      <c r="L62" s="43"/>
      <c r="M62" s="43">
        <v>224</v>
      </c>
      <c r="N62" s="109"/>
      <c r="O62" s="43">
        <f>'EQUIPO ABRIL 2025'!AQ60</f>
        <v>1</v>
      </c>
      <c r="P62" s="45">
        <f t="shared" si="0"/>
        <v>1</v>
      </c>
      <c r="Q62" s="46">
        <f t="shared" ref="Q62:T62" si="117">AK62</f>
        <v>1</v>
      </c>
      <c r="R62" s="46">
        <f t="shared" si="117"/>
        <v>1</v>
      </c>
      <c r="S62" s="46">
        <f t="shared" si="117"/>
        <v>2</v>
      </c>
      <c r="T62" s="47">
        <f t="shared" si="117"/>
        <v>2</v>
      </c>
      <c r="U62" s="48"/>
      <c r="V62" s="37"/>
      <c r="W62" s="37">
        <v>1</v>
      </c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1">
        <f>'EQUIPO ENERO 2025'!AP60</f>
        <v>34</v>
      </c>
      <c r="AK62" s="52">
        <f t="shared" ref="AK62:AO62" si="118">P62-Z62+AE62+U62</f>
        <v>1</v>
      </c>
      <c r="AL62" s="46">
        <f t="shared" si="118"/>
        <v>1</v>
      </c>
      <c r="AM62" s="46">
        <f t="shared" si="118"/>
        <v>2</v>
      </c>
      <c r="AN62" s="46">
        <f t="shared" si="118"/>
        <v>2</v>
      </c>
      <c r="AO62" s="46">
        <f t="shared" si="118"/>
        <v>2</v>
      </c>
      <c r="AP62" s="37"/>
      <c r="AQ62" s="43">
        <f t="shared" si="3"/>
        <v>2</v>
      </c>
      <c r="AR62" s="41"/>
      <c r="AS62" s="41"/>
      <c r="AT62" s="53"/>
      <c r="AU62" s="54"/>
      <c r="AV62" s="54"/>
    </row>
    <row r="63" spans="1:48" ht="90" customHeight="1" x14ac:dyDescent="0.4">
      <c r="A63" s="35"/>
      <c r="B63" s="110" t="s">
        <v>1721</v>
      </c>
      <c r="C63" s="41"/>
      <c r="D63" s="105" t="s">
        <v>176</v>
      </c>
      <c r="E63" s="41" t="s">
        <v>1242</v>
      </c>
      <c r="F63" s="41" t="s">
        <v>1245</v>
      </c>
      <c r="G63" s="53"/>
      <c r="H63" s="74"/>
      <c r="I63" s="41"/>
      <c r="J63" s="37"/>
      <c r="K63" s="42">
        <v>45811</v>
      </c>
      <c r="L63" s="43"/>
      <c r="M63" s="43">
        <v>224</v>
      </c>
      <c r="N63" s="109"/>
      <c r="O63" s="43">
        <v>0</v>
      </c>
      <c r="P63" s="45">
        <f t="shared" si="0"/>
        <v>0</v>
      </c>
      <c r="Q63" s="46">
        <f t="shared" ref="Q63:T63" si="119">AK63</f>
        <v>0</v>
      </c>
      <c r="R63" s="46">
        <f t="shared" si="119"/>
        <v>0</v>
      </c>
      <c r="S63" s="46">
        <f t="shared" si="119"/>
        <v>1</v>
      </c>
      <c r="T63" s="47">
        <f t="shared" si="119"/>
        <v>1</v>
      </c>
      <c r="U63" s="48"/>
      <c r="V63" s="37"/>
      <c r="W63" s="37">
        <v>1</v>
      </c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1">
        <f>'EQUIPO ENERO 2025'!AP61</f>
        <v>58</v>
      </c>
      <c r="AK63" s="52">
        <f t="shared" ref="AK63:AO63" si="120">P63-Z63+AE63+U63</f>
        <v>0</v>
      </c>
      <c r="AL63" s="46">
        <f t="shared" si="120"/>
        <v>0</v>
      </c>
      <c r="AM63" s="46">
        <f t="shared" si="120"/>
        <v>1</v>
      </c>
      <c r="AN63" s="46">
        <f t="shared" si="120"/>
        <v>1</v>
      </c>
      <c r="AO63" s="46">
        <f t="shared" si="120"/>
        <v>1</v>
      </c>
      <c r="AP63" s="37"/>
      <c r="AQ63" s="43">
        <f t="shared" si="3"/>
        <v>1</v>
      </c>
      <c r="AR63" s="41"/>
      <c r="AS63" s="41"/>
      <c r="AT63" s="53"/>
      <c r="AU63" s="54"/>
      <c r="AV63" s="54"/>
    </row>
    <row r="64" spans="1:48" ht="90" customHeight="1" x14ac:dyDescent="0.4">
      <c r="A64" s="35">
        <f>A61+1</f>
        <v>54</v>
      </c>
      <c r="B64" s="110" t="s">
        <v>291</v>
      </c>
      <c r="C64" s="41"/>
      <c r="D64" s="105" t="s">
        <v>292</v>
      </c>
      <c r="E64" s="41" t="s">
        <v>293</v>
      </c>
      <c r="F64" s="41" t="s">
        <v>294</v>
      </c>
      <c r="G64" s="53"/>
      <c r="H64" s="74"/>
      <c r="I64" s="41"/>
      <c r="J64" s="37"/>
      <c r="K64" s="42">
        <v>45689</v>
      </c>
      <c r="L64" s="43"/>
      <c r="M64" s="43">
        <v>151</v>
      </c>
      <c r="N64" s="109" t="s">
        <v>1100</v>
      </c>
      <c r="O64" s="43">
        <v>0</v>
      </c>
      <c r="P64" s="45">
        <f t="shared" si="0"/>
        <v>0</v>
      </c>
      <c r="Q64" s="46">
        <f t="shared" ref="Q64:T64" si="121">AK64</f>
        <v>0</v>
      </c>
      <c r="R64" s="46">
        <f t="shared" si="121"/>
        <v>0</v>
      </c>
      <c r="S64" s="46">
        <f t="shared" si="121"/>
        <v>0</v>
      </c>
      <c r="T64" s="47">
        <f t="shared" si="121"/>
        <v>0</v>
      </c>
      <c r="U64" s="48"/>
      <c r="V64" s="37"/>
      <c r="W64" s="37"/>
      <c r="X64" s="37">
        <v>1</v>
      </c>
      <c r="Y64" s="49"/>
      <c r="Z64" s="50"/>
      <c r="AA64" s="37"/>
      <c r="AB64" s="37"/>
      <c r="AC64" s="37">
        <v>1</v>
      </c>
      <c r="AD64" s="49"/>
      <c r="AE64" s="50"/>
      <c r="AF64" s="37"/>
      <c r="AG64" s="37"/>
      <c r="AH64" s="37"/>
      <c r="AI64" s="49"/>
      <c r="AJ64" s="51">
        <f>'EQUIPO ENERO 2025'!AP60</f>
        <v>34</v>
      </c>
      <c r="AK64" s="52">
        <f t="shared" ref="AK64:AO64" si="122">P64-Z64+AE64+U64</f>
        <v>0</v>
      </c>
      <c r="AL64" s="46">
        <f t="shared" si="122"/>
        <v>0</v>
      </c>
      <c r="AM64" s="46">
        <f t="shared" si="122"/>
        <v>0</v>
      </c>
      <c r="AN64" s="46">
        <f t="shared" si="122"/>
        <v>0</v>
      </c>
      <c r="AO64" s="46">
        <f t="shared" si="122"/>
        <v>0</v>
      </c>
      <c r="AP64" s="37"/>
      <c r="AQ64" s="43">
        <f t="shared" si="3"/>
        <v>0</v>
      </c>
      <c r="AR64" s="41"/>
      <c r="AS64" s="41">
        <v>449</v>
      </c>
      <c r="AT64" s="53"/>
      <c r="AU64" s="54"/>
      <c r="AV64" s="54"/>
    </row>
    <row r="65" spans="1:48" ht="90" customHeight="1" x14ac:dyDescent="0.4">
      <c r="A65" s="35">
        <f t="shared" ref="A65:A217" si="123">A64+1</f>
        <v>55</v>
      </c>
      <c r="B65" s="73" t="s">
        <v>296</v>
      </c>
      <c r="C65" s="41" t="s">
        <v>38</v>
      </c>
      <c r="D65" s="41" t="s">
        <v>59</v>
      </c>
      <c r="E65" s="41" t="s">
        <v>59</v>
      </c>
      <c r="F65" s="41" t="s">
        <v>297</v>
      </c>
      <c r="G65" s="44" t="s">
        <v>42</v>
      </c>
      <c r="H65" s="74">
        <v>300</v>
      </c>
      <c r="I65" s="41" t="s">
        <v>298</v>
      </c>
      <c r="J65" s="37" t="s">
        <v>72</v>
      </c>
      <c r="K65" s="42">
        <v>45107</v>
      </c>
      <c r="L65" s="43" t="s">
        <v>109</v>
      </c>
      <c r="M65" s="43">
        <v>387</v>
      </c>
      <c r="N65" s="44"/>
      <c r="O65" s="43">
        <f>'EQUIPO ABRIL 2025'!AQ61</f>
        <v>32</v>
      </c>
      <c r="P65" s="45">
        <f t="shared" si="0"/>
        <v>32</v>
      </c>
      <c r="Q65" s="46">
        <f t="shared" ref="Q65:T65" si="124">AK65</f>
        <v>32</v>
      </c>
      <c r="R65" s="46">
        <f t="shared" si="124"/>
        <v>32</v>
      </c>
      <c r="S65" s="46">
        <f t="shared" si="124"/>
        <v>32</v>
      </c>
      <c r="T65" s="47">
        <f t="shared" si="124"/>
        <v>32</v>
      </c>
      <c r="U65" s="48"/>
      <c r="V65" s="37"/>
      <c r="W65" s="37"/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1">
        <f>'EQUIPO ENERO 2025'!AP60</f>
        <v>34</v>
      </c>
      <c r="AK65" s="52">
        <f t="shared" ref="AK65:AO65" si="125">P65-Z65+AE65+U65</f>
        <v>32</v>
      </c>
      <c r="AL65" s="46">
        <f t="shared" si="125"/>
        <v>32</v>
      </c>
      <c r="AM65" s="46">
        <f t="shared" si="125"/>
        <v>32</v>
      </c>
      <c r="AN65" s="46">
        <f t="shared" si="125"/>
        <v>32</v>
      </c>
      <c r="AO65" s="46">
        <f t="shared" si="125"/>
        <v>32</v>
      </c>
      <c r="AP65" s="37"/>
      <c r="AQ65" s="43">
        <f t="shared" si="3"/>
        <v>32</v>
      </c>
      <c r="AR65" s="41"/>
      <c r="AS65" s="41"/>
      <c r="AT65" s="53"/>
      <c r="AU65" s="54"/>
      <c r="AV65" s="54"/>
    </row>
    <row r="66" spans="1:48" ht="90" customHeight="1" x14ac:dyDescent="0.4">
      <c r="A66" s="35">
        <f t="shared" si="123"/>
        <v>56</v>
      </c>
      <c r="B66" s="73" t="s">
        <v>300</v>
      </c>
      <c r="C66" s="41" t="s">
        <v>38</v>
      </c>
      <c r="D66" s="41" t="s">
        <v>59</v>
      </c>
      <c r="E66" s="41" t="s">
        <v>59</v>
      </c>
      <c r="F66" s="41" t="s">
        <v>301</v>
      </c>
      <c r="G66" s="44" t="s">
        <v>42</v>
      </c>
      <c r="H66" s="74">
        <v>300</v>
      </c>
      <c r="I66" s="41" t="s">
        <v>302</v>
      </c>
      <c r="J66" s="37" t="s">
        <v>72</v>
      </c>
      <c r="K66" s="42">
        <v>45107</v>
      </c>
      <c r="L66" s="43" t="s">
        <v>109</v>
      </c>
      <c r="M66" s="43">
        <v>387</v>
      </c>
      <c r="N66" s="44"/>
      <c r="O66" s="43">
        <f>'EQUIPO ABRIL 2025'!AQ62</f>
        <v>50</v>
      </c>
      <c r="P66" s="45">
        <f t="shared" si="0"/>
        <v>50</v>
      </c>
      <c r="Q66" s="46">
        <f t="shared" ref="Q66:T66" si="126">AK66</f>
        <v>50</v>
      </c>
      <c r="R66" s="46">
        <f t="shared" si="126"/>
        <v>50</v>
      </c>
      <c r="S66" s="46">
        <f t="shared" si="126"/>
        <v>50</v>
      </c>
      <c r="T66" s="47">
        <f t="shared" si="126"/>
        <v>50</v>
      </c>
      <c r="U66" s="48"/>
      <c r="V66" s="37"/>
      <c r="W66" s="37"/>
      <c r="X66" s="37"/>
      <c r="Y66" s="49"/>
      <c r="Z66" s="50"/>
      <c r="AA66" s="37"/>
      <c r="AB66" s="37">
        <v>1</v>
      </c>
      <c r="AC66" s="37"/>
      <c r="AD66" s="49"/>
      <c r="AE66" s="50"/>
      <c r="AF66" s="37"/>
      <c r="AG66" s="37">
        <v>1</v>
      </c>
      <c r="AH66" s="37"/>
      <c r="AI66" s="49"/>
      <c r="AJ66" s="51">
        <f>'EQUIPO ENERO 2025'!AP61</f>
        <v>58</v>
      </c>
      <c r="AK66" s="52">
        <f t="shared" ref="AK66:AO66" si="127">P66-Z66+AE66+U66</f>
        <v>50</v>
      </c>
      <c r="AL66" s="46">
        <f t="shared" si="127"/>
        <v>50</v>
      </c>
      <c r="AM66" s="46">
        <f t="shared" si="127"/>
        <v>50</v>
      </c>
      <c r="AN66" s="46">
        <f t="shared" si="127"/>
        <v>50</v>
      </c>
      <c r="AO66" s="46">
        <f t="shared" si="127"/>
        <v>50</v>
      </c>
      <c r="AP66" s="37"/>
      <c r="AQ66" s="43">
        <f t="shared" si="3"/>
        <v>50</v>
      </c>
      <c r="AR66" s="41"/>
      <c r="AS66" s="41">
        <v>465</v>
      </c>
      <c r="AT66" s="53"/>
      <c r="AU66" s="54"/>
      <c r="AV66" s="54"/>
    </row>
    <row r="67" spans="1:48" ht="90" customHeight="1" x14ac:dyDescent="0.4">
      <c r="A67" s="35">
        <f t="shared" si="123"/>
        <v>57</v>
      </c>
      <c r="B67" s="73" t="s">
        <v>306</v>
      </c>
      <c r="C67" s="41" t="s">
        <v>155</v>
      </c>
      <c r="D67" s="41"/>
      <c r="E67" s="41" t="s">
        <v>59</v>
      </c>
      <c r="F67" s="41" t="s">
        <v>301</v>
      </c>
      <c r="G67" s="44"/>
      <c r="H67" s="74"/>
      <c r="I67" s="41"/>
      <c r="J67" s="37"/>
      <c r="K67" s="42"/>
      <c r="L67" s="43"/>
      <c r="M67" s="43">
        <v>72</v>
      </c>
      <c r="N67" s="44"/>
      <c r="O67" s="43">
        <f>'EQUIPO ABRIL 2025'!AQ63</f>
        <v>0</v>
      </c>
      <c r="P67" s="45">
        <f t="shared" si="0"/>
        <v>0</v>
      </c>
      <c r="Q67" s="46">
        <f t="shared" ref="Q67:T67" si="128">AK67</f>
        <v>0</v>
      </c>
      <c r="R67" s="46">
        <f t="shared" si="128"/>
        <v>0</v>
      </c>
      <c r="S67" s="46">
        <f t="shared" si="128"/>
        <v>0</v>
      </c>
      <c r="T67" s="47">
        <f t="shared" si="128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1">
        <f>'EQUIPO ENERO 2025'!AP62</f>
        <v>0</v>
      </c>
      <c r="AK67" s="52">
        <f t="shared" ref="AK67:AO67" si="129">P67-Z67+AE67+U67</f>
        <v>0</v>
      </c>
      <c r="AL67" s="46">
        <f t="shared" si="129"/>
        <v>0</v>
      </c>
      <c r="AM67" s="46">
        <f t="shared" si="129"/>
        <v>0</v>
      </c>
      <c r="AN67" s="46">
        <f t="shared" si="129"/>
        <v>0</v>
      </c>
      <c r="AO67" s="46">
        <f t="shared" si="129"/>
        <v>0</v>
      </c>
      <c r="AP67" s="37"/>
      <c r="AQ67" s="43">
        <f t="shared" si="3"/>
        <v>0</v>
      </c>
      <c r="AR67" s="53"/>
      <c r="AS67" s="53"/>
      <c r="AT67" s="53"/>
      <c r="AU67" s="54"/>
      <c r="AV67" s="54"/>
    </row>
    <row r="68" spans="1:48" ht="90" customHeight="1" x14ac:dyDescent="0.4">
      <c r="A68" s="35">
        <f t="shared" si="123"/>
        <v>58</v>
      </c>
      <c r="B68" s="73" t="s">
        <v>307</v>
      </c>
      <c r="C68" s="41" t="s">
        <v>74</v>
      </c>
      <c r="D68" s="41" t="s">
        <v>59</v>
      </c>
      <c r="E68" s="53" t="s">
        <v>308</v>
      </c>
      <c r="F68" s="41" t="s">
        <v>309</v>
      </c>
      <c r="G68" s="44" t="s">
        <v>42</v>
      </c>
      <c r="H68" s="74"/>
      <c r="I68" s="41" t="s">
        <v>310</v>
      </c>
      <c r="J68" s="37" t="s">
        <v>72</v>
      </c>
      <c r="K68" s="42">
        <v>45574</v>
      </c>
      <c r="L68" s="43" t="s">
        <v>142</v>
      </c>
      <c r="M68" s="43">
        <v>75</v>
      </c>
      <c r="N68" s="44"/>
      <c r="O68" s="43">
        <f>'EQUIPO ABRIL 2025'!AQ64</f>
        <v>24</v>
      </c>
      <c r="P68" s="45">
        <f t="shared" si="0"/>
        <v>24</v>
      </c>
      <c r="Q68" s="46">
        <f t="shared" ref="Q68:T68" si="130">AK68</f>
        <v>24</v>
      </c>
      <c r="R68" s="46">
        <f t="shared" si="130"/>
        <v>24</v>
      </c>
      <c r="S68" s="46">
        <f t="shared" si="130"/>
        <v>24</v>
      </c>
      <c r="T68" s="47">
        <f t="shared" si="130"/>
        <v>24</v>
      </c>
      <c r="U68" s="48"/>
      <c r="V68" s="37"/>
      <c r="W68" s="37"/>
      <c r="X68" s="37"/>
      <c r="Y68" s="49"/>
      <c r="Z68" s="50"/>
      <c r="AA68" s="37">
        <v>3</v>
      </c>
      <c r="AB68" s="37"/>
      <c r="AC68" s="37"/>
      <c r="AD68" s="49"/>
      <c r="AE68" s="50"/>
      <c r="AF68" s="37">
        <v>3</v>
      </c>
      <c r="AG68" s="37"/>
      <c r="AH68" s="37"/>
      <c r="AI68" s="49"/>
      <c r="AJ68" s="51">
        <f>'EQUIPO ENERO 2025'!AP63</f>
        <v>25</v>
      </c>
      <c r="AK68" s="52">
        <f t="shared" ref="AK68:AO68" si="131">P68-Z68+AE68+U68</f>
        <v>24</v>
      </c>
      <c r="AL68" s="46">
        <f t="shared" si="131"/>
        <v>24</v>
      </c>
      <c r="AM68" s="46">
        <f t="shared" si="131"/>
        <v>24</v>
      </c>
      <c r="AN68" s="46">
        <f t="shared" si="131"/>
        <v>24</v>
      </c>
      <c r="AO68" s="46">
        <f t="shared" si="131"/>
        <v>24</v>
      </c>
      <c r="AP68" s="37"/>
      <c r="AQ68" s="43">
        <f t="shared" si="3"/>
        <v>24</v>
      </c>
      <c r="AR68" s="53"/>
      <c r="AS68" s="53">
        <v>459</v>
      </c>
      <c r="AT68" s="53"/>
      <c r="AU68" s="54"/>
      <c r="AV68" s="54"/>
    </row>
    <row r="69" spans="1:48" ht="90" customHeight="1" x14ac:dyDescent="0.4">
      <c r="A69" s="35">
        <f t="shared" si="123"/>
        <v>59</v>
      </c>
      <c r="B69" s="73" t="s">
        <v>315</v>
      </c>
      <c r="C69" s="41" t="s">
        <v>74</v>
      </c>
      <c r="D69" s="41" t="s">
        <v>59</v>
      </c>
      <c r="E69" s="53" t="s">
        <v>316</v>
      </c>
      <c r="F69" s="41" t="s">
        <v>317</v>
      </c>
      <c r="G69" s="44" t="s">
        <v>42</v>
      </c>
      <c r="H69" s="74"/>
      <c r="I69" s="41" t="s">
        <v>318</v>
      </c>
      <c r="J69" s="37" t="s">
        <v>72</v>
      </c>
      <c r="K69" s="42">
        <v>45574</v>
      </c>
      <c r="L69" s="43" t="s">
        <v>142</v>
      </c>
      <c r="M69" s="43">
        <v>75</v>
      </c>
      <c r="N69" s="44"/>
      <c r="O69" s="43">
        <f>'EQUIPO ABRIL 2025'!AQ65</f>
        <v>45</v>
      </c>
      <c r="P69" s="45">
        <f t="shared" si="0"/>
        <v>45</v>
      </c>
      <c r="Q69" s="46">
        <f t="shared" ref="Q69:T69" si="132">AK69</f>
        <v>45</v>
      </c>
      <c r="R69" s="46">
        <f t="shared" si="132"/>
        <v>45</v>
      </c>
      <c r="S69" s="46">
        <f t="shared" si="132"/>
        <v>45</v>
      </c>
      <c r="T69" s="47">
        <f t="shared" si="132"/>
        <v>45</v>
      </c>
      <c r="U69" s="48"/>
      <c r="V69" s="37"/>
      <c r="W69" s="37"/>
      <c r="X69" s="37"/>
      <c r="Y69" s="49"/>
      <c r="Z69" s="50"/>
      <c r="AA69" s="37">
        <v>3</v>
      </c>
      <c r="AB69" s="37"/>
      <c r="AC69" s="37"/>
      <c r="AD69" s="49"/>
      <c r="AE69" s="50"/>
      <c r="AF69" s="37">
        <v>3</v>
      </c>
      <c r="AG69" s="37"/>
      <c r="AH69" s="37"/>
      <c r="AI69" s="49"/>
      <c r="AJ69" s="51">
        <f>'EQUIPO ENERO 2025'!AP64</f>
        <v>45</v>
      </c>
      <c r="AK69" s="52">
        <f t="shared" ref="AK69:AO69" si="133">P69-Z69+AE69+U69</f>
        <v>45</v>
      </c>
      <c r="AL69" s="46">
        <f t="shared" si="133"/>
        <v>45</v>
      </c>
      <c r="AM69" s="46">
        <f t="shared" si="133"/>
        <v>45</v>
      </c>
      <c r="AN69" s="46">
        <f t="shared" si="133"/>
        <v>45</v>
      </c>
      <c r="AO69" s="46">
        <f t="shared" si="133"/>
        <v>45</v>
      </c>
      <c r="AP69" s="37"/>
      <c r="AQ69" s="43">
        <f t="shared" si="3"/>
        <v>45</v>
      </c>
      <c r="AR69" s="53"/>
      <c r="AS69" s="53"/>
      <c r="AT69" s="53"/>
      <c r="AU69" s="54"/>
      <c r="AV69" s="54"/>
    </row>
    <row r="70" spans="1:48" ht="90" customHeight="1" x14ac:dyDescent="0.4">
      <c r="A70" s="35">
        <f t="shared" si="123"/>
        <v>60</v>
      </c>
      <c r="B70" s="73" t="s">
        <v>322</v>
      </c>
      <c r="C70" s="41" t="s">
        <v>155</v>
      </c>
      <c r="D70" s="41" t="s">
        <v>59</v>
      </c>
      <c r="E70" s="41" t="s">
        <v>323</v>
      </c>
      <c r="F70" s="41" t="s">
        <v>324</v>
      </c>
      <c r="G70" s="44" t="s">
        <v>42</v>
      </c>
      <c r="H70" s="74"/>
      <c r="I70" s="41" t="s">
        <v>326</v>
      </c>
      <c r="J70" s="37" t="s">
        <v>72</v>
      </c>
      <c r="K70" s="42">
        <v>45673</v>
      </c>
      <c r="L70" s="43" t="s">
        <v>89</v>
      </c>
      <c r="M70" s="43">
        <v>130</v>
      </c>
      <c r="N70" s="44"/>
      <c r="O70" s="43">
        <f>'EQUIPO ABRIL 2025'!AQ66</f>
        <v>2</v>
      </c>
      <c r="P70" s="45">
        <f t="shared" si="0"/>
        <v>2</v>
      </c>
      <c r="Q70" s="46">
        <f t="shared" ref="Q70:T70" si="134">AK70</f>
        <v>2</v>
      </c>
      <c r="R70" s="46">
        <f t="shared" si="134"/>
        <v>2</v>
      </c>
      <c r="S70" s="46">
        <f t="shared" si="134"/>
        <v>2</v>
      </c>
      <c r="T70" s="47">
        <f t="shared" si="134"/>
        <v>2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1">
        <f>'EQUIPO ENERO 2025'!AP65</f>
        <v>4</v>
      </c>
      <c r="AK70" s="52">
        <f t="shared" ref="AK70:AO70" si="135">P70-Z70+AE70+U70</f>
        <v>2</v>
      </c>
      <c r="AL70" s="46">
        <f t="shared" si="135"/>
        <v>2</v>
      </c>
      <c r="AM70" s="46">
        <f t="shared" si="135"/>
        <v>2</v>
      </c>
      <c r="AN70" s="46">
        <f t="shared" si="135"/>
        <v>2</v>
      </c>
      <c r="AO70" s="46">
        <f t="shared" si="135"/>
        <v>2</v>
      </c>
      <c r="AP70" s="37"/>
      <c r="AQ70" s="43">
        <f t="shared" si="3"/>
        <v>2</v>
      </c>
      <c r="AR70" s="53"/>
      <c r="AS70" s="53"/>
      <c r="AT70" s="53"/>
      <c r="AU70" s="54"/>
      <c r="AV70" s="54"/>
    </row>
    <row r="71" spans="1:48" ht="90" customHeight="1" x14ac:dyDescent="0.4">
      <c r="A71" s="35">
        <f t="shared" si="123"/>
        <v>61</v>
      </c>
      <c r="B71" s="73" t="s">
        <v>328</v>
      </c>
      <c r="C71" s="41" t="s">
        <v>155</v>
      </c>
      <c r="D71" s="41" t="s">
        <v>59</v>
      </c>
      <c r="E71" s="41" t="s">
        <v>329</v>
      </c>
      <c r="F71" s="41" t="s">
        <v>330</v>
      </c>
      <c r="G71" s="44" t="s">
        <v>42</v>
      </c>
      <c r="H71" s="74"/>
      <c r="I71" s="41" t="s">
        <v>331</v>
      </c>
      <c r="J71" s="37" t="s">
        <v>72</v>
      </c>
      <c r="K71" s="42">
        <v>45673</v>
      </c>
      <c r="L71" s="43" t="s">
        <v>89</v>
      </c>
      <c r="M71" s="43">
        <v>131</v>
      </c>
      <c r="N71" s="44"/>
      <c r="O71" s="43">
        <f>'EQUIPO ABRIL 2025'!AQ67</f>
        <v>10</v>
      </c>
      <c r="P71" s="45">
        <f t="shared" si="0"/>
        <v>10</v>
      </c>
      <c r="Q71" s="46">
        <f t="shared" ref="Q71:T71" si="136">AK71</f>
        <v>10</v>
      </c>
      <c r="R71" s="46">
        <f t="shared" si="136"/>
        <v>10</v>
      </c>
      <c r="S71" s="46">
        <f t="shared" si="136"/>
        <v>10</v>
      </c>
      <c r="T71" s="47">
        <f t="shared" si="136"/>
        <v>10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1">
        <f>'EQUIPO ENERO 2025'!AP66</f>
        <v>10</v>
      </c>
      <c r="AK71" s="52">
        <f t="shared" ref="AK71:AO71" si="137">P71-Z71+AE71+U71</f>
        <v>10</v>
      </c>
      <c r="AL71" s="46">
        <f t="shared" si="137"/>
        <v>10</v>
      </c>
      <c r="AM71" s="46">
        <f t="shared" si="137"/>
        <v>10</v>
      </c>
      <c r="AN71" s="46">
        <f t="shared" si="137"/>
        <v>10</v>
      </c>
      <c r="AO71" s="46">
        <f t="shared" si="137"/>
        <v>10</v>
      </c>
      <c r="AP71" s="37"/>
      <c r="AQ71" s="43">
        <f t="shared" si="3"/>
        <v>10</v>
      </c>
      <c r="AR71" s="53"/>
      <c r="AS71" s="53"/>
      <c r="AT71" s="53"/>
      <c r="AU71" s="54"/>
      <c r="AV71" s="54"/>
    </row>
    <row r="72" spans="1:48" ht="90" customHeight="1" x14ac:dyDescent="0.4">
      <c r="A72" s="35">
        <f t="shared" si="123"/>
        <v>62</v>
      </c>
      <c r="B72" s="67" t="s">
        <v>333</v>
      </c>
      <c r="C72" s="41" t="s">
        <v>38</v>
      </c>
      <c r="D72" s="105" t="s">
        <v>334</v>
      </c>
      <c r="E72" s="41" t="s">
        <v>335</v>
      </c>
      <c r="F72" s="41"/>
      <c r="G72" s="53" t="s">
        <v>42</v>
      </c>
      <c r="H72" s="41"/>
      <c r="I72" s="41" t="s">
        <v>336</v>
      </c>
      <c r="J72" s="39"/>
      <c r="K72" s="42">
        <v>44592</v>
      </c>
      <c r="L72" s="43"/>
      <c r="M72" s="43"/>
      <c r="N72" s="44"/>
      <c r="O72" s="43">
        <f>'EQUIPO ABRIL 2025'!AQ68</f>
        <v>0</v>
      </c>
      <c r="P72" s="45">
        <f t="shared" si="0"/>
        <v>0</v>
      </c>
      <c r="Q72" s="46">
        <f t="shared" ref="Q72:T72" si="138">AK72</f>
        <v>0</v>
      </c>
      <c r="R72" s="46">
        <f t="shared" si="138"/>
        <v>0</v>
      </c>
      <c r="S72" s="46">
        <f t="shared" si="138"/>
        <v>0</v>
      </c>
      <c r="T72" s="47">
        <f t="shared" si="138"/>
        <v>0</v>
      </c>
      <c r="U72" s="48"/>
      <c r="V72" s="37"/>
      <c r="W72" s="37"/>
      <c r="X72" s="37"/>
      <c r="Y72" s="49"/>
      <c r="Z72" s="50"/>
      <c r="AA72" s="37">
        <v>2</v>
      </c>
      <c r="AB72" s="37"/>
      <c r="AC72" s="37"/>
      <c r="AD72" s="49"/>
      <c r="AE72" s="50"/>
      <c r="AF72" s="37">
        <v>2</v>
      </c>
      <c r="AG72" s="37"/>
      <c r="AH72" s="37"/>
      <c r="AI72" s="49"/>
      <c r="AJ72" s="51">
        <f>'EQUIPO ENERO 2025'!AP67</f>
        <v>0</v>
      </c>
      <c r="AK72" s="52">
        <f t="shared" ref="AK72:AO72" si="139">P72-Z72+AE72+U72</f>
        <v>0</v>
      </c>
      <c r="AL72" s="46">
        <f t="shared" si="139"/>
        <v>0</v>
      </c>
      <c r="AM72" s="46">
        <f t="shared" si="139"/>
        <v>0</v>
      </c>
      <c r="AN72" s="46">
        <f t="shared" si="139"/>
        <v>0</v>
      </c>
      <c r="AO72" s="46">
        <f t="shared" si="139"/>
        <v>0</v>
      </c>
      <c r="AP72" s="37"/>
      <c r="AQ72" s="43">
        <f t="shared" si="3"/>
        <v>0</v>
      </c>
      <c r="AR72" s="41"/>
      <c r="AS72" s="41"/>
      <c r="AT72" s="53"/>
      <c r="AU72" s="54"/>
      <c r="AV72" s="54"/>
    </row>
    <row r="73" spans="1:48" ht="90" customHeight="1" x14ac:dyDescent="0.4">
      <c r="A73" s="35">
        <f t="shared" si="123"/>
        <v>63</v>
      </c>
      <c r="B73" s="67" t="s">
        <v>339</v>
      </c>
      <c r="C73" s="41" t="s">
        <v>38</v>
      </c>
      <c r="D73" s="105" t="s">
        <v>334</v>
      </c>
      <c r="E73" s="41" t="s">
        <v>340</v>
      </c>
      <c r="F73" s="41"/>
      <c r="G73" s="53" t="s">
        <v>42</v>
      </c>
      <c r="H73" s="41"/>
      <c r="I73" s="41" t="s">
        <v>341</v>
      </c>
      <c r="J73" s="44"/>
      <c r="K73" s="42">
        <v>44592</v>
      </c>
      <c r="L73" s="43"/>
      <c r="M73" s="43"/>
      <c r="N73" s="44"/>
      <c r="O73" s="43">
        <f>'EQUIPO ABRIL 2025'!AQ69</f>
        <v>0</v>
      </c>
      <c r="P73" s="45">
        <f t="shared" si="0"/>
        <v>0</v>
      </c>
      <c r="Q73" s="46">
        <f t="shared" ref="Q73:T73" si="140">AK73</f>
        <v>-2</v>
      </c>
      <c r="R73" s="46">
        <f t="shared" si="140"/>
        <v>-2</v>
      </c>
      <c r="S73" s="46">
        <f t="shared" si="140"/>
        <v>-2</v>
      </c>
      <c r="T73" s="47">
        <f t="shared" si="140"/>
        <v>-2</v>
      </c>
      <c r="U73" s="48"/>
      <c r="V73" s="37"/>
      <c r="W73" s="37"/>
      <c r="X73" s="37"/>
      <c r="Y73" s="49"/>
      <c r="Z73" s="50">
        <v>3</v>
      </c>
      <c r="AA73" s="37">
        <v>2</v>
      </c>
      <c r="AB73" s="37"/>
      <c r="AC73" s="37"/>
      <c r="AD73" s="49"/>
      <c r="AE73" s="50">
        <v>1</v>
      </c>
      <c r="AF73" s="37">
        <v>2</v>
      </c>
      <c r="AG73" s="37"/>
      <c r="AH73" s="37"/>
      <c r="AI73" s="49"/>
      <c r="AJ73" s="51">
        <f>'EQUIPO ENERO 2025'!AP68</f>
        <v>0</v>
      </c>
      <c r="AK73" s="52">
        <f t="shared" ref="AK73:AO73" si="141">P73-Z73+AE73+U73</f>
        <v>-2</v>
      </c>
      <c r="AL73" s="46">
        <f t="shared" si="141"/>
        <v>-2</v>
      </c>
      <c r="AM73" s="46">
        <f t="shared" si="141"/>
        <v>-2</v>
      </c>
      <c r="AN73" s="46">
        <f t="shared" si="141"/>
        <v>-2</v>
      </c>
      <c r="AO73" s="46">
        <f t="shared" si="141"/>
        <v>-2</v>
      </c>
      <c r="AP73" s="37"/>
      <c r="AQ73" s="43">
        <f t="shared" si="3"/>
        <v>-2</v>
      </c>
      <c r="AR73" s="41"/>
      <c r="AS73" s="41"/>
      <c r="AT73" s="53"/>
      <c r="AU73" s="54"/>
      <c r="AV73" s="54"/>
    </row>
    <row r="74" spans="1:48" ht="90" customHeight="1" x14ac:dyDescent="0.4">
      <c r="A74" s="35">
        <f t="shared" si="123"/>
        <v>64</v>
      </c>
      <c r="B74" s="67" t="s">
        <v>344</v>
      </c>
      <c r="C74" s="37" t="s">
        <v>52</v>
      </c>
      <c r="D74" s="37"/>
      <c r="E74" s="41" t="s">
        <v>345</v>
      </c>
      <c r="F74" s="37"/>
      <c r="G74" s="38"/>
      <c r="H74" s="37"/>
      <c r="I74" s="41" t="s">
        <v>346</v>
      </c>
      <c r="J74" s="37" t="s">
        <v>72</v>
      </c>
      <c r="K74" s="42">
        <v>45279</v>
      </c>
      <c r="L74" s="43"/>
      <c r="M74" s="43">
        <v>481</v>
      </c>
      <c r="N74" s="44"/>
      <c r="O74" s="43">
        <f>'EQUIPO ABRIL 2025'!AQ70</f>
        <v>12</v>
      </c>
      <c r="P74" s="45">
        <f t="shared" si="0"/>
        <v>12</v>
      </c>
      <c r="Q74" s="46">
        <f t="shared" ref="Q74:T74" si="142">AK74</f>
        <v>12</v>
      </c>
      <c r="R74" s="46">
        <f t="shared" si="142"/>
        <v>12</v>
      </c>
      <c r="S74" s="46">
        <f t="shared" si="142"/>
        <v>12</v>
      </c>
      <c r="T74" s="47">
        <f t="shared" si="142"/>
        <v>12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1">
        <f>'EQUIPO ENERO 2025'!AP69</f>
        <v>12</v>
      </c>
      <c r="AK74" s="52">
        <f t="shared" ref="AK74:AO74" si="143">P74-Z74+AE74+U74</f>
        <v>12</v>
      </c>
      <c r="AL74" s="46">
        <f t="shared" si="143"/>
        <v>12</v>
      </c>
      <c r="AM74" s="46">
        <f t="shared" si="143"/>
        <v>12</v>
      </c>
      <c r="AN74" s="46">
        <f t="shared" si="143"/>
        <v>12</v>
      </c>
      <c r="AO74" s="46">
        <f t="shared" si="143"/>
        <v>12</v>
      </c>
      <c r="AP74" s="37"/>
      <c r="AQ74" s="43">
        <f t="shared" si="3"/>
        <v>12</v>
      </c>
      <c r="AR74" s="41"/>
      <c r="AS74" s="41"/>
      <c r="AT74" s="53"/>
      <c r="AU74" s="54"/>
      <c r="AV74" s="54"/>
    </row>
    <row r="75" spans="1:48" ht="90" customHeight="1" x14ac:dyDescent="0.4">
      <c r="A75" s="35">
        <f t="shared" si="123"/>
        <v>65</v>
      </c>
      <c r="B75" s="67" t="s">
        <v>348</v>
      </c>
      <c r="C75" s="37" t="s">
        <v>155</v>
      </c>
      <c r="D75" s="37" t="s">
        <v>59</v>
      </c>
      <c r="E75" s="41" t="s">
        <v>59</v>
      </c>
      <c r="F75" s="37" t="s">
        <v>87</v>
      </c>
      <c r="G75" s="38" t="s">
        <v>42</v>
      </c>
      <c r="H75" s="37"/>
      <c r="I75" s="41" t="s">
        <v>349</v>
      </c>
      <c r="J75" s="37" t="s">
        <v>72</v>
      </c>
      <c r="K75" s="42">
        <v>45673</v>
      </c>
      <c r="L75" s="43" t="s">
        <v>89</v>
      </c>
      <c r="M75" s="43">
        <v>130</v>
      </c>
      <c r="N75" s="131"/>
      <c r="O75" s="43">
        <f>'EQUIPO ABRIL 2025'!AQ71</f>
        <v>11</v>
      </c>
      <c r="P75" s="45">
        <f t="shared" si="0"/>
        <v>11</v>
      </c>
      <c r="Q75" s="46">
        <f t="shared" ref="Q75:T75" si="144">AK75</f>
        <v>11</v>
      </c>
      <c r="R75" s="46">
        <f t="shared" si="144"/>
        <v>11</v>
      </c>
      <c r="S75" s="37">
        <f t="shared" si="144"/>
        <v>11</v>
      </c>
      <c r="T75" s="132">
        <f t="shared" si="144"/>
        <v>11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1">
        <f>'EQUIPO ENERO 2025'!AP70</f>
        <v>11</v>
      </c>
      <c r="AK75" s="52">
        <f t="shared" ref="AK75:AL75" si="145">P75-Z75+AE75+U75</f>
        <v>11</v>
      </c>
      <c r="AL75" s="46">
        <f t="shared" si="145"/>
        <v>11</v>
      </c>
      <c r="AM75" s="37">
        <v>11</v>
      </c>
      <c r="AN75" s="37">
        <f t="shared" ref="AN75:AO75" si="146">S75-AC75+AH75+X75</f>
        <v>11</v>
      </c>
      <c r="AO75" s="37">
        <f t="shared" si="146"/>
        <v>11</v>
      </c>
      <c r="AP75" s="37"/>
      <c r="AQ75" s="43">
        <f t="shared" si="3"/>
        <v>11</v>
      </c>
      <c r="AR75" s="41"/>
      <c r="AS75" s="41"/>
      <c r="AT75" s="53"/>
      <c r="AU75" s="54"/>
      <c r="AV75" s="54"/>
    </row>
    <row r="76" spans="1:48" ht="90" customHeight="1" x14ac:dyDescent="0.4">
      <c r="A76" s="35">
        <f t="shared" si="123"/>
        <v>66</v>
      </c>
      <c r="B76" s="67" t="s">
        <v>350</v>
      </c>
      <c r="C76" s="41" t="s">
        <v>38</v>
      </c>
      <c r="D76" s="37"/>
      <c r="E76" s="41"/>
      <c r="F76" s="37"/>
      <c r="G76" s="38" t="s">
        <v>42</v>
      </c>
      <c r="H76" s="37"/>
      <c r="I76" s="41" t="s">
        <v>351</v>
      </c>
      <c r="J76" s="37"/>
      <c r="K76" s="42"/>
      <c r="L76" s="43"/>
      <c r="M76" s="43"/>
      <c r="N76" s="44"/>
      <c r="O76" s="43">
        <f>'EQUIPO ABRIL 2025'!AQ72</f>
        <v>3</v>
      </c>
      <c r="P76" s="45">
        <f t="shared" si="0"/>
        <v>3</v>
      </c>
      <c r="Q76" s="46">
        <f t="shared" ref="Q76:T76" si="147">AK76</f>
        <v>3</v>
      </c>
      <c r="R76" s="46">
        <f t="shared" si="147"/>
        <v>3</v>
      </c>
      <c r="S76" s="46">
        <f t="shared" si="147"/>
        <v>3</v>
      </c>
      <c r="T76" s="47">
        <f t="shared" si="147"/>
        <v>3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1">
        <f>'EQUIPO ENERO 2025'!AP71</f>
        <v>3</v>
      </c>
      <c r="AK76" s="52">
        <f t="shared" ref="AK76:AO76" si="148">P76-Z76+AE76+U76</f>
        <v>3</v>
      </c>
      <c r="AL76" s="46">
        <f t="shared" si="148"/>
        <v>3</v>
      </c>
      <c r="AM76" s="46">
        <f t="shared" si="148"/>
        <v>3</v>
      </c>
      <c r="AN76" s="46">
        <f t="shared" si="148"/>
        <v>3</v>
      </c>
      <c r="AO76" s="46">
        <f t="shared" si="148"/>
        <v>3</v>
      </c>
      <c r="AP76" s="37"/>
      <c r="AQ76" s="43">
        <f t="shared" si="3"/>
        <v>3</v>
      </c>
      <c r="AR76" s="41"/>
      <c r="AS76" s="41"/>
      <c r="AT76" s="53"/>
      <c r="AU76" s="54"/>
      <c r="AV76" s="54"/>
    </row>
    <row r="77" spans="1:48" ht="90" customHeight="1" x14ac:dyDescent="0.4">
      <c r="A77" s="35">
        <f t="shared" si="123"/>
        <v>67</v>
      </c>
      <c r="B77" s="67" t="s">
        <v>352</v>
      </c>
      <c r="C77" s="41" t="s">
        <v>38</v>
      </c>
      <c r="D77" s="41" t="s">
        <v>59</v>
      </c>
      <c r="E77" s="41" t="s">
        <v>354</v>
      </c>
      <c r="F77" s="37" t="s">
        <v>355</v>
      </c>
      <c r="G77" s="53" t="s">
        <v>42</v>
      </c>
      <c r="H77" s="74">
        <v>1500</v>
      </c>
      <c r="I77" s="41" t="s">
        <v>356</v>
      </c>
      <c r="J77" s="41" t="s">
        <v>72</v>
      </c>
      <c r="K77" s="62">
        <v>45687</v>
      </c>
      <c r="L77" s="43" t="s">
        <v>109</v>
      </c>
      <c r="M77" s="43">
        <v>145</v>
      </c>
      <c r="N77" s="44"/>
      <c r="O77" s="43">
        <f>'EQUIPO ABRIL 2025'!AQ73</f>
        <v>6</v>
      </c>
      <c r="P77" s="45">
        <f t="shared" si="0"/>
        <v>6</v>
      </c>
      <c r="Q77" s="46">
        <f t="shared" ref="Q77:T77" si="149">AK77</f>
        <v>6</v>
      </c>
      <c r="R77" s="46">
        <f t="shared" si="149"/>
        <v>6</v>
      </c>
      <c r="S77" s="46">
        <f t="shared" si="149"/>
        <v>6</v>
      </c>
      <c r="T77" s="47">
        <f t="shared" si="149"/>
        <v>6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1">
        <f>'EQUIPO ENERO 2025'!AP72</f>
        <v>6</v>
      </c>
      <c r="AK77" s="52">
        <f t="shared" ref="AK77:AO77" si="150">P77-Z77+AE77+U77</f>
        <v>6</v>
      </c>
      <c r="AL77" s="46">
        <f t="shared" si="150"/>
        <v>6</v>
      </c>
      <c r="AM77" s="46">
        <f t="shared" si="150"/>
        <v>6</v>
      </c>
      <c r="AN77" s="46">
        <f t="shared" si="150"/>
        <v>6</v>
      </c>
      <c r="AO77" s="46">
        <f t="shared" si="150"/>
        <v>6</v>
      </c>
      <c r="AP77" s="38" t="s">
        <v>360</v>
      </c>
      <c r="AQ77" s="43">
        <f t="shared" si="3"/>
        <v>6</v>
      </c>
      <c r="AR77" s="53"/>
      <c r="AS77" s="53"/>
      <c r="AT77" s="133"/>
      <c r="AU77" s="54"/>
      <c r="AV77" s="54"/>
    </row>
    <row r="78" spans="1:48" ht="90" customHeight="1" x14ac:dyDescent="0.4">
      <c r="A78" s="35">
        <f t="shared" si="123"/>
        <v>68</v>
      </c>
      <c r="B78" s="67" t="s">
        <v>361</v>
      </c>
      <c r="C78" s="41" t="s">
        <v>38</v>
      </c>
      <c r="D78" s="37" t="s">
        <v>362</v>
      </c>
      <c r="E78" s="41" t="s">
        <v>363</v>
      </c>
      <c r="F78" s="37"/>
      <c r="G78" s="38"/>
      <c r="H78" s="37"/>
      <c r="I78" s="41" t="s">
        <v>364</v>
      </c>
      <c r="J78" s="37" t="s">
        <v>362</v>
      </c>
      <c r="K78" s="42">
        <v>45062</v>
      </c>
      <c r="L78" s="43"/>
      <c r="M78" s="43">
        <v>352</v>
      </c>
      <c r="N78" s="44"/>
      <c r="O78" s="43">
        <f>'EQUIPO ABRIL 2025'!AQ74</f>
        <v>0</v>
      </c>
      <c r="P78" s="45">
        <f t="shared" si="0"/>
        <v>0</v>
      </c>
      <c r="Q78" s="46">
        <f t="shared" ref="Q78:T78" si="151">AK78</f>
        <v>0</v>
      </c>
      <c r="R78" s="46">
        <f t="shared" si="151"/>
        <v>0</v>
      </c>
      <c r="S78" s="46">
        <f t="shared" si="151"/>
        <v>0</v>
      </c>
      <c r="T78" s="47">
        <f t="shared" si="151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1">
        <f>'EQUIPO ENERO 2025'!AP73</f>
        <v>0</v>
      </c>
      <c r="AK78" s="52">
        <f t="shared" ref="AK78:AO78" si="152">P78-Z78+AE78+U78</f>
        <v>0</v>
      </c>
      <c r="AL78" s="46">
        <f t="shared" si="152"/>
        <v>0</v>
      </c>
      <c r="AM78" s="46">
        <f t="shared" si="152"/>
        <v>0</v>
      </c>
      <c r="AN78" s="46">
        <f t="shared" si="152"/>
        <v>0</v>
      </c>
      <c r="AO78" s="46">
        <f t="shared" si="152"/>
        <v>0</v>
      </c>
      <c r="AP78" s="37"/>
      <c r="AQ78" s="43">
        <f t="shared" si="3"/>
        <v>0</v>
      </c>
      <c r="AR78" s="41"/>
      <c r="AS78" s="41"/>
      <c r="AT78" s="53"/>
      <c r="AU78" s="54"/>
      <c r="AV78" s="54"/>
    </row>
    <row r="79" spans="1:48" ht="90" customHeight="1" x14ac:dyDescent="0.4">
      <c r="A79" s="35">
        <f t="shared" si="123"/>
        <v>69</v>
      </c>
      <c r="B79" s="55" t="s">
        <v>365</v>
      </c>
      <c r="C79" s="41" t="s">
        <v>38</v>
      </c>
      <c r="D79" s="56" t="s">
        <v>58</v>
      </c>
      <c r="E79" s="57" t="s">
        <v>366</v>
      </c>
      <c r="F79" s="58"/>
      <c r="G79" s="59" t="s">
        <v>42</v>
      </c>
      <c r="H79" s="60">
        <v>5500</v>
      </c>
      <c r="I79" s="61" t="s">
        <v>367</v>
      </c>
      <c r="J79" s="40" t="s">
        <v>58</v>
      </c>
      <c r="K79" s="42">
        <v>45391</v>
      </c>
      <c r="L79" s="43" t="s">
        <v>368</v>
      </c>
      <c r="M79" s="43">
        <v>55</v>
      </c>
      <c r="N79" s="41"/>
      <c r="O79" s="43">
        <f>'EQUIPO ABRIL 2025'!AQ75</f>
        <v>1</v>
      </c>
      <c r="P79" s="45">
        <f t="shared" si="0"/>
        <v>1</v>
      </c>
      <c r="Q79" s="46">
        <f t="shared" ref="Q79:T79" si="153">AK79</f>
        <v>1</v>
      </c>
      <c r="R79" s="46">
        <f t="shared" si="153"/>
        <v>1</v>
      </c>
      <c r="S79" s="46">
        <f t="shared" si="153"/>
        <v>1</v>
      </c>
      <c r="T79" s="47">
        <f t="shared" si="153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1">
        <f>'EQUIPO ENERO 2025'!AP74</f>
        <v>1</v>
      </c>
      <c r="AK79" s="52">
        <f t="shared" ref="AK79:AO79" si="154">P79-Z79+AE79+U79</f>
        <v>1</v>
      </c>
      <c r="AL79" s="46">
        <f t="shared" si="154"/>
        <v>1</v>
      </c>
      <c r="AM79" s="46">
        <f t="shared" si="154"/>
        <v>1</v>
      </c>
      <c r="AN79" s="46">
        <f t="shared" si="154"/>
        <v>1</v>
      </c>
      <c r="AO79" s="46">
        <f t="shared" si="154"/>
        <v>1</v>
      </c>
      <c r="AP79" s="37"/>
      <c r="AQ79" s="43">
        <f t="shared" si="3"/>
        <v>1</v>
      </c>
      <c r="AR79" s="41"/>
      <c r="AS79" s="41"/>
      <c r="AT79" s="53"/>
      <c r="AU79" s="54"/>
      <c r="AV79" s="54"/>
    </row>
    <row r="80" spans="1:48" ht="90" customHeight="1" x14ac:dyDescent="0.4">
      <c r="A80" s="35">
        <f t="shared" si="123"/>
        <v>70</v>
      </c>
      <c r="B80" s="55" t="s">
        <v>369</v>
      </c>
      <c r="C80" s="41" t="s">
        <v>38</v>
      </c>
      <c r="D80" s="56" t="s">
        <v>63</v>
      </c>
      <c r="E80" s="57" t="s">
        <v>371</v>
      </c>
      <c r="F80" s="58"/>
      <c r="G80" s="59" t="s">
        <v>42</v>
      </c>
      <c r="H80" s="60">
        <v>5500</v>
      </c>
      <c r="I80" s="61" t="s">
        <v>372</v>
      </c>
      <c r="J80" s="40" t="s">
        <v>63</v>
      </c>
      <c r="K80" s="42">
        <v>45013</v>
      </c>
      <c r="L80" s="43">
        <v>2103556</v>
      </c>
      <c r="M80" s="43">
        <v>321</v>
      </c>
      <c r="N80" s="41"/>
      <c r="O80" s="43">
        <f>'EQUIPO ABRIL 2025'!AQ76</f>
        <v>4</v>
      </c>
      <c r="P80" s="45">
        <f t="shared" si="0"/>
        <v>4</v>
      </c>
      <c r="Q80" s="46">
        <f t="shared" ref="Q80:T80" si="155">AK80</f>
        <v>4</v>
      </c>
      <c r="R80" s="46">
        <f t="shared" si="155"/>
        <v>4</v>
      </c>
      <c r="S80" s="46">
        <f t="shared" si="155"/>
        <v>4</v>
      </c>
      <c r="T80" s="47">
        <f t="shared" si="155"/>
        <v>4</v>
      </c>
      <c r="U80" s="48"/>
      <c r="V80" s="37"/>
      <c r="W80" s="37"/>
      <c r="X80" s="37"/>
      <c r="Y80" s="49"/>
      <c r="Z80" s="50"/>
      <c r="AA80" s="37">
        <v>5</v>
      </c>
      <c r="AB80" s="37"/>
      <c r="AC80" s="37"/>
      <c r="AD80" s="49"/>
      <c r="AE80" s="50"/>
      <c r="AF80" s="37">
        <v>5</v>
      </c>
      <c r="AG80" s="37"/>
      <c r="AH80" s="37"/>
      <c r="AI80" s="49"/>
      <c r="AJ80" s="51">
        <f>'EQUIPO ENERO 2025'!AP75</f>
        <v>6</v>
      </c>
      <c r="AK80" s="52">
        <f t="shared" ref="AK80:AO80" si="156">P80-Z80+AE80+U80</f>
        <v>4</v>
      </c>
      <c r="AL80" s="46">
        <f t="shared" si="156"/>
        <v>4</v>
      </c>
      <c r="AM80" s="46">
        <f t="shared" si="156"/>
        <v>4</v>
      </c>
      <c r="AN80" s="46">
        <f t="shared" si="156"/>
        <v>4</v>
      </c>
      <c r="AO80" s="46">
        <f t="shared" si="156"/>
        <v>4</v>
      </c>
      <c r="AP80" s="37"/>
      <c r="AQ80" s="43">
        <f t="shared" si="3"/>
        <v>4</v>
      </c>
      <c r="AR80" s="41"/>
      <c r="AS80" s="41" t="s">
        <v>1723</v>
      </c>
      <c r="AT80" s="53"/>
      <c r="AU80" s="54"/>
      <c r="AV80" s="54"/>
    </row>
    <row r="81" spans="1:48" ht="90" customHeight="1" x14ac:dyDescent="0.4">
      <c r="A81" s="35">
        <f t="shared" si="123"/>
        <v>71</v>
      </c>
      <c r="B81" s="67" t="s">
        <v>375</v>
      </c>
      <c r="C81" s="41" t="s">
        <v>38</v>
      </c>
      <c r="D81" s="37" t="s">
        <v>72</v>
      </c>
      <c r="E81" s="41" t="s">
        <v>376</v>
      </c>
      <c r="F81" s="37" t="s">
        <v>355</v>
      </c>
      <c r="G81" s="38" t="s">
        <v>42</v>
      </c>
      <c r="H81" s="40">
        <v>2500</v>
      </c>
      <c r="I81" s="41" t="s">
        <v>377</v>
      </c>
      <c r="J81" s="37" t="s">
        <v>72</v>
      </c>
      <c r="K81" s="62">
        <v>45328</v>
      </c>
      <c r="L81" s="43" t="s">
        <v>109</v>
      </c>
      <c r="M81" s="43">
        <v>32</v>
      </c>
      <c r="N81" s="41"/>
      <c r="O81" s="43">
        <f>'EQUIPO ABRIL 2025'!AQ77</f>
        <v>12</v>
      </c>
      <c r="P81" s="45">
        <f t="shared" si="0"/>
        <v>12</v>
      </c>
      <c r="Q81" s="46">
        <f t="shared" ref="Q81:T81" si="157">AK81</f>
        <v>12</v>
      </c>
      <c r="R81" s="46">
        <f t="shared" si="157"/>
        <v>12</v>
      </c>
      <c r="S81" s="46">
        <f t="shared" si="157"/>
        <v>12</v>
      </c>
      <c r="T81" s="47">
        <f t="shared" si="157"/>
        <v>12</v>
      </c>
      <c r="U81" s="48"/>
      <c r="V81" s="37"/>
      <c r="W81" s="37"/>
      <c r="X81" s="37"/>
      <c r="Y81" s="49"/>
      <c r="Z81" s="50"/>
      <c r="AA81" s="37"/>
      <c r="AB81" s="37">
        <v>3</v>
      </c>
      <c r="AC81" s="37"/>
      <c r="AD81" s="49"/>
      <c r="AE81" s="50"/>
      <c r="AF81" s="37"/>
      <c r="AG81" s="37">
        <v>3</v>
      </c>
      <c r="AH81" s="37"/>
      <c r="AI81" s="49"/>
      <c r="AJ81" s="51">
        <f>'EQUIPO ENERO 2025'!AP76</f>
        <v>13</v>
      </c>
      <c r="AK81" s="52">
        <f t="shared" ref="AK81:AO81" si="158">P81-Z81+AE81+U81</f>
        <v>12</v>
      </c>
      <c r="AL81" s="46">
        <f t="shared" si="158"/>
        <v>12</v>
      </c>
      <c r="AM81" s="46">
        <f t="shared" si="158"/>
        <v>12</v>
      </c>
      <c r="AN81" s="46">
        <f t="shared" si="158"/>
        <v>12</v>
      </c>
      <c r="AO81" s="46">
        <f t="shared" si="158"/>
        <v>12</v>
      </c>
      <c r="AP81" s="37"/>
      <c r="AQ81" s="43">
        <f t="shared" si="3"/>
        <v>12</v>
      </c>
      <c r="AR81" s="41"/>
      <c r="AS81" s="41">
        <v>464</v>
      </c>
      <c r="AT81" s="53"/>
      <c r="AU81" s="54"/>
      <c r="AV81" s="54"/>
    </row>
    <row r="82" spans="1:48" ht="90" customHeight="1" x14ac:dyDescent="0.4">
      <c r="A82" s="35">
        <f t="shared" si="123"/>
        <v>72</v>
      </c>
      <c r="B82" s="67" t="s">
        <v>375</v>
      </c>
      <c r="C82" s="41" t="s">
        <v>155</v>
      </c>
      <c r="D82" s="37" t="s">
        <v>58</v>
      </c>
      <c r="E82" s="41" t="s">
        <v>379</v>
      </c>
      <c r="F82" s="37" t="s">
        <v>355</v>
      </c>
      <c r="G82" s="38" t="s">
        <v>42</v>
      </c>
      <c r="H82" s="40"/>
      <c r="I82" s="41" t="s">
        <v>380</v>
      </c>
      <c r="J82" s="37" t="s">
        <v>72</v>
      </c>
      <c r="K82" s="62">
        <v>45626</v>
      </c>
      <c r="L82" s="43" t="s">
        <v>48</v>
      </c>
      <c r="M82" s="43">
        <v>103</v>
      </c>
      <c r="N82" s="53"/>
      <c r="O82" s="43">
        <f>'EQUIPO ABRIL 2025'!AQ78</f>
        <v>2</v>
      </c>
      <c r="P82" s="45">
        <f t="shared" si="0"/>
        <v>2</v>
      </c>
      <c r="Q82" s="46">
        <f t="shared" ref="Q82:T82" si="159">AK82</f>
        <v>2</v>
      </c>
      <c r="R82" s="46">
        <f t="shared" si="159"/>
        <v>2</v>
      </c>
      <c r="S82" s="46">
        <f t="shared" si="159"/>
        <v>2</v>
      </c>
      <c r="T82" s="47">
        <f t="shared" si="159"/>
        <v>2</v>
      </c>
      <c r="U82" s="48"/>
      <c r="V82" s="37"/>
      <c r="W82" s="37"/>
      <c r="X82" s="37"/>
      <c r="Y82" s="49"/>
      <c r="Z82" s="50"/>
      <c r="AA82" s="37"/>
      <c r="AB82" s="37">
        <v>3</v>
      </c>
      <c r="AC82" s="37"/>
      <c r="AD82" s="49"/>
      <c r="AE82" s="50"/>
      <c r="AF82" s="37"/>
      <c r="AG82" s="37">
        <v>3</v>
      </c>
      <c r="AH82" s="37"/>
      <c r="AI82" s="49"/>
      <c r="AJ82" s="51">
        <f>'EQUIPO ENERO 2025'!AP77</f>
        <v>3</v>
      </c>
      <c r="AK82" s="52">
        <f t="shared" ref="AK82:AO82" si="160">P82-Z82+AE82+U82</f>
        <v>2</v>
      </c>
      <c r="AL82" s="46">
        <f t="shared" si="160"/>
        <v>2</v>
      </c>
      <c r="AM82" s="46">
        <f t="shared" si="160"/>
        <v>2</v>
      </c>
      <c r="AN82" s="46">
        <f t="shared" si="160"/>
        <v>2</v>
      </c>
      <c r="AO82" s="46">
        <f t="shared" si="160"/>
        <v>2</v>
      </c>
      <c r="AP82" s="37"/>
      <c r="AQ82" s="43">
        <f t="shared" si="3"/>
        <v>2</v>
      </c>
      <c r="AR82" s="41"/>
      <c r="AS82" s="53">
        <v>464</v>
      </c>
      <c r="AT82" s="53"/>
      <c r="AU82" s="54"/>
      <c r="AV82" s="54"/>
    </row>
    <row r="83" spans="1:48" ht="90" customHeight="1" x14ac:dyDescent="0.4">
      <c r="A83" s="35">
        <f t="shared" si="123"/>
        <v>73</v>
      </c>
      <c r="B83" s="67" t="s">
        <v>381</v>
      </c>
      <c r="C83" s="41" t="s">
        <v>38</v>
      </c>
      <c r="D83" s="37" t="s">
        <v>58</v>
      </c>
      <c r="E83" s="41" t="s">
        <v>382</v>
      </c>
      <c r="F83" s="37" t="s">
        <v>383</v>
      </c>
      <c r="G83" s="38" t="s">
        <v>42</v>
      </c>
      <c r="H83" s="37"/>
      <c r="I83" s="41" t="s">
        <v>385</v>
      </c>
      <c r="J83" s="37" t="s">
        <v>386</v>
      </c>
      <c r="K83" s="42">
        <v>45126</v>
      </c>
      <c r="L83" s="43">
        <v>2023015</v>
      </c>
      <c r="M83" s="43">
        <v>409</v>
      </c>
      <c r="N83" s="44"/>
      <c r="O83" s="43">
        <f>'EQUIPO ABRIL 2025'!AQ79</f>
        <v>0</v>
      </c>
      <c r="P83" s="45">
        <f t="shared" si="0"/>
        <v>0</v>
      </c>
      <c r="Q83" s="46">
        <f t="shared" ref="Q83:T83" si="161">AK83</f>
        <v>0</v>
      </c>
      <c r="R83" s="46">
        <f t="shared" si="161"/>
        <v>0</v>
      </c>
      <c r="S83" s="46">
        <f t="shared" si="161"/>
        <v>0</v>
      </c>
      <c r="T83" s="47">
        <f t="shared" si="161"/>
        <v>0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1">
        <f>'EQUIPO ENERO 2025'!AP78</f>
        <v>0</v>
      </c>
      <c r="AK83" s="52">
        <f t="shared" ref="AK83:AO83" si="162">P83-Z83+AE83+U83</f>
        <v>0</v>
      </c>
      <c r="AL83" s="46">
        <f t="shared" si="162"/>
        <v>0</v>
      </c>
      <c r="AM83" s="46">
        <f t="shared" si="162"/>
        <v>0</v>
      </c>
      <c r="AN83" s="46">
        <f t="shared" si="162"/>
        <v>0</v>
      </c>
      <c r="AO83" s="46">
        <f t="shared" si="162"/>
        <v>0</v>
      </c>
      <c r="AP83" s="37"/>
      <c r="AQ83" s="43">
        <f t="shared" si="3"/>
        <v>0</v>
      </c>
      <c r="AR83" s="41"/>
      <c r="AS83" s="41"/>
      <c r="AT83" s="53"/>
      <c r="AU83" s="54"/>
      <c r="AV83" s="54"/>
    </row>
    <row r="84" spans="1:48" ht="90" customHeight="1" x14ac:dyDescent="0.4">
      <c r="A84" s="35">
        <f t="shared" si="123"/>
        <v>74</v>
      </c>
      <c r="B84" s="67" t="s">
        <v>388</v>
      </c>
      <c r="C84" s="41" t="s">
        <v>155</v>
      </c>
      <c r="D84" s="37" t="s">
        <v>59</v>
      </c>
      <c r="E84" s="41" t="s">
        <v>59</v>
      </c>
      <c r="F84" s="37" t="s">
        <v>389</v>
      </c>
      <c r="G84" s="38"/>
      <c r="H84" s="37"/>
      <c r="I84" s="41" t="s">
        <v>87</v>
      </c>
      <c r="J84" s="37"/>
      <c r="K84" s="42">
        <v>45656</v>
      </c>
      <c r="L84" s="134" t="s">
        <v>390</v>
      </c>
      <c r="M84" s="43">
        <v>102</v>
      </c>
      <c r="N84" s="44"/>
      <c r="O84" s="43">
        <f>'EQUIPO ABRIL 2025'!AQ80</f>
        <v>1</v>
      </c>
      <c r="P84" s="45">
        <f t="shared" si="0"/>
        <v>1</v>
      </c>
      <c r="Q84" s="46">
        <f t="shared" ref="Q84:T84" si="163">AK84</f>
        <v>1</v>
      </c>
      <c r="R84" s="46">
        <f t="shared" si="163"/>
        <v>1</v>
      </c>
      <c r="S84" s="46">
        <f t="shared" si="163"/>
        <v>1</v>
      </c>
      <c r="T84" s="47">
        <f t="shared" si="163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1">
        <f>'EQUIPO ENERO 2025'!AP79</f>
        <v>1</v>
      </c>
      <c r="AK84" s="52">
        <f t="shared" ref="AK84:AO84" si="164">P84-Z84+AE84+U84</f>
        <v>1</v>
      </c>
      <c r="AL84" s="46">
        <f t="shared" si="164"/>
        <v>1</v>
      </c>
      <c r="AM84" s="46">
        <f t="shared" si="164"/>
        <v>1</v>
      </c>
      <c r="AN84" s="46">
        <f t="shared" si="164"/>
        <v>1</v>
      </c>
      <c r="AO84" s="46">
        <f t="shared" si="164"/>
        <v>1</v>
      </c>
      <c r="AP84" s="37"/>
      <c r="AQ84" s="43">
        <f t="shared" si="3"/>
        <v>1</v>
      </c>
      <c r="AR84" s="41"/>
      <c r="AS84" s="41"/>
      <c r="AT84" s="53"/>
      <c r="AU84" s="54"/>
      <c r="AV84" s="54"/>
    </row>
    <row r="85" spans="1:48" ht="90" customHeight="1" x14ac:dyDescent="0.4">
      <c r="A85" s="35">
        <f t="shared" si="123"/>
        <v>75</v>
      </c>
      <c r="B85" s="67" t="s">
        <v>391</v>
      </c>
      <c r="C85" s="41" t="s">
        <v>155</v>
      </c>
      <c r="D85" s="37" t="s">
        <v>392</v>
      </c>
      <c r="E85" s="53" t="s">
        <v>393</v>
      </c>
      <c r="F85" s="38" t="s">
        <v>394</v>
      </c>
      <c r="G85" s="38" t="s">
        <v>42</v>
      </c>
      <c r="H85" s="40">
        <v>4200</v>
      </c>
      <c r="I85" s="41" t="s">
        <v>396</v>
      </c>
      <c r="J85" s="68" t="s">
        <v>397</v>
      </c>
      <c r="K85" s="42">
        <v>45670</v>
      </c>
      <c r="L85" s="43">
        <v>131207285</v>
      </c>
      <c r="M85" s="43">
        <v>124</v>
      </c>
      <c r="N85" s="44"/>
      <c r="O85" s="43">
        <f>'EQUIPO ABRIL 2025'!AQ81</f>
        <v>0</v>
      </c>
      <c r="P85" s="45">
        <f t="shared" si="0"/>
        <v>0</v>
      </c>
      <c r="Q85" s="46">
        <f t="shared" ref="Q85:T85" si="165">AK85</f>
        <v>0</v>
      </c>
      <c r="R85" s="46">
        <f t="shared" si="165"/>
        <v>0</v>
      </c>
      <c r="S85" s="46">
        <f t="shared" si="165"/>
        <v>0</v>
      </c>
      <c r="T85" s="47">
        <f t="shared" si="165"/>
        <v>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1">
        <f>'EQUIPO ENERO 2025'!AP80</f>
        <v>0</v>
      </c>
      <c r="AK85" s="52">
        <f t="shared" ref="AK85:AO85" si="166">P85-Z85+AE85+U85</f>
        <v>0</v>
      </c>
      <c r="AL85" s="46">
        <f t="shared" si="166"/>
        <v>0</v>
      </c>
      <c r="AM85" s="46">
        <f t="shared" si="166"/>
        <v>0</v>
      </c>
      <c r="AN85" s="46">
        <f t="shared" si="166"/>
        <v>0</v>
      </c>
      <c r="AO85" s="46">
        <f t="shared" si="166"/>
        <v>0</v>
      </c>
      <c r="AP85" s="37"/>
      <c r="AQ85" s="43">
        <f t="shared" si="3"/>
        <v>0</v>
      </c>
      <c r="AR85" s="41"/>
      <c r="AS85" s="41"/>
      <c r="AT85" s="53"/>
      <c r="AU85" s="54"/>
      <c r="AV85" s="54"/>
    </row>
    <row r="86" spans="1:48" ht="90" customHeight="1" x14ac:dyDescent="0.4">
      <c r="A86" s="35">
        <f t="shared" si="123"/>
        <v>76</v>
      </c>
      <c r="B86" s="67" t="s">
        <v>398</v>
      </c>
      <c r="C86" s="41" t="s">
        <v>155</v>
      </c>
      <c r="D86" s="37" t="s">
        <v>392</v>
      </c>
      <c r="E86" s="53" t="s">
        <v>399</v>
      </c>
      <c r="F86" s="38" t="s">
        <v>400</v>
      </c>
      <c r="G86" s="38" t="s">
        <v>42</v>
      </c>
      <c r="H86" s="40">
        <v>4200</v>
      </c>
      <c r="I86" s="41" t="s">
        <v>396</v>
      </c>
      <c r="J86" s="68" t="s">
        <v>397</v>
      </c>
      <c r="K86" s="42">
        <v>45670</v>
      </c>
      <c r="L86" s="43">
        <v>131207285</v>
      </c>
      <c r="M86" s="43">
        <v>124</v>
      </c>
      <c r="N86" s="44"/>
      <c r="O86" s="43">
        <f>'EQUIPO ABRIL 2025'!AQ82</f>
        <v>0</v>
      </c>
      <c r="P86" s="45">
        <f t="shared" si="0"/>
        <v>0</v>
      </c>
      <c r="Q86" s="46">
        <f t="shared" ref="Q86:T86" si="167">AK86</f>
        <v>0</v>
      </c>
      <c r="R86" s="46">
        <f t="shared" si="167"/>
        <v>0</v>
      </c>
      <c r="S86" s="46">
        <f t="shared" si="167"/>
        <v>0</v>
      </c>
      <c r="T86" s="47">
        <f t="shared" si="167"/>
        <v>0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1">
        <f>'EQUIPO ENERO 2025'!AP81</f>
        <v>0</v>
      </c>
      <c r="AK86" s="52">
        <f t="shared" ref="AK86:AO86" si="168">P86-Z86+AE86+U86</f>
        <v>0</v>
      </c>
      <c r="AL86" s="46">
        <f t="shared" si="168"/>
        <v>0</v>
      </c>
      <c r="AM86" s="46">
        <f t="shared" si="168"/>
        <v>0</v>
      </c>
      <c r="AN86" s="46">
        <f t="shared" si="168"/>
        <v>0</v>
      </c>
      <c r="AO86" s="46">
        <f t="shared" si="168"/>
        <v>0</v>
      </c>
      <c r="AP86" s="37"/>
      <c r="AQ86" s="43">
        <f t="shared" si="3"/>
        <v>0</v>
      </c>
      <c r="AR86" s="41"/>
      <c r="AS86" s="41"/>
      <c r="AT86" s="53"/>
      <c r="AU86" s="54"/>
      <c r="AV86" s="54"/>
    </row>
    <row r="87" spans="1:48" ht="90" customHeight="1" x14ac:dyDescent="0.4">
      <c r="A87" s="35">
        <f t="shared" si="123"/>
        <v>77</v>
      </c>
      <c r="B87" s="67" t="s">
        <v>401</v>
      </c>
      <c r="C87" s="41" t="s">
        <v>38</v>
      </c>
      <c r="D87" s="37" t="s">
        <v>58</v>
      </c>
      <c r="E87" s="41" t="s">
        <v>402</v>
      </c>
      <c r="F87" s="37"/>
      <c r="G87" s="38" t="s">
        <v>42</v>
      </c>
      <c r="H87" s="37"/>
      <c r="I87" s="41" t="s">
        <v>403</v>
      </c>
      <c r="J87" s="37" t="s">
        <v>72</v>
      </c>
      <c r="K87" s="42">
        <v>44592</v>
      </c>
      <c r="L87" s="43"/>
      <c r="M87" s="43"/>
      <c r="N87" s="44"/>
      <c r="O87" s="43">
        <f>'EQUIPO ABRIL 2025'!AQ83</f>
        <v>1</v>
      </c>
      <c r="P87" s="45">
        <f t="shared" si="0"/>
        <v>1</v>
      </c>
      <c r="Q87" s="46">
        <f t="shared" ref="Q87:T87" si="169">AK87</f>
        <v>1</v>
      </c>
      <c r="R87" s="46">
        <f t="shared" si="169"/>
        <v>1</v>
      </c>
      <c r="S87" s="46">
        <f t="shared" si="169"/>
        <v>1</v>
      </c>
      <c r="T87" s="47">
        <f t="shared" si="169"/>
        <v>1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1">
        <f>'EQUIPO ENERO 2025'!AP82</f>
        <v>1</v>
      </c>
      <c r="AK87" s="52">
        <f t="shared" ref="AK87:AO87" si="170">P87-Z87+AE87+U87</f>
        <v>1</v>
      </c>
      <c r="AL87" s="46">
        <f t="shared" si="170"/>
        <v>1</v>
      </c>
      <c r="AM87" s="46">
        <f t="shared" si="170"/>
        <v>1</v>
      </c>
      <c r="AN87" s="46">
        <f t="shared" si="170"/>
        <v>1</v>
      </c>
      <c r="AO87" s="46">
        <f t="shared" si="170"/>
        <v>1</v>
      </c>
      <c r="AP87" s="37"/>
      <c r="AQ87" s="43">
        <f t="shared" si="3"/>
        <v>1</v>
      </c>
      <c r="AR87" s="41"/>
      <c r="AS87" s="41"/>
      <c r="AT87" s="53"/>
      <c r="AU87" s="54"/>
      <c r="AV87" s="54"/>
    </row>
    <row r="88" spans="1:48" ht="90" customHeight="1" x14ac:dyDescent="0.4">
      <c r="A88" s="35">
        <f t="shared" si="123"/>
        <v>78</v>
      </c>
      <c r="B88" s="67" t="s">
        <v>405</v>
      </c>
      <c r="C88" s="37" t="s">
        <v>74</v>
      </c>
      <c r="D88" s="37" t="s">
        <v>58</v>
      </c>
      <c r="E88" s="41" t="s">
        <v>406</v>
      </c>
      <c r="F88" s="37"/>
      <c r="G88" s="38"/>
      <c r="H88" s="37"/>
      <c r="I88" s="41" t="s">
        <v>407</v>
      </c>
      <c r="J88" s="37" t="s">
        <v>72</v>
      </c>
      <c r="K88" s="42">
        <v>45574</v>
      </c>
      <c r="L88" s="43" t="s">
        <v>142</v>
      </c>
      <c r="M88" s="43">
        <v>76</v>
      </c>
      <c r="N88" s="44"/>
      <c r="O88" s="43">
        <f>'EQUIPO ABRIL 2025'!AQ84</f>
        <v>8</v>
      </c>
      <c r="P88" s="45">
        <f t="shared" si="0"/>
        <v>8</v>
      </c>
      <c r="Q88" s="46">
        <f t="shared" ref="Q88:T88" si="171">AK88</f>
        <v>8</v>
      </c>
      <c r="R88" s="46">
        <f t="shared" si="171"/>
        <v>8</v>
      </c>
      <c r="S88" s="46">
        <f t="shared" si="171"/>
        <v>8</v>
      </c>
      <c r="T88" s="47">
        <f t="shared" si="171"/>
        <v>8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1">
        <f>'EQUIPO ENERO 2025'!AP83</f>
        <v>8</v>
      </c>
      <c r="AK88" s="52">
        <f t="shared" ref="AK88:AO88" si="172">P88-Z88+AE88+U88</f>
        <v>8</v>
      </c>
      <c r="AL88" s="46">
        <f t="shared" si="172"/>
        <v>8</v>
      </c>
      <c r="AM88" s="46">
        <f t="shared" si="172"/>
        <v>8</v>
      </c>
      <c r="AN88" s="46">
        <f t="shared" si="172"/>
        <v>8</v>
      </c>
      <c r="AO88" s="46">
        <f t="shared" si="172"/>
        <v>8</v>
      </c>
      <c r="AP88" s="37"/>
      <c r="AQ88" s="43">
        <f t="shared" si="3"/>
        <v>8</v>
      </c>
      <c r="AR88" s="41"/>
      <c r="AS88" s="41"/>
      <c r="AT88" s="53"/>
      <c r="AU88" s="54"/>
      <c r="AV88" s="54"/>
    </row>
    <row r="89" spans="1:48" ht="90" customHeight="1" x14ac:dyDescent="0.4">
      <c r="A89" s="35">
        <f t="shared" si="123"/>
        <v>79</v>
      </c>
      <c r="B89" s="67" t="s">
        <v>409</v>
      </c>
      <c r="C89" s="37" t="s">
        <v>410</v>
      </c>
      <c r="D89" s="37" t="s">
        <v>411</v>
      </c>
      <c r="E89" s="41" t="s">
        <v>412</v>
      </c>
      <c r="F89" s="37"/>
      <c r="G89" s="38" t="s">
        <v>42</v>
      </c>
      <c r="H89" s="37"/>
      <c r="I89" s="41" t="s">
        <v>413</v>
      </c>
      <c r="J89" s="37" t="s">
        <v>72</v>
      </c>
      <c r="K89" s="62">
        <v>44592</v>
      </c>
      <c r="L89" s="43"/>
      <c r="M89" s="43"/>
      <c r="N89" s="44"/>
      <c r="O89" s="43">
        <f>'EQUIPO ABRIL 2025'!AQ85</f>
        <v>1</v>
      </c>
      <c r="P89" s="45">
        <f t="shared" si="0"/>
        <v>1</v>
      </c>
      <c r="Q89" s="46">
        <f t="shared" ref="Q89:T89" si="173">AK89</f>
        <v>1</v>
      </c>
      <c r="R89" s="46">
        <f t="shared" si="173"/>
        <v>1</v>
      </c>
      <c r="S89" s="46">
        <f t="shared" si="173"/>
        <v>1</v>
      </c>
      <c r="T89" s="47">
        <f t="shared" si="173"/>
        <v>1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1">
        <f>'EQUIPO ENERO 2025'!AP84</f>
        <v>1</v>
      </c>
      <c r="AK89" s="52">
        <f t="shared" ref="AK89:AO89" si="174">P89-Z89+AE89+U89</f>
        <v>1</v>
      </c>
      <c r="AL89" s="46">
        <f t="shared" si="174"/>
        <v>1</v>
      </c>
      <c r="AM89" s="46">
        <f t="shared" si="174"/>
        <v>1</v>
      </c>
      <c r="AN89" s="46">
        <f t="shared" si="174"/>
        <v>1</v>
      </c>
      <c r="AO89" s="46">
        <f t="shared" si="174"/>
        <v>1</v>
      </c>
      <c r="AP89" s="37"/>
      <c r="AQ89" s="43">
        <f t="shared" si="3"/>
        <v>1</v>
      </c>
      <c r="AR89" s="41"/>
      <c r="AS89" s="41"/>
      <c r="AT89" s="53"/>
      <c r="AU89" s="54"/>
      <c r="AV89" s="54"/>
    </row>
    <row r="90" spans="1:48" ht="90" customHeight="1" x14ac:dyDescent="0.4">
      <c r="A90" s="35">
        <f t="shared" si="123"/>
        <v>80</v>
      </c>
      <c r="B90" s="67" t="s">
        <v>414</v>
      </c>
      <c r="C90" s="37" t="s">
        <v>155</v>
      </c>
      <c r="D90" s="37" t="s">
        <v>415</v>
      </c>
      <c r="E90" s="41" t="s">
        <v>416</v>
      </c>
      <c r="F90" s="37"/>
      <c r="G90" s="38"/>
      <c r="H90" s="37"/>
      <c r="I90" s="41" t="s">
        <v>417</v>
      </c>
      <c r="J90" s="37" t="s">
        <v>72</v>
      </c>
      <c r="K90" s="62">
        <v>45582</v>
      </c>
      <c r="L90" s="43"/>
      <c r="M90" s="43">
        <v>81</v>
      </c>
      <c r="N90" s="44"/>
      <c r="O90" s="43">
        <f>'EQUIPO ABRIL 2025'!AQ86</f>
        <v>10</v>
      </c>
      <c r="P90" s="45">
        <f t="shared" si="0"/>
        <v>10</v>
      </c>
      <c r="Q90" s="46">
        <f t="shared" ref="Q90:T90" si="175">AK90</f>
        <v>10</v>
      </c>
      <c r="R90" s="46">
        <f t="shared" si="175"/>
        <v>10</v>
      </c>
      <c r="S90" s="46">
        <f t="shared" si="175"/>
        <v>10</v>
      </c>
      <c r="T90" s="47">
        <f t="shared" si="175"/>
        <v>10</v>
      </c>
      <c r="U90" s="48"/>
      <c r="V90" s="37"/>
      <c r="W90" s="37"/>
      <c r="X90" s="37"/>
      <c r="Y90" s="49"/>
      <c r="Z90" s="50"/>
      <c r="AA90" s="37"/>
      <c r="AB90" s="37"/>
      <c r="AC90" s="37"/>
      <c r="AD90" s="49"/>
      <c r="AE90" s="50"/>
      <c r="AF90" s="37"/>
      <c r="AG90" s="37"/>
      <c r="AH90" s="37"/>
      <c r="AI90" s="49"/>
      <c r="AJ90" s="51">
        <f>'EQUIPO ENERO 2025'!AP85</f>
        <v>10</v>
      </c>
      <c r="AK90" s="52">
        <f t="shared" ref="AK90:AO90" si="176">P90-Z90+AE90+U90</f>
        <v>10</v>
      </c>
      <c r="AL90" s="46">
        <f t="shared" si="176"/>
        <v>10</v>
      </c>
      <c r="AM90" s="46">
        <f t="shared" si="176"/>
        <v>10</v>
      </c>
      <c r="AN90" s="46">
        <f t="shared" si="176"/>
        <v>10</v>
      </c>
      <c r="AO90" s="46">
        <f t="shared" si="176"/>
        <v>10</v>
      </c>
      <c r="AP90" s="37"/>
      <c r="AQ90" s="43">
        <f t="shared" si="3"/>
        <v>10</v>
      </c>
      <c r="AR90" s="41"/>
      <c r="AS90" s="41"/>
      <c r="AT90" s="53"/>
      <c r="AU90" s="54"/>
      <c r="AV90" s="54"/>
    </row>
    <row r="91" spans="1:48" ht="90" customHeight="1" x14ac:dyDescent="0.4">
      <c r="A91" s="35">
        <f t="shared" si="123"/>
        <v>81</v>
      </c>
      <c r="B91" s="73" t="s">
        <v>419</v>
      </c>
      <c r="C91" s="41" t="s">
        <v>38</v>
      </c>
      <c r="D91" s="41" t="s">
        <v>59</v>
      </c>
      <c r="E91" s="41" t="s">
        <v>420</v>
      </c>
      <c r="F91" s="41" t="s">
        <v>421</v>
      </c>
      <c r="G91" s="44" t="s">
        <v>42</v>
      </c>
      <c r="H91" s="74">
        <v>2800</v>
      </c>
      <c r="I91" s="44" t="s">
        <v>422</v>
      </c>
      <c r="J91" s="37" t="s">
        <v>72</v>
      </c>
      <c r="K91" s="42">
        <v>45325</v>
      </c>
      <c r="L91" s="43"/>
      <c r="M91" s="43">
        <v>12</v>
      </c>
      <c r="N91" s="44"/>
      <c r="O91" s="43">
        <f>'EQUIPO ABRIL 2025'!AQ87</f>
        <v>1</v>
      </c>
      <c r="P91" s="45">
        <f t="shared" si="0"/>
        <v>1</v>
      </c>
      <c r="Q91" s="46">
        <f t="shared" ref="Q91:T91" si="177">AK91</f>
        <v>1</v>
      </c>
      <c r="R91" s="46">
        <f t="shared" si="177"/>
        <v>1</v>
      </c>
      <c r="S91" s="46">
        <f t="shared" si="177"/>
        <v>1</v>
      </c>
      <c r="T91" s="47">
        <f t="shared" si="177"/>
        <v>1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1">
        <f>'EQUIPO ENERO 2025'!AP86</f>
        <v>1</v>
      </c>
      <c r="AK91" s="52">
        <f t="shared" ref="AK91:AO91" si="178">P91-Z91+AE91+U91</f>
        <v>1</v>
      </c>
      <c r="AL91" s="46">
        <f t="shared" si="178"/>
        <v>1</v>
      </c>
      <c r="AM91" s="46">
        <f t="shared" si="178"/>
        <v>1</v>
      </c>
      <c r="AN91" s="46">
        <f t="shared" si="178"/>
        <v>1</v>
      </c>
      <c r="AO91" s="46">
        <f t="shared" si="178"/>
        <v>1</v>
      </c>
      <c r="AP91" s="37"/>
      <c r="AQ91" s="43">
        <f t="shared" si="3"/>
        <v>1</v>
      </c>
      <c r="AR91" s="41"/>
      <c r="AS91" s="41"/>
      <c r="AT91" s="53"/>
      <c r="AU91" s="54"/>
      <c r="AV91" s="54"/>
    </row>
    <row r="92" spans="1:48" ht="90" customHeight="1" x14ac:dyDescent="0.4">
      <c r="A92" s="35">
        <f t="shared" si="123"/>
        <v>82</v>
      </c>
      <c r="B92" s="55" t="s">
        <v>424</v>
      </c>
      <c r="C92" s="41" t="s">
        <v>38</v>
      </c>
      <c r="D92" s="56" t="s">
        <v>58</v>
      </c>
      <c r="E92" s="57" t="s">
        <v>425</v>
      </c>
      <c r="F92" s="58" t="s">
        <v>426</v>
      </c>
      <c r="G92" s="59" t="s">
        <v>42</v>
      </c>
      <c r="H92" s="58" t="s">
        <v>427</v>
      </c>
      <c r="I92" s="61" t="s">
        <v>428</v>
      </c>
      <c r="J92" s="40" t="s">
        <v>58</v>
      </c>
      <c r="K92" s="66">
        <v>44592</v>
      </c>
      <c r="L92" s="43"/>
      <c r="M92" s="43"/>
      <c r="N92" s="41"/>
      <c r="O92" s="43">
        <f>'EQUIPO ABRIL 2025'!AQ88</f>
        <v>2</v>
      </c>
      <c r="P92" s="45">
        <f t="shared" si="0"/>
        <v>2</v>
      </c>
      <c r="Q92" s="46">
        <f t="shared" ref="Q92:T92" si="179">AK92</f>
        <v>2</v>
      </c>
      <c r="R92" s="46">
        <f t="shared" si="179"/>
        <v>2</v>
      </c>
      <c r="S92" s="46">
        <f t="shared" si="179"/>
        <v>2</v>
      </c>
      <c r="T92" s="47">
        <f t="shared" si="179"/>
        <v>2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1">
        <f>'EQUIPO ENERO 2025'!AP87</f>
        <v>2</v>
      </c>
      <c r="AK92" s="52">
        <f t="shared" ref="AK92:AO92" si="180">P92-Z92+AE92+U92</f>
        <v>2</v>
      </c>
      <c r="AL92" s="46">
        <f t="shared" si="180"/>
        <v>2</v>
      </c>
      <c r="AM92" s="46">
        <f t="shared" si="180"/>
        <v>2</v>
      </c>
      <c r="AN92" s="46">
        <f t="shared" si="180"/>
        <v>2</v>
      </c>
      <c r="AO92" s="46">
        <f t="shared" si="180"/>
        <v>2</v>
      </c>
      <c r="AP92" s="37"/>
      <c r="AQ92" s="43">
        <f t="shared" si="3"/>
        <v>2</v>
      </c>
      <c r="AR92" s="41"/>
      <c r="AS92" s="41"/>
      <c r="AT92" s="53"/>
      <c r="AU92" s="54"/>
      <c r="AV92" s="54"/>
    </row>
    <row r="93" spans="1:48" ht="90" customHeight="1" x14ac:dyDescent="0.4">
      <c r="A93" s="35">
        <f t="shared" si="123"/>
        <v>83</v>
      </c>
      <c r="B93" s="55" t="s">
        <v>430</v>
      </c>
      <c r="C93" s="41" t="s">
        <v>38</v>
      </c>
      <c r="D93" s="56" t="s">
        <v>362</v>
      </c>
      <c r="E93" s="57" t="s">
        <v>431</v>
      </c>
      <c r="F93" s="58" t="s">
        <v>432</v>
      </c>
      <c r="G93" s="59" t="s">
        <v>42</v>
      </c>
      <c r="H93" s="58"/>
      <c r="I93" s="61" t="s">
        <v>433</v>
      </c>
      <c r="J93" s="40" t="s">
        <v>362</v>
      </c>
      <c r="K93" s="62">
        <v>44592</v>
      </c>
      <c r="L93" s="43"/>
      <c r="M93" s="43"/>
      <c r="N93" s="41"/>
      <c r="O93" s="43">
        <f>'EQUIPO ABRIL 2025'!AQ89</f>
        <v>1</v>
      </c>
      <c r="P93" s="45">
        <f t="shared" si="0"/>
        <v>1</v>
      </c>
      <c r="Q93" s="46">
        <f t="shared" ref="Q93:T93" si="181">AK93</f>
        <v>1</v>
      </c>
      <c r="R93" s="46">
        <f t="shared" si="181"/>
        <v>1</v>
      </c>
      <c r="S93" s="46">
        <f t="shared" si="181"/>
        <v>1</v>
      </c>
      <c r="T93" s="47">
        <f t="shared" si="181"/>
        <v>1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1">
        <f>'EQUIPO ENERO 2025'!AP88</f>
        <v>1</v>
      </c>
      <c r="AK93" s="52">
        <f t="shared" ref="AK93:AO93" si="182">P93-Z93+AE93+U93</f>
        <v>1</v>
      </c>
      <c r="AL93" s="46">
        <f t="shared" si="182"/>
        <v>1</v>
      </c>
      <c r="AM93" s="46">
        <f t="shared" si="182"/>
        <v>1</v>
      </c>
      <c r="AN93" s="46">
        <f t="shared" si="182"/>
        <v>1</v>
      </c>
      <c r="AO93" s="46">
        <f t="shared" si="182"/>
        <v>1</v>
      </c>
      <c r="AP93" s="37"/>
      <c r="AQ93" s="43">
        <f t="shared" si="3"/>
        <v>1</v>
      </c>
      <c r="AR93" s="41"/>
      <c r="AS93" s="41"/>
      <c r="AT93" s="53"/>
      <c r="AU93" s="54"/>
      <c r="AV93" s="54"/>
    </row>
    <row r="94" spans="1:48" ht="90" customHeight="1" x14ac:dyDescent="0.4">
      <c r="A94" s="35">
        <f t="shared" si="123"/>
        <v>84</v>
      </c>
      <c r="B94" s="55" t="s">
        <v>435</v>
      </c>
      <c r="C94" s="41" t="s">
        <v>38</v>
      </c>
      <c r="D94" s="56" t="s">
        <v>72</v>
      </c>
      <c r="E94" s="57" t="s">
        <v>436</v>
      </c>
      <c r="F94" s="58" t="s">
        <v>437</v>
      </c>
      <c r="G94" s="59"/>
      <c r="H94" s="58"/>
      <c r="I94" s="61"/>
      <c r="J94" s="37" t="s">
        <v>72</v>
      </c>
      <c r="K94" s="62">
        <v>45416</v>
      </c>
      <c r="L94" s="43"/>
      <c r="M94" s="43">
        <v>59</v>
      </c>
      <c r="N94" s="41"/>
      <c r="O94" s="43">
        <f>'EQUIPO ABRIL 2025'!AQ90</f>
        <v>1</v>
      </c>
      <c r="P94" s="45">
        <f t="shared" si="0"/>
        <v>1</v>
      </c>
      <c r="Q94" s="46">
        <f t="shared" ref="Q94:T94" si="183">AK94</f>
        <v>1</v>
      </c>
      <c r="R94" s="46">
        <f t="shared" si="183"/>
        <v>1</v>
      </c>
      <c r="S94" s="46">
        <f t="shared" si="183"/>
        <v>1</v>
      </c>
      <c r="T94" s="47">
        <f t="shared" si="183"/>
        <v>1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1">
        <f>'EQUIPO ENERO 2025'!AP89</f>
        <v>1</v>
      </c>
      <c r="AK94" s="52">
        <f t="shared" ref="AK94:AO94" si="184">P94-Z94+AE94+U94</f>
        <v>1</v>
      </c>
      <c r="AL94" s="46">
        <f t="shared" si="184"/>
        <v>1</v>
      </c>
      <c r="AM94" s="46">
        <f t="shared" si="184"/>
        <v>1</v>
      </c>
      <c r="AN94" s="46">
        <f t="shared" si="184"/>
        <v>1</v>
      </c>
      <c r="AO94" s="46">
        <f t="shared" si="184"/>
        <v>1</v>
      </c>
      <c r="AP94" s="37"/>
      <c r="AQ94" s="43">
        <f t="shared" si="3"/>
        <v>1</v>
      </c>
      <c r="AR94" s="53"/>
      <c r="AS94" s="53"/>
      <c r="AT94" s="53"/>
      <c r="AU94" s="54"/>
      <c r="AV94" s="54"/>
    </row>
    <row r="95" spans="1:48" ht="90" customHeight="1" x14ac:dyDescent="0.4">
      <c r="A95" s="35">
        <f t="shared" si="123"/>
        <v>85</v>
      </c>
      <c r="B95" s="67" t="s">
        <v>438</v>
      </c>
      <c r="C95" s="41" t="s">
        <v>38</v>
      </c>
      <c r="D95" s="37"/>
      <c r="E95" s="41"/>
      <c r="F95" s="37" t="s">
        <v>439</v>
      </c>
      <c r="G95" s="38"/>
      <c r="H95" s="37"/>
      <c r="I95" s="41" t="s">
        <v>440</v>
      </c>
      <c r="J95" s="37" t="s">
        <v>72</v>
      </c>
      <c r="K95" s="72">
        <v>44592</v>
      </c>
      <c r="L95" s="43"/>
      <c r="M95" s="43"/>
      <c r="N95" s="44"/>
      <c r="O95" s="43">
        <f>'EQUIPO ABRIL 2025'!AQ91</f>
        <v>0</v>
      </c>
      <c r="P95" s="45">
        <f t="shared" si="0"/>
        <v>0</v>
      </c>
      <c r="Q95" s="46">
        <f t="shared" ref="Q95:T95" si="185">AK95</f>
        <v>0</v>
      </c>
      <c r="R95" s="46">
        <f t="shared" si="185"/>
        <v>0</v>
      </c>
      <c r="S95" s="46">
        <f t="shared" si="185"/>
        <v>0</v>
      </c>
      <c r="T95" s="47">
        <f t="shared" si="185"/>
        <v>0</v>
      </c>
      <c r="U95" s="48"/>
      <c r="V95" s="37"/>
      <c r="W95" s="37"/>
      <c r="X95" s="37"/>
      <c r="Y95" s="49"/>
      <c r="Z95" s="50"/>
      <c r="AA95" s="37"/>
      <c r="AB95" s="37"/>
      <c r="AC95" s="37"/>
      <c r="AD95" s="49"/>
      <c r="AE95" s="50"/>
      <c r="AF95" s="37"/>
      <c r="AG95" s="37"/>
      <c r="AH95" s="37"/>
      <c r="AI95" s="49"/>
      <c r="AJ95" s="51">
        <f>'EQUIPO ENERO 2025'!AP90</f>
        <v>0</v>
      </c>
      <c r="AK95" s="52">
        <f t="shared" ref="AK95:AO95" si="186">P95-Z95+AE95+U95</f>
        <v>0</v>
      </c>
      <c r="AL95" s="46">
        <f t="shared" si="186"/>
        <v>0</v>
      </c>
      <c r="AM95" s="46">
        <f t="shared" si="186"/>
        <v>0</v>
      </c>
      <c r="AN95" s="46">
        <f t="shared" si="186"/>
        <v>0</v>
      </c>
      <c r="AO95" s="46">
        <f t="shared" si="186"/>
        <v>0</v>
      </c>
      <c r="AP95" s="37"/>
      <c r="AQ95" s="43">
        <f t="shared" si="3"/>
        <v>0</v>
      </c>
      <c r="AR95" s="41"/>
      <c r="AS95" s="41"/>
      <c r="AT95" s="53"/>
      <c r="AU95" s="54"/>
      <c r="AV95" s="54"/>
    </row>
    <row r="96" spans="1:48" ht="90" customHeight="1" x14ac:dyDescent="0.4">
      <c r="A96" s="35">
        <f t="shared" si="123"/>
        <v>86</v>
      </c>
      <c r="B96" s="67" t="s">
        <v>441</v>
      </c>
      <c r="C96" s="41" t="s">
        <v>38</v>
      </c>
      <c r="D96" s="53" t="s">
        <v>442</v>
      </c>
      <c r="E96" s="41" t="s">
        <v>443</v>
      </c>
      <c r="F96" s="37" t="s">
        <v>444</v>
      </c>
      <c r="G96" s="38" t="s">
        <v>42</v>
      </c>
      <c r="H96" s="40">
        <v>7500</v>
      </c>
      <c r="I96" s="41" t="s">
        <v>445</v>
      </c>
      <c r="J96" s="41" t="s">
        <v>72</v>
      </c>
      <c r="K96" s="72">
        <v>45673</v>
      </c>
      <c r="L96" s="43" t="s">
        <v>89</v>
      </c>
      <c r="M96" s="43">
        <v>129</v>
      </c>
      <c r="N96" s="41"/>
      <c r="O96" s="43">
        <f>'EQUIPO ABRIL 2025'!AQ92</f>
        <v>13</v>
      </c>
      <c r="P96" s="45">
        <f t="shared" si="0"/>
        <v>13</v>
      </c>
      <c r="Q96" s="46">
        <f t="shared" ref="Q96:T96" si="187">AK96</f>
        <v>13</v>
      </c>
      <c r="R96" s="46">
        <f t="shared" si="187"/>
        <v>13</v>
      </c>
      <c r="S96" s="46">
        <f t="shared" si="187"/>
        <v>13</v>
      </c>
      <c r="T96" s="47">
        <f t="shared" si="187"/>
        <v>13</v>
      </c>
      <c r="U96" s="48"/>
      <c r="V96" s="37"/>
      <c r="W96" s="37"/>
      <c r="X96" s="37"/>
      <c r="Y96" s="49"/>
      <c r="Z96" s="50">
        <v>3</v>
      </c>
      <c r="AA96" s="37"/>
      <c r="AB96" s="37"/>
      <c r="AC96" s="37"/>
      <c r="AD96" s="49"/>
      <c r="AE96" s="50">
        <v>3</v>
      </c>
      <c r="AF96" s="37"/>
      <c r="AG96" s="37"/>
      <c r="AH96" s="37"/>
      <c r="AI96" s="49"/>
      <c r="AJ96" s="51">
        <f>'EQUIPO ENERO 2025'!AP91</f>
        <v>14</v>
      </c>
      <c r="AK96" s="52">
        <f t="shared" ref="AK96:AO96" si="188">P96-Z96+AE96+U96</f>
        <v>13</v>
      </c>
      <c r="AL96" s="46">
        <f t="shared" si="188"/>
        <v>13</v>
      </c>
      <c r="AM96" s="46">
        <f t="shared" si="188"/>
        <v>13</v>
      </c>
      <c r="AN96" s="46">
        <f t="shared" si="188"/>
        <v>13</v>
      </c>
      <c r="AO96" s="46">
        <f t="shared" si="188"/>
        <v>13</v>
      </c>
      <c r="AP96" s="37"/>
      <c r="AQ96" s="43">
        <f t="shared" si="3"/>
        <v>13</v>
      </c>
      <c r="AR96" s="41"/>
      <c r="AS96" s="41">
        <v>450</v>
      </c>
      <c r="AT96" s="53"/>
      <c r="AU96" s="54"/>
      <c r="AV96" s="54"/>
    </row>
    <row r="97" spans="1:48" ht="90" customHeight="1" x14ac:dyDescent="0.4">
      <c r="A97" s="35">
        <f t="shared" si="123"/>
        <v>87</v>
      </c>
      <c r="B97" s="67" t="s">
        <v>450</v>
      </c>
      <c r="C97" s="41" t="s">
        <v>38</v>
      </c>
      <c r="D97" s="41"/>
      <c r="E97" s="41" t="s">
        <v>451</v>
      </c>
      <c r="F97" s="37" t="s">
        <v>452</v>
      </c>
      <c r="G97" s="38" t="s">
        <v>42</v>
      </c>
      <c r="H97" s="37"/>
      <c r="I97" s="41" t="s">
        <v>453</v>
      </c>
      <c r="J97" s="41" t="s">
        <v>72</v>
      </c>
      <c r="K97" s="72">
        <v>44592</v>
      </c>
      <c r="L97" s="43"/>
      <c r="M97" s="43"/>
      <c r="N97" s="136"/>
      <c r="O97" s="43">
        <f>'EQUIPO ABRIL 2025'!AQ93</f>
        <v>-1</v>
      </c>
      <c r="P97" s="45">
        <f t="shared" si="0"/>
        <v>-1</v>
      </c>
      <c r="Q97" s="46">
        <f t="shared" ref="Q97:T97" si="189">AK97</f>
        <v>-1</v>
      </c>
      <c r="R97" s="46">
        <f t="shared" si="189"/>
        <v>-1</v>
      </c>
      <c r="S97" s="46">
        <f t="shared" si="189"/>
        <v>-1</v>
      </c>
      <c r="T97" s="47">
        <f t="shared" si="189"/>
        <v>-1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1">
        <f>'EQUIPO ENERO 2025'!AP92</f>
        <v>1</v>
      </c>
      <c r="AK97" s="52">
        <f t="shared" ref="AK97:AO97" si="190">P97-Z97+AE97+U97</f>
        <v>-1</v>
      </c>
      <c r="AL97" s="46">
        <f t="shared" si="190"/>
        <v>-1</v>
      </c>
      <c r="AM97" s="46">
        <f t="shared" si="190"/>
        <v>-1</v>
      </c>
      <c r="AN97" s="46">
        <f t="shared" si="190"/>
        <v>-1</v>
      </c>
      <c r="AO97" s="46">
        <f t="shared" si="190"/>
        <v>-1</v>
      </c>
      <c r="AP97" s="37"/>
      <c r="AQ97" s="43">
        <f t="shared" si="3"/>
        <v>-1</v>
      </c>
      <c r="AR97" s="41"/>
      <c r="AS97" s="41"/>
      <c r="AT97" s="53"/>
      <c r="AU97" s="54"/>
      <c r="AV97" s="54"/>
    </row>
    <row r="98" spans="1:48" ht="90" customHeight="1" x14ac:dyDescent="0.4">
      <c r="A98" s="35">
        <f t="shared" si="123"/>
        <v>88</v>
      </c>
      <c r="B98" s="55" t="s">
        <v>454</v>
      </c>
      <c r="C98" s="41" t="s">
        <v>38</v>
      </c>
      <c r="D98" s="63" t="s">
        <v>58</v>
      </c>
      <c r="E98" s="57" t="s">
        <v>455</v>
      </c>
      <c r="F98" s="58" t="s">
        <v>456</v>
      </c>
      <c r="G98" s="59" t="s">
        <v>42</v>
      </c>
      <c r="H98" s="58"/>
      <c r="I98" s="61" t="s">
        <v>457</v>
      </c>
      <c r="J98" s="74" t="s">
        <v>58</v>
      </c>
      <c r="K98" s="62">
        <v>44592</v>
      </c>
      <c r="L98" s="43"/>
      <c r="M98" s="43"/>
      <c r="N98" s="137"/>
      <c r="O98" s="43">
        <f>'EQUIPO ABRIL 2025'!AQ94</f>
        <v>2</v>
      </c>
      <c r="P98" s="45">
        <f t="shared" si="0"/>
        <v>2</v>
      </c>
      <c r="Q98" s="46">
        <f t="shared" ref="Q98:T98" si="191">AK98</f>
        <v>2</v>
      </c>
      <c r="R98" s="46">
        <f t="shared" si="191"/>
        <v>2</v>
      </c>
      <c r="S98" s="46">
        <f t="shared" si="191"/>
        <v>2</v>
      </c>
      <c r="T98" s="47">
        <f t="shared" si="191"/>
        <v>2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1">
        <f>'EQUIPO ENERO 2025'!AP93</f>
        <v>2</v>
      </c>
      <c r="AK98" s="52">
        <f t="shared" ref="AK98:AO98" si="192">P98-Z98+AE98+U98</f>
        <v>2</v>
      </c>
      <c r="AL98" s="46">
        <f t="shared" si="192"/>
        <v>2</v>
      </c>
      <c r="AM98" s="46">
        <f t="shared" si="192"/>
        <v>2</v>
      </c>
      <c r="AN98" s="46">
        <f t="shared" si="192"/>
        <v>2</v>
      </c>
      <c r="AO98" s="46">
        <f t="shared" si="192"/>
        <v>2</v>
      </c>
      <c r="AP98" s="37"/>
      <c r="AQ98" s="43">
        <f t="shared" si="3"/>
        <v>2</v>
      </c>
      <c r="AR98" s="41"/>
      <c r="AS98" s="41"/>
      <c r="AT98" s="53"/>
      <c r="AU98" s="54"/>
      <c r="AV98" s="54"/>
    </row>
    <row r="99" spans="1:48" ht="90" customHeight="1" x14ac:dyDescent="0.4">
      <c r="A99" s="35">
        <f t="shared" si="123"/>
        <v>89</v>
      </c>
      <c r="B99" s="55" t="s">
        <v>458</v>
      </c>
      <c r="C99" s="41" t="s">
        <v>38</v>
      </c>
      <c r="D99" s="63" t="s">
        <v>58</v>
      </c>
      <c r="E99" s="57" t="s">
        <v>459</v>
      </c>
      <c r="F99" s="58" t="s">
        <v>460</v>
      </c>
      <c r="G99" s="59" t="s">
        <v>42</v>
      </c>
      <c r="H99" s="60">
        <v>5200</v>
      </c>
      <c r="I99" s="61" t="s">
        <v>461</v>
      </c>
      <c r="J99" s="74" t="s">
        <v>58</v>
      </c>
      <c r="K99" s="62">
        <v>44592</v>
      </c>
      <c r="L99" s="43"/>
      <c r="M99" s="43"/>
      <c r="N99" s="136"/>
      <c r="O99" s="43">
        <f>'EQUIPO ABRIL 2025'!AQ95</f>
        <v>0</v>
      </c>
      <c r="P99" s="45">
        <f t="shared" si="0"/>
        <v>0</v>
      </c>
      <c r="Q99" s="46">
        <f t="shared" ref="Q99:T99" si="193">AK99</f>
        <v>0</v>
      </c>
      <c r="R99" s="46">
        <f t="shared" si="193"/>
        <v>0</v>
      </c>
      <c r="S99" s="46">
        <f t="shared" si="193"/>
        <v>0</v>
      </c>
      <c r="T99" s="47">
        <f t="shared" si="193"/>
        <v>0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1">
        <f>'EQUIPO ENERO 2025'!AP94</f>
        <v>0</v>
      </c>
      <c r="AK99" s="52">
        <f t="shared" ref="AK99:AO99" si="194">P99-Z99+AE99+U99</f>
        <v>0</v>
      </c>
      <c r="AL99" s="46">
        <f t="shared" si="194"/>
        <v>0</v>
      </c>
      <c r="AM99" s="46">
        <f t="shared" si="194"/>
        <v>0</v>
      </c>
      <c r="AN99" s="46">
        <f t="shared" si="194"/>
        <v>0</v>
      </c>
      <c r="AO99" s="46">
        <f t="shared" si="194"/>
        <v>0</v>
      </c>
      <c r="AP99" s="37"/>
      <c r="AQ99" s="43">
        <f t="shared" si="3"/>
        <v>0</v>
      </c>
      <c r="AR99" s="41"/>
      <c r="AS99" s="41"/>
      <c r="AT99" s="53"/>
      <c r="AU99" s="54"/>
      <c r="AV99" s="54"/>
    </row>
    <row r="100" spans="1:48" ht="90" customHeight="1" x14ac:dyDescent="0.4">
      <c r="A100" s="35">
        <f t="shared" si="123"/>
        <v>90</v>
      </c>
      <c r="B100" s="67" t="s">
        <v>464</v>
      </c>
      <c r="C100" s="41" t="s">
        <v>38</v>
      </c>
      <c r="D100" s="41" t="s">
        <v>59</v>
      </c>
      <c r="E100" s="41" t="s">
        <v>465</v>
      </c>
      <c r="F100" s="37" t="s">
        <v>466</v>
      </c>
      <c r="G100" s="38" t="s">
        <v>42</v>
      </c>
      <c r="H100" s="37"/>
      <c r="I100" s="41" t="s">
        <v>467</v>
      </c>
      <c r="J100" s="41" t="s">
        <v>72</v>
      </c>
      <c r="K100" s="42">
        <v>44592</v>
      </c>
      <c r="L100" s="43"/>
      <c r="M100" s="43"/>
      <c r="N100" s="136"/>
      <c r="O100" s="43">
        <f>'EQUIPO ABRIL 2025'!AQ96</f>
        <v>1</v>
      </c>
      <c r="P100" s="45">
        <f t="shared" si="0"/>
        <v>1</v>
      </c>
      <c r="Q100" s="46">
        <f t="shared" ref="Q100:T100" si="195">AK100</f>
        <v>1</v>
      </c>
      <c r="R100" s="46">
        <f t="shared" si="195"/>
        <v>1</v>
      </c>
      <c r="S100" s="46">
        <f t="shared" si="195"/>
        <v>1</v>
      </c>
      <c r="T100" s="47">
        <f t="shared" si="195"/>
        <v>1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1">
        <f>'EQUIPO ENERO 2025'!AP95</f>
        <v>1</v>
      </c>
      <c r="AK100" s="52">
        <f t="shared" ref="AK100:AO100" si="196">P100-Z100+AE100+U100</f>
        <v>1</v>
      </c>
      <c r="AL100" s="46">
        <f t="shared" si="196"/>
        <v>1</v>
      </c>
      <c r="AM100" s="46">
        <f t="shared" si="196"/>
        <v>1</v>
      </c>
      <c r="AN100" s="46">
        <f t="shared" si="196"/>
        <v>1</v>
      </c>
      <c r="AO100" s="46">
        <f t="shared" si="196"/>
        <v>1</v>
      </c>
      <c r="AP100" s="37"/>
      <c r="AQ100" s="43">
        <f t="shared" si="3"/>
        <v>1</v>
      </c>
      <c r="AR100" s="41"/>
      <c r="AS100" s="41"/>
      <c r="AT100" s="53"/>
      <c r="AU100" s="54"/>
      <c r="AV100" s="54"/>
    </row>
    <row r="101" spans="1:48" ht="90" customHeight="1" x14ac:dyDescent="0.4">
      <c r="A101" s="35">
        <f t="shared" si="123"/>
        <v>91</v>
      </c>
      <c r="B101" s="67" t="s">
        <v>468</v>
      </c>
      <c r="C101" s="41"/>
      <c r="D101" s="41" t="s">
        <v>58</v>
      </c>
      <c r="E101" s="41" t="s">
        <v>203</v>
      </c>
      <c r="F101" s="41" t="s">
        <v>204</v>
      </c>
      <c r="G101" s="53" t="s">
        <v>42</v>
      </c>
      <c r="H101" s="74">
        <v>4500</v>
      </c>
      <c r="I101" s="41" t="s">
        <v>469</v>
      </c>
      <c r="J101" s="41" t="s">
        <v>72</v>
      </c>
      <c r="K101" s="62">
        <v>44592</v>
      </c>
      <c r="L101" s="43"/>
      <c r="M101" s="43"/>
      <c r="N101" s="71"/>
      <c r="O101" s="43">
        <f>'EQUIPO ABRIL 2025'!AQ97</f>
        <v>0</v>
      </c>
      <c r="P101" s="45">
        <f t="shared" si="0"/>
        <v>0</v>
      </c>
      <c r="Q101" s="46">
        <f t="shared" ref="Q101:T101" si="197">AK101</f>
        <v>0</v>
      </c>
      <c r="R101" s="46">
        <f t="shared" si="197"/>
        <v>0</v>
      </c>
      <c r="S101" s="46">
        <f t="shared" si="197"/>
        <v>0</v>
      </c>
      <c r="T101" s="47">
        <f t="shared" si="197"/>
        <v>0</v>
      </c>
      <c r="U101" s="48"/>
      <c r="V101" s="37"/>
      <c r="W101" s="37"/>
      <c r="X101" s="37"/>
      <c r="Y101" s="49"/>
      <c r="Z101" s="138"/>
      <c r="AA101" s="139"/>
      <c r="AB101" s="37"/>
      <c r="AC101" s="37"/>
      <c r="AD101" s="49"/>
      <c r="AE101" s="50"/>
      <c r="AF101" s="37"/>
      <c r="AG101" s="37"/>
      <c r="AH101" s="37"/>
      <c r="AI101" s="49"/>
      <c r="AJ101" s="51">
        <f>'EQUIPO ENERO 2025'!AP96</f>
        <v>0</v>
      </c>
      <c r="AK101" s="52">
        <f t="shared" ref="AK101:AO101" si="198">P101-Z101+AE101+U101</f>
        <v>0</v>
      </c>
      <c r="AL101" s="46">
        <f t="shared" si="198"/>
        <v>0</v>
      </c>
      <c r="AM101" s="46">
        <f t="shared" si="198"/>
        <v>0</v>
      </c>
      <c r="AN101" s="46">
        <f t="shared" si="198"/>
        <v>0</v>
      </c>
      <c r="AO101" s="46">
        <f t="shared" si="198"/>
        <v>0</v>
      </c>
      <c r="AP101" s="37"/>
      <c r="AQ101" s="43">
        <f t="shared" si="3"/>
        <v>0</v>
      </c>
      <c r="AR101" s="41"/>
      <c r="AS101" s="41"/>
      <c r="AT101" s="53"/>
      <c r="AU101" s="54"/>
      <c r="AV101" s="54"/>
    </row>
    <row r="102" spans="1:48" ht="90" customHeight="1" x14ac:dyDescent="0.4">
      <c r="A102" s="35">
        <f t="shared" si="123"/>
        <v>92</v>
      </c>
      <c r="B102" s="73" t="s">
        <v>470</v>
      </c>
      <c r="C102" s="41" t="s">
        <v>38</v>
      </c>
      <c r="D102" s="63" t="s">
        <v>442</v>
      </c>
      <c r="E102" s="57" t="s">
        <v>471</v>
      </c>
      <c r="F102" s="41" t="s">
        <v>472</v>
      </c>
      <c r="G102" s="44" t="s">
        <v>42</v>
      </c>
      <c r="H102" s="41"/>
      <c r="I102" s="41" t="s">
        <v>473</v>
      </c>
      <c r="J102" s="74" t="s">
        <v>58</v>
      </c>
      <c r="K102" s="66">
        <v>44592</v>
      </c>
      <c r="L102" s="43"/>
      <c r="M102" s="43"/>
      <c r="N102" s="137"/>
      <c r="O102" s="43">
        <f>'EQUIPO ABRIL 2025'!AQ98</f>
        <v>0</v>
      </c>
      <c r="P102" s="45">
        <f t="shared" si="0"/>
        <v>0</v>
      </c>
      <c r="Q102" s="46">
        <f t="shared" ref="Q102:T102" si="199">AK102</f>
        <v>0</v>
      </c>
      <c r="R102" s="46">
        <f t="shared" si="199"/>
        <v>0</v>
      </c>
      <c r="S102" s="46">
        <f t="shared" si="199"/>
        <v>0</v>
      </c>
      <c r="T102" s="47">
        <f t="shared" si="199"/>
        <v>0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1">
        <f>'EQUIPO ENERO 2025'!AP97</f>
        <v>0</v>
      </c>
      <c r="AK102" s="52">
        <f t="shared" ref="AK102:AO102" si="200">P102-Z102+AE102+U102</f>
        <v>0</v>
      </c>
      <c r="AL102" s="46">
        <f t="shared" si="200"/>
        <v>0</v>
      </c>
      <c r="AM102" s="46">
        <f t="shared" si="200"/>
        <v>0</v>
      </c>
      <c r="AN102" s="46">
        <f t="shared" si="200"/>
        <v>0</v>
      </c>
      <c r="AO102" s="46">
        <f t="shared" si="200"/>
        <v>0</v>
      </c>
      <c r="AP102" s="37"/>
      <c r="AQ102" s="43">
        <f t="shared" si="3"/>
        <v>0</v>
      </c>
      <c r="AR102" s="41"/>
      <c r="AS102" s="41"/>
      <c r="AT102" s="53"/>
      <c r="AU102" s="54"/>
      <c r="AV102" s="54"/>
    </row>
    <row r="103" spans="1:48" ht="90" customHeight="1" x14ac:dyDescent="0.4">
      <c r="A103" s="35">
        <f t="shared" si="123"/>
        <v>93</v>
      </c>
      <c r="B103" s="55" t="s">
        <v>475</v>
      </c>
      <c r="C103" s="41" t="s">
        <v>38</v>
      </c>
      <c r="D103" s="63" t="s">
        <v>58</v>
      </c>
      <c r="E103" s="57" t="s">
        <v>476</v>
      </c>
      <c r="F103" s="64" t="s">
        <v>472</v>
      </c>
      <c r="G103" s="55" t="s">
        <v>42</v>
      </c>
      <c r="H103" s="64"/>
      <c r="I103" s="61" t="s">
        <v>477</v>
      </c>
      <c r="J103" s="74" t="s">
        <v>58</v>
      </c>
      <c r="K103" s="62">
        <v>44592</v>
      </c>
      <c r="L103" s="43"/>
      <c r="M103" s="43"/>
      <c r="N103" s="137"/>
      <c r="O103" s="43">
        <f>'EQUIPO ABRIL 2025'!AQ99</f>
        <v>3</v>
      </c>
      <c r="P103" s="45">
        <f t="shared" si="0"/>
        <v>3</v>
      </c>
      <c r="Q103" s="46">
        <f t="shared" ref="Q103:T103" si="201">AK103</f>
        <v>3</v>
      </c>
      <c r="R103" s="46">
        <f t="shared" si="201"/>
        <v>3</v>
      </c>
      <c r="S103" s="46">
        <f t="shared" si="201"/>
        <v>3</v>
      </c>
      <c r="T103" s="47">
        <f t="shared" si="201"/>
        <v>3</v>
      </c>
      <c r="U103" s="48"/>
      <c r="V103" s="37"/>
      <c r="W103" s="37"/>
      <c r="X103" s="37"/>
      <c r="Y103" s="49"/>
      <c r="Z103" s="50"/>
      <c r="AA103" s="37">
        <v>3</v>
      </c>
      <c r="AB103" s="37"/>
      <c r="AC103" s="37"/>
      <c r="AD103" s="49"/>
      <c r="AE103" s="50"/>
      <c r="AF103" s="37">
        <v>3</v>
      </c>
      <c r="AG103" s="37"/>
      <c r="AH103" s="37"/>
      <c r="AI103" s="49"/>
      <c r="AJ103" s="51">
        <f>'EQUIPO ENERO 2025'!AP98</f>
        <v>3</v>
      </c>
      <c r="AK103" s="52">
        <f t="shared" ref="AK103:AO103" si="202">P103-Z103+AE103+U103</f>
        <v>3</v>
      </c>
      <c r="AL103" s="46">
        <f t="shared" si="202"/>
        <v>3</v>
      </c>
      <c r="AM103" s="46">
        <f t="shared" si="202"/>
        <v>3</v>
      </c>
      <c r="AN103" s="46">
        <f t="shared" si="202"/>
        <v>3</v>
      </c>
      <c r="AO103" s="46">
        <f t="shared" si="202"/>
        <v>3</v>
      </c>
      <c r="AP103" s="37"/>
      <c r="AQ103" s="43">
        <f t="shared" si="3"/>
        <v>3</v>
      </c>
      <c r="AR103" s="41"/>
      <c r="AS103" s="41">
        <v>459</v>
      </c>
      <c r="AT103" s="53"/>
      <c r="AU103" s="54"/>
      <c r="AV103" s="54"/>
    </row>
    <row r="104" spans="1:48" ht="90" customHeight="1" x14ac:dyDescent="0.4">
      <c r="A104" s="35">
        <f t="shared" si="123"/>
        <v>94</v>
      </c>
      <c r="B104" s="55" t="s">
        <v>480</v>
      </c>
      <c r="C104" s="41" t="s">
        <v>38</v>
      </c>
      <c r="D104" s="63" t="s">
        <v>58</v>
      </c>
      <c r="E104" s="57" t="s">
        <v>481</v>
      </c>
      <c r="F104" s="64" t="s">
        <v>472</v>
      </c>
      <c r="G104" s="55" t="s">
        <v>42</v>
      </c>
      <c r="H104" s="64"/>
      <c r="I104" s="61" t="s">
        <v>482</v>
      </c>
      <c r="J104" s="74" t="s">
        <v>58</v>
      </c>
      <c r="K104" s="62">
        <v>44592</v>
      </c>
      <c r="L104" s="43"/>
      <c r="M104" s="43"/>
      <c r="N104" s="137"/>
      <c r="O104" s="43">
        <f>'EQUIPO ABRIL 2025'!AQ100</f>
        <v>3</v>
      </c>
      <c r="P104" s="45">
        <f t="shared" si="0"/>
        <v>3</v>
      </c>
      <c r="Q104" s="46">
        <f t="shared" ref="Q104:T104" si="203">AK104</f>
        <v>3</v>
      </c>
      <c r="R104" s="46">
        <f t="shared" si="203"/>
        <v>3</v>
      </c>
      <c r="S104" s="46">
        <f t="shared" si="203"/>
        <v>3</v>
      </c>
      <c r="T104" s="47">
        <f t="shared" si="203"/>
        <v>3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1">
        <f>'EQUIPO ENERO 2025'!AP99</f>
        <v>3</v>
      </c>
      <c r="AK104" s="52">
        <f t="shared" ref="AK104:AO104" si="204">P104-Z104+AE104+U104</f>
        <v>3</v>
      </c>
      <c r="AL104" s="46">
        <f t="shared" si="204"/>
        <v>3</v>
      </c>
      <c r="AM104" s="46">
        <f t="shared" si="204"/>
        <v>3</v>
      </c>
      <c r="AN104" s="46">
        <f t="shared" si="204"/>
        <v>3</v>
      </c>
      <c r="AO104" s="46">
        <f t="shared" si="204"/>
        <v>3</v>
      </c>
      <c r="AP104" s="37"/>
      <c r="AQ104" s="43">
        <f t="shared" si="3"/>
        <v>3</v>
      </c>
      <c r="AR104" s="41"/>
      <c r="AS104" s="41"/>
      <c r="AT104" s="53"/>
      <c r="AU104" s="54"/>
      <c r="AV104" s="54"/>
    </row>
    <row r="105" spans="1:48" ht="90" customHeight="1" x14ac:dyDescent="0.4">
      <c r="A105" s="35">
        <f t="shared" si="123"/>
        <v>95</v>
      </c>
      <c r="B105" s="55" t="s">
        <v>483</v>
      </c>
      <c r="C105" s="41" t="s">
        <v>38</v>
      </c>
      <c r="D105" s="63" t="s">
        <v>442</v>
      </c>
      <c r="E105" s="57" t="s">
        <v>484</v>
      </c>
      <c r="F105" s="64" t="s">
        <v>426</v>
      </c>
      <c r="G105" s="55" t="s">
        <v>42</v>
      </c>
      <c r="H105" s="64" t="s">
        <v>427</v>
      </c>
      <c r="I105" s="61" t="s">
        <v>485</v>
      </c>
      <c r="J105" s="74" t="s">
        <v>486</v>
      </c>
      <c r="K105" s="72">
        <v>45505</v>
      </c>
      <c r="L105" s="43">
        <v>2410004753</v>
      </c>
      <c r="M105" s="43">
        <v>17</v>
      </c>
      <c r="N105" s="137"/>
      <c r="O105" s="43">
        <f>'EQUIPO ABRIL 2025'!AQ101</f>
        <v>2</v>
      </c>
      <c r="P105" s="45">
        <f t="shared" si="0"/>
        <v>2</v>
      </c>
      <c r="Q105" s="46">
        <f t="shared" ref="Q105:T105" si="205">AK105</f>
        <v>2</v>
      </c>
      <c r="R105" s="46">
        <f t="shared" si="205"/>
        <v>2</v>
      </c>
      <c r="S105" s="46">
        <f t="shared" si="205"/>
        <v>2</v>
      </c>
      <c r="T105" s="47">
        <f t="shared" si="205"/>
        <v>2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1">
        <f>'EQUIPO ENERO 2025'!AP100</f>
        <v>2</v>
      </c>
      <c r="AK105" s="52">
        <f t="shared" ref="AK105:AO105" si="206">P105-Z105+AE105+U105</f>
        <v>2</v>
      </c>
      <c r="AL105" s="46">
        <f t="shared" si="206"/>
        <v>2</v>
      </c>
      <c r="AM105" s="46">
        <f t="shared" si="206"/>
        <v>2</v>
      </c>
      <c r="AN105" s="46">
        <f t="shared" si="206"/>
        <v>2</v>
      </c>
      <c r="AO105" s="46">
        <f t="shared" si="206"/>
        <v>2</v>
      </c>
      <c r="AP105" s="37"/>
      <c r="AQ105" s="43">
        <f t="shared" si="3"/>
        <v>2</v>
      </c>
      <c r="AR105" s="41"/>
      <c r="AS105" s="41"/>
      <c r="AT105" s="53"/>
      <c r="AU105" s="54"/>
      <c r="AV105" s="54"/>
    </row>
    <row r="106" spans="1:48" ht="90" customHeight="1" x14ac:dyDescent="0.4">
      <c r="A106" s="35">
        <f t="shared" si="123"/>
        <v>96</v>
      </c>
      <c r="B106" s="55" t="s">
        <v>487</v>
      </c>
      <c r="C106" s="41" t="s">
        <v>38</v>
      </c>
      <c r="D106" s="63" t="s">
        <v>442</v>
      </c>
      <c r="E106" s="57" t="s">
        <v>488</v>
      </c>
      <c r="F106" s="58" t="s">
        <v>489</v>
      </c>
      <c r="G106" s="59" t="s">
        <v>42</v>
      </c>
      <c r="H106" s="58"/>
      <c r="I106" s="61"/>
      <c r="J106" s="74" t="s">
        <v>486</v>
      </c>
      <c r="K106" s="42">
        <v>45505</v>
      </c>
      <c r="L106" s="43">
        <v>2410004752</v>
      </c>
      <c r="M106" s="43">
        <v>17</v>
      </c>
      <c r="N106" s="137"/>
      <c r="O106" s="43">
        <f>'EQUIPO ABRIL 2025'!AQ102</f>
        <v>1</v>
      </c>
      <c r="P106" s="45">
        <f t="shared" si="0"/>
        <v>1</v>
      </c>
      <c r="Q106" s="46">
        <f t="shared" ref="Q106:T106" si="207">AK106</f>
        <v>1</v>
      </c>
      <c r="R106" s="46">
        <f t="shared" si="207"/>
        <v>1</v>
      </c>
      <c r="S106" s="46">
        <f t="shared" si="207"/>
        <v>1</v>
      </c>
      <c r="T106" s="47">
        <f t="shared" si="207"/>
        <v>1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1">
        <f>'EQUIPO ENERO 2025'!AP101</f>
        <v>0</v>
      </c>
      <c r="AK106" s="52">
        <f t="shared" ref="AK106:AO106" si="208">P106-Z106+AE106+U106</f>
        <v>1</v>
      </c>
      <c r="AL106" s="46">
        <f t="shared" si="208"/>
        <v>1</v>
      </c>
      <c r="AM106" s="46">
        <f t="shared" si="208"/>
        <v>1</v>
      </c>
      <c r="AN106" s="46">
        <f t="shared" si="208"/>
        <v>1</v>
      </c>
      <c r="AO106" s="46">
        <f t="shared" si="208"/>
        <v>1</v>
      </c>
      <c r="AP106" s="37"/>
      <c r="AQ106" s="43">
        <f t="shared" si="3"/>
        <v>1</v>
      </c>
      <c r="AR106" s="41"/>
      <c r="AS106" s="41"/>
      <c r="AT106" s="53"/>
      <c r="AU106" s="54"/>
      <c r="AV106" s="54"/>
    </row>
    <row r="107" spans="1:48" ht="90" customHeight="1" x14ac:dyDescent="0.4">
      <c r="A107" s="35">
        <f t="shared" si="123"/>
        <v>97</v>
      </c>
      <c r="B107" s="73" t="s">
        <v>491</v>
      </c>
      <c r="C107" s="41" t="s">
        <v>38</v>
      </c>
      <c r="D107" s="63" t="s">
        <v>442</v>
      </c>
      <c r="E107" s="57" t="s">
        <v>492</v>
      </c>
      <c r="F107" s="37" t="s">
        <v>493</v>
      </c>
      <c r="G107" s="39" t="s">
        <v>42</v>
      </c>
      <c r="H107" s="37"/>
      <c r="I107" s="41" t="s">
        <v>494</v>
      </c>
      <c r="J107" s="74" t="s">
        <v>58</v>
      </c>
      <c r="K107" s="42">
        <v>45279</v>
      </c>
      <c r="L107" s="43"/>
      <c r="M107" s="43">
        <v>481</v>
      </c>
      <c r="N107" s="137"/>
      <c r="O107" s="43">
        <f>'EQUIPO ABRIL 2025'!AQ103</f>
        <v>0</v>
      </c>
      <c r="P107" s="45">
        <f t="shared" si="0"/>
        <v>0</v>
      </c>
      <c r="Q107" s="46">
        <f t="shared" ref="Q107:T107" si="209">AK107</f>
        <v>0</v>
      </c>
      <c r="R107" s="46">
        <f t="shared" si="209"/>
        <v>0</v>
      </c>
      <c r="S107" s="46">
        <f t="shared" si="209"/>
        <v>0</v>
      </c>
      <c r="T107" s="47">
        <f t="shared" si="209"/>
        <v>0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1">
        <f>'EQUIPO ENERO 2025'!AP102</f>
        <v>0</v>
      </c>
      <c r="AK107" s="52">
        <f t="shared" ref="AK107:AO107" si="210">P107-Z107+AE107+U107</f>
        <v>0</v>
      </c>
      <c r="AL107" s="46">
        <f t="shared" si="210"/>
        <v>0</v>
      </c>
      <c r="AM107" s="46">
        <f t="shared" si="210"/>
        <v>0</v>
      </c>
      <c r="AN107" s="46">
        <f t="shared" si="210"/>
        <v>0</v>
      </c>
      <c r="AO107" s="46">
        <f t="shared" si="210"/>
        <v>0</v>
      </c>
      <c r="AP107" s="37"/>
      <c r="AQ107" s="43">
        <f t="shared" si="3"/>
        <v>0</v>
      </c>
      <c r="AR107" s="41"/>
      <c r="AS107" s="41"/>
      <c r="AT107" s="53"/>
      <c r="AU107" s="54"/>
      <c r="AV107" s="54"/>
    </row>
    <row r="108" spans="1:48" ht="90" customHeight="1" x14ac:dyDescent="0.4">
      <c r="A108" s="35">
        <f t="shared" si="123"/>
        <v>98</v>
      </c>
      <c r="B108" s="55" t="s">
        <v>495</v>
      </c>
      <c r="C108" s="41" t="s">
        <v>38</v>
      </c>
      <c r="D108" s="63" t="s">
        <v>58</v>
      </c>
      <c r="E108" s="57" t="s">
        <v>496</v>
      </c>
      <c r="F108" s="58" t="s">
        <v>497</v>
      </c>
      <c r="G108" s="59" t="s">
        <v>42</v>
      </c>
      <c r="H108" s="60">
        <v>7500</v>
      </c>
      <c r="I108" s="61" t="s">
        <v>498</v>
      </c>
      <c r="J108" s="74" t="s">
        <v>58</v>
      </c>
      <c r="K108" s="62">
        <v>44592</v>
      </c>
      <c r="L108" s="43"/>
      <c r="M108" s="43"/>
      <c r="N108" s="137"/>
      <c r="O108" s="43">
        <f>'EQUIPO ABRIL 2025'!AQ104</f>
        <v>2</v>
      </c>
      <c r="P108" s="45">
        <f t="shared" si="0"/>
        <v>2</v>
      </c>
      <c r="Q108" s="46">
        <f t="shared" ref="Q108:T108" si="211">AK108</f>
        <v>2</v>
      </c>
      <c r="R108" s="46">
        <f t="shared" si="211"/>
        <v>2</v>
      </c>
      <c r="S108" s="46">
        <f t="shared" si="211"/>
        <v>2</v>
      </c>
      <c r="T108" s="47">
        <f t="shared" si="211"/>
        <v>2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1">
        <f>'EQUIPO ENERO 2025'!AP103</f>
        <v>2</v>
      </c>
      <c r="AK108" s="52">
        <f t="shared" ref="AK108:AO108" si="212">P108-Z108+AE108+U108</f>
        <v>2</v>
      </c>
      <c r="AL108" s="46">
        <f t="shared" si="212"/>
        <v>2</v>
      </c>
      <c r="AM108" s="46">
        <f t="shared" si="212"/>
        <v>2</v>
      </c>
      <c r="AN108" s="46">
        <f t="shared" si="212"/>
        <v>2</v>
      </c>
      <c r="AO108" s="46">
        <f t="shared" si="212"/>
        <v>2</v>
      </c>
      <c r="AP108" s="37"/>
      <c r="AQ108" s="43">
        <f t="shared" si="3"/>
        <v>2</v>
      </c>
      <c r="AR108" s="41"/>
      <c r="AS108" s="41"/>
      <c r="AT108" s="53"/>
      <c r="AU108" s="54"/>
      <c r="AV108" s="54"/>
    </row>
    <row r="109" spans="1:48" ht="90" customHeight="1" x14ac:dyDescent="0.4">
      <c r="A109" s="35">
        <f t="shared" si="123"/>
        <v>99</v>
      </c>
      <c r="B109" s="73" t="s">
        <v>499</v>
      </c>
      <c r="C109" s="41" t="s">
        <v>38</v>
      </c>
      <c r="D109" s="63" t="s">
        <v>58</v>
      </c>
      <c r="E109" s="57" t="s">
        <v>500</v>
      </c>
      <c r="F109" s="37" t="s">
        <v>501</v>
      </c>
      <c r="G109" s="39" t="s">
        <v>42</v>
      </c>
      <c r="H109" s="37"/>
      <c r="I109" s="53" t="s">
        <v>502</v>
      </c>
      <c r="J109" s="74" t="s">
        <v>486</v>
      </c>
      <c r="K109" s="72">
        <v>45233</v>
      </c>
      <c r="L109" s="43">
        <v>3753</v>
      </c>
      <c r="M109" s="43">
        <v>459</v>
      </c>
      <c r="N109" s="137"/>
      <c r="O109" s="43">
        <f>'EQUIPO ABRIL 2025'!AQ105</f>
        <v>0</v>
      </c>
      <c r="P109" s="45">
        <f t="shared" si="0"/>
        <v>0</v>
      </c>
      <c r="Q109" s="46">
        <f t="shared" ref="Q109:T109" si="213">AK109</f>
        <v>0</v>
      </c>
      <c r="R109" s="46">
        <f t="shared" si="213"/>
        <v>0</v>
      </c>
      <c r="S109" s="46">
        <f t="shared" si="213"/>
        <v>0</v>
      </c>
      <c r="T109" s="47">
        <f t="shared" si="213"/>
        <v>0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1">
        <f>'EQUIPO ENERO 2025'!AP104</f>
        <v>0</v>
      </c>
      <c r="AK109" s="52">
        <f t="shared" ref="AK109:AO109" si="214">P109-Z109+AE109+U109</f>
        <v>0</v>
      </c>
      <c r="AL109" s="46">
        <f t="shared" si="214"/>
        <v>0</v>
      </c>
      <c r="AM109" s="46">
        <f t="shared" si="214"/>
        <v>0</v>
      </c>
      <c r="AN109" s="46">
        <f t="shared" si="214"/>
        <v>0</v>
      </c>
      <c r="AO109" s="46">
        <f t="shared" si="214"/>
        <v>0</v>
      </c>
      <c r="AP109" s="37"/>
      <c r="AQ109" s="43">
        <f t="shared" si="3"/>
        <v>0</v>
      </c>
      <c r="AR109" s="41"/>
      <c r="AS109" s="41"/>
      <c r="AT109" s="53"/>
      <c r="AU109" s="54"/>
      <c r="AV109" s="54"/>
    </row>
    <row r="110" spans="1:48" ht="90" customHeight="1" x14ac:dyDescent="0.4">
      <c r="A110" s="35">
        <f t="shared" si="123"/>
        <v>100</v>
      </c>
      <c r="B110" s="55" t="s">
        <v>503</v>
      </c>
      <c r="C110" s="41" t="s">
        <v>38</v>
      </c>
      <c r="D110" s="63" t="s">
        <v>58</v>
      </c>
      <c r="E110" s="57" t="s">
        <v>504</v>
      </c>
      <c r="F110" s="140" t="s">
        <v>505</v>
      </c>
      <c r="G110" s="140" t="s">
        <v>42</v>
      </c>
      <c r="H110" s="140"/>
      <c r="I110" s="61" t="s">
        <v>506</v>
      </c>
      <c r="J110" s="74" t="s">
        <v>58</v>
      </c>
      <c r="K110" s="66">
        <v>44592</v>
      </c>
      <c r="L110" s="43"/>
      <c r="M110" s="43"/>
      <c r="N110" s="137"/>
      <c r="O110" s="43">
        <f>'EQUIPO ABRIL 2025'!AQ106</f>
        <v>1</v>
      </c>
      <c r="P110" s="45">
        <f t="shared" si="0"/>
        <v>1</v>
      </c>
      <c r="Q110" s="46">
        <f t="shared" ref="Q110:T110" si="215">AK110</f>
        <v>1</v>
      </c>
      <c r="R110" s="46">
        <f t="shared" si="215"/>
        <v>1</v>
      </c>
      <c r="S110" s="46">
        <f t="shared" si="215"/>
        <v>1</v>
      </c>
      <c r="T110" s="47">
        <f t="shared" si="215"/>
        <v>1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1">
        <f>'EQUIPO ENERO 2025'!AP105</f>
        <v>1</v>
      </c>
      <c r="AK110" s="52">
        <f t="shared" ref="AK110:AO110" si="216">P110-Z110+AE110+U110</f>
        <v>1</v>
      </c>
      <c r="AL110" s="46">
        <f t="shared" si="216"/>
        <v>1</v>
      </c>
      <c r="AM110" s="46">
        <f t="shared" si="216"/>
        <v>1</v>
      </c>
      <c r="AN110" s="46">
        <f t="shared" si="216"/>
        <v>1</v>
      </c>
      <c r="AO110" s="46">
        <f t="shared" si="216"/>
        <v>1</v>
      </c>
      <c r="AP110" s="37"/>
      <c r="AQ110" s="43">
        <f t="shared" si="3"/>
        <v>1</v>
      </c>
      <c r="AR110" s="41"/>
      <c r="AS110" s="41"/>
      <c r="AT110" s="53"/>
      <c r="AU110" s="54"/>
      <c r="AV110" s="54"/>
    </row>
    <row r="111" spans="1:48" ht="90" customHeight="1" x14ac:dyDescent="0.4">
      <c r="A111" s="35">
        <f t="shared" si="123"/>
        <v>101</v>
      </c>
      <c r="B111" s="55" t="s">
        <v>507</v>
      </c>
      <c r="C111" s="41" t="s">
        <v>38</v>
      </c>
      <c r="D111" s="105" t="s">
        <v>508</v>
      </c>
      <c r="E111" s="57" t="s">
        <v>509</v>
      </c>
      <c r="F111" s="140" t="s">
        <v>510</v>
      </c>
      <c r="G111" s="140" t="s">
        <v>42</v>
      </c>
      <c r="H111" s="140"/>
      <c r="I111" s="61"/>
      <c r="J111" s="74"/>
      <c r="K111" s="66">
        <v>45608</v>
      </c>
      <c r="L111" s="43"/>
      <c r="M111" s="43">
        <v>93</v>
      </c>
      <c r="N111" s="137"/>
      <c r="O111" s="43">
        <f>'EQUIPO ABRIL 2025'!AQ107</f>
        <v>4</v>
      </c>
      <c r="P111" s="45">
        <f t="shared" si="0"/>
        <v>4</v>
      </c>
      <c r="Q111" s="46">
        <f t="shared" ref="Q111:T111" si="217">AK111</f>
        <v>4</v>
      </c>
      <c r="R111" s="46">
        <f t="shared" si="217"/>
        <v>4</v>
      </c>
      <c r="S111" s="46">
        <f t="shared" si="217"/>
        <v>4</v>
      </c>
      <c r="T111" s="47">
        <f t="shared" si="217"/>
        <v>4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/>
      <c r="AI111" s="49"/>
      <c r="AJ111" s="51">
        <f>'EQUIPO ENERO 2025'!AP106</f>
        <v>4</v>
      </c>
      <c r="AK111" s="52">
        <f t="shared" ref="AK111:AO111" si="218">P111-Z111+AE111+U111</f>
        <v>4</v>
      </c>
      <c r="AL111" s="46">
        <f t="shared" si="218"/>
        <v>4</v>
      </c>
      <c r="AM111" s="46">
        <f t="shared" si="218"/>
        <v>4</v>
      </c>
      <c r="AN111" s="46">
        <f t="shared" si="218"/>
        <v>4</v>
      </c>
      <c r="AO111" s="46">
        <f t="shared" si="218"/>
        <v>4</v>
      </c>
      <c r="AP111" s="37"/>
      <c r="AQ111" s="43">
        <f t="shared" si="3"/>
        <v>4</v>
      </c>
      <c r="AR111" s="53"/>
      <c r="AS111" s="53"/>
      <c r="AT111" s="53"/>
      <c r="AU111" s="54"/>
      <c r="AV111" s="54"/>
    </row>
    <row r="112" spans="1:48" ht="90" customHeight="1" x14ac:dyDescent="0.4">
      <c r="A112" s="35">
        <f t="shared" si="123"/>
        <v>102</v>
      </c>
      <c r="B112" s="67" t="s">
        <v>511</v>
      </c>
      <c r="C112" s="41" t="s">
        <v>38</v>
      </c>
      <c r="D112" s="105" t="s">
        <v>508</v>
      </c>
      <c r="E112" s="41" t="s">
        <v>512</v>
      </c>
      <c r="F112" s="37" t="s">
        <v>513</v>
      </c>
      <c r="G112" s="39" t="s">
        <v>42</v>
      </c>
      <c r="H112" s="37" t="s">
        <v>514</v>
      </c>
      <c r="I112" s="41" t="s">
        <v>515</v>
      </c>
      <c r="J112" s="41" t="s">
        <v>72</v>
      </c>
      <c r="K112" s="72">
        <v>45574</v>
      </c>
      <c r="L112" s="43" t="s">
        <v>142</v>
      </c>
      <c r="M112" s="43">
        <v>72</v>
      </c>
      <c r="N112" s="136"/>
      <c r="O112" s="43">
        <f>'EQUIPO ABRIL 2025'!AQ108</f>
        <v>6</v>
      </c>
      <c r="P112" s="45">
        <f t="shared" si="0"/>
        <v>6</v>
      </c>
      <c r="Q112" s="46">
        <f t="shared" ref="Q112:T112" si="219">AK112</f>
        <v>6</v>
      </c>
      <c r="R112" s="46">
        <f t="shared" si="219"/>
        <v>6</v>
      </c>
      <c r="S112" s="46">
        <f t="shared" si="219"/>
        <v>6</v>
      </c>
      <c r="T112" s="47">
        <f t="shared" si="219"/>
        <v>6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1">
        <f>'EQUIPO ENERO 2025'!AP107</f>
        <v>6</v>
      </c>
      <c r="AK112" s="52">
        <f t="shared" ref="AK112:AO112" si="220">P112-Z112+AE112+U112</f>
        <v>6</v>
      </c>
      <c r="AL112" s="46">
        <f t="shared" si="220"/>
        <v>6</v>
      </c>
      <c r="AM112" s="46">
        <f t="shared" si="220"/>
        <v>6</v>
      </c>
      <c r="AN112" s="46">
        <f t="shared" si="220"/>
        <v>6</v>
      </c>
      <c r="AO112" s="46">
        <f t="shared" si="220"/>
        <v>6</v>
      </c>
      <c r="AP112" s="37"/>
      <c r="AQ112" s="43">
        <f t="shared" si="3"/>
        <v>6</v>
      </c>
      <c r="AR112" s="41"/>
      <c r="AS112" s="41"/>
      <c r="AT112" s="53"/>
      <c r="AU112" s="54"/>
      <c r="AV112" s="54"/>
    </row>
    <row r="113" spans="1:48" ht="90" customHeight="1" x14ac:dyDescent="0.4">
      <c r="A113" s="35">
        <f t="shared" si="123"/>
        <v>103</v>
      </c>
      <c r="B113" s="67" t="s">
        <v>516</v>
      </c>
      <c r="C113" s="41" t="s">
        <v>38</v>
      </c>
      <c r="D113" s="105" t="s">
        <v>508</v>
      </c>
      <c r="E113" s="41" t="s">
        <v>512</v>
      </c>
      <c r="F113" s="37" t="s">
        <v>517</v>
      </c>
      <c r="G113" s="39" t="s">
        <v>42</v>
      </c>
      <c r="H113" s="37" t="s">
        <v>514</v>
      </c>
      <c r="I113" s="41" t="s">
        <v>518</v>
      </c>
      <c r="J113" s="41" t="s">
        <v>72</v>
      </c>
      <c r="K113" s="72">
        <v>45574</v>
      </c>
      <c r="L113" s="43" t="s">
        <v>142</v>
      </c>
      <c r="M113" s="43">
        <v>72</v>
      </c>
      <c r="N113" s="136" t="s">
        <v>1722</v>
      </c>
      <c r="O113" s="43">
        <f>'EQUIPO ABRIL 2025'!AQ109</f>
        <v>0</v>
      </c>
      <c r="P113" s="45">
        <f t="shared" si="0"/>
        <v>0</v>
      </c>
      <c r="Q113" s="46">
        <f t="shared" ref="Q113:T113" si="221">AK113</f>
        <v>0</v>
      </c>
      <c r="R113" s="46">
        <f t="shared" si="221"/>
        <v>-4</v>
      </c>
      <c r="S113" s="46">
        <f t="shared" si="221"/>
        <v>-4</v>
      </c>
      <c r="T113" s="47">
        <f t="shared" si="221"/>
        <v>-4</v>
      </c>
      <c r="U113" s="48"/>
      <c r="V113" s="37"/>
      <c r="W113" s="37"/>
      <c r="X113" s="37"/>
      <c r="Y113" s="49"/>
      <c r="Z113" s="50"/>
      <c r="AA113" s="37">
        <v>4</v>
      </c>
      <c r="AB113" s="37"/>
      <c r="AC113" s="37"/>
      <c r="AD113" s="49"/>
      <c r="AE113" s="50"/>
      <c r="AF113" s="37"/>
      <c r="AG113" s="37"/>
      <c r="AH113" s="37"/>
      <c r="AI113" s="49"/>
      <c r="AJ113" s="51">
        <f>'EQUIPO ENERO 2025'!AP108</f>
        <v>0</v>
      </c>
      <c r="AK113" s="52">
        <f t="shared" ref="AK113:AO113" si="222">P113-Z113+AE113+U113</f>
        <v>0</v>
      </c>
      <c r="AL113" s="46">
        <f t="shared" si="222"/>
        <v>-4</v>
      </c>
      <c r="AM113" s="46">
        <f t="shared" si="222"/>
        <v>-4</v>
      </c>
      <c r="AN113" s="46">
        <f t="shared" si="222"/>
        <v>-4</v>
      </c>
      <c r="AO113" s="46">
        <f t="shared" si="222"/>
        <v>-4</v>
      </c>
      <c r="AP113" s="37"/>
      <c r="AQ113" s="43">
        <f t="shared" si="3"/>
        <v>-4</v>
      </c>
      <c r="AR113" s="41"/>
      <c r="AS113" s="41">
        <v>423</v>
      </c>
      <c r="AT113" s="53"/>
      <c r="AU113" s="54"/>
      <c r="AV113" s="54"/>
    </row>
    <row r="114" spans="1:48" ht="90" customHeight="1" x14ac:dyDescent="0.4">
      <c r="A114" s="35">
        <f t="shared" si="123"/>
        <v>104</v>
      </c>
      <c r="B114" s="73" t="s">
        <v>519</v>
      </c>
      <c r="C114" s="41" t="s">
        <v>38</v>
      </c>
      <c r="D114" s="41" t="s">
        <v>59</v>
      </c>
      <c r="E114" s="41" t="s">
        <v>520</v>
      </c>
      <c r="F114" s="37" t="s">
        <v>432</v>
      </c>
      <c r="G114" s="39" t="s">
        <v>42</v>
      </c>
      <c r="H114" s="40">
        <v>5200</v>
      </c>
      <c r="I114" s="41" t="s">
        <v>521</v>
      </c>
      <c r="J114" s="41" t="s">
        <v>72</v>
      </c>
      <c r="K114" s="72">
        <v>45328</v>
      </c>
      <c r="L114" s="43" t="s">
        <v>109</v>
      </c>
      <c r="M114" s="43">
        <v>31</v>
      </c>
      <c r="N114" s="136"/>
      <c r="O114" s="43">
        <f>'EQUIPO ABRIL 2025'!AQ110</f>
        <v>17</v>
      </c>
      <c r="P114" s="45">
        <f t="shared" si="0"/>
        <v>17</v>
      </c>
      <c r="Q114" s="46">
        <f t="shared" ref="Q114:T114" si="223">AK114</f>
        <v>17</v>
      </c>
      <c r="R114" s="46">
        <f t="shared" si="223"/>
        <v>17</v>
      </c>
      <c r="S114" s="46">
        <f t="shared" si="223"/>
        <v>17</v>
      </c>
      <c r="T114" s="47">
        <f t="shared" si="223"/>
        <v>17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1">
        <f>'EQUIPO ENERO 2025'!AP109</f>
        <v>17</v>
      </c>
      <c r="AK114" s="52">
        <f t="shared" ref="AK114:AO114" si="224">P114-Z114+AE114+U114</f>
        <v>17</v>
      </c>
      <c r="AL114" s="46">
        <f t="shared" si="224"/>
        <v>17</v>
      </c>
      <c r="AM114" s="46">
        <f t="shared" si="224"/>
        <v>17</v>
      </c>
      <c r="AN114" s="46">
        <f t="shared" si="224"/>
        <v>17</v>
      </c>
      <c r="AO114" s="46">
        <f t="shared" si="224"/>
        <v>17</v>
      </c>
      <c r="AP114" s="37"/>
      <c r="AQ114" s="43">
        <f t="shared" si="3"/>
        <v>17</v>
      </c>
      <c r="AR114" s="41"/>
      <c r="AS114" s="41"/>
      <c r="AT114" s="53"/>
      <c r="AU114" s="54"/>
      <c r="AV114" s="54"/>
    </row>
    <row r="115" spans="1:48" ht="90" customHeight="1" x14ac:dyDescent="0.4">
      <c r="A115" s="35">
        <f t="shared" si="123"/>
        <v>105</v>
      </c>
      <c r="B115" s="67" t="s">
        <v>522</v>
      </c>
      <c r="C115" s="41" t="s">
        <v>38</v>
      </c>
      <c r="D115" s="53" t="s">
        <v>362</v>
      </c>
      <c r="E115" s="53" t="s">
        <v>523</v>
      </c>
      <c r="F115" s="37"/>
      <c r="G115" s="38"/>
      <c r="H115" s="37"/>
      <c r="I115" s="41" t="s">
        <v>524</v>
      </c>
      <c r="J115" s="41" t="s">
        <v>362</v>
      </c>
      <c r="K115" s="72">
        <v>45057</v>
      </c>
      <c r="L115" s="43"/>
      <c r="M115" s="43"/>
      <c r="N115" s="136"/>
      <c r="O115" s="43">
        <f>'EQUIPO ABRIL 2025'!AQ111</f>
        <v>0</v>
      </c>
      <c r="P115" s="45">
        <f t="shared" si="0"/>
        <v>0</v>
      </c>
      <c r="Q115" s="46">
        <f t="shared" ref="Q115:T115" si="225">AK115</f>
        <v>0</v>
      </c>
      <c r="R115" s="46">
        <f t="shared" si="225"/>
        <v>0</v>
      </c>
      <c r="S115" s="46">
        <f t="shared" si="225"/>
        <v>0</v>
      </c>
      <c r="T115" s="47">
        <f t="shared" si="225"/>
        <v>0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1">
        <f>'EQUIPO ENERO 2025'!AP110</f>
        <v>0</v>
      </c>
      <c r="AK115" s="52">
        <f t="shared" ref="AK115:AO115" si="226">P115-Z115+AE115+U115</f>
        <v>0</v>
      </c>
      <c r="AL115" s="46">
        <f t="shared" si="226"/>
        <v>0</v>
      </c>
      <c r="AM115" s="46">
        <f t="shared" si="226"/>
        <v>0</v>
      </c>
      <c r="AN115" s="46">
        <f t="shared" si="226"/>
        <v>0</v>
      </c>
      <c r="AO115" s="46">
        <f t="shared" si="226"/>
        <v>0</v>
      </c>
      <c r="AP115" s="37"/>
      <c r="AQ115" s="43">
        <f t="shared" si="3"/>
        <v>0</v>
      </c>
      <c r="AR115" s="41"/>
      <c r="AS115" s="41"/>
      <c r="AT115" s="53"/>
      <c r="AU115" s="54"/>
      <c r="AV115" s="54"/>
    </row>
    <row r="116" spans="1:48" ht="90" customHeight="1" x14ac:dyDescent="0.4">
      <c r="A116" s="35">
        <f t="shared" si="123"/>
        <v>106</v>
      </c>
      <c r="B116" s="67" t="s">
        <v>525</v>
      </c>
      <c r="C116" s="41" t="s">
        <v>38</v>
      </c>
      <c r="D116" s="105" t="s">
        <v>508</v>
      </c>
      <c r="E116" s="41" t="s">
        <v>526</v>
      </c>
      <c r="F116" s="37" t="s">
        <v>527</v>
      </c>
      <c r="G116" s="140" t="s">
        <v>42</v>
      </c>
      <c r="H116" s="38" t="s">
        <v>528</v>
      </c>
      <c r="I116" s="41" t="s">
        <v>529</v>
      </c>
      <c r="J116" s="41" t="s">
        <v>72</v>
      </c>
      <c r="K116" s="42">
        <v>45574</v>
      </c>
      <c r="L116" s="43" t="s">
        <v>142</v>
      </c>
      <c r="M116" s="43">
        <v>72</v>
      </c>
      <c r="N116" s="136"/>
      <c r="O116" s="43">
        <f>'EQUIPO ABRIL 2025'!AQ112</f>
        <v>10</v>
      </c>
      <c r="P116" s="45">
        <f t="shared" si="0"/>
        <v>10</v>
      </c>
      <c r="Q116" s="46">
        <f t="shared" ref="Q116:T116" si="227">AK116</f>
        <v>10</v>
      </c>
      <c r="R116" s="46">
        <f t="shared" si="227"/>
        <v>10</v>
      </c>
      <c r="S116" s="46">
        <f t="shared" si="227"/>
        <v>10</v>
      </c>
      <c r="T116" s="47">
        <f t="shared" si="227"/>
        <v>10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1">
        <f>'EQUIPO ENERO 2025'!AP111</f>
        <v>10</v>
      </c>
      <c r="AK116" s="52">
        <f t="shared" ref="AK116:AO116" si="228">P116-Z116+AE116+U116</f>
        <v>10</v>
      </c>
      <c r="AL116" s="46">
        <f t="shared" si="228"/>
        <v>10</v>
      </c>
      <c r="AM116" s="46">
        <f t="shared" si="228"/>
        <v>10</v>
      </c>
      <c r="AN116" s="46">
        <f t="shared" si="228"/>
        <v>10</v>
      </c>
      <c r="AO116" s="46">
        <f t="shared" si="228"/>
        <v>10</v>
      </c>
      <c r="AP116" s="37"/>
      <c r="AQ116" s="43">
        <f t="shared" si="3"/>
        <v>10</v>
      </c>
      <c r="AR116" s="41"/>
      <c r="AS116" s="41"/>
      <c r="AT116" s="53"/>
      <c r="AU116" s="54"/>
      <c r="AV116" s="54"/>
    </row>
    <row r="117" spans="1:48" ht="90" customHeight="1" x14ac:dyDescent="0.4">
      <c r="A117" s="35">
        <f t="shared" si="123"/>
        <v>107</v>
      </c>
      <c r="B117" s="67" t="s">
        <v>530</v>
      </c>
      <c r="C117" s="41" t="s">
        <v>38</v>
      </c>
      <c r="D117" s="41" t="s">
        <v>59</v>
      </c>
      <c r="E117" s="41" t="s">
        <v>531</v>
      </c>
      <c r="F117" s="41" t="s">
        <v>517</v>
      </c>
      <c r="G117" s="53" t="s">
        <v>42</v>
      </c>
      <c r="H117" s="41"/>
      <c r="I117" s="41" t="s">
        <v>532</v>
      </c>
      <c r="J117" s="41" t="s">
        <v>72</v>
      </c>
      <c r="K117" s="42">
        <v>45139</v>
      </c>
      <c r="L117" s="43">
        <v>781781092133</v>
      </c>
      <c r="M117" s="43">
        <v>419</v>
      </c>
      <c r="N117" s="136"/>
      <c r="O117" s="43">
        <f>'EQUIPO ABRIL 2025'!AQ113</f>
        <v>4</v>
      </c>
      <c r="P117" s="45">
        <f t="shared" si="0"/>
        <v>4</v>
      </c>
      <c r="Q117" s="46">
        <f t="shared" ref="Q117:T117" si="229">AK117</f>
        <v>4</v>
      </c>
      <c r="R117" s="46">
        <f t="shared" si="229"/>
        <v>4</v>
      </c>
      <c r="S117" s="46">
        <f t="shared" si="229"/>
        <v>4</v>
      </c>
      <c r="T117" s="47">
        <f t="shared" si="229"/>
        <v>4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1">
        <f>'EQUIPO ENERO 2025'!AP112</f>
        <v>4</v>
      </c>
      <c r="AK117" s="52">
        <f t="shared" ref="AK117:AO117" si="230">P117-Z117+AE117+U117</f>
        <v>4</v>
      </c>
      <c r="AL117" s="46">
        <f t="shared" si="230"/>
        <v>4</v>
      </c>
      <c r="AM117" s="46">
        <f t="shared" si="230"/>
        <v>4</v>
      </c>
      <c r="AN117" s="46">
        <f t="shared" si="230"/>
        <v>4</v>
      </c>
      <c r="AO117" s="46">
        <f t="shared" si="230"/>
        <v>4</v>
      </c>
      <c r="AP117" s="37"/>
      <c r="AQ117" s="43">
        <f t="shared" si="3"/>
        <v>4</v>
      </c>
      <c r="AR117" s="41"/>
      <c r="AS117" s="53"/>
      <c r="AT117" s="53"/>
      <c r="AU117" s="54"/>
      <c r="AV117" s="54"/>
    </row>
    <row r="118" spans="1:48" ht="90" customHeight="1" x14ac:dyDescent="0.4">
      <c r="A118" s="35">
        <f t="shared" si="123"/>
        <v>108</v>
      </c>
      <c r="B118" s="67" t="s">
        <v>533</v>
      </c>
      <c r="C118" s="41" t="s">
        <v>132</v>
      </c>
      <c r="D118" s="41"/>
      <c r="E118" s="41"/>
      <c r="F118" s="41" t="s">
        <v>534</v>
      </c>
      <c r="G118" s="53" t="s">
        <v>42</v>
      </c>
      <c r="H118" s="41"/>
      <c r="I118" s="41" t="s">
        <v>536</v>
      </c>
      <c r="J118" s="41" t="s">
        <v>72</v>
      </c>
      <c r="K118" s="42">
        <v>44592</v>
      </c>
      <c r="L118" s="43"/>
      <c r="M118" s="43"/>
      <c r="N118" s="136"/>
      <c r="O118" s="43">
        <f>'EQUIPO ABRIL 2025'!AQ114</f>
        <v>4</v>
      </c>
      <c r="P118" s="45">
        <f t="shared" si="0"/>
        <v>4</v>
      </c>
      <c r="Q118" s="46">
        <f t="shared" ref="Q118:T118" si="231">AK118</f>
        <v>4</v>
      </c>
      <c r="R118" s="46">
        <f t="shared" si="231"/>
        <v>4</v>
      </c>
      <c r="S118" s="46">
        <f t="shared" si="231"/>
        <v>4</v>
      </c>
      <c r="T118" s="47">
        <f t="shared" si="231"/>
        <v>4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1">
        <f>'EQUIPO ENERO 2025'!AP113</f>
        <v>4</v>
      </c>
      <c r="AK118" s="52">
        <f t="shared" ref="AK118:AO118" si="232">P118-Z118+AE118+U118</f>
        <v>4</v>
      </c>
      <c r="AL118" s="46">
        <f t="shared" si="232"/>
        <v>4</v>
      </c>
      <c r="AM118" s="46">
        <f t="shared" si="232"/>
        <v>4</v>
      </c>
      <c r="AN118" s="46">
        <f t="shared" si="232"/>
        <v>4</v>
      </c>
      <c r="AO118" s="46">
        <f t="shared" si="232"/>
        <v>4</v>
      </c>
      <c r="AP118" s="37"/>
      <c r="AQ118" s="43">
        <f t="shared" si="3"/>
        <v>4</v>
      </c>
      <c r="AR118" s="41"/>
      <c r="AS118" s="41"/>
      <c r="AT118" s="53"/>
      <c r="AU118" s="54"/>
      <c r="AV118" s="54"/>
    </row>
    <row r="119" spans="1:48" ht="90" customHeight="1" x14ac:dyDescent="0.4">
      <c r="A119" s="35">
        <f t="shared" si="123"/>
        <v>109</v>
      </c>
      <c r="B119" s="67" t="s">
        <v>537</v>
      </c>
      <c r="C119" s="41" t="s">
        <v>38</v>
      </c>
      <c r="D119" s="105" t="s">
        <v>334</v>
      </c>
      <c r="E119" s="41" t="s">
        <v>538</v>
      </c>
      <c r="F119" s="41" t="s">
        <v>426</v>
      </c>
      <c r="G119" s="53" t="s">
        <v>42</v>
      </c>
      <c r="H119" s="41"/>
      <c r="I119" s="41" t="s">
        <v>539</v>
      </c>
      <c r="J119" s="44"/>
      <c r="K119" s="42">
        <v>44592</v>
      </c>
      <c r="L119" s="43"/>
      <c r="M119" s="43"/>
      <c r="N119" s="136"/>
      <c r="O119" s="43">
        <f>'EQUIPO ABRIL 2025'!AQ115</f>
        <v>0</v>
      </c>
      <c r="P119" s="45">
        <f t="shared" si="0"/>
        <v>0</v>
      </c>
      <c r="Q119" s="46">
        <f t="shared" ref="Q119:T119" si="233">AK119</f>
        <v>0</v>
      </c>
      <c r="R119" s="46">
        <f t="shared" si="233"/>
        <v>0</v>
      </c>
      <c r="S119" s="46">
        <f t="shared" si="233"/>
        <v>0</v>
      </c>
      <c r="T119" s="47">
        <f t="shared" si="233"/>
        <v>0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1">
        <f>'EQUIPO ENERO 2025'!AP114</f>
        <v>0</v>
      </c>
      <c r="AK119" s="52">
        <f t="shared" ref="AK119:AO119" si="234">P119-Z119+AE119+U119</f>
        <v>0</v>
      </c>
      <c r="AL119" s="46">
        <f t="shared" si="234"/>
        <v>0</v>
      </c>
      <c r="AM119" s="46">
        <f t="shared" si="234"/>
        <v>0</v>
      </c>
      <c r="AN119" s="46">
        <f t="shared" si="234"/>
        <v>0</v>
      </c>
      <c r="AO119" s="46">
        <f t="shared" si="234"/>
        <v>0</v>
      </c>
      <c r="AP119" s="37"/>
      <c r="AQ119" s="43">
        <f t="shared" si="3"/>
        <v>0</v>
      </c>
      <c r="AR119" s="41"/>
      <c r="AS119" s="41"/>
      <c r="AT119" s="53"/>
      <c r="AU119" s="54"/>
      <c r="AV119" s="54"/>
    </row>
    <row r="120" spans="1:48" ht="90" customHeight="1" x14ac:dyDescent="0.4">
      <c r="A120" s="35">
        <f t="shared" si="123"/>
        <v>110</v>
      </c>
      <c r="B120" s="67" t="s">
        <v>540</v>
      </c>
      <c r="C120" s="41"/>
      <c r="D120" s="41" t="s">
        <v>334</v>
      </c>
      <c r="E120" s="41" t="s">
        <v>335</v>
      </c>
      <c r="F120" s="37" t="s">
        <v>541</v>
      </c>
      <c r="G120" s="38"/>
      <c r="H120" s="37"/>
      <c r="I120" s="41"/>
      <c r="J120" s="41"/>
      <c r="K120" s="42"/>
      <c r="L120" s="43"/>
      <c r="M120" s="43"/>
      <c r="N120" s="136"/>
      <c r="O120" s="43">
        <f>'EQUIPO ABRIL 2025'!AQ116</f>
        <v>-1</v>
      </c>
      <c r="P120" s="45">
        <f t="shared" si="0"/>
        <v>-1</v>
      </c>
      <c r="Q120" s="46">
        <f t="shared" ref="Q120:T120" si="235">AK120</f>
        <v>-1</v>
      </c>
      <c r="R120" s="46">
        <f t="shared" si="235"/>
        <v>-1</v>
      </c>
      <c r="S120" s="46">
        <f t="shared" si="235"/>
        <v>-1</v>
      </c>
      <c r="T120" s="47">
        <f t="shared" si="235"/>
        <v>-1</v>
      </c>
      <c r="U120" s="48"/>
      <c r="V120" s="37"/>
      <c r="W120" s="37"/>
      <c r="X120" s="37"/>
      <c r="Y120" s="49"/>
      <c r="Z120" s="50"/>
      <c r="AA120" s="37"/>
      <c r="AB120" s="37"/>
      <c r="AC120" s="37"/>
      <c r="AD120" s="49"/>
      <c r="AE120" s="50"/>
      <c r="AF120" s="37"/>
      <c r="AG120" s="37"/>
      <c r="AH120" s="37"/>
      <c r="AI120" s="49"/>
      <c r="AJ120" s="51"/>
      <c r="AK120" s="52">
        <f t="shared" ref="AK120:AO120" si="236">P120-Z120+AE120+U120</f>
        <v>-1</v>
      </c>
      <c r="AL120" s="46">
        <f t="shared" si="236"/>
        <v>-1</v>
      </c>
      <c r="AM120" s="46">
        <f t="shared" si="236"/>
        <v>-1</v>
      </c>
      <c r="AN120" s="46">
        <f t="shared" si="236"/>
        <v>-1</v>
      </c>
      <c r="AO120" s="46">
        <f t="shared" si="236"/>
        <v>-1</v>
      </c>
      <c r="AP120" s="37"/>
      <c r="AQ120" s="43">
        <f t="shared" si="3"/>
        <v>-1</v>
      </c>
      <c r="AR120" s="41"/>
      <c r="AS120" s="41"/>
      <c r="AT120" s="53"/>
      <c r="AU120" s="54"/>
      <c r="AV120" s="54"/>
    </row>
    <row r="121" spans="1:48" ht="90" customHeight="1" x14ac:dyDescent="0.4">
      <c r="A121" s="35">
        <f t="shared" si="123"/>
        <v>111</v>
      </c>
      <c r="B121" s="67" t="s">
        <v>543</v>
      </c>
      <c r="C121" s="41" t="s">
        <v>38</v>
      </c>
      <c r="D121" s="41" t="s">
        <v>386</v>
      </c>
      <c r="E121" s="41" t="s">
        <v>544</v>
      </c>
      <c r="F121" s="37" t="s">
        <v>545</v>
      </c>
      <c r="G121" s="38" t="s">
        <v>42</v>
      </c>
      <c r="H121" s="37"/>
      <c r="I121" s="41" t="s">
        <v>546</v>
      </c>
      <c r="J121" s="41" t="s">
        <v>386</v>
      </c>
      <c r="K121" s="42">
        <v>45126</v>
      </c>
      <c r="L121" s="43">
        <v>2023015</v>
      </c>
      <c r="M121" s="43">
        <v>409</v>
      </c>
      <c r="N121" s="136"/>
      <c r="O121" s="43">
        <f>'EQUIPO ABRIL 2025'!AQ117</f>
        <v>12</v>
      </c>
      <c r="P121" s="45">
        <f t="shared" si="0"/>
        <v>12</v>
      </c>
      <c r="Q121" s="46">
        <f t="shared" ref="Q121:T121" si="237">AK121</f>
        <v>11</v>
      </c>
      <c r="R121" s="46">
        <f t="shared" si="237"/>
        <v>11</v>
      </c>
      <c r="S121" s="46">
        <f t="shared" si="237"/>
        <v>11</v>
      </c>
      <c r="T121" s="47">
        <f t="shared" si="237"/>
        <v>11</v>
      </c>
      <c r="U121" s="48"/>
      <c r="V121" s="37"/>
      <c r="W121" s="37"/>
      <c r="X121" s="37"/>
      <c r="Y121" s="49"/>
      <c r="Z121" s="50">
        <v>1</v>
      </c>
      <c r="AA121" s="37"/>
      <c r="AB121" s="37"/>
      <c r="AC121" s="37"/>
      <c r="AD121" s="49"/>
      <c r="AE121" s="50"/>
      <c r="AF121" s="37"/>
      <c r="AG121" s="37"/>
      <c r="AH121" s="37"/>
      <c r="AI121" s="49"/>
      <c r="AJ121" s="51">
        <f>'EQUIPO ENERO 2025'!AP116</f>
        <v>12</v>
      </c>
      <c r="AK121" s="52">
        <f t="shared" ref="AK121:AO121" si="238">P121-Z121+AE121+U121</f>
        <v>11</v>
      </c>
      <c r="AL121" s="46">
        <f t="shared" si="238"/>
        <v>11</v>
      </c>
      <c r="AM121" s="46">
        <f t="shared" si="238"/>
        <v>11</v>
      </c>
      <c r="AN121" s="46">
        <f t="shared" si="238"/>
        <v>11</v>
      </c>
      <c r="AO121" s="46">
        <f t="shared" si="238"/>
        <v>11</v>
      </c>
      <c r="AP121" s="37"/>
      <c r="AQ121" s="43">
        <f t="shared" si="3"/>
        <v>11</v>
      </c>
      <c r="AR121" s="41"/>
      <c r="AS121" s="41">
        <v>455</v>
      </c>
      <c r="AT121" s="53"/>
      <c r="AU121" s="54"/>
      <c r="AV121" s="54"/>
    </row>
    <row r="122" spans="1:48" ht="90" customHeight="1" x14ac:dyDescent="0.4">
      <c r="A122" s="35">
        <f t="shared" si="123"/>
        <v>112</v>
      </c>
      <c r="B122" s="73" t="s">
        <v>548</v>
      </c>
      <c r="C122" s="41" t="s">
        <v>38</v>
      </c>
      <c r="D122" s="41"/>
      <c r="E122" s="41"/>
      <c r="F122" s="68"/>
      <c r="G122" s="36" t="s">
        <v>42</v>
      </c>
      <c r="H122" s="68"/>
      <c r="I122" s="41" t="s">
        <v>549</v>
      </c>
      <c r="J122" s="44"/>
      <c r="K122" s="42">
        <v>44592</v>
      </c>
      <c r="L122" s="43"/>
      <c r="M122" s="43"/>
      <c r="N122" s="136"/>
      <c r="O122" s="43">
        <f>'EQUIPO ABRIL 2025'!AQ118</f>
        <v>1</v>
      </c>
      <c r="P122" s="45">
        <f t="shared" si="0"/>
        <v>1</v>
      </c>
      <c r="Q122" s="46">
        <f t="shared" ref="Q122:T122" si="239">AK122</f>
        <v>1</v>
      </c>
      <c r="R122" s="46">
        <f t="shared" si="239"/>
        <v>1</v>
      </c>
      <c r="S122" s="46">
        <f t="shared" si="239"/>
        <v>1</v>
      </c>
      <c r="T122" s="47">
        <f t="shared" si="239"/>
        <v>1</v>
      </c>
      <c r="U122" s="48"/>
      <c r="V122" s="37"/>
      <c r="W122" s="37"/>
      <c r="X122" s="37"/>
      <c r="Y122" s="49"/>
      <c r="Z122" s="50"/>
      <c r="AA122" s="37"/>
      <c r="AB122" s="37"/>
      <c r="AC122" s="37"/>
      <c r="AD122" s="49"/>
      <c r="AE122" s="50"/>
      <c r="AF122" s="37"/>
      <c r="AG122" s="37"/>
      <c r="AH122" s="37"/>
      <c r="AI122" s="49"/>
      <c r="AJ122" s="51">
        <f>'EQUIPO ENERO 2025'!AP117</f>
        <v>1</v>
      </c>
      <c r="AK122" s="52">
        <f t="shared" ref="AK122:AO122" si="240">P122-Z122+AE122+U122</f>
        <v>1</v>
      </c>
      <c r="AL122" s="46">
        <f t="shared" si="240"/>
        <v>1</v>
      </c>
      <c r="AM122" s="46">
        <f t="shared" si="240"/>
        <v>1</v>
      </c>
      <c r="AN122" s="46">
        <f t="shared" si="240"/>
        <v>1</v>
      </c>
      <c r="AO122" s="46">
        <f t="shared" si="240"/>
        <v>1</v>
      </c>
      <c r="AP122" s="37"/>
      <c r="AQ122" s="43">
        <f t="shared" si="3"/>
        <v>1</v>
      </c>
      <c r="AR122" s="41"/>
      <c r="AS122" s="41"/>
      <c r="AT122" s="53"/>
      <c r="AU122" s="54"/>
      <c r="AV122" s="54"/>
    </row>
    <row r="123" spans="1:48" ht="90" customHeight="1" x14ac:dyDescent="0.4">
      <c r="A123" s="35">
        <f t="shared" si="123"/>
        <v>113</v>
      </c>
      <c r="B123" s="55" t="s">
        <v>551</v>
      </c>
      <c r="C123" s="41" t="s">
        <v>38</v>
      </c>
      <c r="D123" s="63" t="s">
        <v>218</v>
      </c>
      <c r="E123" s="57" t="s">
        <v>552</v>
      </c>
      <c r="F123" s="58"/>
      <c r="G123" s="59" t="s">
        <v>42</v>
      </c>
      <c r="H123" s="58"/>
      <c r="I123" s="61" t="s">
        <v>553</v>
      </c>
      <c r="J123" s="74" t="s">
        <v>58</v>
      </c>
      <c r="K123" s="66">
        <v>44592</v>
      </c>
      <c r="L123" s="43"/>
      <c r="M123" s="43"/>
      <c r="N123" s="137"/>
      <c r="O123" s="43">
        <f>'EQUIPO ABRIL 2025'!AQ119</f>
        <v>1</v>
      </c>
      <c r="P123" s="45">
        <f t="shared" si="0"/>
        <v>1</v>
      </c>
      <c r="Q123" s="46">
        <f t="shared" ref="Q123:T123" si="241">AK123</f>
        <v>1</v>
      </c>
      <c r="R123" s="46">
        <f t="shared" si="241"/>
        <v>1</v>
      </c>
      <c r="S123" s="46">
        <f t="shared" si="241"/>
        <v>1</v>
      </c>
      <c r="T123" s="47">
        <f t="shared" si="241"/>
        <v>1</v>
      </c>
      <c r="U123" s="48"/>
      <c r="V123" s="37"/>
      <c r="W123" s="37"/>
      <c r="X123" s="37"/>
      <c r="Y123" s="49"/>
      <c r="Z123" s="50"/>
      <c r="AA123" s="37"/>
      <c r="AB123" s="37"/>
      <c r="AC123" s="37"/>
      <c r="AD123" s="49"/>
      <c r="AE123" s="50"/>
      <c r="AF123" s="37"/>
      <c r="AG123" s="37"/>
      <c r="AH123" s="37"/>
      <c r="AI123" s="49"/>
      <c r="AJ123" s="51">
        <f>'EQUIPO ENERO 2025'!AP118</f>
        <v>1</v>
      </c>
      <c r="AK123" s="52">
        <f t="shared" ref="AK123:AO123" si="242">P123-Z123+AE123+U123</f>
        <v>1</v>
      </c>
      <c r="AL123" s="46">
        <f t="shared" si="242"/>
        <v>1</v>
      </c>
      <c r="AM123" s="46">
        <f t="shared" si="242"/>
        <v>1</v>
      </c>
      <c r="AN123" s="46">
        <f t="shared" si="242"/>
        <v>1</v>
      </c>
      <c r="AO123" s="46">
        <f t="shared" si="242"/>
        <v>1</v>
      </c>
      <c r="AP123" s="37"/>
      <c r="AQ123" s="43">
        <f t="shared" si="3"/>
        <v>1</v>
      </c>
      <c r="AR123" s="41"/>
      <c r="AS123" s="41"/>
      <c r="AT123" s="53"/>
      <c r="AU123" s="54"/>
      <c r="AV123" s="54"/>
    </row>
    <row r="124" spans="1:48" ht="90" customHeight="1" x14ac:dyDescent="0.4">
      <c r="A124" s="35">
        <f t="shared" si="123"/>
        <v>114</v>
      </c>
      <c r="B124" s="55" t="s">
        <v>554</v>
      </c>
      <c r="C124" s="41"/>
      <c r="D124" s="63"/>
      <c r="E124" s="57"/>
      <c r="F124" s="58"/>
      <c r="G124" s="59"/>
      <c r="H124" s="58"/>
      <c r="I124" s="61"/>
      <c r="J124" s="74"/>
      <c r="K124" s="66"/>
      <c r="L124" s="43"/>
      <c r="M124" s="43"/>
      <c r="N124" s="137"/>
      <c r="O124" s="43">
        <f>'EQUIPO ABRIL 2025'!AQ120</f>
        <v>4</v>
      </c>
      <c r="P124" s="45">
        <f t="shared" si="0"/>
        <v>4</v>
      </c>
      <c r="Q124" s="46">
        <f t="shared" ref="Q124:T124" si="243">AK124</f>
        <v>4</v>
      </c>
      <c r="R124" s="46">
        <f t="shared" si="243"/>
        <v>4</v>
      </c>
      <c r="S124" s="46">
        <f t="shared" si="243"/>
        <v>4</v>
      </c>
      <c r="T124" s="47">
        <f t="shared" si="243"/>
        <v>4</v>
      </c>
      <c r="U124" s="48"/>
      <c r="V124" s="37"/>
      <c r="W124" s="37"/>
      <c r="X124" s="37"/>
      <c r="Y124" s="49"/>
      <c r="Z124" s="50"/>
      <c r="AA124" s="37"/>
      <c r="AB124" s="37"/>
      <c r="AC124" s="37"/>
      <c r="AD124" s="49"/>
      <c r="AE124" s="50"/>
      <c r="AF124" s="37"/>
      <c r="AG124" s="37"/>
      <c r="AH124" s="37"/>
      <c r="AI124" s="49"/>
      <c r="AJ124" s="51">
        <f>'EQUIPO ENERO 2025'!AP119</f>
        <v>4</v>
      </c>
      <c r="AK124" s="52">
        <f t="shared" ref="AK124:AO124" si="244">P124-Z124+AE124+U124</f>
        <v>4</v>
      </c>
      <c r="AL124" s="46">
        <f t="shared" si="244"/>
        <v>4</v>
      </c>
      <c r="AM124" s="46">
        <f t="shared" si="244"/>
        <v>4</v>
      </c>
      <c r="AN124" s="46">
        <f t="shared" si="244"/>
        <v>4</v>
      </c>
      <c r="AO124" s="46">
        <f t="shared" si="244"/>
        <v>4</v>
      </c>
      <c r="AP124" s="37"/>
      <c r="AQ124" s="43">
        <f t="shared" si="3"/>
        <v>4</v>
      </c>
      <c r="AR124" s="41"/>
      <c r="AS124" s="41"/>
      <c r="AT124" s="53"/>
      <c r="AU124" s="54"/>
      <c r="AV124" s="54"/>
    </row>
    <row r="125" spans="1:48" ht="90" customHeight="1" x14ac:dyDescent="0.4">
      <c r="A125" s="35">
        <f t="shared" si="123"/>
        <v>115</v>
      </c>
      <c r="B125" s="67" t="s">
        <v>555</v>
      </c>
      <c r="C125" s="41" t="s">
        <v>38</v>
      </c>
      <c r="D125" s="105" t="s">
        <v>334</v>
      </c>
      <c r="E125" s="41" t="s">
        <v>340</v>
      </c>
      <c r="F125" s="37"/>
      <c r="G125" s="38" t="s">
        <v>42</v>
      </c>
      <c r="H125" s="37"/>
      <c r="I125" s="41" t="s">
        <v>556</v>
      </c>
      <c r="J125" s="44"/>
      <c r="K125" s="72">
        <v>44592</v>
      </c>
      <c r="L125" s="43"/>
      <c r="M125" s="43"/>
      <c r="N125" s="136"/>
      <c r="O125" s="43">
        <f>'EQUIPO ABRIL 2025'!AQ121</f>
        <v>1</v>
      </c>
      <c r="P125" s="45">
        <f t="shared" si="0"/>
        <v>1</v>
      </c>
      <c r="Q125" s="46">
        <f t="shared" ref="Q125:T125" si="245">AK125</f>
        <v>1</v>
      </c>
      <c r="R125" s="46">
        <f t="shared" si="245"/>
        <v>1</v>
      </c>
      <c r="S125" s="46">
        <f t="shared" si="245"/>
        <v>1</v>
      </c>
      <c r="T125" s="47">
        <f t="shared" si="245"/>
        <v>1</v>
      </c>
      <c r="U125" s="48"/>
      <c r="V125" s="37"/>
      <c r="W125" s="37"/>
      <c r="X125" s="37"/>
      <c r="Y125" s="49"/>
      <c r="Z125" s="50"/>
      <c r="AA125" s="37">
        <v>1</v>
      </c>
      <c r="AB125" s="37"/>
      <c r="AC125" s="37"/>
      <c r="AD125" s="49"/>
      <c r="AE125" s="50"/>
      <c r="AF125" s="37">
        <v>1</v>
      </c>
      <c r="AG125" s="37"/>
      <c r="AH125" s="37"/>
      <c r="AI125" s="49"/>
      <c r="AJ125" s="51">
        <f>'EQUIPO ENERO 2025'!AP120</f>
        <v>1</v>
      </c>
      <c r="AK125" s="52">
        <f t="shared" ref="AK125:AO125" si="246">P125-Z125+AE125+U125</f>
        <v>1</v>
      </c>
      <c r="AL125" s="46">
        <f t="shared" si="246"/>
        <v>1</v>
      </c>
      <c r="AM125" s="46">
        <f t="shared" si="246"/>
        <v>1</v>
      </c>
      <c r="AN125" s="46">
        <f t="shared" si="246"/>
        <v>1</v>
      </c>
      <c r="AO125" s="46">
        <f t="shared" si="246"/>
        <v>1</v>
      </c>
      <c r="AP125" s="37"/>
      <c r="AQ125" s="43">
        <f t="shared" si="3"/>
        <v>1</v>
      </c>
      <c r="AR125" s="41"/>
      <c r="AS125" s="41">
        <v>457</v>
      </c>
      <c r="AT125" s="53"/>
      <c r="AU125" s="54"/>
      <c r="AV125" s="54"/>
    </row>
    <row r="126" spans="1:48" ht="90" customHeight="1" x14ac:dyDescent="0.4">
      <c r="A126" s="35">
        <f t="shared" si="123"/>
        <v>116</v>
      </c>
      <c r="B126" s="67" t="s">
        <v>557</v>
      </c>
      <c r="C126" s="41" t="s">
        <v>38</v>
      </c>
      <c r="D126" s="105" t="s">
        <v>334</v>
      </c>
      <c r="E126" s="53" t="s">
        <v>558</v>
      </c>
      <c r="F126" s="37" t="s">
        <v>559</v>
      </c>
      <c r="G126" s="38" t="s">
        <v>42</v>
      </c>
      <c r="H126" s="37"/>
      <c r="I126" s="41" t="s">
        <v>560</v>
      </c>
      <c r="J126" s="44"/>
      <c r="K126" s="72">
        <v>44592</v>
      </c>
      <c r="L126" s="43"/>
      <c r="M126" s="43"/>
      <c r="N126" s="136"/>
      <c r="O126" s="43">
        <f>'EQUIPO ABRIL 2025'!AQ122</f>
        <v>3</v>
      </c>
      <c r="P126" s="45">
        <f t="shared" si="0"/>
        <v>3</v>
      </c>
      <c r="Q126" s="46">
        <f t="shared" ref="Q126:T126" si="247">AK126</f>
        <v>3</v>
      </c>
      <c r="R126" s="46">
        <f t="shared" si="247"/>
        <v>3</v>
      </c>
      <c r="S126" s="46">
        <f t="shared" si="247"/>
        <v>3</v>
      </c>
      <c r="T126" s="47">
        <f t="shared" si="247"/>
        <v>3</v>
      </c>
      <c r="U126" s="48"/>
      <c r="V126" s="37"/>
      <c r="W126" s="37"/>
      <c r="X126" s="37"/>
      <c r="Y126" s="49"/>
      <c r="Z126" s="50">
        <v>3</v>
      </c>
      <c r="AA126" s="37"/>
      <c r="AB126" s="37"/>
      <c r="AC126" s="37"/>
      <c r="AD126" s="49"/>
      <c r="AE126" s="50">
        <v>3</v>
      </c>
      <c r="AF126" s="37"/>
      <c r="AG126" s="37"/>
      <c r="AH126" s="37"/>
      <c r="AI126" s="49"/>
      <c r="AJ126" s="51">
        <f>'EQUIPO ENERO 2025'!AP121</f>
        <v>3</v>
      </c>
      <c r="AK126" s="52">
        <f t="shared" ref="AK126:AO126" si="248">P126-Z126+AE126+U126</f>
        <v>3</v>
      </c>
      <c r="AL126" s="46">
        <f t="shared" si="248"/>
        <v>3</v>
      </c>
      <c r="AM126" s="46">
        <f t="shared" si="248"/>
        <v>3</v>
      </c>
      <c r="AN126" s="46">
        <f t="shared" si="248"/>
        <v>3</v>
      </c>
      <c r="AO126" s="46">
        <f t="shared" si="248"/>
        <v>3</v>
      </c>
      <c r="AP126" s="37"/>
      <c r="AQ126" s="43">
        <f t="shared" si="3"/>
        <v>3</v>
      </c>
      <c r="AR126" s="41"/>
      <c r="AS126" s="41"/>
      <c r="AT126" s="53"/>
      <c r="AU126" s="54"/>
      <c r="AV126" s="54"/>
    </row>
    <row r="127" spans="1:48" ht="90" customHeight="1" x14ac:dyDescent="0.4">
      <c r="A127" s="35">
        <f t="shared" si="123"/>
        <v>117</v>
      </c>
      <c r="B127" s="67" t="s">
        <v>561</v>
      </c>
      <c r="C127" s="41" t="s">
        <v>38</v>
      </c>
      <c r="D127" s="41" t="s">
        <v>386</v>
      </c>
      <c r="E127" s="41" t="s">
        <v>562</v>
      </c>
      <c r="F127" s="37" t="s">
        <v>563</v>
      </c>
      <c r="G127" s="38" t="s">
        <v>42</v>
      </c>
      <c r="H127" s="37"/>
      <c r="I127" s="41" t="s">
        <v>564</v>
      </c>
      <c r="J127" s="41" t="s">
        <v>386</v>
      </c>
      <c r="K127" s="72">
        <v>45079</v>
      </c>
      <c r="L127" s="43"/>
      <c r="M127" s="43">
        <v>367</v>
      </c>
      <c r="N127" s="136"/>
      <c r="O127" s="43">
        <f>'EQUIPO ABRIL 2025'!AQ123</f>
        <v>0</v>
      </c>
      <c r="P127" s="45">
        <f t="shared" si="0"/>
        <v>0</v>
      </c>
      <c r="Q127" s="46">
        <f t="shared" ref="Q127:T127" si="249">AK127</f>
        <v>0</v>
      </c>
      <c r="R127" s="46">
        <f t="shared" si="249"/>
        <v>0</v>
      </c>
      <c r="S127" s="46">
        <f t="shared" si="249"/>
        <v>0</v>
      </c>
      <c r="T127" s="47">
        <f t="shared" si="249"/>
        <v>0</v>
      </c>
      <c r="U127" s="142"/>
      <c r="V127" s="143"/>
      <c r="W127" s="143"/>
      <c r="X127" s="143"/>
      <c r="Y127" s="144"/>
      <c r="Z127" s="145"/>
      <c r="AA127" s="37"/>
      <c r="AB127" s="37"/>
      <c r="AC127" s="37"/>
      <c r="AD127" s="49"/>
      <c r="AE127" s="50"/>
      <c r="AF127" s="37"/>
      <c r="AG127" s="37"/>
      <c r="AH127" s="37"/>
      <c r="AI127" s="49"/>
      <c r="AJ127" s="51">
        <f>'EQUIPO ENERO 2025'!AP122</f>
        <v>0</v>
      </c>
      <c r="AK127" s="52">
        <f t="shared" ref="AK127:AO127" si="250">P127-Z127+AE127+U127</f>
        <v>0</v>
      </c>
      <c r="AL127" s="46">
        <f t="shared" si="250"/>
        <v>0</v>
      </c>
      <c r="AM127" s="46">
        <f t="shared" si="250"/>
        <v>0</v>
      </c>
      <c r="AN127" s="46">
        <f t="shared" si="250"/>
        <v>0</v>
      </c>
      <c r="AO127" s="46">
        <f t="shared" si="250"/>
        <v>0</v>
      </c>
      <c r="AP127" s="37"/>
      <c r="AQ127" s="43">
        <f t="shared" si="3"/>
        <v>0</v>
      </c>
      <c r="AR127" s="41"/>
      <c r="AS127" s="41"/>
      <c r="AT127" s="53"/>
      <c r="AU127" s="54"/>
      <c r="AV127" s="54"/>
    </row>
    <row r="128" spans="1:48" ht="90" customHeight="1" x14ac:dyDescent="0.4">
      <c r="A128" s="35">
        <f t="shared" si="123"/>
        <v>118</v>
      </c>
      <c r="B128" s="55" t="s">
        <v>565</v>
      </c>
      <c r="C128" s="41" t="s">
        <v>38</v>
      </c>
      <c r="D128" s="63" t="s">
        <v>58</v>
      </c>
      <c r="E128" s="146" t="s">
        <v>566</v>
      </c>
      <c r="F128" s="58" t="s">
        <v>567</v>
      </c>
      <c r="G128" s="59" t="s">
        <v>42</v>
      </c>
      <c r="H128" s="60">
        <v>2500</v>
      </c>
      <c r="I128" s="61" t="s">
        <v>568</v>
      </c>
      <c r="J128" s="74" t="s">
        <v>58</v>
      </c>
      <c r="K128" s="66">
        <v>44592</v>
      </c>
      <c r="L128" s="43"/>
      <c r="M128" s="43"/>
      <c r="N128" s="147"/>
      <c r="O128" s="43">
        <f>'EQUIPO ABRIL 2025'!AQ124</f>
        <v>0</v>
      </c>
      <c r="P128" s="45">
        <f t="shared" si="0"/>
        <v>0</v>
      </c>
      <c r="Q128" s="46">
        <f t="shared" ref="Q128:T128" si="251">AK128</f>
        <v>0</v>
      </c>
      <c r="R128" s="46">
        <f t="shared" si="251"/>
        <v>0</v>
      </c>
      <c r="S128" s="46">
        <f t="shared" si="251"/>
        <v>0</v>
      </c>
      <c r="T128" s="148">
        <f t="shared" si="251"/>
        <v>0</v>
      </c>
      <c r="U128" s="149"/>
      <c r="V128" s="41"/>
      <c r="W128" s="41"/>
      <c r="X128" s="41"/>
      <c r="Y128" s="150"/>
      <c r="Z128" s="151"/>
      <c r="AA128" s="37"/>
      <c r="AB128" s="37"/>
      <c r="AC128" s="37"/>
      <c r="AD128" s="49"/>
      <c r="AE128" s="50"/>
      <c r="AF128" s="37"/>
      <c r="AG128" s="37"/>
      <c r="AH128" s="37"/>
      <c r="AI128" s="49"/>
      <c r="AJ128" s="51">
        <f>'EQUIPO ENERO 2025'!AP123</f>
        <v>0</v>
      </c>
      <c r="AK128" s="52">
        <f t="shared" ref="AK128:AO128" si="252">P128-Z128+AE128+U128</f>
        <v>0</v>
      </c>
      <c r="AL128" s="46">
        <f t="shared" si="252"/>
        <v>0</v>
      </c>
      <c r="AM128" s="46">
        <f t="shared" si="252"/>
        <v>0</v>
      </c>
      <c r="AN128" s="46">
        <f t="shared" si="252"/>
        <v>0</v>
      </c>
      <c r="AO128" s="46">
        <f t="shared" si="252"/>
        <v>0</v>
      </c>
      <c r="AP128" s="37"/>
      <c r="AQ128" s="43">
        <f t="shared" si="3"/>
        <v>0</v>
      </c>
      <c r="AR128" s="41"/>
      <c r="AS128" s="41"/>
      <c r="AT128" s="53"/>
      <c r="AU128" s="54"/>
      <c r="AV128" s="54"/>
    </row>
    <row r="129" spans="1:48" ht="90" customHeight="1" x14ac:dyDescent="0.4">
      <c r="A129" s="35">
        <f t="shared" si="123"/>
        <v>119</v>
      </c>
      <c r="B129" s="67" t="s">
        <v>569</v>
      </c>
      <c r="C129" s="41" t="s">
        <v>38</v>
      </c>
      <c r="D129" s="41" t="s">
        <v>442</v>
      </c>
      <c r="E129" s="41" t="s">
        <v>570</v>
      </c>
      <c r="F129" s="41" t="s">
        <v>567</v>
      </c>
      <c r="G129" s="53" t="s">
        <v>42</v>
      </c>
      <c r="H129" s="41"/>
      <c r="I129" s="41" t="s">
        <v>571</v>
      </c>
      <c r="J129" s="41" t="s">
        <v>72</v>
      </c>
      <c r="K129" s="72">
        <v>45574</v>
      </c>
      <c r="L129" s="43" t="s">
        <v>142</v>
      </c>
      <c r="M129" s="43">
        <v>74</v>
      </c>
      <c r="N129" s="136"/>
      <c r="O129" s="43">
        <f>'EQUIPO ABRIL 2025'!AQ125</f>
        <v>6</v>
      </c>
      <c r="P129" s="45">
        <f t="shared" si="0"/>
        <v>6</v>
      </c>
      <c r="Q129" s="46">
        <f t="shared" ref="Q129:T129" si="253">AK129</f>
        <v>6</v>
      </c>
      <c r="R129" s="46">
        <f t="shared" si="253"/>
        <v>6</v>
      </c>
      <c r="S129" s="46">
        <f t="shared" si="253"/>
        <v>6</v>
      </c>
      <c r="T129" s="152">
        <f t="shared" si="253"/>
        <v>6</v>
      </c>
      <c r="U129" s="149"/>
      <c r="V129" s="41"/>
      <c r="W129" s="41"/>
      <c r="X129" s="41"/>
      <c r="Y129" s="150"/>
      <c r="Z129" s="153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1">
        <f>'EQUIPO ENERO 2025'!AP124</f>
        <v>6</v>
      </c>
      <c r="AK129" s="52">
        <f t="shared" ref="AK129:AO129" si="254">P129-Z129+AE129+U129</f>
        <v>6</v>
      </c>
      <c r="AL129" s="46">
        <f t="shared" si="254"/>
        <v>6</v>
      </c>
      <c r="AM129" s="46">
        <f t="shared" si="254"/>
        <v>6</v>
      </c>
      <c r="AN129" s="46">
        <f t="shared" si="254"/>
        <v>6</v>
      </c>
      <c r="AO129" s="46">
        <f t="shared" si="254"/>
        <v>6</v>
      </c>
      <c r="AP129" s="37"/>
      <c r="AQ129" s="43">
        <f t="shared" si="3"/>
        <v>6</v>
      </c>
      <c r="AR129" s="41"/>
      <c r="AS129" s="41"/>
      <c r="AT129" s="53"/>
      <c r="AU129" s="54"/>
      <c r="AV129" s="54"/>
    </row>
    <row r="130" spans="1:48" ht="90" customHeight="1" x14ac:dyDescent="0.4">
      <c r="A130" s="35">
        <f t="shared" si="123"/>
        <v>120</v>
      </c>
      <c r="B130" s="67" t="s">
        <v>572</v>
      </c>
      <c r="C130" s="41" t="s">
        <v>38</v>
      </c>
      <c r="D130" s="41" t="s">
        <v>59</v>
      </c>
      <c r="E130" s="41" t="s">
        <v>573</v>
      </c>
      <c r="F130" s="41" t="s">
        <v>574</v>
      </c>
      <c r="G130" s="53" t="s">
        <v>42</v>
      </c>
      <c r="H130" s="74">
        <v>2500</v>
      </c>
      <c r="I130" s="41" t="s">
        <v>575</v>
      </c>
      <c r="J130" s="41" t="s">
        <v>72</v>
      </c>
      <c r="K130" s="72">
        <v>45768</v>
      </c>
      <c r="L130" s="43" t="s">
        <v>109</v>
      </c>
      <c r="M130" s="43">
        <v>187</v>
      </c>
      <c r="N130" s="44"/>
      <c r="O130" s="43">
        <f>'EQUIPO ABRIL 2025'!AQ126</f>
        <v>8</v>
      </c>
      <c r="P130" s="45">
        <f t="shared" si="0"/>
        <v>8</v>
      </c>
      <c r="Q130" s="46">
        <f t="shared" ref="Q130:T130" si="255">AK130</f>
        <v>8</v>
      </c>
      <c r="R130" s="46">
        <f t="shared" si="255"/>
        <v>8</v>
      </c>
      <c r="S130" s="46">
        <f t="shared" si="255"/>
        <v>8</v>
      </c>
      <c r="T130" s="47">
        <f t="shared" si="255"/>
        <v>8</v>
      </c>
      <c r="U130" s="48"/>
      <c r="V130" s="37"/>
      <c r="W130" s="37"/>
      <c r="X130" s="37"/>
      <c r="Y130" s="49"/>
      <c r="Z130" s="138"/>
      <c r="AA130" s="139">
        <v>1</v>
      </c>
      <c r="AB130" s="37"/>
      <c r="AC130" s="37"/>
      <c r="AD130" s="49"/>
      <c r="AE130" s="50"/>
      <c r="AF130" s="37">
        <v>1</v>
      </c>
      <c r="AG130" s="37"/>
      <c r="AH130" s="37"/>
      <c r="AI130" s="49"/>
      <c r="AJ130" s="51">
        <f>'EQUIPO ENERO 2025'!AP125</f>
        <v>0</v>
      </c>
      <c r="AK130" s="52">
        <f t="shared" ref="AK130:AO130" si="256">P130-Z130+AE130+U130</f>
        <v>8</v>
      </c>
      <c r="AL130" s="46">
        <f t="shared" si="256"/>
        <v>8</v>
      </c>
      <c r="AM130" s="46">
        <f t="shared" si="256"/>
        <v>8</v>
      </c>
      <c r="AN130" s="46">
        <f t="shared" si="256"/>
        <v>8</v>
      </c>
      <c r="AO130" s="46">
        <f t="shared" si="256"/>
        <v>8</v>
      </c>
      <c r="AP130" s="37"/>
      <c r="AQ130" s="43">
        <f t="shared" si="3"/>
        <v>8</v>
      </c>
      <c r="AR130" s="41"/>
      <c r="AS130" s="41">
        <v>461</v>
      </c>
      <c r="AT130" s="53"/>
      <c r="AU130" s="54"/>
      <c r="AV130" s="54"/>
    </row>
    <row r="131" spans="1:48" ht="90" customHeight="1" x14ac:dyDescent="0.4">
      <c r="A131" s="35">
        <f t="shared" si="123"/>
        <v>121</v>
      </c>
      <c r="B131" s="154" t="s">
        <v>576</v>
      </c>
      <c r="C131" s="155"/>
      <c r="D131" s="41" t="s">
        <v>577</v>
      </c>
      <c r="E131" s="41" t="s">
        <v>578</v>
      </c>
      <c r="F131" s="41" t="s">
        <v>87</v>
      </c>
      <c r="G131" s="53"/>
      <c r="H131" s="74">
        <v>5500</v>
      </c>
      <c r="I131" s="41" t="s">
        <v>579</v>
      </c>
      <c r="J131" s="41" t="s">
        <v>72</v>
      </c>
      <c r="K131" s="62">
        <v>44592</v>
      </c>
      <c r="L131" s="43"/>
      <c r="M131" s="43"/>
      <c r="N131" s="44"/>
      <c r="O131" s="43">
        <f>'EQUIPO ABRIL 2025'!AQ127</f>
        <v>4</v>
      </c>
      <c r="P131" s="45">
        <f t="shared" si="0"/>
        <v>4</v>
      </c>
      <c r="Q131" s="46">
        <f t="shared" ref="Q131:T131" si="257">AK131</f>
        <v>4</v>
      </c>
      <c r="R131" s="46">
        <f t="shared" si="257"/>
        <v>4</v>
      </c>
      <c r="S131" s="46">
        <f t="shared" si="257"/>
        <v>4</v>
      </c>
      <c r="T131" s="47">
        <f t="shared" si="257"/>
        <v>4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1">
        <f>'EQUIPO ENERO 2025'!AP126</f>
        <v>4</v>
      </c>
      <c r="AK131" s="52">
        <f t="shared" ref="AK131:AO131" si="258">P131-Z131+AE131+U131</f>
        <v>4</v>
      </c>
      <c r="AL131" s="46">
        <f t="shared" si="258"/>
        <v>4</v>
      </c>
      <c r="AM131" s="46">
        <f t="shared" si="258"/>
        <v>4</v>
      </c>
      <c r="AN131" s="46">
        <f t="shared" si="258"/>
        <v>4</v>
      </c>
      <c r="AO131" s="46">
        <f t="shared" si="258"/>
        <v>4</v>
      </c>
      <c r="AP131" s="37"/>
      <c r="AQ131" s="43">
        <f t="shared" si="3"/>
        <v>4</v>
      </c>
      <c r="AR131" s="41"/>
      <c r="AS131" s="41"/>
      <c r="AT131" s="53"/>
      <c r="AU131" s="54"/>
      <c r="AV131" s="54"/>
    </row>
    <row r="132" spans="1:48" ht="90" customHeight="1" x14ac:dyDescent="0.4">
      <c r="A132" s="35">
        <f t="shared" si="123"/>
        <v>122</v>
      </c>
      <c r="B132" s="67" t="s">
        <v>580</v>
      </c>
      <c r="C132" s="41"/>
      <c r="D132" s="41" t="s">
        <v>58</v>
      </c>
      <c r="E132" s="41" t="s">
        <v>581</v>
      </c>
      <c r="F132" s="41" t="s">
        <v>582</v>
      </c>
      <c r="G132" s="53" t="s">
        <v>42</v>
      </c>
      <c r="H132" s="41"/>
      <c r="I132" s="156" t="s">
        <v>413</v>
      </c>
      <c r="J132" s="41" t="s">
        <v>72</v>
      </c>
      <c r="K132" s="62">
        <v>44592</v>
      </c>
      <c r="L132" s="43"/>
      <c r="M132" s="43"/>
      <c r="N132" s="44"/>
      <c r="O132" s="43">
        <f>'EQUIPO ABRIL 2025'!AQ128</f>
        <v>0</v>
      </c>
      <c r="P132" s="45">
        <f t="shared" si="0"/>
        <v>0</v>
      </c>
      <c r="Q132" s="46">
        <f t="shared" ref="Q132:T132" si="259">AK132</f>
        <v>0</v>
      </c>
      <c r="R132" s="46">
        <f t="shared" si="259"/>
        <v>0</v>
      </c>
      <c r="S132" s="46">
        <f t="shared" si="259"/>
        <v>0</v>
      </c>
      <c r="T132" s="47">
        <f t="shared" si="259"/>
        <v>0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1">
        <f>'EQUIPO ENERO 2025'!AP127</f>
        <v>0</v>
      </c>
      <c r="AK132" s="52">
        <f t="shared" ref="AK132:AO132" si="260">P132-Z132+AE132+U132</f>
        <v>0</v>
      </c>
      <c r="AL132" s="46">
        <f t="shared" si="260"/>
        <v>0</v>
      </c>
      <c r="AM132" s="46">
        <f t="shared" si="260"/>
        <v>0</v>
      </c>
      <c r="AN132" s="46">
        <f t="shared" si="260"/>
        <v>0</v>
      </c>
      <c r="AO132" s="46">
        <f t="shared" si="260"/>
        <v>0</v>
      </c>
      <c r="AP132" s="37"/>
      <c r="AQ132" s="43">
        <f t="shared" si="3"/>
        <v>0</v>
      </c>
      <c r="AR132" s="41"/>
      <c r="AS132" s="41"/>
      <c r="AT132" s="53"/>
      <c r="AU132" s="54"/>
      <c r="AV132" s="54"/>
    </row>
    <row r="133" spans="1:48" ht="90" customHeight="1" x14ac:dyDescent="0.4">
      <c r="A133" s="35">
        <f t="shared" si="123"/>
        <v>123</v>
      </c>
      <c r="B133" s="67" t="s">
        <v>583</v>
      </c>
      <c r="C133" s="41" t="s">
        <v>38</v>
      </c>
      <c r="D133" s="41" t="s">
        <v>59</v>
      </c>
      <c r="E133" s="41" t="s">
        <v>573</v>
      </c>
      <c r="F133" s="41" t="s">
        <v>584</v>
      </c>
      <c r="G133" s="53" t="s">
        <v>42</v>
      </c>
      <c r="H133" s="74">
        <v>2500</v>
      </c>
      <c r="I133" s="41" t="s">
        <v>585</v>
      </c>
      <c r="J133" s="41" t="s">
        <v>72</v>
      </c>
      <c r="K133" s="72">
        <v>45328</v>
      </c>
      <c r="L133" s="43" t="s">
        <v>109</v>
      </c>
      <c r="M133" s="43">
        <v>31</v>
      </c>
      <c r="N133" s="44"/>
      <c r="O133" s="43">
        <f>'EQUIPO ABRIL 2025'!AQ129</f>
        <v>3</v>
      </c>
      <c r="P133" s="45">
        <f t="shared" si="0"/>
        <v>3</v>
      </c>
      <c r="Q133" s="46">
        <f t="shared" ref="Q133:T133" si="261">AK133</f>
        <v>3</v>
      </c>
      <c r="R133" s="46">
        <f t="shared" si="261"/>
        <v>3</v>
      </c>
      <c r="S133" s="46">
        <f t="shared" si="261"/>
        <v>3</v>
      </c>
      <c r="T133" s="47">
        <f t="shared" si="261"/>
        <v>3</v>
      </c>
      <c r="U133" s="48"/>
      <c r="V133" s="37"/>
      <c r="W133" s="37"/>
      <c r="X133" s="37"/>
      <c r="Y133" s="49"/>
      <c r="Z133" s="138"/>
      <c r="AA133" s="139"/>
      <c r="AB133" s="37"/>
      <c r="AC133" s="37"/>
      <c r="AD133" s="49"/>
      <c r="AE133" s="50"/>
      <c r="AF133" s="37"/>
      <c r="AG133" s="37"/>
      <c r="AH133" s="37"/>
      <c r="AI133" s="49"/>
      <c r="AJ133" s="51">
        <f>'EQUIPO ENERO 2025'!AP128</f>
        <v>5</v>
      </c>
      <c r="AK133" s="52">
        <f t="shared" ref="AK133:AO133" si="262">P133-Z133+AE133+U133</f>
        <v>3</v>
      </c>
      <c r="AL133" s="46">
        <f t="shared" si="262"/>
        <v>3</v>
      </c>
      <c r="AM133" s="46">
        <f t="shared" si="262"/>
        <v>3</v>
      </c>
      <c r="AN133" s="46">
        <f t="shared" si="262"/>
        <v>3</v>
      </c>
      <c r="AO133" s="46">
        <f t="shared" si="262"/>
        <v>3</v>
      </c>
      <c r="AP133" s="37"/>
      <c r="AQ133" s="43">
        <f t="shared" si="3"/>
        <v>3</v>
      </c>
      <c r="AR133" s="41"/>
      <c r="AS133" s="41"/>
      <c r="AT133" s="53"/>
      <c r="AU133" s="54"/>
      <c r="AV133" s="54"/>
    </row>
    <row r="134" spans="1:48" ht="90" customHeight="1" x14ac:dyDescent="0.4">
      <c r="A134" s="35">
        <f t="shared" si="123"/>
        <v>124</v>
      </c>
      <c r="B134" s="73" t="s">
        <v>587</v>
      </c>
      <c r="C134" s="41" t="s">
        <v>38</v>
      </c>
      <c r="D134" s="41" t="s">
        <v>59</v>
      </c>
      <c r="E134" s="41" t="s">
        <v>573</v>
      </c>
      <c r="F134" s="41" t="s">
        <v>456</v>
      </c>
      <c r="G134" s="44" t="s">
        <v>42</v>
      </c>
      <c r="H134" s="74">
        <v>2500</v>
      </c>
      <c r="I134" s="41" t="s">
        <v>588</v>
      </c>
      <c r="J134" s="41" t="s">
        <v>72</v>
      </c>
      <c r="K134" s="72">
        <v>45107</v>
      </c>
      <c r="L134" s="43" t="s">
        <v>109</v>
      </c>
      <c r="M134" s="43">
        <v>388</v>
      </c>
      <c r="N134" s="44"/>
      <c r="O134" s="43">
        <f>'EQUIPO ABRIL 2025'!AQ130</f>
        <v>6</v>
      </c>
      <c r="P134" s="45">
        <f t="shared" si="0"/>
        <v>6</v>
      </c>
      <c r="Q134" s="46">
        <f t="shared" ref="Q134:T134" si="263">AK134</f>
        <v>6</v>
      </c>
      <c r="R134" s="46">
        <f t="shared" si="263"/>
        <v>6</v>
      </c>
      <c r="S134" s="46">
        <f t="shared" si="263"/>
        <v>6</v>
      </c>
      <c r="T134" s="47">
        <f t="shared" si="263"/>
        <v>6</v>
      </c>
      <c r="U134" s="48"/>
      <c r="V134" s="37"/>
      <c r="W134" s="37"/>
      <c r="X134" s="37"/>
      <c r="Y134" s="49"/>
      <c r="Z134" s="138"/>
      <c r="AA134" s="139">
        <v>1</v>
      </c>
      <c r="AB134" s="37"/>
      <c r="AC134" s="37"/>
      <c r="AD134" s="49"/>
      <c r="AE134" s="50"/>
      <c r="AF134" s="37">
        <v>1</v>
      </c>
      <c r="AG134" s="37"/>
      <c r="AH134" s="37"/>
      <c r="AI134" s="49"/>
      <c r="AJ134" s="51">
        <f>'EQUIPO ENERO 2025'!AP129</f>
        <v>6</v>
      </c>
      <c r="AK134" s="52">
        <f t="shared" ref="AK134:AO134" si="264">P134-Z134+AE134+U134</f>
        <v>6</v>
      </c>
      <c r="AL134" s="46">
        <f t="shared" si="264"/>
        <v>6</v>
      </c>
      <c r="AM134" s="46">
        <f t="shared" si="264"/>
        <v>6</v>
      </c>
      <c r="AN134" s="46">
        <f t="shared" si="264"/>
        <v>6</v>
      </c>
      <c r="AO134" s="46">
        <f t="shared" si="264"/>
        <v>6</v>
      </c>
      <c r="AP134" s="37"/>
      <c r="AQ134" s="43">
        <f t="shared" si="3"/>
        <v>6</v>
      </c>
      <c r="AR134" s="41"/>
      <c r="AS134" s="41">
        <v>461</v>
      </c>
      <c r="AT134" s="53"/>
      <c r="AU134" s="54"/>
      <c r="AV134" s="54"/>
    </row>
    <row r="135" spans="1:48" ht="90" customHeight="1" x14ac:dyDescent="0.4">
      <c r="A135" s="35">
        <f t="shared" si="123"/>
        <v>125</v>
      </c>
      <c r="B135" s="67" t="s">
        <v>590</v>
      </c>
      <c r="C135" s="41" t="s">
        <v>38</v>
      </c>
      <c r="D135" s="41" t="s">
        <v>386</v>
      </c>
      <c r="E135" s="41" t="s">
        <v>591</v>
      </c>
      <c r="F135" s="41" t="s">
        <v>592</v>
      </c>
      <c r="G135" s="53" t="s">
        <v>42</v>
      </c>
      <c r="H135" s="41"/>
      <c r="I135" s="41" t="s">
        <v>593</v>
      </c>
      <c r="J135" s="41" t="s">
        <v>386</v>
      </c>
      <c r="K135" s="72">
        <v>45126</v>
      </c>
      <c r="L135" s="43">
        <v>2023015</v>
      </c>
      <c r="M135" s="43">
        <v>409</v>
      </c>
      <c r="N135" s="44"/>
      <c r="O135" s="43">
        <f>'EQUIPO ABRIL 2025'!AQ131</f>
        <v>5</v>
      </c>
      <c r="P135" s="45">
        <f t="shared" si="0"/>
        <v>5</v>
      </c>
      <c r="Q135" s="46">
        <f t="shared" ref="Q135:T135" si="265">AK135</f>
        <v>5</v>
      </c>
      <c r="R135" s="46">
        <f t="shared" si="265"/>
        <v>5</v>
      </c>
      <c r="S135" s="46">
        <f t="shared" si="265"/>
        <v>5</v>
      </c>
      <c r="T135" s="47">
        <f t="shared" si="265"/>
        <v>5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1">
        <f>'EQUIPO ENERO 2025'!AP130</f>
        <v>5</v>
      </c>
      <c r="AK135" s="52">
        <f t="shared" ref="AK135:AO135" si="266">P135-Z135+AE135+U135</f>
        <v>5</v>
      </c>
      <c r="AL135" s="46">
        <f t="shared" si="266"/>
        <v>5</v>
      </c>
      <c r="AM135" s="46">
        <f t="shared" si="266"/>
        <v>5</v>
      </c>
      <c r="AN135" s="46">
        <f t="shared" si="266"/>
        <v>5</v>
      </c>
      <c r="AO135" s="46">
        <f t="shared" si="266"/>
        <v>5</v>
      </c>
      <c r="AP135" s="37"/>
      <c r="AQ135" s="43">
        <f t="shared" si="3"/>
        <v>5</v>
      </c>
      <c r="AR135" s="41"/>
      <c r="AS135" s="41"/>
      <c r="AT135" s="53"/>
      <c r="AU135" s="54"/>
      <c r="AV135" s="54"/>
    </row>
    <row r="136" spans="1:48" ht="90" customHeight="1" x14ac:dyDescent="0.4">
      <c r="A136" s="35">
        <f t="shared" si="123"/>
        <v>126</v>
      </c>
      <c r="B136" s="67" t="s">
        <v>594</v>
      </c>
      <c r="C136" s="41" t="s">
        <v>38</v>
      </c>
      <c r="D136" s="41" t="s">
        <v>59</v>
      </c>
      <c r="E136" s="41" t="s">
        <v>595</v>
      </c>
      <c r="F136" s="41" t="s">
        <v>596</v>
      </c>
      <c r="G136" s="53" t="s">
        <v>42</v>
      </c>
      <c r="H136" s="74">
        <v>5500</v>
      </c>
      <c r="I136" s="41" t="s">
        <v>597</v>
      </c>
      <c r="J136" s="41" t="s">
        <v>72</v>
      </c>
      <c r="K136" s="72">
        <v>45107</v>
      </c>
      <c r="L136" s="43">
        <v>389</v>
      </c>
      <c r="M136" s="43"/>
      <c r="N136" s="44" t="s">
        <v>1728</v>
      </c>
      <c r="O136" s="43">
        <f>'EQUIPO ABRIL 2025'!AQ132</f>
        <v>12</v>
      </c>
      <c r="P136" s="45">
        <f t="shared" si="0"/>
        <v>12</v>
      </c>
      <c r="Q136" s="46">
        <f t="shared" ref="Q136:T136" si="267">AK136</f>
        <v>11</v>
      </c>
      <c r="R136" s="46">
        <f t="shared" si="267"/>
        <v>0</v>
      </c>
      <c r="S136" s="46">
        <f t="shared" si="267"/>
        <v>0</v>
      </c>
      <c r="T136" s="47">
        <f t="shared" si="267"/>
        <v>0</v>
      </c>
      <c r="U136" s="48"/>
      <c r="V136" s="37"/>
      <c r="W136" s="37"/>
      <c r="X136" s="37"/>
      <c r="Y136" s="49"/>
      <c r="Z136" s="138">
        <v>1</v>
      </c>
      <c r="AA136" s="139">
        <v>11</v>
      </c>
      <c r="AB136" s="37"/>
      <c r="AC136" s="37"/>
      <c r="AD136" s="49"/>
      <c r="AE136" s="50"/>
      <c r="AF136" s="37"/>
      <c r="AG136" s="37"/>
      <c r="AH136" s="37"/>
      <c r="AI136" s="49"/>
      <c r="AJ136" s="51">
        <f>'EQUIPO ENERO 2025'!AP131</f>
        <v>12</v>
      </c>
      <c r="AK136" s="52">
        <f t="shared" ref="AK136:AO136" si="268">P136-Z136+AE136+U136</f>
        <v>11</v>
      </c>
      <c r="AL136" s="46">
        <f t="shared" si="268"/>
        <v>0</v>
      </c>
      <c r="AM136" s="46">
        <f t="shared" si="268"/>
        <v>0</v>
      </c>
      <c r="AN136" s="46">
        <f t="shared" si="268"/>
        <v>0</v>
      </c>
      <c r="AO136" s="46">
        <f t="shared" si="268"/>
        <v>0</v>
      </c>
      <c r="AP136" s="37"/>
      <c r="AQ136" s="43">
        <f t="shared" si="3"/>
        <v>0</v>
      </c>
      <c r="AR136" s="41"/>
      <c r="AS136" s="41" t="s">
        <v>1729</v>
      </c>
      <c r="AT136" s="53"/>
      <c r="AU136" s="54"/>
      <c r="AV136" s="54"/>
    </row>
    <row r="137" spans="1:48" ht="90" customHeight="1" x14ac:dyDescent="0.4">
      <c r="A137" s="35">
        <f t="shared" si="123"/>
        <v>127</v>
      </c>
      <c r="B137" s="67" t="s">
        <v>598</v>
      </c>
      <c r="C137" s="41" t="s">
        <v>38</v>
      </c>
      <c r="D137" s="41" t="s">
        <v>59</v>
      </c>
      <c r="E137" s="41" t="s">
        <v>595</v>
      </c>
      <c r="F137" s="41" t="s">
        <v>271</v>
      </c>
      <c r="G137" s="53" t="s">
        <v>42</v>
      </c>
      <c r="H137" s="74"/>
      <c r="I137" s="41" t="s">
        <v>599</v>
      </c>
      <c r="J137" s="41" t="s">
        <v>72</v>
      </c>
      <c r="K137" s="72">
        <v>45811</v>
      </c>
      <c r="L137" s="43" t="s">
        <v>142</v>
      </c>
      <c r="M137" s="43">
        <v>220</v>
      </c>
      <c r="N137" s="44"/>
      <c r="O137" s="43">
        <f>'EQUIPO ABRIL 2025'!AQ133</f>
        <v>2</v>
      </c>
      <c r="P137" s="45">
        <f t="shared" si="0"/>
        <v>2</v>
      </c>
      <c r="Q137" s="46">
        <f t="shared" ref="Q137:T137" si="269">AK137</f>
        <v>2</v>
      </c>
      <c r="R137" s="46">
        <f t="shared" si="269"/>
        <v>2</v>
      </c>
      <c r="S137" s="46">
        <f t="shared" si="269"/>
        <v>12</v>
      </c>
      <c r="T137" s="47">
        <f t="shared" si="269"/>
        <v>12</v>
      </c>
      <c r="U137" s="48"/>
      <c r="V137" s="37"/>
      <c r="W137" s="37">
        <v>10</v>
      </c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1">
        <f>'EQUIPO ENERO 2025'!AP132</f>
        <v>2</v>
      </c>
      <c r="AK137" s="52">
        <f t="shared" ref="AK137:AO137" si="270">P137-Z137+AE137+U137</f>
        <v>2</v>
      </c>
      <c r="AL137" s="46">
        <f t="shared" si="270"/>
        <v>2</v>
      </c>
      <c r="AM137" s="46">
        <f t="shared" si="270"/>
        <v>12</v>
      </c>
      <c r="AN137" s="46">
        <f t="shared" si="270"/>
        <v>12</v>
      </c>
      <c r="AO137" s="46">
        <f t="shared" si="270"/>
        <v>12</v>
      </c>
      <c r="AP137" s="37"/>
      <c r="AQ137" s="43">
        <f t="shared" si="3"/>
        <v>12</v>
      </c>
      <c r="AR137" s="41"/>
      <c r="AS137" s="41"/>
      <c r="AT137" s="53"/>
      <c r="AU137" s="54"/>
      <c r="AV137" s="54"/>
    </row>
    <row r="138" spans="1:48" ht="90" customHeight="1" x14ac:dyDescent="0.4">
      <c r="A138" s="35">
        <f t="shared" si="123"/>
        <v>128</v>
      </c>
      <c r="B138" s="73" t="s">
        <v>600</v>
      </c>
      <c r="C138" s="41" t="s">
        <v>38</v>
      </c>
      <c r="D138" s="41" t="s">
        <v>59</v>
      </c>
      <c r="E138" s="41" t="s">
        <v>573</v>
      </c>
      <c r="F138" s="41" t="s">
        <v>601</v>
      </c>
      <c r="G138" s="44" t="s">
        <v>42</v>
      </c>
      <c r="H138" s="74">
        <v>2500</v>
      </c>
      <c r="I138" s="41" t="s">
        <v>602</v>
      </c>
      <c r="J138" s="41" t="s">
        <v>72</v>
      </c>
      <c r="K138" s="72"/>
      <c r="L138" s="43" t="s">
        <v>109</v>
      </c>
      <c r="M138" s="43">
        <v>388</v>
      </c>
      <c r="N138" s="44"/>
      <c r="O138" s="43">
        <f>'EQUIPO ABRIL 2025'!AQ134</f>
        <v>5</v>
      </c>
      <c r="P138" s="45">
        <f t="shared" si="0"/>
        <v>5</v>
      </c>
      <c r="Q138" s="46">
        <f t="shared" ref="Q138:T138" si="271">AK138</f>
        <v>5</v>
      </c>
      <c r="R138" s="46">
        <f t="shared" si="271"/>
        <v>5</v>
      </c>
      <c r="S138" s="46">
        <f t="shared" si="271"/>
        <v>5</v>
      </c>
      <c r="T138" s="47">
        <f t="shared" si="271"/>
        <v>5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1">
        <f>'EQUIPO ENERO 2025'!AP133</f>
        <v>5</v>
      </c>
      <c r="AK138" s="52">
        <f t="shared" ref="AK138:AO138" si="272">P138-Z138+AE138+U138</f>
        <v>5</v>
      </c>
      <c r="AL138" s="46">
        <f t="shared" si="272"/>
        <v>5</v>
      </c>
      <c r="AM138" s="46">
        <f t="shared" si="272"/>
        <v>5</v>
      </c>
      <c r="AN138" s="46">
        <f t="shared" si="272"/>
        <v>5</v>
      </c>
      <c r="AO138" s="46">
        <f t="shared" si="272"/>
        <v>5</v>
      </c>
      <c r="AP138" s="37"/>
      <c r="AQ138" s="43">
        <f t="shared" si="3"/>
        <v>5</v>
      </c>
      <c r="AR138" s="41"/>
      <c r="AS138" s="41"/>
      <c r="AT138" s="53"/>
      <c r="AU138" s="54"/>
      <c r="AV138" s="54"/>
    </row>
    <row r="139" spans="1:48" ht="90" customHeight="1" x14ac:dyDescent="0.4">
      <c r="A139" s="35">
        <f t="shared" si="123"/>
        <v>129</v>
      </c>
      <c r="B139" s="73" t="s">
        <v>603</v>
      </c>
      <c r="C139" s="41" t="s">
        <v>38</v>
      </c>
      <c r="D139" s="41" t="s">
        <v>59</v>
      </c>
      <c r="E139" s="41" t="s">
        <v>604</v>
      </c>
      <c r="F139" s="41" t="s">
        <v>605</v>
      </c>
      <c r="G139" s="44" t="s">
        <v>42</v>
      </c>
      <c r="H139" s="74">
        <v>2500</v>
      </c>
      <c r="I139" s="41" t="s">
        <v>606</v>
      </c>
      <c r="J139" s="41" t="s">
        <v>72</v>
      </c>
      <c r="K139" s="72">
        <v>45216</v>
      </c>
      <c r="L139" s="43">
        <v>2015</v>
      </c>
      <c r="M139" s="43">
        <v>451</v>
      </c>
      <c r="N139" s="44"/>
      <c r="O139" s="43">
        <f>'EQUIPO ABRIL 2025'!AQ135</f>
        <v>3</v>
      </c>
      <c r="P139" s="45">
        <f t="shared" si="0"/>
        <v>3</v>
      </c>
      <c r="Q139" s="46">
        <f t="shared" ref="Q139:T139" si="273">AK139</f>
        <v>3</v>
      </c>
      <c r="R139" s="46">
        <f t="shared" si="273"/>
        <v>3</v>
      </c>
      <c r="S139" s="46">
        <f t="shared" si="273"/>
        <v>3</v>
      </c>
      <c r="T139" s="47">
        <f t="shared" si="273"/>
        <v>3</v>
      </c>
      <c r="U139" s="48"/>
      <c r="V139" s="37"/>
      <c r="W139" s="37"/>
      <c r="X139" s="37"/>
      <c r="Y139" s="49"/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1">
        <f>'EQUIPO ENERO 2025'!AP134</f>
        <v>3</v>
      </c>
      <c r="AK139" s="52">
        <f t="shared" ref="AK139:AO139" si="274">P139-Z139+AE139+U139</f>
        <v>3</v>
      </c>
      <c r="AL139" s="46">
        <f t="shared" si="274"/>
        <v>3</v>
      </c>
      <c r="AM139" s="46">
        <f t="shared" si="274"/>
        <v>3</v>
      </c>
      <c r="AN139" s="46">
        <f t="shared" si="274"/>
        <v>3</v>
      </c>
      <c r="AO139" s="46">
        <f t="shared" si="274"/>
        <v>3</v>
      </c>
      <c r="AP139" s="37"/>
      <c r="AQ139" s="43">
        <f t="shared" si="3"/>
        <v>3</v>
      </c>
      <c r="AR139" s="41"/>
      <c r="AS139" s="41"/>
      <c r="AT139" s="53"/>
      <c r="AU139" s="54"/>
      <c r="AV139" s="54"/>
    </row>
    <row r="140" spans="1:48" ht="90" customHeight="1" x14ac:dyDescent="0.4">
      <c r="A140" s="35">
        <f t="shared" si="123"/>
        <v>130</v>
      </c>
      <c r="B140" s="67" t="s">
        <v>607</v>
      </c>
      <c r="C140" s="41" t="s">
        <v>38</v>
      </c>
      <c r="D140" s="37" t="s">
        <v>59</v>
      </c>
      <c r="E140" s="41" t="s">
        <v>608</v>
      </c>
      <c r="F140" s="37" t="s">
        <v>609</v>
      </c>
      <c r="G140" s="38" t="s">
        <v>42</v>
      </c>
      <c r="H140" s="37"/>
      <c r="I140" s="41" t="s">
        <v>610</v>
      </c>
      <c r="J140" s="41" t="s">
        <v>72</v>
      </c>
      <c r="K140" s="66">
        <v>45682</v>
      </c>
      <c r="L140" s="43"/>
      <c r="M140" s="43">
        <v>140</v>
      </c>
      <c r="N140" s="133"/>
      <c r="O140" s="43">
        <f>'EQUIPO ABRIL 2025'!AQ136</f>
        <v>5</v>
      </c>
      <c r="P140" s="45">
        <f t="shared" si="0"/>
        <v>5</v>
      </c>
      <c r="Q140" s="46">
        <f t="shared" ref="Q140:T140" si="275">AK140</f>
        <v>5</v>
      </c>
      <c r="R140" s="46">
        <f t="shared" si="275"/>
        <v>5</v>
      </c>
      <c r="S140" s="46">
        <f t="shared" si="275"/>
        <v>5</v>
      </c>
      <c r="T140" s="47">
        <f t="shared" si="275"/>
        <v>5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1">
        <f>'EQUIPO ENERO 2025'!AP135</f>
        <v>6</v>
      </c>
      <c r="AK140" s="52">
        <f t="shared" ref="AK140:AO140" si="276">P140-Z140+AE140+U140</f>
        <v>5</v>
      </c>
      <c r="AL140" s="46">
        <f t="shared" si="276"/>
        <v>5</v>
      </c>
      <c r="AM140" s="46">
        <f t="shared" si="276"/>
        <v>5</v>
      </c>
      <c r="AN140" s="46">
        <f t="shared" si="276"/>
        <v>5</v>
      </c>
      <c r="AO140" s="46">
        <f t="shared" si="276"/>
        <v>5</v>
      </c>
      <c r="AP140" s="37"/>
      <c r="AQ140" s="43">
        <f t="shared" si="3"/>
        <v>5</v>
      </c>
      <c r="AR140" s="41"/>
      <c r="AS140" s="41"/>
      <c r="AT140" s="53"/>
      <c r="AU140" s="54"/>
      <c r="AV140" s="54"/>
    </row>
    <row r="141" spans="1:48" ht="90" customHeight="1" x14ac:dyDescent="0.4">
      <c r="A141" s="35">
        <f t="shared" si="123"/>
        <v>131</v>
      </c>
      <c r="B141" s="55" t="s">
        <v>611</v>
      </c>
      <c r="C141" s="41" t="s">
        <v>38</v>
      </c>
      <c r="D141" s="56" t="s">
        <v>58</v>
      </c>
      <c r="E141" s="57" t="s">
        <v>608</v>
      </c>
      <c r="F141" s="58" t="s">
        <v>612</v>
      </c>
      <c r="G141" s="59" t="s">
        <v>42</v>
      </c>
      <c r="H141" s="58"/>
      <c r="I141" s="61" t="s">
        <v>613</v>
      </c>
      <c r="J141" s="74" t="s">
        <v>58</v>
      </c>
      <c r="K141" s="66">
        <v>44592</v>
      </c>
      <c r="L141" s="43"/>
      <c r="M141" s="43"/>
      <c r="N141" s="53"/>
      <c r="O141" s="43">
        <f>'EQUIPO ABRIL 2025'!AQ137</f>
        <v>4</v>
      </c>
      <c r="P141" s="45">
        <f t="shared" si="0"/>
        <v>4</v>
      </c>
      <c r="Q141" s="46">
        <f t="shared" ref="Q141:T141" si="277">AK141</f>
        <v>4</v>
      </c>
      <c r="R141" s="46">
        <f t="shared" si="277"/>
        <v>4</v>
      </c>
      <c r="S141" s="46">
        <f t="shared" si="277"/>
        <v>4</v>
      </c>
      <c r="T141" s="47">
        <f t="shared" si="277"/>
        <v>4</v>
      </c>
      <c r="U141" s="48"/>
      <c r="V141" s="37"/>
      <c r="W141" s="37"/>
      <c r="X141" s="37"/>
      <c r="Y141" s="49"/>
      <c r="Z141" s="138"/>
      <c r="AA141" s="139"/>
      <c r="AB141" s="37"/>
      <c r="AC141" s="37"/>
      <c r="AD141" s="49"/>
      <c r="AE141" s="50"/>
      <c r="AF141" s="37"/>
      <c r="AG141" s="37"/>
      <c r="AH141" s="37"/>
      <c r="AI141" s="49"/>
      <c r="AJ141" s="51">
        <f>'EQUIPO ENERO 2025'!AP136</f>
        <v>4</v>
      </c>
      <c r="AK141" s="52">
        <f t="shared" ref="AK141:AO141" si="278">P141-Z141+AE141+U141</f>
        <v>4</v>
      </c>
      <c r="AL141" s="46">
        <f t="shared" si="278"/>
        <v>4</v>
      </c>
      <c r="AM141" s="46">
        <f t="shared" si="278"/>
        <v>4</v>
      </c>
      <c r="AN141" s="46">
        <f t="shared" si="278"/>
        <v>4</v>
      </c>
      <c r="AO141" s="46">
        <f t="shared" si="278"/>
        <v>4</v>
      </c>
      <c r="AP141" s="37"/>
      <c r="AQ141" s="43">
        <f t="shared" si="3"/>
        <v>4</v>
      </c>
      <c r="AR141" s="41"/>
      <c r="AS141" s="41"/>
      <c r="AT141" s="53"/>
      <c r="AU141" s="54"/>
      <c r="AV141" s="54"/>
    </row>
    <row r="142" spans="1:48" ht="90" customHeight="1" x14ac:dyDescent="0.4">
      <c r="A142" s="35">
        <f t="shared" si="123"/>
        <v>132</v>
      </c>
      <c r="B142" s="55" t="s">
        <v>614</v>
      </c>
      <c r="C142" s="41" t="s">
        <v>615</v>
      </c>
      <c r="D142" s="56" t="s">
        <v>59</v>
      </c>
      <c r="E142" s="57" t="s">
        <v>616</v>
      </c>
      <c r="F142" s="58" t="s">
        <v>617</v>
      </c>
      <c r="G142" s="59"/>
      <c r="H142" s="58"/>
      <c r="I142" s="61"/>
      <c r="J142" s="74" t="s">
        <v>72</v>
      </c>
      <c r="K142" s="66">
        <v>45433</v>
      </c>
      <c r="L142" s="43">
        <v>274441061489</v>
      </c>
      <c r="M142" s="43">
        <v>65</v>
      </c>
      <c r="N142" s="41"/>
      <c r="O142" s="43">
        <f>'EQUIPO ABRIL 2025'!AQ138</f>
        <v>0</v>
      </c>
      <c r="P142" s="45">
        <f t="shared" si="0"/>
        <v>0</v>
      </c>
      <c r="Q142" s="46">
        <f t="shared" ref="Q142:T142" si="279">AK142</f>
        <v>0</v>
      </c>
      <c r="R142" s="46">
        <f t="shared" si="279"/>
        <v>0</v>
      </c>
      <c r="S142" s="46">
        <f t="shared" si="279"/>
        <v>0</v>
      </c>
      <c r="T142" s="47">
        <f t="shared" si="279"/>
        <v>0</v>
      </c>
      <c r="U142" s="48"/>
      <c r="V142" s="37"/>
      <c r="W142" s="37"/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1">
        <f>'EQUIPO ENERO 2025'!AP137</f>
        <v>0</v>
      </c>
      <c r="AK142" s="52">
        <f t="shared" ref="AK142:AO142" si="280">P142-Z142+AE142+U142</f>
        <v>0</v>
      </c>
      <c r="AL142" s="46">
        <f t="shared" si="280"/>
        <v>0</v>
      </c>
      <c r="AM142" s="46">
        <f t="shared" si="280"/>
        <v>0</v>
      </c>
      <c r="AN142" s="46">
        <f t="shared" si="280"/>
        <v>0</v>
      </c>
      <c r="AO142" s="46">
        <f t="shared" si="280"/>
        <v>0</v>
      </c>
      <c r="AP142" s="37"/>
      <c r="AQ142" s="43">
        <f t="shared" si="3"/>
        <v>0</v>
      </c>
      <c r="AR142" s="41"/>
      <c r="AS142" s="41"/>
      <c r="AT142" s="53"/>
      <c r="AU142" s="54"/>
      <c r="AV142" s="54"/>
    </row>
    <row r="143" spans="1:48" ht="90" customHeight="1" x14ac:dyDescent="0.4">
      <c r="A143" s="35">
        <f t="shared" si="123"/>
        <v>133</v>
      </c>
      <c r="B143" s="55" t="s">
        <v>619</v>
      </c>
      <c r="C143" s="41" t="s">
        <v>38</v>
      </c>
      <c r="D143" s="56" t="s">
        <v>59</v>
      </c>
      <c r="E143" s="57" t="s">
        <v>620</v>
      </c>
      <c r="F143" s="58" t="s">
        <v>621</v>
      </c>
      <c r="G143" s="59"/>
      <c r="H143" s="58"/>
      <c r="I143" s="61" t="s">
        <v>622</v>
      </c>
      <c r="J143" s="74" t="s">
        <v>72</v>
      </c>
      <c r="K143" s="66">
        <v>45574</v>
      </c>
      <c r="L143" s="43" t="s">
        <v>142</v>
      </c>
      <c r="M143" s="43">
        <v>74</v>
      </c>
      <c r="N143" s="53"/>
      <c r="O143" s="43">
        <f>'EQUIPO ABRIL 2025'!AQ139</f>
        <v>9</v>
      </c>
      <c r="P143" s="45">
        <f t="shared" si="0"/>
        <v>9</v>
      </c>
      <c r="Q143" s="46">
        <f t="shared" ref="Q143:T143" si="281">AK143</f>
        <v>9</v>
      </c>
      <c r="R143" s="46">
        <f t="shared" si="281"/>
        <v>9</v>
      </c>
      <c r="S143" s="46">
        <f t="shared" si="281"/>
        <v>9</v>
      </c>
      <c r="T143" s="47">
        <f t="shared" si="281"/>
        <v>9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1">
        <f>'EQUIPO ENERO 2025'!AP138</f>
        <v>9</v>
      </c>
      <c r="AK143" s="52">
        <f t="shared" ref="AK143:AO143" si="282">P143-Z143+AE143+U143</f>
        <v>9</v>
      </c>
      <c r="AL143" s="46">
        <f t="shared" si="282"/>
        <v>9</v>
      </c>
      <c r="AM143" s="46">
        <f t="shared" si="282"/>
        <v>9</v>
      </c>
      <c r="AN143" s="46">
        <f t="shared" si="282"/>
        <v>9</v>
      </c>
      <c r="AO143" s="46">
        <f t="shared" si="282"/>
        <v>9</v>
      </c>
      <c r="AP143" s="37"/>
      <c r="AQ143" s="43">
        <f t="shared" si="3"/>
        <v>9</v>
      </c>
      <c r="AR143" s="41"/>
      <c r="AS143" s="41"/>
      <c r="AT143" s="53"/>
      <c r="AU143" s="54"/>
      <c r="AV143" s="54"/>
    </row>
    <row r="144" spans="1:48" ht="90" customHeight="1" x14ac:dyDescent="0.4">
      <c r="A144" s="35">
        <f t="shared" si="123"/>
        <v>134</v>
      </c>
      <c r="B144" s="55" t="s">
        <v>623</v>
      </c>
      <c r="C144" s="41" t="s">
        <v>155</v>
      </c>
      <c r="D144" s="56" t="s">
        <v>59</v>
      </c>
      <c r="E144" s="57" t="s">
        <v>624</v>
      </c>
      <c r="F144" s="58" t="s">
        <v>426</v>
      </c>
      <c r="G144" s="59"/>
      <c r="H144" s="58"/>
      <c r="I144" s="61"/>
      <c r="J144" s="74" t="s">
        <v>386</v>
      </c>
      <c r="K144" s="66">
        <v>45539</v>
      </c>
      <c r="L144" s="43" t="s">
        <v>625</v>
      </c>
      <c r="M144" s="43">
        <v>33</v>
      </c>
      <c r="N144" s="53"/>
      <c r="O144" s="43">
        <f>'EQUIPO ABRIL 2025'!AQ140</f>
        <v>18</v>
      </c>
      <c r="P144" s="45">
        <f t="shared" si="0"/>
        <v>18</v>
      </c>
      <c r="Q144" s="46">
        <f t="shared" ref="Q144:T144" si="283">AK144</f>
        <v>18</v>
      </c>
      <c r="R144" s="46">
        <f t="shared" si="283"/>
        <v>18</v>
      </c>
      <c r="S144" s="46">
        <f t="shared" si="283"/>
        <v>18</v>
      </c>
      <c r="T144" s="47">
        <f t="shared" si="283"/>
        <v>18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1">
        <f>'EQUIPO ENERO 2025'!AP139</f>
        <v>18</v>
      </c>
      <c r="AK144" s="52">
        <f t="shared" ref="AK144:AO144" si="284">P144-Z144+AE144+U144</f>
        <v>18</v>
      </c>
      <c r="AL144" s="46">
        <f t="shared" si="284"/>
        <v>18</v>
      </c>
      <c r="AM144" s="46">
        <f t="shared" si="284"/>
        <v>18</v>
      </c>
      <c r="AN144" s="46">
        <f t="shared" si="284"/>
        <v>18</v>
      </c>
      <c r="AO144" s="46">
        <f t="shared" si="284"/>
        <v>18</v>
      </c>
      <c r="AP144" s="37"/>
      <c r="AQ144" s="43">
        <f t="shared" si="3"/>
        <v>18</v>
      </c>
      <c r="AR144" s="41"/>
      <c r="AS144" s="41"/>
      <c r="AT144" s="53"/>
      <c r="AU144" s="54"/>
      <c r="AV144" s="54"/>
    </row>
    <row r="145" spans="1:48" ht="90" customHeight="1" x14ac:dyDescent="0.4">
      <c r="A145" s="35">
        <f t="shared" si="123"/>
        <v>135</v>
      </c>
      <c r="B145" s="55" t="s">
        <v>626</v>
      </c>
      <c r="C145" s="41" t="s">
        <v>155</v>
      </c>
      <c r="D145" s="56" t="s">
        <v>59</v>
      </c>
      <c r="E145" s="57" t="s">
        <v>627</v>
      </c>
      <c r="F145" s="58" t="s">
        <v>534</v>
      </c>
      <c r="G145" s="59" t="s">
        <v>42</v>
      </c>
      <c r="H145" s="58"/>
      <c r="I145" s="61"/>
      <c r="J145" s="74" t="s">
        <v>386</v>
      </c>
      <c r="K145" s="66">
        <v>45539</v>
      </c>
      <c r="L145" s="43" t="s">
        <v>625</v>
      </c>
      <c r="M145" s="43">
        <v>33</v>
      </c>
      <c r="N145" s="53"/>
      <c r="O145" s="43">
        <f>'EQUIPO ABRIL 2025'!AQ141</f>
        <v>8</v>
      </c>
      <c r="P145" s="45">
        <f t="shared" si="0"/>
        <v>8</v>
      </c>
      <c r="Q145" s="46">
        <f t="shared" ref="Q145:T145" si="285">AK145</f>
        <v>8</v>
      </c>
      <c r="R145" s="46">
        <f t="shared" si="285"/>
        <v>8</v>
      </c>
      <c r="S145" s="46">
        <f t="shared" si="285"/>
        <v>8</v>
      </c>
      <c r="T145" s="47">
        <f t="shared" si="285"/>
        <v>8</v>
      </c>
      <c r="U145" s="48"/>
      <c r="V145" s="37"/>
      <c r="W145" s="37"/>
      <c r="X145" s="37"/>
      <c r="Y145" s="49"/>
      <c r="Z145" s="138"/>
      <c r="AA145" s="139"/>
      <c r="AB145" s="37"/>
      <c r="AC145" s="37"/>
      <c r="AD145" s="49"/>
      <c r="AE145" s="50"/>
      <c r="AF145" s="37"/>
      <c r="AG145" s="37"/>
      <c r="AH145" s="37"/>
      <c r="AI145" s="49"/>
      <c r="AJ145" s="51">
        <f>'EQUIPO ENERO 2025'!AP140</f>
        <v>8</v>
      </c>
      <c r="AK145" s="52">
        <f t="shared" ref="AK145:AO145" si="286">P145-Z145+AE145+U145</f>
        <v>8</v>
      </c>
      <c r="AL145" s="46">
        <f t="shared" si="286"/>
        <v>8</v>
      </c>
      <c r="AM145" s="46">
        <f t="shared" si="286"/>
        <v>8</v>
      </c>
      <c r="AN145" s="46">
        <f t="shared" si="286"/>
        <v>8</v>
      </c>
      <c r="AO145" s="46">
        <f t="shared" si="286"/>
        <v>8</v>
      </c>
      <c r="AP145" s="37"/>
      <c r="AQ145" s="43">
        <f t="shared" si="3"/>
        <v>8</v>
      </c>
      <c r="AR145" s="41"/>
      <c r="AS145" s="41"/>
      <c r="AT145" s="53"/>
      <c r="AU145" s="54"/>
      <c r="AV145" s="54"/>
    </row>
    <row r="146" spans="1:48" ht="90" customHeight="1" x14ac:dyDescent="0.4">
      <c r="A146" s="35">
        <f t="shared" si="123"/>
        <v>136</v>
      </c>
      <c r="B146" s="55" t="s">
        <v>628</v>
      </c>
      <c r="C146" s="41" t="s">
        <v>155</v>
      </c>
      <c r="D146" s="56" t="s">
        <v>59</v>
      </c>
      <c r="E146" s="57" t="s">
        <v>629</v>
      </c>
      <c r="F146" s="58" t="s">
        <v>534</v>
      </c>
      <c r="G146" s="59" t="s">
        <v>42</v>
      </c>
      <c r="H146" s="58"/>
      <c r="I146" s="61"/>
      <c r="J146" s="74" t="s">
        <v>386</v>
      </c>
      <c r="K146" s="66">
        <v>45687</v>
      </c>
      <c r="L146" s="43" t="s">
        <v>625</v>
      </c>
      <c r="M146" s="43">
        <v>146</v>
      </c>
      <c r="N146" s="133"/>
      <c r="O146" s="43">
        <f>'EQUIPO ABRIL 2025'!AQ142</f>
        <v>4</v>
      </c>
      <c r="P146" s="45">
        <f t="shared" si="0"/>
        <v>4</v>
      </c>
      <c r="Q146" s="46">
        <f t="shared" ref="Q146:T146" si="287">AK146</f>
        <v>4</v>
      </c>
      <c r="R146" s="46">
        <f t="shared" si="287"/>
        <v>4</v>
      </c>
      <c r="S146" s="46">
        <f t="shared" si="287"/>
        <v>4</v>
      </c>
      <c r="T146" s="47">
        <f t="shared" si="287"/>
        <v>4</v>
      </c>
      <c r="U146" s="48"/>
      <c r="V146" s="37"/>
      <c r="W146" s="37"/>
      <c r="X146" s="37"/>
      <c r="Y146" s="49"/>
      <c r="Z146" s="138"/>
      <c r="AA146" s="139"/>
      <c r="AB146" s="37"/>
      <c r="AC146" s="37"/>
      <c r="AD146" s="49"/>
      <c r="AE146" s="50"/>
      <c r="AF146" s="37"/>
      <c r="AG146" s="37"/>
      <c r="AH146" s="37"/>
      <c r="AI146" s="49"/>
      <c r="AJ146" s="51">
        <f>'EQUIPO ENERO 2025'!AP141</f>
        <v>4</v>
      </c>
      <c r="AK146" s="52">
        <f t="shared" ref="AK146:AO146" si="288">P146-Z146+AE146+U146</f>
        <v>4</v>
      </c>
      <c r="AL146" s="46">
        <f t="shared" si="288"/>
        <v>4</v>
      </c>
      <c r="AM146" s="46">
        <f t="shared" si="288"/>
        <v>4</v>
      </c>
      <c r="AN146" s="46">
        <f t="shared" si="288"/>
        <v>4</v>
      </c>
      <c r="AO146" s="46">
        <f t="shared" si="288"/>
        <v>4</v>
      </c>
      <c r="AP146" s="37"/>
      <c r="AQ146" s="43">
        <f t="shared" si="3"/>
        <v>4</v>
      </c>
      <c r="AR146" s="41"/>
      <c r="AS146" s="41"/>
      <c r="AT146" s="53"/>
      <c r="AU146" s="54"/>
      <c r="AV146" s="54"/>
    </row>
    <row r="147" spans="1:48" ht="90" customHeight="1" x14ac:dyDescent="0.4">
      <c r="A147" s="35">
        <f t="shared" si="123"/>
        <v>137</v>
      </c>
      <c r="B147" s="55" t="s">
        <v>630</v>
      </c>
      <c r="C147" s="41" t="s">
        <v>74</v>
      </c>
      <c r="D147" s="56" t="s">
        <v>59</v>
      </c>
      <c r="E147" s="57" t="s">
        <v>631</v>
      </c>
      <c r="F147" s="58" t="s">
        <v>632</v>
      </c>
      <c r="G147" s="59" t="s">
        <v>42</v>
      </c>
      <c r="H147" s="58"/>
      <c r="I147" s="61" t="s">
        <v>633</v>
      </c>
      <c r="J147" s="74" t="s">
        <v>72</v>
      </c>
      <c r="K147" s="66">
        <v>45574</v>
      </c>
      <c r="L147" s="43" t="s">
        <v>142</v>
      </c>
      <c r="M147" s="43">
        <v>72</v>
      </c>
      <c r="N147" s="53"/>
      <c r="O147" s="43">
        <f>'EQUIPO ABRIL 2025'!AQ143</f>
        <v>15</v>
      </c>
      <c r="P147" s="45">
        <f t="shared" si="0"/>
        <v>15</v>
      </c>
      <c r="Q147" s="46">
        <f t="shared" ref="Q147:T147" si="289">AK147</f>
        <v>15</v>
      </c>
      <c r="R147" s="46">
        <f t="shared" si="289"/>
        <v>15</v>
      </c>
      <c r="S147" s="46">
        <f t="shared" si="289"/>
        <v>15</v>
      </c>
      <c r="T147" s="47">
        <f t="shared" si="289"/>
        <v>15</v>
      </c>
      <c r="U147" s="48"/>
      <c r="V147" s="37"/>
      <c r="W147" s="37"/>
      <c r="X147" s="37"/>
      <c r="Y147" s="49"/>
      <c r="Z147" s="138"/>
      <c r="AA147" s="139">
        <v>4</v>
      </c>
      <c r="AB147" s="37"/>
      <c r="AC147" s="37"/>
      <c r="AD147" s="49"/>
      <c r="AE147" s="50"/>
      <c r="AF147" s="37">
        <v>4</v>
      </c>
      <c r="AG147" s="37"/>
      <c r="AH147" s="37"/>
      <c r="AI147" s="49"/>
      <c r="AJ147" s="51">
        <f>'EQUIPO ENERO 2025'!AP142</f>
        <v>15</v>
      </c>
      <c r="AK147" s="52">
        <f t="shared" ref="AK147:AO147" si="290">P147-Z147+AE147+U147</f>
        <v>15</v>
      </c>
      <c r="AL147" s="46">
        <f t="shared" si="290"/>
        <v>15</v>
      </c>
      <c r="AM147" s="46">
        <f t="shared" si="290"/>
        <v>15</v>
      </c>
      <c r="AN147" s="46">
        <f t="shared" si="290"/>
        <v>15</v>
      </c>
      <c r="AO147" s="46">
        <f t="shared" si="290"/>
        <v>15</v>
      </c>
      <c r="AP147" s="37"/>
      <c r="AQ147" s="43">
        <f t="shared" si="3"/>
        <v>15</v>
      </c>
      <c r="AR147" s="41"/>
      <c r="AS147" s="41">
        <v>459</v>
      </c>
      <c r="AT147" s="53"/>
      <c r="AU147" s="54"/>
      <c r="AV147" s="54"/>
    </row>
    <row r="148" spans="1:48" ht="90" customHeight="1" x14ac:dyDescent="0.4">
      <c r="A148" s="35">
        <f t="shared" si="123"/>
        <v>138</v>
      </c>
      <c r="B148" s="55" t="s">
        <v>636</v>
      </c>
      <c r="C148" s="41" t="s">
        <v>155</v>
      </c>
      <c r="D148" s="56" t="s">
        <v>442</v>
      </c>
      <c r="E148" s="57" t="s">
        <v>637</v>
      </c>
      <c r="F148" s="58" t="s">
        <v>510</v>
      </c>
      <c r="G148" s="59" t="s">
        <v>42</v>
      </c>
      <c r="H148" s="58"/>
      <c r="I148" s="61" t="s">
        <v>638</v>
      </c>
      <c r="J148" s="74" t="s">
        <v>44</v>
      </c>
      <c r="K148" s="66">
        <v>45666</v>
      </c>
      <c r="L148" s="43" t="s">
        <v>45</v>
      </c>
      <c r="M148" s="43">
        <v>118</v>
      </c>
      <c r="N148" s="53"/>
      <c r="O148" s="43">
        <f>'EQUIPO ABRIL 2025'!AQ144</f>
        <v>0</v>
      </c>
      <c r="P148" s="45">
        <f t="shared" si="0"/>
        <v>0</v>
      </c>
      <c r="Q148" s="46">
        <f t="shared" ref="Q148:T148" si="291">AK148</f>
        <v>0</v>
      </c>
      <c r="R148" s="46">
        <f t="shared" si="291"/>
        <v>0</v>
      </c>
      <c r="S148" s="46">
        <f t="shared" si="291"/>
        <v>0</v>
      </c>
      <c r="T148" s="47">
        <f t="shared" si="291"/>
        <v>0</v>
      </c>
      <c r="U148" s="48"/>
      <c r="V148" s="37"/>
      <c r="W148" s="37"/>
      <c r="X148" s="37"/>
      <c r="Y148" s="49"/>
      <c r="Z148" s="138"/>
      <c r="AA148" s="139"/>
      <c r="AB148" s="37"/>
      <c r="AC148" s="37"/>
      <c r="AD148" s="49"/>
      <c r="AE148" s="50"/>
      <c r="AF148" s="37"/>
      <c r="AG148" s="37"/>
      <c r="AH148" s="37"/>
      <c r="AI148" s="49"/>
      <c r="AJ148" s="51">
        <f>'EQUIPO ENERO 2025'!AP143</f>
        <v>0</v>
      </c>
      <c r="AK148" s="52">
        <f t="shared" ref="AK148:AO148" si="292">P148-Z148+AE148+U148</f>
        <v>0</v>
      </c>
      <c r="AL148" s="46">
        <f t="shared" si="292"/>
        <v>0</v>
      </c>
      <c r="AM148" s="46">
        <f t="shared" si="292"/>
        <v>0</v>
      </c>
      <c r="AN148" s="46">
        <f t="shared" si="292"/>
        <v>0</v>
      </c>
      <c r="AO148" s="46">
        <f t="shared" si="292"/>
        <v>0</v>
      </c>
      <c r="AP148" s="37"/>
      <c r="AQ148" s="43">
        <f t="shared" si="3"/>
        <v>0</v>
      </c>
      <c r="AR148" s="41"/>
      <c r="AS148" s="41"/>
      <c r="AT148" s="53"/>
      <c r="AU148" s="54"/>
      <c r="AV148" s="54"/>
    </row>
    <row r="149" spans="1:48" ht="90" customHeight="1" x14ac:dyDescent="0.4">
      <c r="A149" s="35">
        <f t="shared" si="123"/>
        <v>139</v>
      </c>
      <c r="B149" s="55" t="s">
        <v>639</v>
      </c>
      <c r="C149" s="41" t="s">
        <v>155</v>
      </c>
      <c r="D149" s="56" t="s">
        <v>442</v>
      </c>
      <c r="E149" s="57" t="s">
        <v>640</v>
      </c>
      <c r="F149" s="58" t="s">
        <v>641</v>
      </c>
      <c r="G149" s="59" t="s">
        <v>42</v>
      </c>
      <c r="H149" s="58"/>
      <c r="I149" s="61" t="s">
        <v>642</v>
      </c>
      <c r="J149" s="74" t="s">
        <v>72</v>
      </c>
      <c r="K149" s="66">
        <v>45673</v>
      </c>
      <c r="L149" s="43" t="s">
        <v>89</v>
      </c>
      <c r="M149" s="43">
        <v>129</v>
      </c>
      <c r="N149" s="53"/>
      <c r="O149" s="43">
        <f>'EQUIPO ABRIL 2025'!AQ145</f>
        <v>10</v>
      </c>
      <c r="P149" s="45">
        <f t="shared" si="0"/>
        <v>10</v>
      </c>
      <c r="Q149" s="46">
        <f t="shared" ref="Q149:T149" si="293">AK149</f>
        <v>10</v>
      </c>
      <c r="R149" s="46">
        <f t="shared" si="293"/>
        <v>10</v>
      </c>
      <c r="S149" s="46">
        <f t="shared" si="293"/>
        <v>10</v>
      </c>
      <c r="T149" s="47">
        <f t="shared" si="293"/>
        <v>10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1">
        <f>'EQUIPO ENERO 2025'!AP144</f>
        <v>10</v>
      </c>
      <c r="AK149" s="52">
        <f t="shared" ref="AK149:AO149" si="294">P149-Z149+AE149+U149</f>
        <v>10</v>
      </c>
      <c r="AL149" s="46">
        <f t="shared" si="294"/>
        <v>10</v>
      </c>
      <c r="AM149" s="46">
        <f t="shared" si="294"/>
        <v>10</v>
      </c>
      <c r="AN149" s="46">
        <f t="shared" si="294"/>
        <v>10</v>
      </c>
      <c r="AO149" s="46">
        <f t="shared" si="294"/>
        <v>10</v>
      </c>
      <c r="AP149" s="37"/>
      <c r="AQ149" s="43">
        <f t="shared" si="3"/>
        <v>10</v>
      </c>
      <c r="AR149" s="41"/>
      <c r="AS149" s="41"/>
      <c r="AT149" s="53"/>
      <c r="AU149" s="54"/>
      <c r="AV149" s="54"/>
    </row>
    <row r="150" spans="1:48" ht="90" customHeight="1" x14ac:dyDescent="0.4">
      <c r="A150" s="35">
        <f t="shared" si="123"/>
        <v>140</v>
      </c>
      <c r="B150" s="67" t="s">
        <v>644</v>
      </c>
      <c r="C150" s="41" t="s">
        <v>38</v>
      </c>
      <c r="D150" s="37" t="s">
        <v>59</v>
      </c>
      <c r="E150" s="41" t="s">
        <v>59</v>
      </c>
      <c r="F150" s="37" t="s">
        <v>645</v>
      </c>
      <c r="G150" s="38" t="s">
        <v>42</v>
      </c>
      <c r="H150" s="37"/>
      <c r="I150" s="41" t="s">
        <v>646</v>
      </c>
      <c r="J150" s="41" t="s">
        <v>72</v>
      </c>
      <c r="K150" s="72">
        <v>45107</v>
      </c>
      <c r="L150" s="43" t="s">
        <v>109</v>
      </c>
      <c r="M150" s="43">
        <v>395</v>
      </c>
      <c r="N150" s="131"/>
      <c r="O150" s="43">
        <f>'EQUIPO ABRIL 2025'!AQ146</f>
        <v>160</v>
      </c>
      <c r="P150" s="45">
        <f t="shared" si="0"/>
        <v>160</v>
      </c>
      <c r="Q150" s="46">
        <f t="shared" ref="Q150:T150" si="295">AK150</f>
        <v>160</v>
      </c>
      <c r="R150" s="46">
        <f t="shared" si="295"/>
        <v>160</v>
      </c>
      <c r="S150" s="46">
        <f t="shared" si="295"/>
        <v>160</v>
      </c>
      <c r="T150" s="47">
        <f t="shared" si="295"/>
        <v>160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1">
        <f>'EQUIPO ENERO 2025'!AP145</f>
        <v>165</v>
      </c>
      <c r="AK150" s="52">
        <f t="shared" ref="AK150:AO150" si="296">P150-Z150+AE150+U150</f>
        <v>160</v>
      </c>
      <c r="AL150" s="46">
        <f t="shared" si="296"/>
        <v>160</v>
      </c>
      <c r="AM150" s="46">
        <f t="shared" si="296"/>
        <v>160</v>
      </c>
      <c r="AN150" s="46">
        <f t="shared" si="296"/>
        <v>160</v>
      </c>
      <c r="AO150" s="46">
        <f t="shared" si="296"/>
        <v>160</v>
      </c>
      <c r="AP150" s="37"/>
      <c r="AQ150" s="43">
        <f t="shared" si="3"/>
        <v>160</v>
      </c>
      <c r="AR150" s="41"/>
      <c r="AS150" s="41"/>
      <c r="AT150" s="53"/>
      <c r="AU150" s="54"/>
      <c r="AV150" s="54"/>
    </row>
    <row r="151" spans="1:48" ht="90" customHeight="1" x14ac:dyDescent="0.4">
      <c r="A151" s="35">
        <f t="shared" si="123"/>
        <v>141</v>
      </c>
      <c r="B151" s="67" t="s">
        <v>648</v>
      </c>
      <c r="C151" s="41" t="s">
        <v>38</v>
      </c>
      <c r="D151" s="37" t="s">
        <v>59</v>
      </c>
      <c r="E151" s="41" t="s">
        <v>59</v>
      </c>
      <c r="F151" s="37" t="s">
        <v>645</v>
      </c>
      <c r="G151" s="38" t="s">
        <v>42</v>
      </c>
      <c r="H151" s="37"/>
      <c r="I151" s="41" t="s">
        <v>649</v>
      </c>
      <c r="J151" s="41" t="s">
        <v>72</v>
      </c>
      <c r="K151" s="72">
        <v>45107</v>
      </c>
      <c r="L151" s="43" t="s">
        <v>109</v>
      </c>
      <c r="M151" s="43">
        <v>395</v>
      </c>
      <c r="N151" s="131"/>
      <c r="O151" s="43">
        <f>'EQUIPO ABRIL 2025'!AQ147</f>
        <v>160</v>
      </c>
      <c r="P151" s="45">
        <f t="shared" si="0"/>
        <v>160</v>
      </c>
      <c r="Q151" s="46">
        <f t="shared" ref="Q151:T151" si="297">AK151</f>
        <v>160</v>
      </c>
      <c r="R151" s="46">
        <f t="shared" si="297"/>
        <v>160</v>
      </c>
      <c r="S151" s="46">
        <f t="shared" si="297"/>
        <v>160</v>
      </c>
      <c r="T151" s="47">
        <f t="shared" si="297"/>
        <v>160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1">
        <f>'EQUIPO ENERO 2025'!AP146</f>
        <v>165</v>
      </c>
      <c r="AK151" s="52">
        <f t="shared" ref="AK151:AO151" si="298">P151-Z151+AE151+U151</f>
        <v>160</v>
      </c>
      <c r="AL151" s="46">
        <f t="shared" si="298"/>
        <v>160</v>
      </c>
      <c r="AM151" s="46">
        <f t="shared" si="298"/>
        <v>160</v>
      </c>
      <c r="AN151" s="46">
        <f t="shared" si="298"/>
        <v>160</v>
      </c>
      <c r="AO151" s="46">
        <f t="shared" si="298"/>
        <v>160</v>
      </c>
      <c r="AP151" s="37"/>
      <c r="AQ151" s="43">
        <f t="shared" si="3"/>
        <v>160</v>
      </c>
      <c r="AR151" s="41"/>
      <c r="AS151" s="41"/>
      <c r="AT151" s="53"/>
      <c r="AU151" s="54"/>
      <c r="AV151" s="54"/>
    </row>
    <row r="152" spans="1:48" ht="90" customHeight="1" x14ac:dyDescent="0.4">
      <c r="A152" s="35">
        <f t="shared" si="123"/>
        <v>142</v>
      </c>
      <c r="B152" s="67" t="s">
        <v>651</v>
      </c>
      <c r="C152" s="41" t="s">
        <v>38</v>
      </c>
      <c r="D152" s="37" t="s">
        <v>59</v>
      </c>
      <c r="E152" s="41" t="s">
        <v>59</v>
      </c>
      <c r="F152" s="37" t="s">
        <v>652</v>
      </c>
      <c r="G152" s="38" t="s">
        <v>42</v>
      </c>
      <c r="H152" s="37"/>
      <c r="I152" s="41" t="s">
        <v>653</v>
      </c>
      <c r="J152" s="41" t="s">
        <v>72</v>
      </c>
      <c r="K152" s="72">
        <v>45107</v>
      </c>
      <c r="L152" s="43" t="s">
        <v>109</v>
      </c>
      <c r="M152" s="43">
        <v>395</v>
      </c>
      <c r="N152" s="44"/>
      <c r="O152" s="43">
        <f>'EQUIPO ABRIL 2025'!AQ148</f>
        <v>137</v>
      </c>
      <c r="P152" s="45">
        <f t="shared" si="0"/>
        <v>137</v>
      </c>
      <c r="Q152" s="46">
        <f t="shared" ref="Q152:T152" si="299">AK152</f>
        <v>137</v>
      </c>
      <c r="R152" s="46">
        <f t="shared" si="299"/>
        <v>137</v>
      </c>
      <c r="S152" s="46">
        <f t="shared" si="299"/>
        <v>137</v>
      </c>
      <c r="T152" s="47">
        <f t="shared" si="299"/>
        <v>137</v>
      </c>
      <c r="U152" s="48"/>
      <c r="V152" s="37"/>
      <c r="W152" s="37"/>
      <c r="X152" s="37"/>
      <c r="Y152" s="49"/>
      <c r="Z152" s="138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1">
        <f>'EQUIPO ENERO 2025'!AP147</f>
        <v>142</v>
      </c>
      <c r="AK152" s="52">
        <f t="shared" ref="AK152:AO152" si="300">P152-Z152+AE152+U152</f>
        <v>137</v>
      </c>
      <c r="AL152" s="46">
        <f t="shared" si="300"/>
        <v>137</v>
      </c>
      <c r="AM152" s="46">
        <f t="shared" si="300"/>
        <v>137</v>
      </c>
      <c r="AN152" s="46">
        <f t="shared" si="300"/>
        <v>137</v>
      </c>
      <c r="AO152" s="46">
        <f t="shared" si="300"/>
        <v>137</v>
      </c>
      <c r="AP152" s="37"/>
      <c r="AQ152" s="43">
        <f t="shared" si="3"/>
        <v>137</v>
      </c>
      <c r="AR152" s="41"/>
      <c r="AS152" s="41"/>
      <c r="AT152" s="53"/>
      <c r="AU152" s="54"/>
      <c r="AV152" s="54"/>
    </row>
    <row r="153" spans="1:48" ht="90" customHeight="1" x14ac:dyDescent="0.4">
      <c r="A153" s="35">
        <f t="shared" si="123"/>
        <v>143</v>
      </c>
      <c r="B153" s="67" t="s">
        <v>654</v>
      </c>
      <c r="C153" s="41" t="s">
        <v>38</v>
      </c>
      <c r="D153" s="37" t="s">
        <v>59</v>
      </c>
      <c r="E153" s="41" t="s">
        <v>59</v>
      </c>
      <c r="F153" s="37" t="s">
        <v>652</v>
      </c>
      <c r="G153" s="38" t="s">
        <v>42</v>
      </c>
      <c r="H153" s="37"/>
      <c r="I153" s="41" t="s">
        <v>655</v>
      </c>
      <c r="J153" s="41" t="s">
        <v>72</v>
      </c>
      <c r="K153" s="72">
        <v>45107</v>
      </c>
      <c r="L153" s="43" t="s">
        <v>109</v>
      </c>
      <c r="M153" s="43">
        <v>395</v>
      </c>
      <c r="N153" s="44"/>
      <c r="O153" s="43">
        <f>'EQUIPO ABRIL 2025'!AQ149</f>
        <v>137</v>
      </c>
      <c r="P153" s="45">
        <f t="shared" si="0"/>
        <v>137</v>
      </c>
      <c r="Q153" s="46">
        <f t="shared" ref="Q153:T153" si="301">AK153</f>
        <v>137</v>
      </c>
      <c r="R153" s="46">
        <f t="shared" si="301"/>
        <v>137</v>
      </c>
      <c r="S153" s="46">
        <f t="shared" si="301"/>
        <v>137</v>
      </c>
      <c r="T153" s="47">
        <f t="shared" si="301"/>
        <v>137</v>
      </c>
      <c r="U153" s="48"/>
      <c r="V153" s="37"/>
      <c r="W153" s="37"/>
      <c r="X153" s="37"/>
      <c r="Y153" s="49"/>
      <c r="Z153" s="138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1">
        <f>'EQUIPO ENERO 2025'!AP148</f>
        <v>142</v>
      </c>
      <c r="AK153" s="52">
        <f t="shared" ref="AK153:AO153" si="302">P153-Z153+AE153+U153</f>
        <v>137</v>
      </c>
      <c r="AL153" s="46">
        <f t="shared" si="302"/>
        <v>137</v>
      </c>
      <c r="AM153" s="46">
        <f t="shared" si="302"/>
        <v>137</v>
      </c>
      <c r="AN153" s="46">
        <f t="shared" si="302"/>
        <v>137</v>
      </c>
      <c r="AO153" s="46">
        <f t="shared" si="302"/>
        <v>137</v>
      </c>
      <c r="AP153" s="37"/>
      <c r="AQ153" s="43">
        <f t="shared" si="3"/>
        <v>137</v>
      </c>
      <c r="AR153" s="41"/>
      <c r="AS153" s="41"/>
      <c r="AT153" s="53"/>
      <c r="AU153" s="54"/>
      <c r="AV153" s="54"/>
    </row>
    <row r="154" spans="1:48" ht="90" customHeight="1" x14ac:dyDescent="0.4">
      <c r="A154" s="35">
        <f t="shared" si="123"/>
        <v>144</v>
      </c>
      <c r="B154" s="67" t="s">
        <v>658</v>
      </c>
      <c r="C154" s="41" t="s">
        <v>38</v>
      </c>
      <c r="D154" s="37" t="s">
        <v>176</v>
      </c>
      <c r="E154" s="41" t="s">
        <v>659</v>
      </c>
      <c r="F154" s="37" t="s">
        <v>652</v>
      </c>
      <c r="G154" s="38" t="s">
        <v>42</v>
      </c>
      <c r="H154" s="37"/>
      <c r="I154" s="41" t="s">
        <v>660</v>
      </c>
      <c r="J154" s="41" t="s">
        <v>44</v>
      </c>
      <c r="K154" s="72">
        <v>45666</v>
      </c>
      <c r="L154" s="43" t="s">
        <v>45</v>
      </c>
      <c r="M154" s="43">
        <v>117</v>
      </c>
      <c r="N154" s="44"/>
      <c r="O154" s="43">
        <f>'EQUIPO ABRIL 2025'!AQ150</f>
        <v>52</v>
      </c>
      <c r="P154" s="45">
        <f t="shared" si="0"/>
        <v>52</v>
      </c>
      <c r="Q154" s="46">
        <f t="shared" ref="Q154:T154" si="303">AK154</f>
        <v>52</v>
      </c>
      <c r="R154" s="46">
        <f t="shared" si="303"/>
        <v>52</v>
      </c>
      <c r="S154" s="46">
        <f t="shared" si="303"/>
        <v>52</v>
      </c>
      <c r="T154" s="47">
        <f t="shared" si="303"/>
        <v>52</v>
      </c>
      <c r="U154" s="48"/>
      <c r="V154" s="37"/>
      <c r="W154" s="37"/>
      <c r="X154" s="37"/>
      <c r="Y154" s="49"/>
      <c r="Z154" s="138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1">
        <f>'EQUIPO ENERO 2025'!AP149</f>
        <v>52</v>
      </c>
      <c r="AK154" s="52">
        <f t="shared" ref="AK154:AO154" si="304">P154-Z154+AE154+U154</f>
        <v>52</v>
      </c>
      <c r="AL154" s="46">
        <f t="shared" si="304"/>
        <v>52</v>
      </c>
      <c r="AM154" s="46">
        <f t="shared" si="304"/>
        <v>52</v>
      </c>
      <c r="AN154" s="46">
        <f t="shared" si="304"/>
        <v>52</v>
      </c>
      <c r="AO154" s="46">
        <f t="shared" si="304"/>
        <v>52</v>
      </c>
      <c r="AP154" s="37"/>
      <c r="AQ154" s="43">
        <f t="shared" si="3"/>
        <v>52</v>
      </c>
      <c r="AR154" s="41"/>
      <c r="AS154" s="41"/>
      <c r="AT154" s="53"/>
      <c r="AU154" s="54"/>
      <c r="AV154" s="54"/>
    </row>
    <row r="155" spans="1:48" ht="90" customHeight="1" x14ac:dyDescent="0.5">
      <c r="A155" s="35">
        <f t="shared" si="123"/>
        <v>145</v>
      </c>
      <c r="B155" s="67" t="s">
        <v>662</v>
      </c>
      <c r="C155" s="41" t="s">
        <v>38</v>
      </c>
      <c r="D155" s="37" t="s">
        <v>176</v>
      </c>
      <c r="E155" s="41" t="s">
        <v>659</v>
      </c>
      <c r="F155" s="37" t="s">
        <v>652</v>
      </c>
      <c r="G155" s="107" t="s">
        <v>42</v>
      </c>
      <c r="H155" s="37"/>
      <c r="I155" s="41" t="s">
        <v>663</v>
      </c>
      <c r="J155" s="41" t="s">
        <v>44</v>
      </c>
      <c r="K155" s="72">
        <v>45328</v>
      </c>
      <c r="L155" s="43" t="s">
        <v>45</v>
      </c>
      <c r="M155" s="43">
        <v>117</v>
      </c>
      <c r="N155" s="44"/>
      <c r="O155" s="43">
        <f>'EQUIPO ABRIL 2025'!AQ151</f>
        <v>52</v>
      </c>
      <c r="P155" s="45">
        <f t="shared" si="0"/>
        <v>52</v>
      </c>
      <c r="Q155" s="46">
        <f t="shared" ref="Q155:T155" si="305">AK155</f>
        <v>52</v>
      </c>
      <c r="R155" s="46">
        <f t="shared" si="305"/>
        <v>52</v>
      </c>
      <c r="S155" s="46">
        <f t="shared" si="305"/>
        <v>52</v>
      </c>
      <c r="T155" s="47">
        <f t="shared" si="305"/>
        <v>52</v>
      </c>
      <c r="U155" s="48"/>
      <c r="V155" s="37"/>
      <c r="W155" s="37"/>
      <c r="X155" s="37"/>
      <c r="Y155" s="49"/>
      <c r="Z155" s="138"/>
      <c r="AA155" s="139"/>
      <c r="AB155" s="37"/>
      <c r="AC155" s="37"/>
      <c r="AD155" s="49"/>
      <c r="AE155" s="50"/>
      <c r="AF155" s="37"/>
      <c r="AG155" s="37"/>
      <c r="AH155" s="37"/>
      <c r="AI155" s="49"/>
      <c r="AJ155" s="51">
        <f>'EQUIPO ENERO 2025'!AP150</f>
        <v>52</v>
      </c>
      <c r="AK155" s="52">
        <f t="shared" ref="AK155:AO155" si="306">P155-Z155+AE155+U155</f>
        <v>52</v>
      </c>
      <c r="AL155" s="46">
        <f t="shared" si="306"/>
        <v>52</v>
      </c>
      <c r="AM155" s="46">
        <f t="shared" si="306"/>
        <v>52</v>
      </c>
      <c r="AN155" s="46">
        <f t="shared" si="306"/>
        <v>52</v>
      </c>
      <c r="AO155" s="46">
        <f t="shared" si="306"/>
        <v>52</v>
      </c>
      <c r="AP155" s="37"/>
      <c r="AQ155" s="43">
        <f t="shared" si="3"/>
        <v>52</v>
      </c>
      <c r="AR155" s="41"/>
      <c r="AS155" s="41"/>
      <c r="AT155" s="53"/>
      <c r="AU155" s="54"/>
      <c r="AV155" s="54"/>
    </row>
    <row r="156" spans="1:48" ht="90" customHeight="1" x14ac:dyDescent="0.4">
      <c r="A156" s="35">
        <f t="shared" si="123"/>
        <v>146</v>
      </c>
      <c r="B156" s="67" t="s">
        <v>666</v>
      </c>
      <c r="C156" s="41" t="s">
        <v>155</v>
      </c>
      <c r="D156" s="37" t="s">
        <v>176</v>
      </c>
      <c r="E156" s="41" t="s">
        <v>667</v>
      </c>
      <c r="F156" s="37" t="s">
        <v>668</v>
      </c>
      <c r="G156" s="38" t="s">
        <v>42</v>
      </c>
      <c r="H156" s="37"/>
      <c r="I156" s="41"/>
      <c r="J156" s="41" t="s">
        <v>386</v>
      </c>
      <c r="K156" s="72">
        <v>45539</v>
      </c>
      <c r="L156" s="43" t="s">
        <v>625</v>
      </c>
      <c r="M156" s="43">
        <v>33</v>
      </c>
      <c r="N156" s="44"/>
      <c r="O156" s="43">
        <f>'EQUIPO ABRIL 2025'!AQ152</f>
        <v>2</v>
      </c>
      <c r="P156" s="45">
        <f t="shared" si="0"/>
        <v>2</v>
      </c>
      <c r="Q156" s="46">
        <f t="shared" ref="Q156:Q226" si="307">AK156</f>
        <v>2</v>
      </c>
      <c r="R156" s="37">
        <v>2</v>
      </c>
      <c r="S156" s="37">
        <v>2</v>
      </c>
      <c r="T156" s="132">
        <v>2</v>
      </c>
      <c r="U156" s="48"/>
      <c r="V156" s="37"/>
      <c r="W156" s="37"/>
      <c r="X156" s="37"/>
      <c r="Y156" s="49"/>
      <c r="Z156" s="138"/>
      <c r="AA156" s="139"/>
      <c r="AB156" s="37"/>
      <c r="AC156" s="37"/>
      <c r="AD156" s="49"/>
      <c r="AE156" s="50"/>
      <c r="AF156" s="37"/>
      <c r="AG156" s="37"/>
      <c r="AH156" s="37"/>
      <c r="AI156" s="49"/>
      <c r="AJ156" s="51">
        <f>'EQUIPO ENERO 2025'!AP151</f>
        <v>2</v>
      </c>
      <c r="AK156" s="52">
        <f t="shared" ref="AK156:AO156" si="308">P156-Z156+AE156+U156</f>
        <v>2</v>
      </c>
      <c r="AL156" s="46">
        <f t="shared" si="308"/>
        <v>2</v>
      </c>
      <c r="AM156" s="37">
        <f t="shared" si="308"/>
        <v>2</v>
      </c>
      <c r="AN156" s="37">
        <f t="shared" si="308"/>
        <v>2</v>
      </c>
      <c r="AO156" s="37">
        <f t="shared" si="308"/>
        <v>2</v>
      </c>
      <c r="AP156" s="37"/>
      <c r="AQ156" s="43">
        <f t="shared" si="3"/>
        <v>2</v>
      </c>
      <c r="AR156" s="41"/>
      <c r="AS156" s="41"/>
      <c r="AT156" s="53"/>
      <c r="AU156" s="54"/>
      <c r="AV156" s="54"/>
    </row>
    <row r="157" spans="1:48" ht="90" customHeight="1" x14ac:dyDescent="0.4">
      <c r="A157" s="35">
        <f t="shared" si="123"/>
        <v>147</v>
      </c>
      <c r="B157" s="67" t="s">
        <v>669</v>
      </c>
      <c r="C157" s="41" t="s">
        <v>38</v>
      </c>
      <c r="D157" s="37" t="s">
        <v>59</v>
      </c>
      <c r="E157" s="41" t="s">
        <v>59</v>
      </c>
      <c r="F157" s="37"/>
      <c r="G157" s="38" t="s">
        <v>42</v>
      </c>
      <c r="H157" s="37"/>
      <c r="I157" s="41" t="s">
        <v>670</v>
      </c>
      <c r="J157" s="41" t="s">
        <v>72</v>
      </c>
      <c r="K157" s="66">
        <v>44592</v>
      </c>
      <c r="L157" s="43"/>
      <c r="M157" s="43"/>
      <c r="N157" s="41"/>
      <c r="O157" s="43">
        <f>'EQUIPO ABRIL 2025'!AQ153</f>
        <v>14</v>
      </c>
      <c r="P157" s="45">
        <f t="shared" si="0"/>
        <v>14</v>
      </c>
      <c r="Q157" s="46">
        <f t="shared" si="307"/>
        <v>14</v>
      </c>
      <c r="R157" s="46">
        <f t="shared" ref="R157:T157" si="309">AL157</f>
        <v>14</v>
      </c>
      <c r="S157" s="46">
        <f t="shared" si="309"/>
        <v>14</v>
      </c>
      <c r="T157" s="47">
        <f t="shared" si="309"/>
        <v>14</v>
      </c>
      <c r="U157" s="48"/>
      <c r="V157" s="37"/>
      <c r="W157" s="37"/>
      <c r="X157" s="37"/>
      <c r="Y157" s="49"/>
      <c r="Z157" s="138"/>
      <c r="AA157" s="139"/>
      <c r="AB157" s="37"/>
      <c r="AC157" s="37"/>
      <c r="AD157" s="49"/>
      <c r="AE157" s="50"/>
      <c r="AF157" s="37"/>
      <c r="AG157" s="37"/>
      <c r="AH157" s="37"/>
      <c r="AI157" s="49"/>
      <c r="AJ157" s="51">
        <f>'EQUIPO ENERO 2025'!AP152</f>
        <v>14</v>
      </c>
      <c r="AK157" s="52">
        <f t="shared" ref="AK157:AO157" si="310">P157-Z157+AE157+U157</f>
        <v>14</v>
      </c>
      <c r="AL157" s="46">
        <f t="shared" si="310"/>
        <v>14</v>
      </c>
      <c r="AM157" s="46">
        <f t="shared" si="310"/>
        <v>14</v>
      </c>
      <c r="AN157" s="46">
        <f t="shared" si="310"/>
        <v>14</v>
      </c>
      <c r="AO157" s="46">
        <f t="shared" si="310"/>
        <v>14</v>
      </c>
      <c r="AP157" s="37"/>
      <c r="AQ157" s="43">
        <f t="shared" si="3"/>
        <v>14</v>
      </c>
      <c r="AR157" s="41"/>
      <c r="AS157" s="41"/>
      <c r="AT157" s="53"/>
      <c r="AU157" s="54"/>
      <c r="AV157" s="54"/>
    </row>
    <row r="158" spans="1:48" ht="90" customHeight="1" x14ac:dyDescent="0.4">
      <c r="A158" s="35">
        <f t="shared" si="123"/>
        <v>148</v>
      </c>
      <c r="B158" s="67" t="s">
        <v>671</v>
      </c>
      <c r="C158" s="41" t="s">
        <v>91</v>
      </c>
      <c r="D158" s="41" t="s">
        <v>58</v>
      </c>
      <c r="E158" s="41" t="s">
        <v>672</v>
      </c>
      <c r="F158" s="41" t="s">
        <v>673</v>
      </c>
      <c r="G158" s="53" t="s">
        <v>42</v>
      </c>
      <c r="H158" s="74">
        <v>14720</v>
      </c>
      <c r="I158" s="41" t="s">
        <v>674</v>
      </c>
      <c r="J158" s="41" t="s">
        <v>72</v>
      </c>
      <c r="K158" s="72">
        <v>44943</v>
      </c>
      <c r="L158" s="43">
        <v>393169019786</v>
      </c>
      <c r="M158" s="43">
        <v>264</v>
      </c>
      <c r="N158" s="41"/>
      <c r="O158" s="43">
        <f>'EQUIPO ABRIL 2025'!AQ154</f>
        <v>1</v>
      </c>
      <c r="P158" s="45">
        <f t="shared" si="0"/>
        <v>1</v>
      </c>
      <c r="Q158" s="46">
        <f t="shared" si="307"/>
        <v>1</v>
      </c>
      <c r="R158" s="46">
        <f t="shared" ref="R158:T158" si="311">AL158</f>
        <v>1</v>
      </c>
      <c r="S158" s="46">
        <f t="shared" si="311"/>
        <v>1</v>
      </c>
      <c r="T158" s="47">
        <f t="shared" si="311"/>
        <v>1</v>
      </c>
      <c r="U158" s="48"/>
      <c r="V158" s="37"/>
      <c r="W158" s="37"/>
      <c r="X158" s="37"/>
      <c r="Y158" s="49"/>
      <c r="Z158" s="138"/>
      <c r="AA158" s="139"/>
      <c r="AB158" s="37"/>
      <c r="AC158" s="37"/>
      <c r="AD158" s="49"/>
      <c r="AE158" s="50"/>
      <c r="AF158" s="37"/>
      <c r="AG158" s="37"/>
      <c r="AH158" s="37"/>
      <c r="AI158" s="49"/>
      <c r="AJ158" s="51">
        <f>'EQUIPO ENERO 2025'!AP153</f>
        <v>1</v>
      </c>
      <c r="AK158" s="52">
        <f t="shared" ref="AK158:AO158" si="312">P158-Z158+AE158+U158</f>
        <v>1</v>
      </c>
      <c r="AL158" s="46">
        <f t="shared" si="312"/>
        <v>1</v>
      </c>
      <c r="AM158" s="46">
        <f t="shared" si="312"/>
        <v>1</v>
      </c>
      <c r="AN158" s="46">
        <f t="shared" si="312"/>
        <v>1</v>
      </c>
      <c r="AO158" s="46">
        <f t="shared" si="312"/>
        <v>1</v>
      </c>
      <c r="AP158" s="37"/>
      <c r="AQ158" s="43">
        <f t="shared" si="3"/>
        <v>1</v>
      </c>
      <c r="AR158" s="41"/>
      <c r="AS158" s="41"/>
      <c r="AT158" s="53"/>
      <c r="AU158" s="54"/>
      <c r="AV158" s="54"/>
    </row>
    <row r="159" spans="1:48" ht="90" customHeight="1" x14ac:dyDescent="0.4">
      <c r="A159" s="35">
        <f t="shared" si="123"/>
        <v>149</v>
      </c>
      <c r="B159" s="67" t="s">
        <v>675</v>
      </c>
      <c r="C159" s="41" t="s">
        <v>190</v>
      </c>
      <c r="D159" s="41" t="s">
        <v>176</v>
      </c>
      <c r="E159" s="41" t="s">
        <v>676</v>
      </c>
      <c r="F159" s="41" t="s">
        <v>677</v>
      </c>
      <c r="G159" s="53" t="s">
        <v>42</v>
      </c>
      <c r="H159" s="74"/>
      <c r="I159" s="41"/>
      <c r="J159" s="41" t="s">
        <v>678</v>
      </c>
      <c r="K159" s="72">
        <v>45559</v>
      </c>
      <c r="L159" s="43" t="s">
        <v>679</v>
      </c>
      <c r="M159" s="43">
        <v>55</v>
      </c>
      <c r="N159" s="53"/>
      <c r="O159" s="43">
        <f>'EQUIPO ABRIL 2025'!AQ155</f>
        <v>0</v>
      </c>
      <c r="P159" s="45">
        <f t="shared" si="0"/>
        <v>0</v>
      </c>
      <c r="Q159" s="46">
        <f t="shared" si="307"/>
        <v>0</v>
      </c>
      <c r="R159" s="46">
        <f t="shared" ref="R159:T159" si="313">AL159</f>
        <v>0</v>
      </c>
      <c r="S159" s="46">
        <f t="shared" si="313"/>
        <v>0</v>
      </c>
      <c r="T159" s="47">
        <f t="shared" si="313"/>
        <v>0</v>
      </c>
      <c r="U159" s="48"/>
      <c r="V159" s="37"/>
      <c r="W159" s="37"/>
      <c r="X159" s="37"/>
      <c r="Y159" s="49"/>
      <c r="Z159" s="50"/>
      <c r="AA159" s="139"/>
      <c r="AB159" s="37"/>
      <c r="AC159" s="37"/>
      <c r="AD159" s="49"/>
      <c r="AE159" s="50"/>
      <c r="AF159" s="37"/>
      <c r="AG159" s="37"/>
      <c r="AH159" s="37"/>
      <c r="AI159" s="49"/>
      <c r="AJ159" s="51">
        <f>'EQUIPO ENERO 2025'!AP154</f>
        <v>0</v>
      </c>
      <c r="AK159" s="52">
        <f t="shared" ref="AK159:AO159" si="314">P159-Z159+AE159+U159</f>
        <v>0</v>
      </c>
      <c r="AL159" s="46">
        <f t="shared" si="314"/>
        <v>0</v>
      </c>
      <c r="AM159" s="46">
        <f t="shared" si="314"/>
        <v>0</v>
      </c>
      <c r="AN159" s="46">
        <f t="shared" si="314"/>
        <v>0</v>
      </c>
      <c r="AO159" s="46">
        <f t="shared" si="314"/>
        <v>0</v>
      </c>
      <c r="AP159" s="37"/>
      <c r="AQ159" s="43">
        <f t="shared" si="3"/>
        <v>0</v>
      </c>
      <c r="AR159" s="41"/>
      <c r="AS159" s="41"/>
      <c r="AT159" s="53"/>
      <c r="AU159" s="54"/>
      <c r="AV159" s="54"/>
    </row>
    <row r="160" spans="1:48" ht="90" customHeight="1" x14ac:dyDescent="0.4">
      <c r="A160" s="35">
        <f t="shared" si="123"/>
        <v>150</v>
      </c>
      <c r="B160" s="67" t="s">
        <v>680</v>
      </c>
      <c r="C160" s="41" t="s">
        <v>74</v>
      </c>
      <c r="D160" s="41" t="s">
        <v>411</v>
      </c>
      <c r="E160" s="41" t="s">
        <v>681</v>
      </c>
      <c r="F160" s="41" t="s">
        <v>682</v>
      </c>
      <c r="G160" s="53" t="s">
        <v>42</v>
      </c>
      <c r="H160" s="74"/>
      <c r="I160" s="41" t="s">
        <v>681</v>
      </c>
      <c r="J160" s="41" t="s">
        <v>72</v>
      </c>
      <c r="K160" s="72">
        <v>45566</v>
      </c>
      <c r="L160" s="43" t="s">
        <v>277</v>
      </c>
      <c r="M160" s="43">
        <v>68</v>
      </c>
      <c r="N160" s="53"/>
      <c r="O160" s="43">
        <f>'EQUIPO ABRIL 2025'!AQ156</f>
        <v>1</v>
      </c>
      <c r="P160" s="45">
        <f t="shared" si="0"/>
        <v>1</v>
      </c>
      <c r="Q160" s="46">
        <f t="shared" si="307"/>
        <v>1</v>
      </c>
      <c r="R160" s="46">
        <f t="shared" ref="R160:T160" si="315">AL160</f>
        <v>1</v>
      </c>
      <c r="S160" s="46">
        <f t="shared" si="315"/>
        <v>1</v>
      </c>
      <c r="T160" s="47">
        <f t="shared" si="315"/>
        <v>1</v>
      </c>
      <c r="U160" s="48"/>
      <c r="V160" s="37"/>
      <c r="W160" s="37"/>
      <c r="X160" s="37"/>
      <c r="Y160" s="49"/>
      <c r="Z160" s="50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1">
        <f>'EQUIPO ENERO 2025'!AP155</f>
        <v>1</v>
      </c>
      <c r="AK160" s="52">
        <f t="shared" ref="AK160:AO160" si="316">P160-Z160+AE160+U160</f>
        <v>1</v>
      </c>
      <c r="AL160" s="46">
        <f t="shared" si="316"/>
        <v>1</v>
      </c>
      <c r="AM160" s="46">
        <f t="shared" si="316"/>
        <v>1</v>
      </c>
      <c r="AN160" s="46">
        <f t="shared" si="316"/>
        <v>1</v>
      </c>
      <c r="AO160" s="46">
        <f t="shared" si="316"/>
        <v>1</v>
      </c>
      <c r="AP160" s="37"/>
      <c r="AQ160" s="43">
        <f t="shared" si="3"/>
        <v>1</v>
      </c>
      <c r="AR160" s="41"/>
      <c r="AS160" s="41"/>
      <c r="AT160" s="53"/>
      <c r="AU160" s="54"/>
      <c r="AV160" s="54"/>
    </row>
    <row r="161" spans="1:48" ht="90" customHeight="1" x14ac:dyDescent="0.4">
      <c r="A161" s="35">
        <f t="shared" si="123"/>
        <v>151</v>
      </c>
      <c r="B161" s="67" t="s">
        <v>683</v>
      </c>
      <c r="C161" s="41" t="s">
        <v>74</v>
      </c>
      <c r="D161" s="41" t="s">
        <v>411</v>
      </c>
      <c r="E161" s="41" t="s">
        <v>684</v>
      </c>
      <c r="F161" s="41" t="s">
        <v>685</v>
      </c>
      <c r="G161" s="53"/>
      <c r="H161" s="74"/>
      <c r="I161" s="41" t="s">
        <v>684</v>
      </c>
      <c r="J161" s="41" t="s">
        <v>72</v>
      </c>
      <c r="K161" s="72">
        <v>45566</v>
      </c>
      <c r="L161" s="43" t="s">
        <v>277</v>
      </c>
      <c r="M161" s="43">
        <v>68</v>
      </c>
      <c r="N161" s="53"/>
      <c r="O161" s="43">
        <f>'EQUIPO ABRIL 2025'!AQ157</f>
        <v>1</v>
      </c>
      <c r="P161" s="45">
        <f t="shared" si="0"/>
        <v>1</v>
      </c>
      <c r="Q161" s="46">
        <f t="shared" si="307"/>
        <v>1</v>
      </c>
      <c r="R161" s="46">
        <f t="shared" ref="R161:T161" si="317">AL161</f>
        <v>1</v>
      </c>
      <c r="S161" s="46">
        <f t="shared" si="317"/>
        <v>1</v>
      </c>
      <c r="T161" s="47">
        <f t="shared" si="317"/>
        <v>1</v>
      </c>
      <c r="U161" s="48"/>
      <c r="V161" s="37"/>
      <c r="W161" s="37"/>
      <c r="X161" s="37"/>
      <c r="Y161" s="49"/>
      <c r="Z161" s="50"/>
      <c r="AA161" s="139"/>
      <c r="AB161" s="37"/>
      <c r="AC161" s="37"/>
      <c r="AD161" s="49"/>
      <c r="AE161" s="50"/>
      <c r="AF161" s="37"/>
      <c r="AG161" s="37"/>
      <c r="AH161" s="37"/>
      <c r="AI161" s="49"/>
      <c r="AJ161" s="51">
        <f>'EQUIPO ENERO 2025'!AP156</f>
        <v>1</v>
      </c>
      <c r="AK161" s="52">
        <f t="shared" ref="AK161:AO161" si="318">P161-Z161+AE161+U161</f>
        <v>1</v>
      </c>
      <c r="AL161" s="46">
        <f t="shared" si="318"/>
        <v>1</v>
      </c>
      <c r="AM161" s="46">
        <f t="shared" si="318"/>
        <v>1</v>
      </c>
      <c r="AN161" s="46">
        <f t="shared" si="318"/>
        <v>1</v>
      </c>
      <c r="AO161" s="46">
        <f t="shared" si="318"/>
        <v>1</v>
      </c>
      <c r="AP161" s="37"/>
      <c r="AQ161" s="43">
        <f t="shared" si="3"/>
        <v>1</v>
      </c>
      <c r="AR161" s="41"/>
      <c r="AS161" s="41"/>
      <c r="AT161" s="53"/>
      <c r="AU161" s="54"/>
      <c r="AV161" s="54"/>
    </row>
    <row r="162" spans="1:48" ht="90" customHeight="1" x14ac:dyDescent="0.4">
      <c r="A162" s="35">
        <f t="shared" si="123"/>
        <v>152</v>
      </c>
      <c r="B162" s="73" t="s">
        <v>686</v>
      </c>
      <c r="C162" s="44" t="s">
        <v>155</v>
      </c>
      <c r="D162" s="41"/>
      <c r="E162" s="41" t="s">
        <v>687</v>
      </c>
      <c r="F162" s="41"/>
      <c r="G162" s="44"/>
      <c r="H162" s="41"/>
      <c r="I162" s="44"/>
      <c r="J162" s="41" t="s">
        <v>72</v>
      </c>
      <c r="K162" s="72"/>
      <c r="L162" s="43"/>
      <c r="M162" s="43"/>
      <c r="N162" s="44"/>
      <c r="O162" s="43">
        <f>'EQUIPO ABRIL 2025'!AQ158</f>
        <v>49</v>
      </c>
      <c r="P162" s="45">
        <f t="shared" si="0"/>
        <v>49</v>
      </c>
      <c r="Q162" s="46">
        <f t="shared" si="307"/>
        <v>49</v>
      </c>
      <c r="R162" s="46">
        <f t="shared" ref="R162:T162" si="319">AL162</f>
        <v>49</v>
      </c>
      <c r="S162" s="46">
        <f t="shared" si="319"/>
        <v>49</v>
      </c>
      <c r="T162" s="47">
        <f t="shared" si="319"/>
        <v>49</v>
      </c>
      <c r="U162" s="48"/>
      <c r="V162" s="37"/>
      <c r="W162" s="37"/>
      <c r="X162" s="37"/>
      <c r="Y162" s="49"/>
      <c r="Z162" s="50"/>
      <c r="AA162" s="37"/>
      <c r="AB162" s="37"/>
      <c r="AC162" s="37"/>
      <c r="AD162" s="49"/>
      <c r="AE162" s="50"/>
      <c r="AF162" s="37"/>
      <c r="AG162" s="37"/>
      <c r="AH162" s="37"/>
      <c r="AI162" s="49"/>
      <c r="AJ162" s="51">
        <f>'EQUIPO ENERO 2025'!AP157</f>
        <v>49</v>
      </c>
      <c r="AK162" s="52">
        <f t="shared" ref="AK162:AO162" si="320">P162-Z162+AE162+U162</f>
        <v>49</v>
      </c>
      <c r="AL162" s="46">
        <f t="shared" si="320"/>
        <v>49</v>
      </c>
      <c r="AM162" s="46">
        <f t="shared" si="320"/>
        <v>49</v>
      </c>
      <c r="AN162" s="46">
        <f t="shared" si="320"/>
        <v>49</v>
      </c>
      <c r="AO162" s="46">
        <f t="shared" si="320"/>
        <v>49</v>
      </c>
      <c r="AP162" s="37"/>
      <c r="AQ162" s="43">
        <f t="shared" si="3"/>
        <v>49</v>
      </c>
      <c r="AR162" s="41"/>
      <c r="AS162" s="41"/>
      <c r="AT162" s="53"/>
      <c r="AU162" s="54"/>
      <c r="AV162" s="54"/>
    </row>
    <row r="163" spans="1:48" ht="90" customHeight="1" x14ac:dyDescent="0.4">
      <c r="A163" s="35">
        <f t="shared" si="123"/>
        <v>153</v>
      </c>
      <c r="B163" s="73" t="s">
        <v>688</v>
      </c>
      <c r="C163" s="44" t="s">
        <v>155</v>
      </c>
      <c r="D163" s="41"/>
      <c r="E163" s="41" t="s">
        <v>689</v>
      </c>
      <c r="F163" s="41"/>
      <c r="G163" s="44"/>
      <c r="H163" s="41"/>
      <c r="I163" s="44"/>
      <c r="J163" s="41" t="s">
        <v>72</v>
      </c>
      <c r="K163" s="41"/>
      <c r="L163" s="43"/>
      <c r="M163" s="43">
        <v>88</v>
      </c>
      <c r="N163" s="44"/>
      <c r="O163" s="43">
        <f>'EQUIPO ABRIL 2025'!AQ159</f>
        <v>4</v>
      </c>
      <c r="P163" s="45">
        <f t="shared" si="0"/>
        <v>4</v>
      </c>
      <c r="Q163" s="46">
        <f t="shared" si="307"/>
        <v>4</v>
      </c>
      <c r="R163" s="46">
        <f t="shared" ref="R163:T163" si="321">AL163</f>
        <v>4</v>
      </c>
      <c r="S163" s="46">
        <f t="shared" si="321"/>
        <v>4</v>
      </c>
      <c r="T163" s="47">
        <f t="shared" si="321"/>
        <v>4</v>
      </c>
      <c r="U163" s="48"/>
      <c r="V163" s="37"/>
      <c r="W163" s="37"/>
      <c r="X163" s="37"/>
      <c r="Y163" s="49"/>
      <c r="Z163" s="50"/>
      <c r="AA163" s="37"/>
      <c r="AB163" s="37"/>
      <c r="AC163" s="37"/>
      <c r="AD163" s="49"/>
      <c r="AE163" s="50"/>
      <c r="AF163" s="37"/>
      <c r="AG163" s="37"/>
      <c r="AH163" s="37"/>
      <c r="AI163" s="49"/>
      <c r="AJ163" s="51">
        <f>'EQUIPO ENERO 2025'!AP158</f>
        <v>4</v>
      </c>
      <c r="AK163" s="52">
        <f t="shared" ref="AK163:AO163" si="322">P163-Z163+AE163+U163</f>
        <v>4</v>
      </c>
      <c r="AL163" s="46">
        <f t="shared" si="322"/>
        <v>4</v>
      </c>
      <c r="AM163" s="46">
        <f t="shared" si="322"/>
        <v>4</v>
      </c>
      <c r="AN163" s="46">
        <f t="shared" si="322"/>
        <v>4</v>
      </c>
      <c r="AO163" s="46">
        <f t="shared" si="322"/>
        <v>4</v>
      </c>
      <c r="AP163" s="37"/>
      <c r="AQ163" s="43">
        <f t="shared" si="3"/>
        <v>4</v>
      </c>
      <c r="AR163" s="41"/>
      <c r="AS163" s="41"/>
      <c r="AT163" s="53"/>
      <c r="AU163" s="54"/>
      <c r="AV163" s="54"/>
    </row>
    <row r="164" spans="1:48" ht="90" customHeight="1" x14ac:dyDescent="0.4">
      <c r="A164" s="35">
        <f t="shared" si="123"/>
        <v>154</v>
      </c>
      <c r="B164" s="73" t="s">
        <v>690</v>
      </c>
      <c r="C164" s="44"/>
      <c r="D164" s="41"/>
      <c r="E164" s="41" t="s">
        <v>689</v>
      </c>
      <c r="F164" s="41"/>
      <c r="G164" s="44"/>
      <c r="H164" s="41"/>
      <c r="I164" s="44"/>
      <c r="J164" s="41" t="s">
        <v>72</v>
      </c>
      <c r="K164" s="41"/>
      <c r="L164" s="43"/>
      <c r="M164" s="43">
        <v>88</v>
      </c>
      <c r="N164" s="44"/>
      <c r="O164" s="43">
        <f>'EQUIPO ABRIL 2025'!AQ160</f>
        <v>0</v>
      </c>
      <c r="P164" s="45">
        <f t="shared" si="0"/>
        <v>0</v>
      </c>
      <c r="Q164" s="46">
        <f t="shared" si="307"/>
        <v>0</v>
      </c>
      <c r="R164" s="46">
        <f t="shared" ref="R164:T164" si="323">AL164</f>
        <v>0</v>
      </c>
      <c r="S164" s="46">
        <f t="shared" si="323"/>
        <v>0</v>
      </c>
      <c r="T164" s="47">
        <f t="shared" si="323"/>
        <v>0</v>
      </c>
      <c r="U164" s="48"/>
      <c r="V164" s="37"/>
      <c r="W164" s="37"/>
      <c r="X164" s="37"/>
      <c r="Y164" s="49"/>
      <c r="Z164" s="50"/>
      <c r="AA164" s="37"/>
      <c r="AB164" s="37"/>
      <c r="AC164" s="37"/>
      <c r="AD164" s="49"/>
      <c r="AE164" s="50"/>
      <c r="AF164" s="37"/>
      <c r="AG164" s="37"/>
      <c r="AH164" s="37"/>
      <c r="AI164" s="49"/>
      <c r="AJ164" s="51">
        <f>'EQUIPO ENERO 2025'!AP159</f>
        <v>0</v>
      </c>
      <c r="AK164" s="52">
        <f t="shared" ref="AK164:AO164" si="324">P164-Z164+AE164+U164</f>
        <v>0</v>
      </c>
      <c r="AL164" s="46">
        <f t="shared" si="324"/>
        <v>0</v>
      </c>
      <c r="AM164" s="46">
        <f t="shared" si="324"/>
        <v>0</v>
      </c>
      <c r="AN164" s="46">
        <f t="shared" si="324"/>
        <v>0</v>
      </c>
      <c r="AO164" s="46">
        <f t="shared" si="324"/>
        <v>0</v>
      </c>
      <c r="AP164" s="37"/>
      <c r="AQ164" s="43">
        <f t="shared" si="3"/>
        <v>0</v>
      </c>
      <c r="AR164" s="41"/>
      <c r="AS164" s="41"/>
      <c r="AT164" s="53"/>
      <c r="AU164" s="54"/>
      <c r="AV164" s="54"/>
    </row>
    <row r="165" spans="1:48" ht="90" customHeight="1" x14ac:dyDescent="0.4">
      <c r="A165" s="35">
        <f t="shared" si="123"/>
        <v>155</v>
      </c>
      <c r="B165" s="67" t="s">
        <v>691</v>
      </c>
      <c r="C165" s="41" t="s">
        <v>38</v>
      </c>
      <c r="D165" s="41" t="s">
        <v>59</v>
      </c>
      <c r="E165" s="41" t="s">
        <v>692</v>
      </c>
      <c r="F165" s="41" t="s">
        <v>87</v>
      </c>
      <c r="G165" s="53"/>
      <c r="H165" s="74">
        <v>3800</v>
      </c>
      <c r="I165" s="41" t="s">
        <v>692</v>
      </c>
      <c r="J165" s="41" t="s">
        <v>72</v>
      </c>
      <c r="K165" s="72">
        <v>45139</v>
      </c>
      <c r="L165" s="43">
        <v>781781092133</v>
      </c>
      <c r="M165" s="43">
        <v>419</v>
      </c>
      <c r="N165" s="44"/>
      <c r="O165" s="43">
        <f>'EQUIPO ABRIL 2025'!AQ161</f>
        <v>0</v>
      </c>
      <c r="P165" s="45">
        <f t="shared" si="0"/>
        <v>0</v>
      </c>
      <c r="Q165" s="46">
        <f t="shared" si="307"/>
        <v>0</v>
      </c>
      <c r="R165" s="46">
        <f t="shared" ref="R165:T165" si="325">AL165</f>
        <v>0</v>
      </c>
      <c r="S165" s="46">
        <f t="shared" si="325"/>
        <v>0</v>
      </c>
      <c r="T165" s="47">
        <f t="shared" si="325"/>
        <v>0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1">
        <f>'EQUIPO ENERO 2025'!AP160</f>
        <v>0</v>
      </c>
      <c r="AK165" s="52">
        <f t="shared" ref="AK165:AO165" si="326">P165-Z165+AE165+U165</f>
        <v>0</v>
      </c>
      <c r="AL165" s="46">
        <f t="shared" si="326"/>
        <v>0</v>
      </c>
      <c r="AM165" s="46">
        <f t="shared" si="326"/>
        <v>0</v>
      </c>
      <c r="AN165" s="46">
        <f t="shared" si="326"/>
        <v>0</v>
      </c>
      <c r="AO165" s="46">
        <f t="shared" si="326"/>
        <v>0</v>
      </c>
      <c r="AP165" s="37"/>
      <c r="AQ165" s="43">
        <f t="shared" si="3"/>
        <v>0</v>
      </c>
      <c r="AR165" s="41"/>
      <c r="AS165" s="41"/>
      <c r="AT165" s="53"/>
      <c r="AU165" s="54"/>
      <c r="AV165" s="54"/>
    </row>
    <row r="166" spans="1:48" ht="90" customHeight="1" x14ac:dyDescent="0.4">
      <c r="A166" s="35">
        <f t="shared" si="123"/>
        <v>156</v>
      </c>
      <c r="B166" s="67" t="s">
        <v>693</v>
      </c>
      <c r="C166" s="41" t="s">
        <v>38</v>
      </c>
      <c r="D166" s="41" t="s">
        <v>411</v>
      </c>
      <c r="E166" s="41" t="s">
        <v>694</v>
      </c>
      <c r="F166" s="41"/>
      <c r="G166" s="53" t="s">
        <v>42</v>
      </c>
      <c r="H166" s="74">
        <v>3800</v>
      </c>
      <c r="I166" s="41" t="s">
        <v>694</v>
      </c>
      <c r="J166" s="41" t="s">
        <v>72</v>
      </c>
      <c r="K166" s="72">
        <v>45821</v>
      </c>
      <c r="L166" s="43" t="s">
        <v>109</v>
      </c>
      <c r="M166" s="43">
        <v>215</v>
      </c>
      <c r="N166" s="53"/>
      <c r="O166" s="43">
        <f>'EQUIPO ABRIL 2025'!AQ162</f>
        <v>0</v>
      </c>
      <c r="P166" s="45">
        <f t="shared" si="0"/>
        <v>0</v>
      </c>
      <c r="Q166" s="46">
        <f t="shared" si="307"/>
        <v>0</v>
      </c>
      <c r="R166" s="46">
        <f t="shared" ref="R166:T166" si="327">AL166</f>
        <v>0</v>
      </c>
      <c r="S166" s="46">
        <f t="shared" si="327"/>
        <v>1</v>
      </c>
      <c r="T166" s="47">
        <f t="shared" si="327"/>
        <v>1</v>
      </c>
      <c r="U166" s="48"/>
      <c r="V166" s="37"/>
      <c r="W166" s="37">
        <v>1</v>
      </c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1">
        <f>'EQUIPO ENERO 2025'!AP161</f>
        <v>0</v>
      </c>
      <c r="AK166" s="52">
        <f t="shared" ref="AK166:AO166" si="328">P166-Z166+AE166+U166</f>
        <v>0</v>
      </c>
      <c r="AL166" s="46">
        <f t="shared" si="328"/>
        <v>0</v>
      </c>
      <c r="AM166" s="46">
        <f t="shared" si="328"/>
        <v>1</v>
      </c>
      <c r="AN166" s="46">
        <f t="shared" si="328"/>
        <v>1</v>
      </c>
      <c r="AO166" s="46">
        <f t="shared" si="328"/>
        <v>1</v>
      </c>
      <c r="AP166" s="37"/>
      <c r="AQ166" s="43">
        <f t="shared" si="3"/>
        <v>1</v>
      </c>
      <c r="AR166" s="41"/>
      <c r="AS166" s="41"/>
      <c r="AT166" s="53"/>
      <c r="AU166" s="54"/>
      <c r="AV166" s="54"/>
    </row>
    <row r="167" spans="1:48" ht="90" customHeight="1" x14ac:dyDescent="0.4">
      <c r="A167" s="35">
        <f t="shared" si="123"/>
        <v>157</v>
      </c>
      <c r="B167" s="67" t="s">
        <v>695</v>
      </c>
      <c r="C167" s="41" t="s">
        <v>155</v>
      </c>
      <c r="D167" s="41" t="s">
        <v>58</v>
      </c>
      <c r="E167" s="41" t="s">
        <v>696</v>
      </c>
      <c r="F167" s="41" t="s">
        <v>87</v>
      </c>
      <c r="G167" s="53"/>
      <c r="H167" s="74"/>
      <c r="I167" s="41" t="s">
        <v>697</v>
      </c>
      <c r="J167" s="41" t="s">
        <v>72</v>
      </c>
      <c r="K167" s="72">
        <v>45673</v>
      </c>
      <c r="L167" s="43" t="s">
        <v>89</v>
      </c>
      <c r="M167" s="43">
        <v>130</v>
      </c>
      <c r="N167" s="53"/>
      <c r="O167" s="43">
        <f>'EQUIPO ABRIL 2025'!AQ163</f>
        <v>3</v>
      </c>
      <c r="P167" s="45">
        <f t="shared" si="0"/>
        <v>3</v>
      </c>
      <c r="Q167" s="46">
        <f t="shared" si="307"/>
        <v>3</v>
      </c>
      <c r="R167" s="46">
        <f t="shared" ref="R167:T167" si="329">AL167</f>
        <v>3</v>
      </c>
      <c r="S167" s="46">
        <f t="shared" si="329"/>
        <v>3</v>
      </c>
      <c r="T167" s="47">
        <f t="shared" si="329"/>
        <v>3</v>
      </c>
      <c r="U167" s="48"/>
      <c r="V167" s="37"/>
      <c r="W167" s="37"/>
      <c r="X167" s="37"/>
      <c r="Y167" s="49"/>
      <c r="Z167" s="138"/>
      <c r="AA167" s="139">
        <v>1</v>
      </c>
      <c r="AB167" s="37"/>
      <c r="AC167" s="37"/>
      <c r="AD167" s="49"/>
      <c r="AE167" s="50"/>
      <c r="AF167" s="37">
        <v>1</v>
      </c>
      <c r="AG167" s="37"/>
      <c r="AH167" s="37"/>
      <c r="AI167" s="49"/>
      <c r="AJ167" s="51">
        <f>'EQUIPO ENERO 2025'!AP162</f>
        <v>3</v>
      </c>
      <c r="AK167" s="52">
        <f t="shared" ref="AK167:AO167" si="330">P167-Z167+AE167+U167</f>
        <v>3</v>
      </c>
      <c r="AL167" s="46">
        <f t="shared" si="330"/>
        <v>3</v>
      </c>
      <c r="AM167" s="46">
        <f t="shared" si="330"/>
        <v>3</v>
      </c>
      <c r="AN167" s="46">
        <f t="shared" si="330"/>
        <v>3</v>
      </c>
      <c r="AO167" s="46">
        <f t="shared" si="330"/>
        <v>3</v>
      </c>
      <c r="AP167" s="37"/>
      <c r="AQ167" s="43">
        <f t="shared" si="3"/>
        <v>3</v>
      </c>
      <c r="AR167" s="41"/>
      <c r="AS167" s="41">
        <v>463</v>
      </c>
      <c r="AT167" s="53"/>
      <c r="AU167" s="54"/>
      <c r="AV167" s="54"/>
    </row>
    <row r="168" spans="1:48" ht="90" customHeight="1" x14ac:dyDescent="0.4">
      <c r="A168" s="35">
        <f t="shared" si="123"/>
        <v>158</v>
      </c>
      <c r="B168" s="67" t="s">
        <v>698</v>
      </c>
      <c r="C168" s="41" t="s">
        <v>91</v>
      </c>
      <c r="D168" s="41" t="s">
        <v>58</v>
      </c>
      <c r="E168" s="41" t="s">
        <v>699</v>
      </c>
      <c r="F168" s="41" t="s">
        <v>700</v>
      </c>
      <c r="G168" s="53" t="s">
        <v>42</v>
      </c>
      <c r="H168" s="74">
        <v>1600</v>
      </c>
      <c r="I168" s="41" t="s">
        <v>701</v>
      </c>
      <c r="J168" s="41" t="s">
        <v>72</v>
      </c>
      <c r="K168" s="72">
        <v>45687</v>
      </c>
      <c r="L168" s="43" t="s">
        <v>109</v>
      </c>
      <c r="M168" s="43">
        <v>142</v>
      </c>
      <c r="N168" s="44" t="s">
        <v>463</v>
      </c>
      <c r="O168" s="43">
        <f>'EQUIPO ABRIL 2025'!AQ164</f>
        <v>11</v>
      </c>
      <c r="P168" s="45">
        <f t="shared" si="0"/>
        <v>11</v>
      </c>
      <c r="Q168" s="46">
        <f t="shared" si="307"/>
        <v>11</v>
      </c>
      <c r="R168" s="46">
        <f t="shared" ref="R168:T168" si="331">AL168</f>
        <v>11</v>
      </c>
      <c r="S168" s="46">
        <f t="shared" si="331"/>
        <v>9</v>
      </c>
      <c r="T168" s="47">
        <f t="shared" si="331"/>
        <v>9</v>
      </c>
      <c r="U168" s="48"/>
      <c r="V168" s="37"/>
      <c r="W168" s="37"/>
      <c r="X168" s="37"/>
      <c r="Y168" s="49"/>
      <c r="Z168" s="138"/>
      <c r="AA168" s="139"/>
      <c r="AB168" s="37">
        <v>2</v>
      </c>
      <c r="AC168" s="37"/>
      <c r="AD168" s="49"/>
      <c r="AE168" s="50"/>
      <c r="AF168" s="37"/>
      <c r="AG168" s="37"/>
      <c r="AH168" s="37"/>
      <c r="AI168" s="49"/>
      <c r="AJ168" s="51">
        <f>'EQUIPO ENERO 2025'!AP163</f>
        <v>14</v>
      </c>
      <c r="AK168" s="52">
        <f t="shared" ref="AK168:AO168" si="332">P168-Z168+AE168+U168</f>
        <v>11</v>
      </c>
      <c r="AL168" s="46">
        <f t="shared" si="332"/>
        <v>11</v>
      </c>
      <c r="AM168" s="46">
        <f t="shared" si="332"/>
        <v>9</v>
      </c>
      <c r="AN168" s="46">
        <f t="shared" si="332"/>
        <v>9</v>
      </c>
      <c r="AO168" s="46">
        <f t="shared" si="332"/>
        <v>9</v>
      </c>
      <c r="AP168" s="38"/>
      <c r="AQ168" s="43">
        <f t="shared" si="3"/>
        <v>9</v>
      </c>
      <c r="AR168" s="53"/>
      <c r="AS168" s="53">
        <v>470</v>
      </c>
      <c r="AT168" s="53"/>
      <c r="AU168" s="54"/>
      <c r="AV168" s="54"/>
    </row>
    <row r="169" spans="1:48" ht="90" customHeight="1" x14ac:dyDescent="0.4">
      <c r="A169" s="35">
        <f t="shared" si="123"/>
        <v>159</v>
      </c>
      <c r="B169" s="67" t="s">
        <v>707</v>
      </c>
      <c r="C169" s="41" t="s">
        <v>91</v>
      </c>
      <c r="D169" s="41" t="s">
        <v>58</v>
      </c>
      <c r="E169" s="41" t="s">
        <v>708</v>
      </c>
      <c r="F169" s="41" t="s">
        <v>700</v>
      </c>
      <c r="G169" s="53" t="s">
        <v>42</v>
      </c>
      <c r="H169" s="41"/>
      <c r="I169" s="41" t="s">
        <v>708</v>
      </c>
      <c r="J169" s="41" t="s">
        <v>72</v>
      </c>
      <c r="K169" s="66">
        <v>45687</v>
      </c>
      <c r="L169" s="43"/>
      <c r="M169" s="43">
        <v>143</v>
      </c>
      <c r="N169" s="133"/>
      <c r="O169" s="43">
        <f>'EQUIPO ABRIL 2025'!AQ165</f>
        <v>4</v>
      </c>
      <c r="P169" s="45">
        <f t="shared" si="0"/>
        <v>4</v>
      </c>
      <c r="Q169" s="46">
        <f t="shared" si="307"/>
        <v>4</v>
      </c>
      <c r="R169" s="46">
        <f t="shared" ref="R169:T169" si="333">AL169</f>
        <v>4</v>
      </c>
      <c r="S169" s="46">
        <f t="shared" si="333"/>
        <v>4</v>
      </c>
      <c r="T169" s="47">
        <f t="shared" si="333"/>
        <v>4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1">
        <f>'EQUIPO ENERO 2025'!AP164</f>
        <v>2</v>
      </c>
      <c r="AK169" s="52">
        <f t="shared" ref="AK169:AO169" si="334">P169-Z169+AE169+U169</f>
        <v>4</v>
      </c>
      <c r="AL169" s="46">
        <f t="shared" si="334"/>
        <v>4</v>
      </c>
      <c r="AM169" s="46">
        <f t="shared" si="334"/>
        <v>4</v>
      </c>
      <c r="AN169" s="46">
        <f t="shared" si="334"/>
        <v>4</v>
      </c>
      <c r="AO169" s="46">
        <f t="shared" si="334"/>
        <v>4</v>
      </c>
      <c r="AP169" s="37"/>
      <c r="AQ169" s="43">
        <f t="shared" si="3"/>
        <v>4</v>
      </c>
      <c r="AR169" s="41"/>
      <c r="AS169" s="53"/>
      <c r="AT169" s="53"/>
      <c r="AU169" s="54"/>
      <c r="AV169" s="54"/>
    </row>
    <row r="170" spans="1:48" ht="90" customHeight="1" x14ac:dyDescent="0.4">
      <c r="A170" s="35">
        <f t="shared" si="123"/>
        <v>160</v>
      </c>
      <c r="B170" s="67" t="s">
        <v>712</v>
      </c>
      <c r="C170" s="41" t="s">
        <v>91</v>
      </c>
      <c r="D170" s="41" t="s">
        <v>58</v>
      </c>
      <c r="E170" s="41" t="s">
        <v>713</v>
      </c>
      <c r="F170" s="41" t="s">
        <v>700</v>
      </c>
      <c r="G170" s="53" t="s">
        <v>42</v>
      </c>
      <c r="H170" s="74">
        <v>5500</v>
      </c>
      <c r="I170" s="41" t="s">
        <v>714</v>
      </c>
      <c r="J170" s="41" t="s">
        <v>72</v>
      </c>
      <c r="K170" s="72">
        <v>45673</v>
      </c>
      <c r="L170" s="43" t="s">
        <v>89</v>
      </c>
      <c r="M170" s="43">
        <v>129</v>
      </c>
      <c r="N170" s="53"/>
      <c r="O170" s="43">
        <f>'EQUIPO ABRIL 2025'!AQ166</f>
        <v>4</v>
      </c>
      <c r="P170" s="45">
        <f t="shared" si="0"/>
        <v>4</v>
      </c>
      <c r="Q170" s="46">
        <f t="shared" si="307"/>
        <v>4</v>
      </c>
      <c r="R170" s="46">
        <f t="shared" ref="R170:T170" si="335">AL170</f>
        <v>4</v>
      </c>
      <c r="S170" s="46">
        <f t="shared" si="335"/>
        <v>4</v>
      </c>
      <c r="T170" s="47">
        <f t="shared" si="335"/>
        <v>4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1">
        <f>'EQUIPO ENERO 2025'!AP165</f>
        <v>3</v>
      </c>
      <c r="AK170" s="52">
        <f t="shared" ref="AK170:AO170" si="336">P170-Z170+AE170+U170</f>
        <v>4</v>
      </c>
      <c r="AL170" s="46">
        <f t="shared" si="336"/>
        <v>4</v>
      </c>
      <c r="AM170" s="46">
        <f t="shared" si="336"/>
        <v>4</v>
      </c>
      <c r="AN170" s="46">
        <f t="shared" si="336"/>
        <v>4</v>
      </c>
      <c r="AO170" s="46">
        <f t="shared" si="336"/>
        <v>4</v>
      </c>
      <c r="AP170" s="37"/>
      <c r="AQ170" s="43">
        <f t="shared" si="3"/>
        <v>4</v>
      </c>
      <c r="AR170" s="41"/>
      <c r="AS170" s="41"/>
      <c r="AT170" s="53"/>
      <c r="AU170" s="54"/>
      <c r="AV170" s="54"/>
    </row>
    <row r="171" spans="1:48" ht="90" customHeight="1" x14ac:dyDescent="0.4">
      <c r="A171" s="35">
        <f t="shared" si="123"/>
        <v>161</v>
      </c>
      <c r="B171" s="67" t="s">
        <v>715</v>
      </c>
      <c r="C171" s="41" t="s">
        <v>91</v>
      </c>
      <c r="D171" s="41" t="s">
        <v>58</v>
      </c>
      <c r="E171" s="41" t="s">
        <v>716</v>
      </c>
      <c r="F171" s="41" t="s">
        <v>700</v>
      </c>
      <c r="G171" s="53" t="s">
        <v>42</v>
      </c>
      <c r="H171" s="74">
        <v>4500</v>
      </c>
      <c r="I171" s="41" t="s">
        <v>716</v>
      </c>
      <c r="J171" s="41" t="s">
        <v>72</v>
      </c>
      <c r="K171" s="72">
        <v>45107</v>
      </c>
      <c r="L171" s="43" t="s">
        <v>109</v>
      </c>
      <c r="M171" s="43">
        <v>391</v>
      </c>
      <c r="N171" s="53"/>
      <c r="O171" s="43">
        <f>'EQUIPO ABRIL 2025'!AQ167</f>
        <v>7</v>
      </c>
      <c r="P171" s="45">
        <f t="shared" si="0"/>
        <v>7</v>
      </c>
      <c r="Q171" s="46">
        <f t="shared" si="307"/>
        <v>7</v>
      </c>
      <c r="R171" s="46">
        <f t="shared" ref="R171:T171" si="337">AL171</f>
        <v>7</v>
      </c>
      <c r="S171" s="46">
        <f t="shared" si="337"/>
        <v>7</v>
      </c>
      <c r="T171" s="47">
        <f t="shared" si="337"/>
        <v>7</v>
      </c>
      <c r="U171" s="48"/>
      <c r="V171" s="37"/>
      <c r="W171" s="37"/>
      <c r="X171" s="37"/>
      <c r="Y171" s="49"/>
      <c r="Z171" s="138"/>
      <c r="AA171" s="139"/>
      <c r="AB171" s="37"/>
      <c r="AC171" s="37"/>
      <c r="AD171" s="49"/>
      <c r="AE171" s="50"/>
      <c r="AF171" s="37"/>
      <c r="AG171" s="37"/>
      <c r="AH171" s="37"/>
      <c r="AI171" s="49"/>
      <c r="AJ171" s="51">
        <f>'EQUIPO ENERO 2025'!AP166</f>
        <v>8</v>
      </c>
      <c r="AK171" s="52">
        <f t="shared" ref="AK171:AO171" si="338">P171-Z171+AE171+U171</f>
        <v>7</v>
      </c>
      <c r="AL171" s="46">
        <f t="shared" si="338"/>
        <v>7</v>
      </c>
      <c r="AM171" s="46">
        <f t="shared" si="338"/>
        <v>7</v>
      </c>
      <c r="AN171" s="46">
        <f t="shared" si="338"/>
        <v>7</v>
      </c>
      <c r="AO171" s="46">
        <f t="shared" si="338"/>
        <v>7</v>
      </c>
      <c r="AP171" s="37"/>
      <c r="AQ171" s="43">
        <f t="shared" si="3"/>
        <v>7</v>
      </c>
      <c r="AR171" s="41"/>
      <c r="AS171" s="41"/>
      <c r="AT171" s="53"/>
      <c r="AU171" s="54"/>
      <c r="AV171" s="54"/>
    </row>
    <row r="172" spans="1:48" ht="90" customHeight="1" x14ac:dyDescent="0.4">
      <c r="A172" s="35">
        <f t="shared" si="123"/>
        <v>162</v>
      </c>
      <c r="B172" s="67" t="s">
        <v>715</v>
      </c>
      <c r="C172" s="41" t="s">
        <v>91</v>
      </c>
      <c r="D172" s="41" t="s">
        <v>58</v>
      </c>
      <c r="E172" s="41" t="s">
        <v>717</v>
      </c>
      <c r="F172" s="41" t="s">
        <v>700</v>
      </c>
      <c r="G172" s="53" t="s">
        <v>42</v>
      </c>
      <c r="H172" s="74">
        <v>3500</v>
      </c>
      <c r="I172" s="41" t="s">
        <v>717</v>
      </c>
      <c r="J172" s="41" t="s">
        <v>72</v>
      </c>
      <c r="K172" s="72">
        <v>45107</v>
      </c>
      <c r="L172" s="43" t="s">
        <v>109</v>
      </c>
      <c r="M172" s="43">
        <v>391</v>
      </c>
      <c r="N172" s="53"/>
      <c r="O172" s="43">
        <f>'EQUIPO ABRIL 2025'!AQ168</f>
        <v>4</v>
      </c>
      <c r="P172" s="45">
        <f t="shared" si="0"/>
        <v>4</v>
      </c>
      <c r="Q172" s="46">
        <f t="shared" si="307"/>
        <v>4</v>
      </c>
      <c r="R172" s="46">
        <f t="shared" ref="R172:T172" si="339">AL172</f>
        <v>4</v>
      </c>
      <c r="S172" s="46">
        <f t="shared" si="339"/>
        <v>4</v>
      </c>
      <c r="T172" s="47">
        <f t="shared" si="339"/>
        <v>4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1">
        <f>'EQUIPO ENERO 2025'!AP167</f>
        <v>5</v>
      </c>
      <c r="AK172" s="52">
        <f t="shared" ref="AK172:AO172" si="340">P172-Z172+AE172+U172</f>
        <v>4</v>
      </c>
      <c r="AL172" s="46">
        <f t="shared" si="340"/>
        <v>4</v>
      </c>
      <c r="AM172" s="46">
        <f t="shared" si="340"/>
        <v>4</v>
      </c>
      <c r="AN172" s="46">
        <f t="shared" si="340"/>
        <v>4</v>
      </c>
      <c r="AO172" s="46">
        <f t="shared" si="340"/>
        <v>4</v>
      </c>
      <c r="AP172" s="37"/>
      <c r="AQ172" s="43">
        <f t="shared" si="3"/>
        <v>4</v>
      </c>
      <c r="AR172" s="53"/>
      <c r="AS172" s="53"/>
      <c r="AT172" s="53"/>
      <c r="AU172" s="54"/>
      <c r="AV172" s="54"/>
    </row>
    <row r="173" spans="1:48" ht="90" customHeight="1" x14ac:dyDescent="0.4">
      <c r="A173" s="35">
        <f t="shared" si="123"/>
        <v>163</v>
      </c>
      <c r="B173" s="67" t="s">
        <v>719</v>
      </c>
      <c r="C173" s="41" t="s">
        <v>91</v>
      </c>
      <c r="D173" s="63" t="s">
        <v>58</v>
      </c>
      <c r="E173" s="41" t="s">
        <v>170</v>
      </c>
      <c r="F173" s="41" t="s">
        <v>700</v>
      </c>
      <c r="G173" s="53" t="s">
        <v>42</v>
      </c>
      <c r="H173" s="41"/>
      <c r="I173" s="41" t="s">
        <v>720</v>
      </c>
      <c r="J173" s="41" t="s">
        <v>72</v>
      </c>
      <c r="K173" s="72">
        <v>45673</v>
      </c>
      <c r="L173" s="43" t="s">
        <v>721</v>
      </c>
      <c r="M173" s="43">
        <v>131</v>
      </c>
      <c r="N173" s="44"/>
      <c r="O173" s="43">
        <f>'EQUIPO ABRIL 2025'!AQ169</f>
        <v>3</v>
      </c>
      <c r="P173" s="45">
        <f t="shared" si="0"/>
        <v>3</v>
      </c>
      <c r="Q173" s="46">
        <f t="shared" si="307"/>
        <v>3</v>
      </c>
      <c r="R173" s="46">
        <f t="shared" ref="R173:T173" si="341">AL173</f>
        <v>3</v>
      </c>
      <c r="S173" s="46">
        <f t="shared" si="341"/>
        <v>3</v>
      </c>
      <c r="T173" s="47">
        <f t="shared" si="341"/>
        <v>3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1">
        <f>'EQUIPO ENERO 2025'!AP168</f>
        <v>3</v>
      </c>
      <c r="AK173" s="52">
        <f t="shared" ref="AK173:AO173" si="342">P173-Z173+AE173+U173</f>
        <v>3</v>
      </c>
      <c r="AL173" s="46">
        <f t="shared" si="342"/>
        <v>3</v>
      </c>
      <c r="AM173" s="46">
        <f t="shared" si="342"/>
        <v>3</v>
      </c>
      <c r="AN173" s="46">
        <f t="shared" si="342"/>
        <v>3</v>
      </c>
      <c r="AO173" s="46">
        <f t="shared" si="342"/>
        <v>3</v>
      </c>
      <c r="AP173" s="37"/>
      <c r="AQ173" s="43">
        <f t="shared" si="3"/>
        <v>3</v>
      </c>
      <c r="AR173" s="41"/>
      <c r="AS173" s="41"/>
      <c r="AT173" s="53"/>
      <c r="AU173" s="54"/>
      <c r="AV173" s="54"/>
    </row>
    <row r="174" spans="1:48" ht="90" customHeight="1" x14ac:dyDescent="0.4">
      <c r="A174" s="35">
        <f t="shared" si="123"/>
        <v>164</v>
      </c>
      <c r="B174" s="67" t="s">
        <v>722</v>
      </c>
      <c r="C174" s="41" t="s">
        <v>91</v>
      </c>
      <c r="D174" s="63" t="s">
        <v>58</v>
      </c>
      <c r="E174" s="41" t="s">
        <v>726</v>
      </c>
      <c r="F174" s="41" t="s">
        <v>700</v>
      </c>
      <c r="G174" s="53" t="s">
        <v>42</v>
      </c>
      <c r="H174" s="41"/>
      <c r="I174" s="41" t="s">
        <v>724</v>
      </c>
      <c r="J174" s="41" t="s">
        <v>72</v>
      </c>
      <c r="K174" s="72">
        <v>45811</v>
      </c>
      <c r="L174" s="43"/>
      <c r="M174" s="43" t="s">
        <v>1735</v>
      </c>
      <c r="N174" s="157"/>
      <c r="O174" s="43">
        <f>'EQUIPO ABRIL 2025'!AQ170</f>
        <v>7</v>
      </c>
      <c r="P174" s="45">
        <f t="shared" si="0"/>
        <v>7</v>
      </c>
      <c r="Q174" s="46">
        <f t="shared" si="307"/>
        <v>7</v>
      </c>
      <c r="R174" s="46">
        <f t="shared" ref="R174:T174" si="343">AL174</f>
        <v>7</v>
      </c>
      <c r="S174" s="46">
        <f t="shared" si="343"/>
        <v>27</v>
      </c>
      <c r="T174" s="47">
        <f t="shared" si="343"/>
        <v>27</v>
      </c>
      <c r="U174" s="48"/>
      <c r="V174" s="37"/>
      <c r="W174" s="37">
        <v>20</v>
      </c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1">
        <f>'EQUIPO ENERO 2025'!AP169</f>
        <v>9</v>
      </c>
      <c r="AK174" s="52">
        <f t="shared" ref="AK174:AO174" si="344">P174-Z174+AE174+U174</f>
        <v>7</v>
      </c>
      <c r="AL174" s="46">
        <f t="shared" si="344"/>
        <v>7</v>
      </c>
      <c r="AM174" s="46">
        <f t="shared" si="344"/>
        <v>27</v>
      </c>
      <c r="AN174" s="46">
        <f t="shared" si="344"/>
        <v>27</v>
      </c>
      <c r="AO174" s="46">
        <f t="shared" si="344"/>
        <v>27</v>
      </c>
      <c r="AP174" s="37">
        <v>1</v>
      </c>
      <c r="AQ174" s="43">
        <f t="shared" si="3"/>
        <v>27</v>
      </c>
      <c r="AR174" s="53"/>
      <c r="AS174" s="53"/>
      <c r="AT174" s="53"/>
      <c r="AU174" s="54"/>
      <c r="AV174" s="54"/>
    </row>
    <row r="175" spans="1:48" ht="90" customHeight="1" x14ac:dyDescent="0.4">
      <c r="A175" s="35">
        <f t="shared" si="123"/>
        <v>165</v>
      </c>
      <c r="B175" s="67" t="s">
        <v>729</v>
      </c>
      <c r="C175" s="41" t="s">
        <v>52</v>
      </c>
      <c r="D175" s="105" t="s">
        <v>334</v>
      </c>
      <c r="E175" s="41">
        <v>310</v>
      </c>
      <c r="F175" s="41"/>
      <c r="G175" s="53" t="s">
        <v>42</v>
      </c>
      <c r="H175" s="41"/>
      <c r="I175" s="41" t="s">
        <v>730</v>
      </c>
      <c r="J175" s="44"/>
      <c r="K175" s="72">
        <v>44592</v>
      </c>
      <c r="L175" s="43"/>
      <c r="M175" s="43"/>
      <c r="N175" s="44"/>
      <c r="O175" s="43">
        <f>'EQUIPO ABRIL 2025'!AQ171</f>
        <v>1</v>
      </c>
      <c r="P175" s="45">
        <f t="shared" si="0"/>
        <v>1</v>
      </c>
      <c r="Q175" s="46">
        <f t="shared" si="307"/>
        <v>1</v>
      </c>
      <c r="R175" s="46">
        <f t="shared" ref="R175:T175" si="345">AL175</f>
        <v>1</v>
      </c>
      <c r="S175" s="46">
        <f t="shared" si="345"/>
        <v>1</v>
      </c>
      <c r="T175" s="47">
        <f t="shared" si="345"/>
        <v>1</v>
      </c>
      <c r="U175" s="48"/>
      <c r="V175" s="37"/>
      <c r="W175" s="37"/>
      <c r="X175" s="37"/>
      <c r="Y175" s="49"/>
      <c r="Z175" s="138"/>
      <c r="AA175" s="139"/>
      <c r="AB175" s="37"/>
      <c r="AC175" s="37"/>
      <c r="AD175" s="49"/>
      <c r="AE175" s="50"/>
      <c r="AF175" s="37"/>
      <c r="AG175" s="37"/>
      <c r="AH175" s="37"/>
      <c r="AI175" s="49"/>
      <c r="AJ175" s="51">
        <f>'EQUIPO ENERO 2025'!AP170</f>
        <v>1</v>
      </c>
      <c r="AK175" s="52">
        <f t="shared" ref="AK175:AO175" si="346">P175-Z175+AE175+U175</f>
        <v>1</v>
      </c>
      <c r="AL175" s="46">
        <f t="shared" si="346"/>
        <v>1</v>
      </c>
      <c r="AM175" s="46">
        <f t="shared" si="346"/>
        <v>1</v>
      </c>
      <c r="AN175" s="46">
        <f t="shared" si="346"/>
        <v>1</v>
      </c>
      <c r="AO175" s="46">
        <f t="shared" si="346"/>
        <v>1</v>
      </c>
      <c r="AP175" s="37"/>
      <c r="AQ175" s="43">
        <f t="shared" si="3"/>
        <v>1</v>
      </c>
      <c r="AR175" s="41"/>
      <c r="AS175" s="41"/>
      <c r="AT175" s="53"/>
      <c r="AU175" s="54"/>
      <c r="AV175" s="54"/>
    </row>
    <row r="176" spans="1:48" ht="90" customHeight="1" x14ac:dyDescent="0.4">
      <c r="A176" s="35">
        <f t="shared" si="123"/>
        <v>166</v>
      </c>
      <c r="B176" s="67" t="s">
        <v>732</v>
      </c>
      <c r="C176" s="41" t="s">
        <v>52</v>
      </c>
      <c r="D176" s="68" t="s">
        <v>334</v>
      </c>
      <c r="E176" s="41">
        <v>780</v>
      </c>
      <c r="F176" s="37"/>
      <c r="G176" s="38" t="s">
        <v>42</v>
      </c>
      <c r="H176" s="37"/>
      <c r="I176" s="41" t="s">
        <v>733</v>
      </c>
      <c r="J176" s="44"/>
      <c r="K176" s="72">
        <v>44592</v>
      </c>
      <c r="L176" s="43"/>
      <c r="M176" s="43"/>
      <c r="N176" s="44"/>
      <c r="O176" s="43">
        <f>'EQUIPO ABRIL 2025'!AQ172</f>
        <v>1</v>
      </c>
      <c r="P176" s="45">
        <f t="shared" si="0"/>
        <v>1</v>
      </c>
      <c r="Q176" s="46">
        <f t="shared" si="307"/>
        <v>1</v>
      </c>
      <c r="R176" s="46">
        <f t="shared" ref="R176:T176" si="347">AL176</f>
        <v>1</v>
      </c>
      <c r="S176" s="46">
        <f t="shared" si="347"/>
        <v>1</v>
      </c>
      <c r="T176" s="47">
        <f t="shared" si="347"/>
        <v>1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1">
        <f>'EQUIPO ENERO 2025'!AP171</f>
        <v>1</v>
      </c>
      <c r="AK176" s="52">
        <f t="shared" ref="AK176:AO176" si="348">P176-Z176+AE176+U176</f>
        <v>1</v>
      </c>
      <c r="AL176" s="46">
        <f t="shared" si="348"/>
        <v>1</v>
      </c>
      <c r="AM176" s="46">
        <f t="shared" si="348"/>
        <v>1</v>
      </c>
      <c r="AN176" s="46">
        <f t="shared" si="348"/>
        <v>1</v>
      </c>
      <c r="AO176" s="46">
        <f t="shared" si="348"/>
        <v>1</v>
      </c>
      <c r="AP176" s="37"/>
      <c r="AQ176" s="43">
        <f t="shared" si="3"/>
        <v>1</v>
      </c>
      <c r="AR176" s="41"/>
      <c r="AS176" s="41"/>
      <c r="AT176" s="53"/>
      <c r="AU176" s="54"/>
      <c r="AV176" s="54"/>
    </row>
    <row r="177" spans="1:48" ht="90" customHeight="1" x14ac:dyDescent="0.4">
      <c r="A177" s="35">
        <f t="shared" si="123"/>
        <v>167</v>
      </c>
      <c r="B177" s="67" t="s">
        <v>734</v>
      </c>
      <c r="C177" s="41" t="s">
        <v>91</v>
      </c>
      <c r="D177" s="41" t="s">
        <v>386</v>
      </c>
      <c r="E177" s="41" t="s">
        <v>735</v>
      </c>
      <c r="F177" s="41" t="s">
        <v>736</v>
      </c>
      <c r="G177" s="53" t="s">
        <v>42</v>
      </c>
      <c r="H177" s="41"/>
      <c r="I177" s="41" t="s">
        <v>737</v>
      </c>
      <c r="J177" s="41" t="s">
        <v>386</v>
      </c>
      <c r="K177" s="72">
        <v>45126</v>
      </c>
      <c r="L177" s="43">
        <v>2023015</v>
      </c>
      <c r="M177" s="43">
        <v>409</v>
      </c>
      <c r="N177" s="44"/>
      <c r="O177" s="43">
        <f>'EQUIPO ABRIL 2025'!AQ173</f>
        <v>0</v>
      </c>
      <c r="P177" s="45">
        <f t="shared" si="0"/>
        <v>0</v>
      </c>
      <c r="Q177" s="46">
        <f t="shared" si="307"/>
        <v>0</v>
      </c>
      <c r="R177" s="46">
        <f t="shared" ref="R177:T177" si="349">AL177</f>
        <v>0</v>
      </c>
      <c r="S177" s="46">
        <f t="shared" si="349"/>
        <v>0</v>
      </c>
      <c r="T177" s="47">
        <f t="shared" si="349"/>
        <v>0</v>
      </c>
      <c r="U177" s="48"/>
      <c r="V177" s="37"/>
      <c r="W177" s="37"/>
      <c r="X177" s="37"/>
      <c r="Y177" s="49"/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1">
        <f>'EQUIPO ENERO 2025'!AP172</f>
        <v>0</v>
      </c>
      <c r="AK177" s="52">
        <f t="shared" ref="AK177:AO177" si="350">P177-Z177+AE177+U177</f>
        <v>0</v>
      </c>
      <c r="AL177" s="46">
        <f t="shared" si="350"/>
        <v>0</v>
      </c>
      <c r="AM177" s="46">
        <f t="shared" si="350"/>
        <v>0</v>
      </c>
      <c r="AN177" s="46">
        <f t="shared" si="350"/>
        <v>0</v>
      </c>
      <c r="AO177" s="46">
        <f t="shared" si="350"/>
        <v>0</v>
      </c>
      <c r="AP177" s="37"/>
      <c r="AQ177" s="43">
        <f t="shared" si="3"/>
        <v>0</v>
      </c>
      <c r="AR177" s="41"/>
      <c r="AS177" s="41"/>
      <c r="AT177" s="53"/>
      <c r="AU177" s="54"/>
      <c r="AV177" s="54"/>
    </row>
    <row r="178" spans="1:48" ht="90" customHeight="1" x14ac:dyDescent="0.4">
      <c r="A178" s="35">
        <f t="shared" si="123"/>
        <v>168</v>
      </c>
      <c r="B178" s="67" t="s">
        <v>738</v>
      </c>
      <c r="C178" s="41" t="s">
        <v>91</v>
      </c>
      <c r="D178" s="37" t="s">
        <v>739</v>
      </c>
      <c r="E178" s="41" t="s">
        <v>740</v>
      </c>
      <c r="F178" s="37" t="s">
        <v>741</v>
      </c>
      <c r="G178" s="38" t="s">
        <v>42</v>
      </c>
      <c r="H178" s="37"/>
      <c r="I178" s="41" t="s">
        <v>742</v>
      </c>
      <c r="J178" s="41" t="s">
        <v>743</v>
      </c>
      <c r="K178" s="72">
        <v>45241</v>
      </c>
      <c r="L178" s="43">
        <v>2590526372</v>
      </c>
      <c r="M178" s="43">
        <v>465</v>
      </c>
      <c r="N178" s="44"/>
      <c r="O178" s="43">
        <f>'EQUIPO ABRIL 2025'!AQ174</f>
        <v>0</v>
      </c>
      <c r="P178" s="45">
        <f t="shared" si="0"/>
        <v>0</v>
      </c>
      <c r="Q178" s="46">
        <f t="shared" si="307"/>
        <v>0</v>
      </c>
      <c r="R178" s="46">
        <f t="shared" ref="R178:T178" si="351">AL178</f>
        <v>0</v>
      </c>
      <c r="S178" s="46">
        <f t="shared" si="351"/>
        <v>0</v>
      </c>
      <c r="T178" s="47">
        <f t="shared" si="351"/>
        <v>0</v>
      </c>
      <c r="U178" s="48"/>
      <c r="V178" s="37"/>
      <c r="W178" s="37"/>
      <c r="X178" s="37"/>
      <c r="Y178" s="49"/>
      <c r="Z178" s="138"/>
      <c r="AA178" s="139"/>
      <c r="AB178" s="37"/>
      <c r="AC178" s="37"/>
      <c r="AD178" s="49"/>
      <c r="AE178" s="50"/>
      <c r="AF178" s="37"/>
      <c r="AG178" s="37"/>
      <c r="AH178" s="37"/>
      <c r="AI178" s="49"/>
      <c r="AJ178" s="51">
        <f>'EQUIPO ENERO 2025'!AP173</f>
        <v>0</v>
      </c>
      <c r="AK178" s="52">
        <f t="shared" ref="AK178:AO178" si="352">P178-Z178+AE178+U178</f>
        <v>0</v>
      </c>
      <c r="AL178" s="46">
        <f t="shared" si="352"/>
        <v>0</v>
      </c>
      <c r="AM178" s="46">
        <f t="shared" si="352"/>
        <v>0</v>
      </c>
      <c r="AN178" s="46">
        <f t="shared" si="352"/>
        <v>0</v>
      </c>
      <c r="AO178" s="46">
        <f t="shared" si="352"/>
        <v>0</v>
      </c>
      <c r="AP178" s="37"/>
      <c r="AQ178" s="43">
        <f t="shared" si="3"/>
        <v>0</v>
      </c>
      <c r="AR178" s="41"/>
      <c r="AS178" s="41"/>
      <c r="AT178" s="53"/>
      <c r="AU178" s="54"/>
      <c r="AV178" s="54"/>
    </row>
    <row r="179" spans="1:48" ht="90" customHeight="1" x14ac:dyDescent="0.4">
      <c r="A179" s="35">
        <f t="shared" si="123"/>
        <v>169</v>
      </c>
      <c r="B179" s="67" t="s">
        <v>744</v>
      </c>
      <c r="C179" s="41" t="s">
        <v>91</v>
      </c>
      <c r="D179" s="41" t="s">
        <v>58</v>
      </c>
      <c r="E179" s="41" t="s">
        <v>745</v>
      </c>
      <c r="F179" s="41" t="s">
        <v>700</v>
      </c>
      <c r="G179" s="53" t="s">
        <v>42</v>
      </c>
      <c r="H179" s="74">
        <v>7500</v>
      </c>
      <c r="I179" s="41" t="s">
        <v>746</v>
      </c>
      <c r="J179" s="41" t="s">
        <v>72</v>
      </c>
      <c r="K179" s="66">
        <v>45328</v>
      </c>
      <c r="L179" s="43" t="s">
        <v>109</v>
      </c>
      <c r="M179" s="43">
        <v>31</v>
      </c>
      <c r="N179" s="41"/>
      <c r="O179" s="43">
        <f>'EQUIPO ABRIL 2025'!AQ175</f>
        <v>5</v>
      </c>
      <c r="P179" s="45">
        <f t="shared" si="0"/>
        <v>5</v>
      </c>
      <c r="Q179" s="46">
        <f t="shared" si="307"/>
        <v>5</v>
      </c>
      <c r="R179" s="46">
        <f t="shared" ref="R179:T179" si="353">AL179</f>
        <v>5</v>
      </c>
      <c r="S179" s="46">
        <f t="shared" si="353"/>
        <v>5</v>
      </c>
      <c r="T179" s="47">
        <f t="shared" si="353"/>
        <v>5</v>
      </c>
      <c r="U179" s="48"/>
      <c r="V179" s="37"/>
      <c r="W179" s="37"/>
      <c r="X179" s="37"/>
      <c r="Y179" s="49"/>
      <c r="Z179" s="138"/>
      <c r="AA179" s="139">
        <v>1</v>
      </c>
      <c r="AB179" s="37"/>
      <c r="AC179" s="37"/>
      <c r="AD179" s="49"/>
      <c r="AE179" s="50"/>
      <c r="AF179" s="37">
        <v>1</v>
      </c>
      <c r="AG179" s="37"/>
      <c r="AH179" s="37"/>
      <c r="AI179" s="49"/>
      <c r="AJ179" s="51">
        <f>'EQUIPO ENERO 2025'!AP174</f>
        <v>5</v>
      </c>
      <c r="AK179" s="52">
        <f t="shared" ref="AK179:AO179" si="354">P179-Z179+AE179+U179</f>
        <v>5</v>
      </c>
      <c r="AL179" s="46">
        <f t="shared" si="354"/>
        <v>5</v>
      </c>
      <c r="AM179" s="46">
        <f t="shared" si="354"/>
        <v>5</v>
      </c>
      <c r="AN179" s="46">
        <f t="shared" si="354"/>
        <v>5</v>
      </c>
      <c r="AO179" s="46">
        <f t="shared" si="354"/>
        <v>5</v>
      </c>
      <c r="AP179" s="37"/>
      <c r="AQ179" s="43">
        <f t="shared" si="3"/>
        <v>5</v>
      </c>
      <c r="AR179" s="41"/>
      <c r="AS179" s="41">
        <v>461</v>
      </c>
      <c r="AT179" s="53"/>
      <c r="AU179" s="54"/>
      <c r="AV179" s="54"/>
    </row>
    <row r="180" spans="1:48" ht="90" customHeight="1" x14ac:dyDescent="0.4">
      <c r="A180" s="35">
        <f t="shared" si="123"/>
        <v>170</v>
      </c>
      <c r="B180" s="67" t="s">
        <v>747</v>
      </c>
      <c r="C180" s="41" t="s">
        <v>190</v>
      </c>
      <c r="D180" s="41" t="s">
        <v>58</v>
      </c>
      <c r="E180" s="53" t="s">
        <v>748</v>
      </c>
      <c r="F180" s="41" t="s">
        <v>700</v>
      </c>
      <c r="G180" s="53" t="s">
        <v>42</v>
      </c>
      <c r="H180" s="74"/>
      <c r="I180" s="41" t="s">
        <v>749</v>
      </c>
      <c r="J180" s="41" t="s">
        <v>72</v>
      </c>
      <c r="K180" s="66">
        <v>45673</v>
      </c>
      <c r="L180" s="43" t="s">
        <v>89</v>
      </c>
      <c r="M180" s="43">
        <v>129</v>
      </c>
      <c r="N180" s="41"/>
      <c r="O180" s="43">
        <f>'EQUIPO ABRIL 2025'!AQ176</f>
        <v>3</v>
      </c>
      <c r="P180" s="45">
        <f t="shared" si="0"/>
        <v>3</v>
      </c>
      <c r="Q180" s="46">
        <f t="shared" si="307"/>
        <v>3</v>
      </c>
      <c r="R180" s="46">
        <f t="shared" ref="R180:T180" si="355">AL180</f>
        <v>3</v>
      </c>
      <c r="S180" s="46">
        <f t="shared" si="355"/>
        <v>3</v>
      </c>
      <c r="T180" s="47">
        <f t="shared" si="355"/>
        <v>3</v>
      </c>
      <c r="U180" s="48"/>
      <c r="V180" s="37"/>
      <c r="W180" s="37"/>
      <c r="X180" s="37"/>
      <c r="Y180" s="49"/>
      <c r="Z180" s="138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1">
        <f>'EQUIPO ENERO 2025'!AP175</f>
        <v>3</v>
      </c>
      <c r="AK180" s="52">
        <f t="shared" ref="AK180:AO180" si="356">P180-Z180+AE180+U180</f>
        <v>3</v>
      </c>
      <c r="AL180" s="46">
        <f t="shared" si="356"/>
        <v>3</v>
      </c>
      <c r="AM180" s="46">
        <f t="shared" si="356"/>
        <v>3</v>
      </c>
      <c r="AN180" s="46">
        <f t="shared" si="356"/>
        <v>3</v>
      </c>
      <c r="AO180" s="46">
        <f t="shared" si="356"/>
        <v>3</v>
      </c>
      <c r="AP180" s="37"/>
      <c r="AQ180" s="43">
        <f t="shared" si="3"/>
        <v>3</v>
      </c>
      <c r="AR180" s="41"/>
      <c r="AS180" s="41"/>
      <c r="AT180" s="53"/>
      <c r="AU180" s="54"/>
      <c r="AV180" s="54"/>
    </row>
    <row r="181" spans="1:48" ht="90" customHeight="1" x14ac:dyDescent="0.4">
      <c r="A181" s="35">
        <f t="shared" si="123"/>
        <v>171</v>
      </c>
      <c r="B181" s="55" t="s">
        <v>751</v>
      </c>
      <c r="C181" s="41" t="s">
        <v>91</v>
      </c>
      <c r="D181" s="63" t="s">
        <v>63</v>
      </c>
      <c r="E181" s="57" t="s">
        <v>752</v>
      </c>
      <c r="F181" s="64" t="s">
        <v>700</v>
      </c>
      <c r="G181" s="55" t="s">
        <v>42</v>
      </c>
      <c r="H181" s="65">
        <v>17500</v>
      </c>
      <c r="I181" s="61" t="s">
        <v>753</v>
      </c>
      <c r="J181" s="63" t="s">
        <v>63</v>
      </c>
      <c r="K181" s="72">
        <v>45673</v>
      </c>
      <c r="L181" s="43">
        <v>2225338</v>
      </c>
      <c r="M181" s="43">
        <v>133</v>
      </c>
      <c r="N181" s="53" t="s">
        <v>1736</v>
      </c>
      <c r="O181" s="43">
        <f>'EQUIPO ABRIL 2025'!AQ177</f>
        <v>8</v>
      </c>
      <c r="P181" s="45">
        <f t="shared" si="0"/>
        <v>8</v>
      </c>
      <c r="Q181" s="46">
        <f t="shared" si="307"/>
        <v>8</v>
      </c>
      <c r="R181" s="46">
        <f t="shared" ref="R181:T181" si="357">AL181</f>
        <v>7</v>
      </c>
      <c r="S181" s="46">
        <f t="shared" si="357"/>
        <v>7</v>
      </c>
      <c r="T181" s="47">
        <f t="shared" si="357"/>
        <v>7</v>
      </c>
      <c r="U181" s="48"/>
      <c r="V181" s="37"/>
      <c r="W181" s="37"/>
      <c r="X181" s="37"/>
      <c r="Y181" s="49"/>
      <c r="Z181" s="138">
        <v>1</v>
      </c>
      <c r="AA181" s="139">
        <v>1</v>
      </c>
      <c r="AB181" s="37"/>
      <c r="AC181" s="37"/>
      <c r="AD181" s="49"/>
      <c r="AE181" s="50">
        <v>1</v>
      </c>
      <c r="AF181" s="37"/>
      <c r="AG181" s="37"/>
      <c r="AH181" s="37"/>
      <c r="AI181" s="49"/>
      <c r="AJ181" s="51">
        <f>'EQUIPO ENERO 2025'!AP176</f>
        <v>8</v>
      </c>
      <c r="AK181" s="52">
        <f t="shared" ref="AK181:AO181" si="358">P181-Z181+AE181+U181</f>
        <v>8</v>
      </c>
      <c r="AL181" s="46">
        <f t="shared" si="358"/>
        <v>7</v>
      </c>
      <c r="AM181" s="46">
        <f t="shared" si="358"/>
        <v>7</v>
      </c>
      <c r="AN181" s="46">
        <f t="shared" si="358"/>
        <v>7</v>
      </c>
      <c r="AO181" s="46">
        <f t="shared" si="358"/>
        <v>7</v>
      </c>
      <c r="AP181" s="38" t="s">
        <v>755</v>
      </c>
      <c r="AQ181" s="43">
        <f t="shared" si="3"/>
        <v>7</v>
      </c>
      <c r="AR181" s="53"/>
      <c r="AS181" s="53" t="s">
        <v>1737</v>
      </c>
      <c r="AT181" s="53"/>
      <c r="AU181" s="54"/>
      <c r="AV181" s="54"/>
    </row>
    <row r="182" spans="1:48" ht="90" customHeight="1" x14ac:dyDescent="0.4">
      <c r="A182" s="35">
        <f t="shared" si="123"/>
        <v>172</v>
      </c>
      <c r="B182" s="67" t="s">
        <v>756</v>
      </c>
      <c r="C182" s="41" t="s">
        <v>91</v>
      </c>
      <c r="D182" s="41" t="s">
        <v>58</v>
      </c>
      <c r="E182" s="41" t="s">
        <v>757</v>
      </c>
      <c r="F182" s="41" t="s">
        <v>700</v>
      </c>
      <c r="G182" s="53" t="s">
        <v>42</v>
      </c>
      <c r="H182" s="41" t="s">
        <v>97</v>
      </c>
      <c r="I182" s="41" t="s">
        <v>757</v>
      </c>
      <c r="J182" s="41" t="s">
        <v>72</v>
      </c>
      <c r="K182" s="66">
        <v>44592</v>
      </c>
      <c r="L182" s="43"/>
      <c r="M182" s="43"/>
      <c r="N182" s="41"/>
      <c r="O182" s="43">
        <f>'EQUIPO ABRIL 2025'!AQ178</f>
        <v>0</v>
      </c>
      <c r="P182" s="45">
        <f t="shared" si="0"/>
        <v>0</v>
      </c>
      <c r="Q182" s="46">
        <f t="shared" si="307"/>
        <v>0</v>
      </c>
      <c r="R182" s="46">
        <f t="shared" ref="R182:T182" si="359">AL182</f>
        <v>0</v>
      </c>
      <c r="S182" s="46">
        <f t="shared" si="359"/>
        <v>0</v>
      </c>
      <c r="T182" s="47">
        <f t="shared" si="359"/>
        <v>0</v>
      </c>
      <c r="U182" s="48"/>
      <c r="V182" s="37"/>
      <c r="W182" s="37"/>
      <c r="X182" s="37"/>
      <c r="Y182" s="49"/>
      <c r="Z182" s="138"/>
      <c r="AA182" s="139"/>
      <c r="AB182" s="37"/>
      <c r="AC182" s="37"/>
      <c r="AD182" s="49"/>
      <c r="AE182" s="50"/>
      <c r="AF182" s="37"/>
      <c r="AG182" s="37"/>
      <c r="AH182" s="37"/>
      <c r="AI182" s="49"/>
      <c r="AJ182" s="51">
        <f>'EQUIPO ENERO 2025'!AP177</f>
        <v>0</v>
      </c>
      <c r="AK182" s="52">
        <f t="shared" ref="AK182:AO182" si="360">P182-Z182+AE182+U182</f>
        <v>0</v>
      </c>
      <c r="AL182" s="46">
        <f t="shared" si="360"/>
        <v>0</v>
      </c>
      <c r="AM182" s="46">
        <f t="shared" si="360"/>
        <v>0</v>
      </c>
      <c r="AN182" s="46">
        <f t="shared" si="360"/>
        <v>0</v>
      </c>
      <c r="AO182" s="46">
        <f t="shared" si="360"/>
        <v>0</v>
      </c>
      <c r="AP182" s="37"/>
      <c r="AQ182" s="43">
        <f t="shared" si="3"/>
        <v>0</v>
      </c>
      <c r="AR182" s="41"/>
      <c r="AS182" s="41"/>
      <c r="AT182" s="53"/>
      <c r="AU182" s="54"/>
      <c r="AV182" s="54"/>
    </row>
    <row r="183" spans="1:48" ht="90" customHeight="1" x14ac:dyDescent="0.4">
      <c r="A183" s="35">
        <f t="shared" si="123"/>
        <v>173</v>
      </c>
      <c r="B183" s="67" t="s">
        <v>759</v>
      </c>
      <c r="C183" s="41" t="s">
        <v>91</v>
      </c>
      <c r="D183" s="63" t="s">
        <v>58</v>
      </c>
      <c r="E183" s="41" t="s">
        <v>406</v>
      </c>
      <c r="F183" s="41" t="s">
        <v>700</v>
      </c>
      <c r="G183" s="53" t="s">
        <v>42</v>
      </c>
      <c r="H183" s="74">
        <v>3800</v>
      </c>
      <c r="I183" s="41" t="s">
        <v>760</v>
      </c>
      <c r="J183" s="41" t="s">
        <v>72</v>
      </c>
      <c r="K183" s="72">
        <v>45687</v>
      </c>
      <c r="L183" s="43" t="s">
        <v>109</v>
      </c>
      <c r="M183" s="43">
        <v>150</v>
      </c>
      <c r="N183" s="131" t="s">
        <v>1738</v>
      </c>
      <c r="O183" s="43">
        <f>'EQUIPO ABRIL 2025'!AQ179</f>
        <v>6</v>
      </c>
      <c r="P183" s="45">
        <f t="shared" si="0"/>
        <v>6</v>
      </c>
      <c r="Q183" s="46">
        <f t="shared" si="307"/>
        <v>5</v>
      </c>
      <c r="R183" s="46">
        <f t="shared" ref="R183:T183" si="361">AL183</f>
        <v>5</v>
      </c>
      <c r="S183" s="46">
        <f t="shared" si="361"/>
        <v>5</v>
      </c>
      <c r="T183" s="47">
        <f t="shared" si="361"/>
        <v>5</v>
      </c>
      <c r="U183" s="48"/>
      <c r="V183" s="37"/>
      <c r="W183" s="37"/>
      <c r="X183" s="37"/>
      <c r="Y183" s="49"/>
      <c r="Z183" s="138">
        <v>2</v>
      </c>
      <c r="AA183" s="139"/>
      <c r="AB183" s="37"/>
      <c r="AC183" s="37"/>
      <c r="AD183" s="49"/>
      <c r="AE183" s="50">
        <v>1</v>
      </c>
      <c r="AF183" s="37"/>
      <c r="AG183" s="37"/>
      <c r="AH183" s="37"/>
      <c r="AI183" s="49"/>
      <c r="AJ183" s="51">
        <f>'EQUIPO ENERO 2025'!AP178</f>
        <v>7</v>
      </c>
      <c r="AK183" s="52">
        <f t="shared" ref="AK183:AO183" si="362">P183-Z183+AE183+U183</f>
        <v>5</v>
      </c>
      <c r="AL183" s="46">
        <f t="shared" si="362"/>
        <v>5</v>
      </c>
      <c r="AM183" s="46">
        <f t="shared" si="362"/>
        <v>5</v>
      </c>
      <c r="AN183" s="46">
        <f t="shared" si="362"/>
        <v>5</v>
      </c>
      <c r="AO183" s="46">
        <f t="shared" si="362"/>
        <v>5</v>
      </c>
      <c r="AP183" s="37"/>
      <c r="AQ183" s="43">
        <f t="shared" si="3"/>
        <v>5</v>
      </c>
      <c r="AR183" s="53">
        <v>1100300986</v>
      </c>
      <c r="AS183" s="53" t="s">
        <v>1739</v>
      </c>
      <c r="AT183" s="53"/>
      <c r="AU183" s="54"/>
      <c r="AV183" s="54"/>
    </row>
    <row r="184" spans="1:48" ht="90" customHeight="1" x14ac:dyDescent="0.4">
      <c r="A184" s="35">
        <f t="shared" si="123"/>
        <v>174</v>
      </c>
      <c r="B184" s="73" t="s">
        <v>762</v>
      </c>
      <c r="C184" s="44" t="s">
        <v>155</v>
      </c>
      <c r="D184" s="41"/>
      <c r="E184" s="41" t="s">
        <v>689</v>
      </c>
      <c r="F184" s="41" t="s">
        <v>700</v>
      </c>
      <c r="G184" s="44" t="s">
        <v>42</v>
      </c>
      <c r="H184" s="41"/>
      <c r="I184" s="44"/>
      <c r="J184" s="41" t="s">
        <v>72</v>
      </c>
      <c r="K184" s="72">
        <v>45811</v>
      </c>
      <c r="L184" s="43"/>
      <c r="M184" s="43">
        <v>223</v>
      </c>
      <c r="N184" s="44"/>
      <c r="O184" s="43">
        <f>'EQUIPO ABRIL 2025'!AQ180</f>
        <v>0</v>
      </c>
      <c r="P184" s="45">
        <f t="shared" si="0"/>
        <v>0</v>
      </c>
      <c r="Q184" s="46">
        <f t="shared" si="307"/>
        <v>0</v>
      </c>
      <c r="R184" s="46">
        <f t="shared" ref="R184:T184" si="363">AL184</f>
        <v>0</v>
      </c>
      <c r="S184" s="46">
        <f t="shared" si="363"/>
        <v>1</v>
      </c>
      <c r="T184" s="47">
        <f t="shared" si="363"/>
        <v>1</v>
      </c>
      <c r="U184" s="48"/>
      <c r="V184" s="37"/>
      <c r="W184" s="37">
        <v>1</v>
      </c>
      <c r="X184" s="37"/>
      <c r="Y184" s="49"/>
      <c r="Z184" s="50"/>
      <c r="AA184" s="37"/>
      <c r="AB184" s="37"/>
      <c r="AC184" s="37"/>
      <c r="AD184" s="49"/>
      <c r="AE184" s="50"/>
      <c r="AF184" s="37"/>
      <c r="AG184" s="37"/>
      <c r="AH184" s="37"/>
      <c r="AI184" s="49"/>
      <c r="AJ184" s="51">
        <f>'EQUIPO ENERO 2025'!AP179</f>
        <v>0</v>
      </c>
      <c r="AK184" s="52">
        <f t="shared" ref="AK184:AO184" si="364">P184-Z184+AE184+U184</f>
        <v>0</v>
      </c>
      <c r="AL184" s="46">
        <f t="shared" si="364"/>
        <v>0</v>
      </c>
      <c r="AM184" s="46">
        <f t="shared" si="364"/>
        <v>1</v>
      </c>
      <c r="AN184" s="46">
        <f t="shared" si="364"/>
        <v>1</v>
      </c>
      <c r="AO184" s="46">
        <f t="shared" si="364"/>
        <v>1</v>
      </c>
      <c r="AP184" s="37"/>
      <c r="AQ184" s="43">
        <f t="shared" si="3"/>
        <v>1</v>
      </c>
      <c r="AR184" s="41"/>
      <c r="AS184" s="41"/>
      <c r="AT184" s="53"/>
      <c r="AU184" s="54"/>
      <c r="AV184" s="54"/>
    </row>
    <row r="185" spans="1:48" ht="90" customHeight="1" x14ac:dyDescent="0.4">
      <c r="A185" s="35">
        <f t="shared" si="123"/>
        <v>175</v>
      </c>
      <c r="B185" s="73" t="s">
        <v>763</v>
      </c>
      <c r="C185" s="44" t="s">
        <v>132</v>
      </c>
      <c r="D185" s="41" t="s">
        <v>176</v>
      </c>
      <c r="E185" s="41" t="s">
        <v>764</v>
      </c>
      <c r="F185" s="41" t="s">
        <v>700</v>
      </c>
      <c r="G185" s="44" t="s">
        <v>42</v>
      </c>
      <c r="H185" s="41"/>
      <c r="I185" s="44"/>
      <c r="J185" s="41" t="s">
        <v>386</v>
      </c>
      <c r="K185" s="72">
        <v>45539</v>
      </c>
      <c r="L185" s="43" t="s">
        <v>625</v>
      </c>
      <c r="M185" s="43">
        <v>33</v>
      </c>
      <c r="N185" s="44"/>
      <c r="O185" s="43">
        <f>'EQUIPO ABRIL 2025'!AQ181</f>
        <v>3</v>
      </c>
      <c r="P185" s="45">
        <f t="shared" si="0"/>
        <v>3</v>
      </c>
      <c r="Q185" s="46">
        <f t="shared" si="307"/>
        <v>3</v>
      </c>
      <c r="R185" s="46">
        <f t="shared" ref="R185:T185" si="365">AL185</f>
        <v>3</v>
      </c>
      <c r="S185" s="46">
        <f t="shared" si="365"/>
        <v>3</v>
      </c>
      <c r="T185" s="47">
        <f t="shared" si="365"/>
        <v>3</v>
      </c>
      <c r="U185" s="48"/>
      <c r="V185" s="37"/>
      <c r="W185" s="37"/>
      <c r="X185" s="37"/>
      <c r="Y185" s="49"/>
      <c r="Z185" s="50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1">
        <f>'EQUIPO ENERO 2025'!AP180</f>
        <v>3</v>
      </c>
      <c r="AK185" s="52">
        <f t="shared" ref="AK185:AO185" si="366">P185-Z185+AE185+U185</f>
        <v>3</v>
      </c>
      <c r="AL185" s="46">
        <f t="shared" si="366"/>
        <v>3</v>
      </c>
      <c r="AM185" s="46">
        <f t="shared" si="366"/>
        <v>3</v>
      </c>
      <c r="AN185" s="46">
        <f t="shared" si="366"/>
        <v>3</v>
      </c>
      <c r="AO185" s="46">
        <f t="shared" si="366"/>
        <v>3</v>
      </c>
      <c r="AP185" s="37"/>
      <c r="AQ185" s="43">
        <f t="shared" si="3"/>
        <v>3</v>
      </c>
      <c r="AR185" s="41"/>
      <c r="AS185" s="41"/>
      <c r="AT185" s="53"/>
      <c r="AU185" s="54"/>
      <c r="AV185" s="54"/>
    </row>
    <row r="186" spans="1:48" ht="90" customHeight="1" x14ac:dyDescent="0.4">
      <c r="A186" s="35">
        <f t="shared" si="123"/>
        <v>176</v>
      </c>
      <c r="B186" s="73" t="s">
        <v>765</v>
      </c>
      <c r="C186" s="44" t="s">
        <v>132</v>
      </c>
      <c r="D186" s="41" t="s">
        <v>58</v>
      </c>
      <c r="E186" s="41" t="s">
        <v>766</v>
      </c>
      <c r="F186" s="41" t="s">
        <v>700</v>
      </c>
      <c r="G186" s="44"/>
      <c r="H186" s="41"/>
      <c r="I186" s="41" t="s">
        <v>766</v>
      </c>
      <c r="J186" s="41" t="s">
        <v>72</v>
      </c>
      <c r="K186" s="72">
        <v>45574</v>
      </c>
      <c r="L186" s="43" t="s">
        <v>142</v>
      </c>
      <c r="M186" s="43">
        <v>74</v>
      </c>
      <c r="N186" s="44"/>
      <c r="O186" s="43">
        <f>'EQUIPO ABRIL 2025'!AQ182</f>
        <v>5</v>
      </c>
      <c r="P186" s="45">
        <f t="shared" si="0"/>
        <v>5</v>
      </c>
      <c r="Q186" s="46">
        <f t="shared" si="307"/>
        <v>5</v>
      </c>
      <c r="R186" s="46">
        <f t="shared" ref="R186:T186" si="367">AL186</f>
        <v>5</v>
      </c>
      <c r="S186" s="46">
        <f t="shared" si="367"/>
        <v>5</v>
      </c>
      <c r="T186" s="47">
        <f t="shared" si="367"/>
        <v>5</v>
      </c>
      <c r="U186" s="48"/>
      <c r="V186" s="37"/>
      <c r="W186" s="37"/>
      <c r="X186" s="37"/>
      <c r="Y186" s="49"/>
      <c r="Z186" s="50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1">
        <f>'EQUIPO ENERO 2025'!AP181</f>
        <v>5</v>
      </c>
      <c r="AK186" s="52">
        <f t="shared" ref="AK186:AO186" si="368">P186-Z186+AE186+U186</f>
        <v>5</v>
      </c>
      <c r="AL186" s="46">
        <f t="shared" si="368"/>
        <v>5</v>
      </c>
      <c r="AM186" s="46">
        <f t="shared" si="368"/>
        <v>5</v>
      </c>
      <c r="AN186" s="46">
        <f t="shared" si="368"/>
        <v>5</v>
      </c>
      <c r="AO186" s="46">
        <f t="shared" si="368"/>
        <v>5</v>
      </c>
      <c r="AP186" s="37"/>
      <c r="AQ186" s="43">
        <f t="shared" si="3"/>
        <v>5</v>
      </c>
      <c r="AR186" s="41"/>
      <c r="AS186" s="41"/>
      <c r="AT186" s="53"/>
      <c r="AU186" s="54"/>
      <c r="AV186" s="54"/>
    </row>
    <row r="187" spans="1:48" ht="90" customHeight="1" x14ac:dyDescent="0.4">
      <c r="A187" s="35">
        <f t="shared" si="123"/>
        <v>177</v>
      </c>
      <c r="B187" s="73" t="s">
        <v>767</v>
      </c>
      <c r="C187" s="44" t="s">
        <v>132</v>
      </c>
      <c r="D187" s="41" t="s">
        <v>58</v>
      </c>
      <c r="E187" s="41" t="s">
        <v>768</v>
      </c>
      <c r="F187" s="41" t="s">
        <v>700</v>
      </c>
      <c r="G187" s="44"/>
      <c r="H187" s="41"/>
      <c r="I187" s="41" t="s">
        <v>768</v>
      </c>
      <c r="J187" s="41" t="s">
        <v>72</v>
      </c>
      <c r="K187" s="72">
        <v>45574</v>
      </c>
      <c r="L187" s="43" t="s">
        <v>142</v>
      </c>
      <c r="M187" s="43">
        <v>74</v>
      </c>
      <c r="N187" s="44"/>
      <c r="O187" s="43">
        <f>'EQUIPO ABRIL 2025'!AQ183</f>
        <v>5</v>
      </c>
      <c r="P187" s="45">
        <f t="shared" si="0"/>
        <v>5</v>
      </c>
      <c r="Q187" s="46">
        <f t="shared" si="307"/>
        <v>5</v>
      </c>
      <c r="R187" s="46">
        <f t="shared" ref="R187:T187" si="369">AL187</f>
        <v>5</v>
      </c>
      <c r="S187" s="46">
        <f t="shared" si="369"/>
        <v>5</v>
      </c>
      <c r="T187" s="47">
        <f t="shared" si="369"/>
        <v>5</v>
      </c>
      <c r="U187" s="48"/>
      <c r="V187" s="37"/>
      <c r="W187" s="37"/>
      <c r="X187" s="37"/>
      <c r="Y187" s="49"/>
      <c r="Z187" s="50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1">
        <f>'EQUIPO ENERO 2025'!AP182</f>
        <v>5</v>
      </c>
      <c r="AK187" s="52">
        <f t="shared" ref="AK187:AO187" si="370">P187-Z187+AE187+U187</f>
        <v>5</v>
      </c>
      <c r="AL187" s="46">
        <f t="shared" si="370"/>
        <v>5</v>
      </c>
      <c r="AM187" s="46">
        <f t="shared" si="370"/>
        <v>5</v>
      </c>
      <c r="AN187" s="46">
        <f t="shared" si="370"/>
        <v>5</v>
      </c>
      <c r="AO187" s="46">
        <f t="shared" si="370"/>
        <v>5</v>
      </c>
      <c r="AP187" s="37"/>
      <c r="AQ187" s="43">
        <f t="shared" si="3"/>
        <v>5</v>
      </c>
      <c r="AR187" s="41"/>
      <c r="AS187" s="41"/>
      <c r="AT187" s="53"/>
      <c r="AU187" s="54"/>
      <c r="AV187" s="54"/>
    </row>
    <row r="188" spans="1:48" ht="90" customHeight="1" x14ac:dyDescent="0.4">
      <c r="A188" s="35">
        <f t="shared" si="123"/>
        <v>178</v>
      </c>
      <c r="B188" s="73" t="s">
        <v>770</v>
      </c>
      <c r="C188" s="44" t="s">
        <v>155</v>
      </c>
      <c r="D188" s="53" t="s">
        <v>176</v>
      </c>
      <c r="E188" s="41" t="s">
        <v>771</v>
      </c>
      <c r="F188" s="41" t="s">
        <v>700</v>
      </c>
      <c r="G188" s="44" t="s">
        <v>42</v>
      </c>
      <c r="H188" s="74">
        <v>9600</v>
      </c>
      <c r="I188" s="41" t="s">
        <v>771</v>
      </c>
      <c r="J188" s="41" t="s">
        <v>160</v>
      </c>
      <c r="K188" s="72">
        <v>45666</v>
      </c>
      <c r="L188" s="43" t="s">
        <v>45</v>
      </c>
      <c r="M188" s="43">
        <v>117</v>
      </c>
      <c r="N188" s="44"/>
      <c r="O188" s="43">
        <f>'EQUIPO ABRIL 2025'!AQ184</f>
        <v>0</v>
      </c>
      <c r="P188" s="45">
        <f t="shared" si="0"/>
        <v>0</v>
      </c>
      <c r="Q188" s="46">
        <f t="shared" si="307"/>
        <v>0</v>
      </c>
      <c r="R188" s="46">
        <f t="shared" ref="R188:T188" si="371">AL188</f>
        <v>0</v>
      </c>
      <c r="S188" s="46">
        <f t="shared" si="371"/>
        <v>0</v>
      </c>
      <c r="T188" s="47">
        <f t="shared" si="371"/>
        <v>0</v>
      </c>
      <c r="U188" s="48"/>
      <c r="V188" s="37"/>
      <c r="W188" s="37"/>
      <c r="X188" s="37"/>
      <c r="Y188" s="49"/>
      <c r="Z188" s="50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1">
        <f>'EQUIPO ENERO 2025'!AP183</f>
        <v>0</v>
      </c>
      <c r="AK188" s="52">
        <f t="shared" ref="AK188:AO188" si="372">P188-Z188+AE188+U188</f>
        <v>0</v>
      </c>
      <c r="AL188" s="46">
        <f t="shared" si="372"/>
        <v>0</v>
      </c>
      <c r="AM188" s="46">
        <f t="shared" si="372"/>
        <v>0</v>
      </c>
      <c r="AN188" s="46">
        <f t="shared" si="372"/>
        <v>0</v>
      </c>
      <c r="AO188" s="46">
        <f t="shared" si="372"/>
        <v>0</v>
      </c>
      <c r="AP188" s="37"/>
      <c r="AQ188" s="43">
        <f t="shared" si="3"/>
        <v>0</v>
      </c>
      <c r="AR188" s="41"/>
      <c r="AS188" s="41"/>
      <c r="AT188" s="53"/>
      <c r="AU188" s="54"/>
      <c r="AV188" s="54"/>
    </row>
    <row r="189" spans="1:48" ht="90" customHeight="1" x14ac:dyDescent="0.4">
      <c r="A189" s="35">
        <f t="shared" si="123"/>
        <v>179</v>
      </c>
      <c r="B189" s="67" t="s">
        <v>775</v>
      </c>
      <c r="C189" s="41" t="s">
        <v>91</v>
      </c>
      <c r="D189" s="41" t="s">
        <v>58</v>
      </c>
      <c r="E189" s="41" t="s">
        <v>776</v>
      </c>
      <c r="F189" s="41" t="s">
        <v>700</v>
      </c>
      <c r="G189" s="41" t="s">
        <v>42</v>
      </c>
      <c r="H189" s="74">
        <v>3800</v>
      </c>
      <c r="I189" s="41" t="s">
        <v>777</v>
      </c>
      <c r="J189" s="41" t="s">
        <v>72</v>
      </c>
      <c r="K189" s="72">
        <v>45574</v>
      </c>
      <c r="L189" s="43" t="s">
        <v>142</v>
      </c>
      <c r="M189" s="43">
        <v>72</v>
      </c>
      <c r="N189" s="133" t="s">
        <v>463</v>
      </c>
      <c r="O189" s="43">
        <f>'EQUIPO ABRIL 2025'!AQ185</f>
        <v>13</v>
      </c>
      <c r="P189" s="45">
        <f t="shared" si="0"/>
        <v>13</v>
      </c>
      <c r="Q189" s="46">
        <f t="shared" si="307"/>
        <v>13</v>
      </c>
      <c r="R189" s="46">
        <f t="shared" ref="R189:T189" si="373">AL189</f>
        <v>13</v>
      </c>
      <c r="S189" s="46">
        <f t="shared" si="373"/>
        <v>11</v>
      </c>
      <c r="T189" s="47">
        <f t="shared" si="373"/>
        <v>11</v>
      </c>
      <c r="U189" s="48"/>
      <c r="V189" s="37"/>
      <c r="W189" s="37"/>
      <c r="X189" s="37"/>
      <c r="Y189" s="49"/>
      <c r="Z189" s="138"/>
      <c r="AA189" s="139"/>
      <c r="AB189" s="37">
        <v>3</v>
      </c>
      <c r="AC189" s="37"/>
      <c r="AD189" s="49"/>
      <c r="AE189" s="50"/>
      <c r="AF189" s="37"/>
      <c r="AG189" s="37">
        <v>1</v>
      </c>
      <c r="AH189" s="37"/>
      <c r="AI189" s="49"/>
      <c r="AJ189" s="51">
        <f>'EQUIPO ENERO 2025'!AP184</f>
        <v>14</v>
      </c>
      <c r="AK189" s="52">
        <f t="shared" ref="AK189:AO189" si="374">P189-Z189+AE189+U189</f>
        <v>13</v>
      </c>
      <c r="AL189" s="46">
        <f t="shared" si="374"/>
        <v>13</v>
      </c>
      <c r="AM189" s="46">
        <f t="shared" si="374"/>
        <v>11</v>
      </c>
      <c r="AN189" s="46">
        <f t="shared" si="374"/>
        <v>11</v>
      </c>
      <c r="AO189" s="46">
        <f t="shared" si="374"/>
        <v>11</v>
      </c>
      <c r="AP189" s="37"/>
      <c r="AQ189" s="43">
        <f t="shared" si="3"/>
        <v>11</v>
      </c>
      <c r="AR189" s="41"/>
      <c r="AS189" s="41" t="s">
        <v>1740</v>
      </c>
      <c r="AT189" s="53"/>
      <c r="AU189" s="54"/>
      <c r="AV189" s="54"/>
    </row>
    <row r="190" spans="1:48" ht="90" customHeight="1" x14ac:dyDescent="0.4">
      <c r="A190" s="35">
        <f t="shared" si="123"/>
        <v>180</v>
      </c>
      <c r="B190" s="67" t="s">
        <v>781</v>
      </c>
      <c r="C190" s="41" t="s">
        <v>91</v>
      </c>
      <c r="D190" s="41" t="s">
        <v>411</v>
      </c>
      <c r="E190" s="41" t="s">
        <v>782</v>
      </c>
      <c r="F190" s="41" t="s">
        <v>472</v>
      </c>
      <c r="G190" s="53" t="s">
        <v>42</v>
      </c>
      <c r="H190" s="41"/>
      <c r="I190" s="41" t="s">
        <v>782</v>
      </c>
      <c r="J190" s="41" t="s">
        <v>72</v>
      </c>
      <c r="K190" s="72">
        <v>45139</v>
      </c>
      <c r="L190" s="43">
        <v>781781092133</v>
      </c>
      <c r="M190" s="43">
        <v>419</v>
      </c>
      <c r="N190" s="44"/>
      <c r="O190" s="43">
        <f>'EQUIPO ABRIL 2025'!AQ186</f>
        <v>1</v>
      </c>
      <c r="P190" s="45">
        <f t="shared" si="0"/>
        <v>1</v>
      </c>
      <c r="Q190" s="46">
        <f t="shared" si="307"/>
        <v>1</v>
      </c>
      <c r="R190" s="46">
        <f t="shared" ref="R190:T190" si="375">AL190</f>
        <v>1</v>
      </c>
      <c r="S190" s="46">
        <f t="shared" si="375"/>
        <v>1</v>
      </c>
      <c r="T190" s="47">
        <f t="shared" si="375"/>
        <v>1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1">
        <f>'EQUIPO ENERO 2025'!AP185</f>
        <v>1</v>
      </c>
      <c r="AK190" s="52">
        <f t="shared" ref="AK190:AO190" si="376">P190-Z190+AE190+U190</f>
        <v>1</v>
      </c>
      <c r="AL190" s="46">
        <f t="shared" si="376"/>
        <v>1</v>
      </c>
      <c r="AM190" s="46">
        <f t="shared" si="376"/>
        <v>1</v>
      </c>
      <c r="AN190" s="46">
        <f t="shared" si="376"/>
        <v>1</v>
      </c>
      <c r="AO190" s="46">
        <f t="shared" si="376"/>
        <v>1</v>
      </c>
      <c r="AP190" s="37"/>
      <c r="AQ190" s="43">
        <f t="shared" si="3"/>
        <v>1</v>
      </c>
      <c r="AR190" s="41"/>
      <c r="AS190" s="41"/>
      <c r="AT190" s="53"/>
      <c r="AU190" s="54"/>
      <c r="AV190" s="54"/>
    </row>
    <row r="191" spans="1:48" ht="90" customHeight="1" x14ac:dyDescent="0.4">
      <c r="A191" s="35">
        <f t="shared" si="123"/>
        <v>181</v>
      </c>
      <c r="B191" s="55" t="s">
        <v>784</v>
      </c>
      <c r="C191" s="58" t="s">
        <v>38</v>
      </c>
      <c r="D191" s="56" t="s">
        <v>58</v>
      </c>
      <c r="E191" s="57" t="s">
        <v>59</v>
      </c>
      <c r="F191" s="58" t="s">
        <v>439</v>
      </c>
      <c r="G191" s="59" t="s">
        <v>42</v>
      </c>
      <c r="H191" s="58"/>
      <c r="I191" s="61" t="s">
        <v>785</v>
      </c>
      <c r="J191" s="74" t="s">
        <v>58</v>
      </c>
      <c r="K191" s="66">
        <v>44592</v>
      </c>
      <c r="L191" s="43"/>
      <c r="M191" s="43"/>
      <c r="N191" s="41"/>
      <c r="O191" s="43">
        <f>'EQUIPO ABRIL 2025'!AQ187</f>
        <v>1</v>
      </c>
      <c r="P191" s="45">
        <f t="shared" si="0"/>
        <v>1</v>
      </c>
      <c r="Q191" s="46">
        <f t="shared" si="307"/>
        <v>1</v>
      </c>
      <c r="R191" s="46">
        <f t="shared" ref="R191:T191" si="377">AL191</f>
        <v>1</v>
      </c>
      <c r="S191" s="46">
        <f t="shared" si="377"/>
        <v>1</v>
      </c>
      <c r="T191" s="47">
        <f t="shared" si="377"/>
        <v>1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1">
        <f>'EQUIPO ENERO 2025'!AP186</f>
        <v>1</v>
      </c>
      <c r="AK191" s="52">
        <f t="shared" ref="AK191:AO191" si="378">P191-Z191+AE191+U191</f>
        <v>1</v>
      </c>
      <c r="AL191" s="46">
        <f t="shared" si="378"/>
        <v>1</v>
      </c>
      <c r="AM191" s="46">
        <f t="shared" si="378"/>
        <v>1</v>
      </c>
      <c r="AN191" s="46">
        <f t="shared" si="378"/>
        <v>1</v>
      </c>
      <c r="AO191" s="46">
        <f t="shared" si="378"/>
        <v>1</v>
      </c>
      <c r="AP191" s="37"/>
      <c r="AQ191" s="43">
        <f t="shared" si="3"/>
        <v>1</v>
      </c>
      <c r="AR191" s="41"/>
      <c r="AS191" s="41"/>
      <c r="AT191" s="53"/>
      <c r="AU191" s="54"/>
      <c r="AV191" s="54"/>
    </row>
    <row r="192" spans="1:48" ht="90" customHeight="1" x14ac:dyDescent="0.4">
      <c r="A192" s="35">
        <f t="shared" si="123"/>
        <v>182</v>
      </c>
      <c r="B192" s="55" t="s">
        <v>787</v>
      </c>
      <c r="C192" s="58" t="s">
        <v>38</v>
      </c>
      <c r="D192" s="63" t="s">
        <v>788</v>
      </c>
      <c r="E192" s="57" t="s">
        <v>788</v>
      </c>
      <c r="F192" s="64" t="s">
        <v>789</v>
      </c>
      <c r="G192" s="55" t="s">
        <v>42</v>
      </c>
      <c r="H192" s="64"/>
      <c r="I192" s="61" t="s">
        <v>790</v>
      </c>
      <c r="J192" s="63" t="s">
        <v>788</v>
      </c>
      <c r="K192" s="66">
        <v>44592</v>
      </c>
      <c r="L192" s="43"/>
      <c r="M192" s="43"/>
      <c r="N192" s="53"/>
      <c r="O192" s="43">
        <f>'EQUIPO ABRIL 2025'!AQ188</f>
        <v>1</v>
      </c>
      <c r="P192" s="45">
        <f t="shared" si="0"/>
        <v>1</v>
      </c>
      <c r="Q192" s="46">
        <f t="shared" si="307"/>
        <v>1</v>
      </c>
      <c r="R192" s="46">
        <f t="shared" ref="R192:T192" si="379">AL192</f>
        <v>1</v>
      </c>
      <c r="S192" s="46">
        <f t="shared" si="379"/>
        <v>1</v>
      </c>
      <c r="T192" s="47">
        <f t="shared" si="379"/>
        <v>1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1">
        <f>'EQUIPO ENERO 2025'!AP187</f>
        <v>1</v>
      </c>
      <c r="AK192" s="52">
        <f t="shared" ref="AK192:AO192" si="380">P192-Z192+AE192+U192</f>
        <v>1</v>
      </c>
      <c r="AL192" s="46">
        <f t="shared" si="380"/>
        <v>1</v>
      </c>
      <c r="AM192" s="46">
        <f t="shared" si="380"/>
        <v>1</v>
      </c>
      <c r="AN192" s="46">
        <f t="shared" si="380"/>
        <v>1</v>
      </c>
      <c r="AO192" s="46">
        <f t="shared" si="380"/>
        <v>1</v>
      </c>
      <c r="AP192" s="37"/>
      <c r="AQ192" s="43">
        <f t="shared" si="3"/>
        <v>1</v>
      </c>
      <c r="AR192" s="41"/>
      <c r="AS192" s="41"/>
      <c r="AT192" s="53"/>
      <c r="AU192" s="54"/>
      <c r="AV192" s="54"/>
    </row>
    <row r="193" spans="1:48" ht="90" customHeight="1" x14ac:dyDescent="0.4">
      <c r="A193" s="35">
        <f t="shared" si="123"/>
        <v>183</v>
      </c>
      <c r="B193" s="67" t="s">
        <v>791</v>
      </c>
      <c r="C193" s="41" t="s">
        <v>91</v>
      </c>
      <c r="D193" s="41" t="s">
        <v>72</v>
      </c>
      <c r="E193" s="41" t="s">
        <v>792</v>
      </c>
      <c r="F193" s="41" t="s">
        <v>793</v>
      </c>
      <c r="G193" s="53" t="s">
        <v>42</v>
      </c>
      <c r="H193" s="74">
        <v>1300</v>
      </c>
      <c r="I193" s="41" t="s">
        <v>794</v>
      </c>
      <c r="J193" s="41" t="s">
        <v>72</v>
      </c>
      <c r="K193" s="72">
        <v>45316</v>
      </c>
      <c r="L193" s="43"/>
      <c r="M193" s="43">
        <v>15</v>
      </c>
      <c r="N193" s="53"/>
      <c r="O193" s="43">
        <f>'EQUIPO ABRIL 2025'!AQ189</f>
        <v>5</v>
      </c>
      <c r="P193" s="45">
        <f t="shared" si="0"/>
        <v>5</v>
      </c>
      <c r="Q193" s="46">
        <f t="shared" si="307"/>
        <v>5</v>
      </c>
      <c r="R193" s="46">
        <f t="shared" ref="R193:T193" si="381">AL193</f>
        <v>5</v>
      </c>
      <c r="S193" s="46">
        <f t="shared" si="381"/>
        <v>5</v>
      </c>
      <c r="T193" s="47">
        <f t="shared" si="381"/>
        <v>5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1">
        <f>'EQUIPO ENERO 2025'!AP188</f>
        <v>5</v>
      </c>
      <c r="AK193" s="52">
        <f t="shared" ref="AK193:AO193" si="382">P193-Z193+AE193+U193</f>
        <v>5</v>
      </c>
      <c r="AL193" s="46">
        <f t="shared" si="382"/>
        <v>5</v>
      </c>
      <c r="AM193" s="46">
        <f t="shared" si="382"/>
        <v>5</v>
      </c>
      <c r="AN193" s="46">
        <f t="shared" si="382"/>
        <v>5</v>
      </c>
      <c r="AO193" s="46">
        <f t="shared" si="382"/>
        <v>5</v>
      </c>
      <c r="AP193" s="37"/>
      <c r="AQ193" s="43">
        <f t="shared" si="3"/>
        <v>5</v>
      </c>
      <c r="AR193" s="41"/>
      <c r="AS193" s="41"/>
      <c r="AT193" s="53"/>
      <c r="AU193" s="54"/>
      <c r="AV193" s="54"/>
    </row>
    <row r="194" spans="1:48" ht="90" customHeight="1" x14ac:dyDescent="0.4">
      <c r="A194" s="35">
        <f t="shared" si="123"/>
        <v>184</v>
      </c>
      <c r="B194" s="67" t="s">
        <v>795</v>
      </c>
      <c r="C194" s="41" t="s">
        <v>91</v>
      </c>
      <c r="D194" s="41" t="s">
        <v>72</v>
      </c>
      <c r="E194" s="41" t="s">
        <v>792</v>
      </c>
      <c r="F194" s="41" t="s">
        <v>796</v>
      </c>
      <c r="G194" s="53" t="s">
        <v>42</v>
      </c>
      <c r="H194" s="74">
        <v>2800</v>
      </c>
      <c r="I194" s="41" t="s">
        <v>797</v>
      </c>
      <c r="J194" s="41" t="s">
        <v>72</v>
      </c>
      <c r="K194" s="72">
        <v>45107</v>
      </c>
      <c r="L194" s="43" t="s">
        <v>109</v>
      </c>
      <c r="M194" s="43">
        <v>392</v>
      </c>
      <c r="N194" s="44"/>
      <c r="O194" s="43">
        <f>'EQUIPO ABRIL 2025'!AQ190</f>
        <v>2</v>
      </c>
      <c r="P194" s="45">
        <f t="shared" si="0"/>
        <v>2</v>
      </c>
      <c r="Q194" s="46">
        <f t="shared" si="307"/>
        <v>2</v>
      </c>
      <c r="R194" s="46">
        <f t="shared" ref="R194:T194" si="383">AL194</f>
        <v>2</v>
      </c>
      <c r="S194" s="46">
        <f t="shared" si="383"/>
        <v>2</v>
      </c>
      <c r="T194" s="47">
        <f t="shared" si="383"/>
        <v>2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1">
        <f>'EQUIPO ENERO 2025'!AP189</f>
        <v>2</v>
      </c>
      <c r="AK194" s="52">
        <f t="shared" ref="AK194:AO194" si="384">P194-Z194+AE194+U194</f>
        <v>2</v>
      </c>
      <c r="AL194" s="46">
        <f t="shared" si="384"/>
        <v>2</v>
      </c>
      <c r="AM194" s="46">
        <f t="shared" si="384"/>
        <v>2</v>
      </c>
      <c r="AN194" s="46">
        <f t="shared" si="384"/>
        <v>2</v>
      </c>
      <c r="AO194" s="46">
        <f t="shared" si="384"/>
        <v>2</v>
      </c>
      <c r="AP194" s="37"/>
      <c r="AQ194" s="43">
        <f t="shared" si="3"/>
        <v>2</v>
      </c>
      <c r="AR194" s="41"/>
      <c r="AS194" s="41"/>
      <c r="AT194" s="53"/>
      <c r="AU194" s="54"/>
      <c r="AV194" s="54"/>
    </row>
    <row r="195" spans="1:48" ht="90" customHeight="1" x14ac:dyDescent="0.4">
      <c r="A195" s="35">
        <f t="shared" si="123"/>
        <v>185</v>
      </c>
      <c r="B195" s="67" t="s">
        <v>798</v>
      </c>
      <c r="C195" s="41" t="s">
        <v>190</v>
      </c>
      <c r="D195" s="41" t="s">
        <v>72</v>
      </c>
      <c r="E195" s="41" t="s">
        <v>792</v>
      </c>
      <c r="F195" s="41" t="s">
        <v>799</v>
      </c>
      <c r="G195" s="53" t="s">
        <v>42</v>
      </c>
      <c r="H195" s="74"/>
      <c r="I195" s="41" t="s">
        <v>800</v>
      </c>
      <c r="J195" s="41" t="s">
        <v>72</v>
      </c>
      <c r="K195" s="72">
        <v>45566</v>
      </c>
      <c r="L195" s="43" t="s">
        <v>277</v>
      </c>
      <c r="M195" s="43">
        <v>68</v>
      </c>
      <c r="N195" s="44" t="s">
        <v>463</v>
      </c>
      <c r="O195" s="43">
        <f>'EQUIPO ABRIL 2025'!AQ191</f>
        <v>2</v>
      </c>
      <c r="P195" s="45">
        <f t="shared" si="0"/>
        <v>2</v>
      </c>
      <c r="Q195" s="46">
        <f t="shared" si="307"/>
        <v>2</v>
      </c>
      <c r="R195" s="46">
        <f t="shared" ref="R195:T195" si="385">AL195</f>
        <v>2</v>
      </c>
      <c r="S195" s="46">
        <f t="shared" si="385"/>
        <v>1</v>
      </c>
      <c r="T195" s="47">
        <f t="shared" si="385"/>
        <v>1</v>
      </c>
      <c r="U195" s="48"/>
      <c r="V195" s="37"/>
      <c r="W195" s="37"/>
      <c r="X195" s="37"/>
      <c r="Y195" s="49"/>
      <c r="Z195" s="138"/>
      <c r="AA195" s="139"/>
      <c r="AB195" s="37">
        <v>1</v>
      </c>
      <c r="AC195" s="37"/>
      <c r="AD195" s="49"/>
      <c r="AE195" s="50"/>
      <c r="AF195" s="37"/>
      <c r="AG195" s="37"/>
      <c r="AH195" s="37"/>
      <c r="AI195" s="49"/>
      <c r="AJ195" s="51">
        <f>'EQUIPO ENERO 2025'!AP190</f>
        <v>2</v>
      </c>
      <c r="AK195" s="52">
        <f t="shared" ref="AK195:AO195" si="386">P195-Z195+AE195+U195</f>
        <v>2</v>
      </c>
      <c r="AL195" s="46">
        <f t="shared" si="386"/>
        <v>2</v>
      </c>
      <c r="AM195" s="46">
        <f t="shared" si="386"/>
        <v>1</v>
      </c>
      <c r="AN195" s="46">
        <f t="shared" si="386"/>
        <v>1</v>
      </c>
      <c r="AO195" s="46">
        <f t="shared" si="386"/>
        <v>1</v>
      </c>
      <c r="AP195" s="37"/>
      <c r="AQ195" s="43">
        <f t="shared" si="3"/>
        <v>1</v>
      </c>
      <c r="AR195" s="41"/>
      <c r="AS195" s="41">
        <v>468</v>
      </c>
      <c r="AT195" s="53"/>
      <c r="AU195" s="54"/>
      <c r="AV195" s="54"/>
    </row>
    <row r="196" spans="1:48" ht="90" customHeight="1" x14ac:dyDescent="0.4">
      <c r="A196" s="35">
        <f t="shared" si="123"/>
        <v>186</v>
      </c>
      <c r="B196" s="67" t="s">
        <v>801</v>
      </c>
      <c r="C196" s="41" t="s">
        <v>91</v>
      </c>
      <c r="D196" s="41" t="s">
        <v>72</v>
      </c>
      <c r="E196" s="41" t="s">
        <v>792</v>
      </c>
      <c r="F196" s="41" t="s">
        <v>802</v>
      </c>
      <c r="G196" s="53" t="s">
        <v>42</v>
      </c>
      <c r="H196" s="159" t="s">
        <v>803</v>
      </c>
      <c r="I196" s="41" t="s">
        <v>804</v>
      </c>
      <c r="J196" s="41" t="s">
        <v>72</v>
      </c>
      <c r="K196" s="72">
        <v>45107</v>
      </c>
      <c r="L196" s="43" t="s">
        <v>109</v>
      </c>
      <c r="M196" s="43">
        <v>394</v>
      </c>
      <c r="N196" s="44"/>
      <c r="O196" s="43">
        <f>'EQUIPO ABRIL 2025'!AQ192</f>
        <v>4</v>
      </c>
      <c r="P196" s="45">
        <f t="shared" si="0"/>
        <v>4</v>
      </c>
      <c r="Q196" s="46">
        <f t="shared" si="307"/>
        <v>4</v>
      </c>
      <c r="R196" s="46">
        <f t="shared" ref="R196:T196" si="387">AL196</f>
        <v>4</v>
      </c>
      <c r="S196" s="46">
        <f t="shared" si="387"/>
        <v>4</v>
      </c>
      <c r="T196" s="47">
        <f t="shared" si="387"/>
        <v>4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1">
        <f>'EQUIPO ENERO 2025'!AP191</f>
        <v>4</v>
      </c>
      <c r="AK196" s="52">
        <f t="shared" ref="AK196:AO196" si="388">P196-Z196+AE196+U196</f>
        <v>4</v>
      </c>
      <c r="AL196" s="46">
        <f t="shared" si="388"/>
        <v>4</v>
      </c>
      <c r="AM196" s="46">
        <f t="shared" si="388"/>
        <v>4</v>
      </c>
      <c r="AN196" s="46">
        <f t="shared" si="388"/>
        <v>4</v>
      </c>
      <c r="AO196" s="46">
        <f t="shared" si="388"/>
        <v>4</v>
      </c>
      <c r="AP196" s="37"/>
      <c r="AQ196" s="43">
        <f t="shared" si="3"/>
        <v>4</v>
      </c>
      <c r="AR196" s="41"/>
      <c r="AS196" s="41"/>
      <c r="AT196" s="53"/>
      <c r="AU196" s="54"/>
      <c r="AV196" s="54"/>
    </row>
    <row r="197" spans="1:48" ht="90" customHeight="1" x14ac:dyDescent="0.4">
      <c r="A197" s="35">
        <f t="shared" si="123"/>
        <v>187</v>
      </c>
      <c r="B197" s="67" t="s">
        <v>805</v>
      </c>
      <c r="C197" s="41" t="s">
        <v>91</v>
      </c>
      <c r="D197" s="41" t="s">
        <v>392</v>
      </c>
      <c r="E197" s="41" t="s">
        <v>792</v>
      </c>
      <c r="F197" s="41" t="s">
        <v>806</v>
      </c>
      <c r="G197" s="53" t="s">
        <v>42</v>
      </c>
      <c r="H197" s="159" t="s">
        <v>807</v>
      </c>
      <c r="I197" s="41" t="s">
        <v>808</v>
      </c>
      <c r="J197" s="41" t="s">
        <v>392</v>
      </c>
      <c r="K197" s="72">
        <v>45324</v>
      </c>
      <c r="L197" s="43"/>
      <c r="M197" s="43">
        <v>24</v>
      </c>
      <c r="N197" s="44"/>
      <c r="O197" s="43">
        <f>'EQUIPO ABRIL 2025'!AQ193</f>
        <v>0</v>
      </c>
      <c r="P197" s="45">
        <f t="shared" si="0"/>
        <v>0</v>
      </c>
      <c r="Q197" s="46">
        <f t="shared" si="307"/>
        <v>0</v>
      </c>
      <c r="R197" s="46">
        <f t="shared" ref="R197:T197" si="389">AL197</f>
        <v>0</v>
      </c>
      <c r="S197" s="46">
        <f t="shared" si="389"/>
        <v>0</v>
      </c>
      <c r="T197" s="47">
        <f t="shared" si="389"/>
        <v>0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1">
        <f>'EQUIPO ENERO 2025'!AP192</f>
        <v>0</v>
      </c>
      <c r="AK197" s="52">
        <f t="shared" ref="AK197:AO197" si="390">P197-Z197+AE197+U197</f>
        <v>0</v>
      </c>
      <c r="AL197" s="46">
        <f t="shared" si="390"/>
        <v>0</v>
      </c>
      <c r="AM197" s="46">
        <f t="shared" si="390"/>
        <v>0</v>
      </c>
      <c r="AN197" s="46">
        <f t="shared" si="390"/>
        <v>0</v>
      </c>
      <c r="AO197" s="46">
        <f t="shared" si="390"/>
        <v>0</v>
      </c>
      <c r="AP197" s="37"/>
      <c r="AQ197" s="43">
        <f t="shared" si="3"/>
        <v>0</v>
      </c>
      <c r="AR197" s="41"/>
      <c r="AS197" s="41"/>
      <c r="AT197" s="53"/>
      <c r="AU197" s="54"/>
      <c r="AV197" s="54"/>
    </row>
    <row r="198" spans="1:48" ht="90" customHeight="1" x14ac:dyDescent="0.4">
      <c r="A198" s="35">
        <f t="shared" si="123"/>
        <v>188</v>
      </c>
      <c r="B198" s="67" t="s">
        <v>809</v>
      </c>
      <c r="C198" s="41" t="s">
        <v>91</v>
      </c>
      <c r="D198" s="41" t="s">
        <v>72</v>
      </c>
      <c r="E198" s="41" t="s">
        <v>792</v>
      </c>
      <c r="F198" s="41" t="s">
        <v>793</v>
      </c>
      <c r="G198" s="53" t="s">
        <v>42</v>
      </c>
      <c r="H198" s="53" t="s">
        <v>810</v>
      </c>
      <c r="I198" s="41" t="s">
        <v>811</v>
      </c>
      <c r="J198" s="41" t="s">
        <v>72</v>
      </c>
      <c r="K198" s="72">
        <v>45107</v>
      </c>
      <c r="L198" s="43" t="s">
        <v>109</v>
      </c>
      <c r="M198" s="43">
        <v>394</v>
      </c>
      <c r="N198" s="44"/>
      <c r="O198" s="43">
        <f>'EQUIPO ABRIL 2025'!AQ194</f>
        <v>5</v>
      </c>
      <c r="P198" s="45">
        <f t="shared" si="0"/>
        <v>5</v>
      </c>
      <c r="Q198" s="46">
        <f t="shared" si="307"/>
        <v>5</v>
      </c>
      <c r="R198" s="46">
        <f t="shared" ref="R198:T198" si="391">AL198</f>
        <v>5</v>
      </c>
      <c r="S198" s="46">
        <f t="shared" si="391"/>
        <v>5</v>
      </c>
      <c r="T198" s="47">
        <f t="shared" si="391"/>
        <v>5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1">
        <f>'EQUIPO ENERO 2025'!AP193</f>
        <v>5</v>
      </c>
      <c r="AK198" s="52">
        <f t="shared" ref="AK198:AO198" si="392">P198-Z198+AE198+U198</f>
        <v>5</v>
      </c>
      <c r="AL198" s="46">
        <f t="shared" si="392"/>
        <v>5</v>
      </c>
      <c r="AM198" s="46">
        <f t="shared" si="392"/>
        <v>5</v>
      </c>
      <c r="AN198" s="46">
        <f t="shared" si="392"/>
        <v>5</v>
      </c>
      <c r="AO198" s="46">
        <f t="shared" si="392"/>
        <v>5</v>
      </c>
      <c r="AP198" s="37"/>
      <c r="AQ198" s="43">
        <f t="shared" si="3"/>
        <v>5</v>
      </c>
      <c r="AR198" s="41"/>
      <c r="AS198" s="41"/>
      <c r="AT198" s="53"/>
      <c r="AU198" s="54"/>
      <c r="AV198" s="54"/>
    </row>
    <row r="199" spans="1:48" ht="90" customHeight="1" x14ac:dyDescent="0.4">
      <c r="A199" s="35">
        <f t="shared" si="123"/>
        <v>189</v>
      </c>
      <c r="B199" s="67" t="s">
        <v>812</v>
      </c>
      <c r="C199" s="41" t="s">
        <v>91</v>
      </c>
      <c r="D199" s="41" t="s">
        <v>392</v>
      </c>
      <c r="E199" s="41" t="s">
        <v>792</v>
      </c>
      <c r="F199" s="41" t="s">
        <v>793</v>
      </c>
      <c r="G199" s="53" t="s">
        <v>42</v>
      </c>
      <c r="H199" s="53" t="s">
        <v>813</v>
      </c>
      <c r="I199" s="41" t="s">
        <v>814</v>
      </c>
      <c r="J199" s="41" t="s">
        <v>392</v>
      </c>
      <c r="K199" s="72">
        <v>45324</v>
      </c>
      <c r="L199" s="43"/>
      <c r="M199" s="43">
        <v>24</v>
      </c>
      <c r="N199" s="44"/>
      <c r="O199" s="43">
        <f>'EQUIPO ABRIL 2025'!AQ195</f>
        <v>0</v>
      </c>
      <c r="P199" s="45">
        <f t="shared" si="0"/>
        <v>0</v>
      </c>
      <c r="Q199" s="46">
        <f t="shared" si="307"/>
        <v>0</v>
      </c>
      <c r="R199" s="46">
        <f t="shared" ref="R199:T199" si="393">AL199</f>
        <v>0</v>
      </c>
      <c r="S199" s="46">
        <f t="shared" si="393"/>
        <v>0</v>
      </c>
      <c r="T199" s="47">
        <f t="shared" si="393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1">
        <f>'EQUIPO ENERO 2025'!AP194</f>
        <v>0</v>
      </c>
      <c r="AK199" s="52">
        <f t="shared" ref="AK199:AO199" si="394">P199-Z199+AE199+U199</f>
        <v>0</v>
      </c>
      <c r="AL199" s="46">
        <f t="shared" si="394"/>
        <v>0</v>
      </c>
      <c r="AM199" s="46">
        <f t="shared" si="394"/>
        <v>0</v>
      </c>
      <c r="AN199" s="46">
        <f t="shared" si="394"/>
        <v>0</v>
      </c>
      <c r="AO199" s="46">
        <f t="shared" si="394"/>
        <v>0</v>
      </c>
      <c r="AP199" s="37"/>
      <c r="AQ199" s="43">
        <f t="shared" si="3"/>
        <v>0</v>
      </c>
      <c r="AR199" s="41"/>
      <c r="AS199" s="41"/>
      <c r="AT199" s="53"/>
      <c r="AU199" s="54"/>
      <c r="AV199" s="54"/>
    </row>
    <row r="200" spans="1:48" ht="90" customHeight="1" x14ac:dyDescent="0.4">
      <c r="A200" s="35">
        <f t="shared" si="123"/>
        <v>190</v>
      </c>
      <c r="B200" s="67" t="s">
        <v>815</v>
      </c>
      <c r="C200" s="41" t="s">
        <v>91</v>
      </c>
      <c r="D200" s="41" t="s">
        <v>72</v>
      </c>
      <c r="E200" s="41" t="s">
        <v>792</v>
      </c>
      <c r="F200" s="41" t="s">
        <v>816</v>
      </c>
      <c r="G200" s="53" t="s">
        <v>42</v>
      </c>
      <c r="H200" s="53" t="s">
        <v>817</v>
      </c>
      <c r="I200" s="41" t="s">
        <v>818</v>
      </c>
      <c r="J200" s="41" t="s">
        <v>72</v>
      </c>
      <c r="K200" s="72">
        <v>45107</v>
      </c>
      <c r="L200" s="43" t="s">
        <v>109</v>
      </c>
      <c r="M200" s="43">
        <v>394</v>
      </c>
      <c r="N200" s="44"/>
      <c r="O200" s="43">
        <f>'EQUIPO ABRIL 2025'!AQ196</f>
        <v>4</v>
      </c>
      <c r="P200" s="45">
        <f t="shared" si="0"/>
        <v>4</v>
      </c>
      <c r="Q200" s="46">
        <f t="shared" si="307"/>
        <v>4</v>
      </c>
      <c r="R200" s="46">
        <f t="shared" ref="R200:T200" si="395">AL200</f>
        <v>4</v>
      </c>
      <c r="S200" s="46">
        <f t="shared" si="395"/>
        <v>4</v>
      </c>
      <c r="T200" s="47">
        <f t="shared" si="395"/>
        <v>4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1">
        <f>'EQUIPO ENERO 2025'!AP195</f>
        <v>4</v>
      </c>
      <c r="AK200" s="52">
        <f t="shared" ref="AK200:AO200" si="396">P200-Z200+AE200+U200</f>
        <v>4</v>
      </c>
      <c r="AL200" s="46">
        <f t="shared" si="396"/>
        <v>4</v>
      </c>
      <c r="AM200" s="46">
        <f t="shared" si="396"/>
        <v>4</v>
      </c>
      <c r="AN200" s="46">
        <f t="shared" si="396"/>
        <v>4</v>
      </c>
      <c r="AO200" s="46">
        <f t="shared" si="396"/>
        <v>4</v>
      </c>
      <c r="AP200" s="37"/>
      <c r="AQ200" s="43">
        <f t="shared" si="3"/>
        <v>4</v>
      </c>
      <c r="AR200" s="41"/>
      <c r="AS200" s="41"/>
      <c r="AT200" s="53"/>
      <c r="AU200" s="54"/>
      <c r="AV200" s="54"/>
    </row>
    <row r="201" spans="1:48" ht="90" customHeight="1" x14ac:dyDescent="0.4">
      <c r="A201" s="35">
        <f t="shared" si="123"/>
        <v>191</v>
      </c>
      <c r="B201" s="55" t="s">
        <v>819</v>
      </c>
      <c r="C201" s="64" t="s">
        <v>410</v>
      </c>
      <c r="D201" s="63" t="s">
        <v>58</v>
      </c>
      <c r="E201" s="41" t="s">
        <v>792</v>
      </c>
      <c r="F201" s="64" t="s">
        <v>214</v>
      </c>
      <c r="G201" s="55" t="s">
        <v>42</v>
      </c>
      <c r="H201" s="64"/>
      <c r="I201" s="61" t="s">
        <v>820</v>
      </c>
      <c r="J201" s="74" t="s">
        <v>58</v>
      </c>
      <c r="K201" s="66">
        <v>44592</v>
      </c>
      <c r="L201" s="43"/>
      <c r="M201" s="43"/>
      <c r="N201" s="53"/>
      <c r="O201" s="43">
        <f>'EQUIPO ABRIL 2025'!AQ197</f>
        <v>4</v>
      </c>
      <c r="P201" s="45">
        <f t="shared" si="0"/>
        <v>4</v>
      </c>
      <c r="Q201" s="46">
        <f t="shared" si="307"/>
        <v>4</v>
      </c>
      <c r="R201" s="46">
        <f t="shared" ref="R201:T201" si="397">AL201</f>
        <v>4</v>
      </c>
      <c r="S201" s="46">
        <f t="shared" si="397"/>
        <v>4</v>
      </c>
      <c r="T201" s="47">
        <f t="shared" si="397"/>
        <v>4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1">
        <f>'EQUIPO ENERO 2025'!AP196</f>
        <v>5</v>
      </c>
      <c r="AK201" s="52">
        <f t="shared" ref="AK201:AO201" si="398">P201-Z201+AE201+U201</f>
        <v>4</v>
      </c>
      <c r="AL201" s="46">
        <f t="shared" si="398"/>
        <v>4</v>
      </c>
      <c r="AM201" s="46">
        <f t="shared" si="398"/>
        <v>4</v>
      </c>
      <c r="AN201" s="46">
        <f t="shared" si="398"/>
        <v>4</v>
      </c>
      <c r="AO201" s="46">
        <f t="shared" si="398"/>
        <v>4</v>
      </c>
      <c r="AP201" s="37"/>
      <c r="AQ201" s="43">
        <f t="shared" si="3"/>
        <v>4</v>
      </c>
      <c r="AR201" s="41"/>
      <c r="AS201" s="41"/>
      <c r="AT201" s="53"/>
      <c r="AU201" s="54"/>
      <c r="AV201" s="54"/>
    </row>
    <row r="202" spans="1:48" ht="90" customHeight="1" x14ac:dyDescent="0.4">
      <c r="A202" s="35">
        <f t="shared" si="123"/>
        <v>192</v>
      </c>
      <c r="B202" s="67" t="s">
        <v>821</v>
      </c>
      <c r="C202" s="41" t="s">
        <v>91</v>
      </c>
      <c r="D202" s="41" t="s">
        <v>72</v>
      </c>
      <c r="E202" s="41" t="s">
        <v>792</v>
      </c>
      <c r="F202" s="64" t="s">
        <v>822</v>
      </c>
      <c r="G202" s="55" t="s">
        <v>42</v>
      </c>
      <c r="H202" s="64"/>
      <c r="I202" s="61"/>
      <c r="J202" s="41" t="s">
        <v>72</v>
      </c>
      <c r="K202" s="72">
        <v>45107</v>
      </c>
      <c r="L202" s="43" t="s">
        <v>109</v>
      </c>
      <c r="M202" s="43"/>
      <c r="N202" s="53"/>
      <c r="O202" s="43">
        <f>'EQUIPO ABRIL 2025'!AQ198</f>
        <v>8</v>
      </c>
      <c r="P202" s="45">
        <f t="shared" si="0"/>
        <v>8</v>
      </c>
      <c r="Q202" s="46">
        <f t="shared" si="307"/>
        <v>8</v>
      </c>
      <c r="R202" s="46">
        <f t="shared" ref="R202:T202" si="399">AL202</f>
        <v>8</v>
      </c>
      <c r="S202" s="46">
        <f t="shared" si="399"/>
        <v>8</v>
      </c>
      <c r="T202" s="47">
        <f t="shared" si="399"/>
        <v>8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1">
        <f>'EQUIPO ENERO 2025'!AP197</f>
        <v>8</v>
      </c>
      <c r="AK202" s="52">
        <f t="shared" ref="AK202:AO202" si="400">P202-Z202+AE202+U202</f>
        <v>8</v>
      </c>
      <c r="AL202" s="46">
        <f t="shared" si="400"/>
        <v>8</v>
      </c>
      <c r="AM202" s="46">
        <f t="shared" si="400"/>
        <v>8</v>
      </c>
      <c r="AN202" s="46">
        <f t="shared" si="400"/>
        <v>8</v>
      </c>
      <c r="AO202" s="46">
        <f t="shared" si="400"/>
        <v>8</v>
      </c>
      <c r="AP202" s="37"/>
      <c r="AQ202" s="43">
        <f t="shared" si="3"/>
        <v>8</v>
      </c>
      <c r="AR202" s="41"/>
      <c r="AS202" s="41"/>
      <c r="AT202" s="53"/>
      <c r="AU202" s="54"/>
      <c r="AV202" s="54"/>
    </row>
    <row r="203" spans="1:48" ht="90" customHeight="1" x14ac:dyDescent="0.4">
      <c r="A203" s="35">
        <f t="shared" si="123"/>
        <v>193</v>
      </c>
      <c r="B203" s="67" t="s">
        <v>823</v>
      </c>
      <c r="C203" s="41" t="s">
        <v>91</v>
      </c>
      <c r="D203" s="41" t="s">
        <v>392</v>
      </c>
      <c r="E203" s="41" t="s">
        <v>792</v>
      </c>
      <c r="F203" s="41" t="s">
        <v>822</v>
      </c>
      <c r="G203" s="53" t="s">
        <v>42</v>
      </c>
      <c r="H203" s="159" t="s">
        <v>824</v>
      </c>
      <c r="I203" s="41" t="s">
        <v>826</v>
      </c>
      <c r="J203" s="41" t="s">
        <v>392</v>
      </c>
      <c r="K203" s="72">
        <v>45099</v>
      </c>
      <c r="L203" s="43">
        <v>412323</v>
      </c>
      <c r="M203" s="43">
        <v>386</v>
      </c>
      <c r="N203" s="44"/>
      <c r="O203" s="43">
        <f>'EQUIPO ABRIL 2025'!AQ199</f>
        <v>0</v>
      </c>
      <c r="P203" s="45">
        <f t="shared" si="0"/>
        <v>0</v>
      </c>
      <c r="Q203" s="46">
        <f t="shared" si="307"/>
        <v>0</v>
      </c>
      <c r="R203" s="46">
        <f t="shared" ref="R203:T203" si="401">AL203</f>
        <v>0</v>
      </c>
      <c r="S203" s="46">
        <f t="shared" si="401"/>
        <v>0</v>
      </c>
      <c r="T203" s="47">
        <f t="shared" si="401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1">
        <f>'EQUIPO ENERO 2025'!AP198</f>
        <v>0</v>
      </c>
      <c r="AK203" s="52">
        <f t="shared" ref="AK203:AO203" si="402">P203-Z203+AE203+U203</f>
        <v>0</v>
      </c>
      <c r="AL203" s="46">
        <f t="shared" si="402"/>
        <v>0</v>
      </c>
      <c r="AM203" s="46">
        <f t="shared" si="402"/>
        <v>0</v>
      </c>
      <c r="AN203" s="46">
        <f t="shared" si="402"/>
        <v>0</v>
      </c>
      <c r="AO203" s="46">
        <f t="shared" si="402"/>
        <v>0</v>
      </c>
      <c r="AP203" s="37"/>
      <c r="AQ203" s="43">
        <f t="shared" si="3"/>
        <v>0</v>
      </c>
      <c r="AR203" s="41"/>
      <c r="AS203" s="41"/>
      <c r="AT203" s="53"/>
      <c r="AU203" s="54"/>
      <c r="AV203" s="54"/>
    </row>
    <row r="204" spans="1:48" ht="90" customHeight="1" x14ac:dyDescent="0.4">
      <c r="A204" s="35">
        <f t="shared" si="123"/>
        <v>194</v>
      </c>
      <c r="B204" s="67" t="s">
        <v>827</v>
      </c>
      <c r="C204" s="41" t="s">
        <v>91</v>
      </c>
      <c r="D204" s="41" t="s">
        <v>392</v>
      </c>
      <c r="E204" s="41" t="s">
        <v>792</v>
      </c>
      <c r="F204" s="41" t="s">
        <v>822</v>
      </c>
      <c r="G204" s="53" t="s">
        <v>42</v>
      </c>
      <c r="H204" s="159" t="s">
        <v>828</v>
      </c>
      <c r="I204" s="41" t="s">
        <v>829</v>
      </c>
      <c r="J204" s="41" t="s">
        <v>392</v>
      </c>
      <c r="K204" s="72">
        <v>45324</v>
      </c>
      <c r="L204" s="43"/>
      <c r="M204" s="43">
        <v>24</v>
      </c>
      <c r="N204" s="44"/>
      <c r="O204" s="43">
        <f>'EQUIPO ABRIL 2025'!AQ200</f>
        <v>0</v>
      </c>
      <c r="P204" s="45">
        <f t="shared" si="0"/>
        <v>0</v>
      </c>
      <c r="Q204" s="46">
        <f t="shared" si="307"/>
        <v>0</v>
      </c>
      <c r="R204" s="46">
        <f t="shared" ref="R204:T204" si="403">AL204</f>
        <v>0</v>
      </c>
      <c r="S204" s="46">
        <f t="shared" si="403"/>
        <v>0</v>
      </c>
      <c r="T204" s="47">
        <f t="shared" si="403"/>
        <v>0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1">
        <f>'EQUIPO ENERO 2025'!AP199</f>
        <v>0</v>
      </c>
      <c r="AK204" s="52">
        <f t="shared" ref="AK204:AO204" si="404">P204-Z204+AE204+U204</f>
        <v>0</v>
      </c>
      <c r="AL204" s="46">
        <f t="shared" si="404"/>
        <v>0</v>
      </c>
      <c r="AM204" s="46">
        <f t="shared" si="404"/>
        <v>0</v>
      </c>
      <c r="AN204" s="46">
        <f t="shared" si="404"/>
        <v>0</v>
      </c>
      <c r="AO204" s="46">
        <f t="shared" si="404"/>
        <v>0</v>
      </c>
      <c r="AP204" s="37"/>
      <c r="AQ204" s="43">
        <f t="shared" si="3"/>
        <v>0</v>
      </c>
      <c r="AR204" s="41"/>
      <c r="AS204" s="41"/>
      <c r="AT204" s="53"/>
      <c r="AU204" s="54"/>
      <c r="AV204" s="54"/>
    </row>
    <row r="205" spans="1:48" ht="90" customHeight="1" x14ac:dyDescent="0.4">
      <c r="A205" s="35">
        <f t="shared" si="123"/>
        <v>195</v>
      </c>
      <c r="B205" s="67" t="s">
        <v>830</v>
      </c>
      <c r="C205" s="41" t="s">
        <v>91</v>
      </c>
      <c r="D205" s="41" t="s">
        <v>392</v>
      </c>
      <c r="E205" s="41" t="s">
        <v>792</v>
      </c>
      <c r="F205" s="41" t="s">
        <v>831</v>
      </c>
      <c r="G205" s="53" t="s">
        <v>42</v>
      </c>
      <c r="H205" s="159"/>
      <c r="I205" s="41" t="s">
        <v>832</v>
      </c>
      <c r="J205" s="41" t="s">
        <v>392</v>
      </c>
      <c r="K205" s="72">
        <v>45324</v>
      </c>
      <c r="L205" s="43"/>
      <c r="M205" s="43">
        <v>23</v>
      </c>
      <c r="N205" s="44"/>
      <c r="O205" s="43">
        <f>'EQUIPO ABRIL 2025'!AQ201</f>
        <v>0</v>
      </c>
      <c r="P205" s="45">
        <f t="shared" si="0"/>
        <v>0</v>
      </c>
      <c r="Q205" s="46">
        <f t="shared" si="307"/>
        <v>0</v>
      </c>
      <c r="R205" s="46">
        <f t="shared" ref="R205:T205" si="405">AL205</f>
        <v>0</v>
      </c>
      <c r="S205" s="46">
        <f t="shared" si="405"/>
        <v>0</v>
      </c>
      <c r="T205" s="47">
        <f t="shared" si="405"/>
        <v>0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1">
        <f>'EQUIPO ENERO 2025'!AP200</f>
        <v>0</v>
      </c>
      <c r="AK205" s="52">
        <f t="shared" ref="AK205:AO205" si="406">P205-Z205+AE205+U205</f>
        <v>0</v>
      </c>
      <c r="AL205" s="46">
        <f t="shared" si="406"/>
        <v>0</v>
      </c>
      <c r="AM205" s="46">
        <f t="shared" si="406"/>
        <v>0</v>
      </c>
      <c r="AN205" s="46">
        <f t="shared" si="406"/>
        <v>0</v>
      </c>
      <c r="AO205" s="46">
        <f t="shared" si="406"/>
        <v>0</v>
      </c>
      <c r="AP205" s="37"/>
      <c r="AQ205" s="43">
        <f t="shared" si="3"/>
        <v>0</v>
      </c>
      <c r="AR205" s="41"/>
      <c r="AS205" s="41"/>
      <c r="AT205" s="53"/>
      <c r="AU205" s="54"/>
      <c r="AV205" s="54"/>
    </row>
    <row r="206" spans="1:48" ht="90" customHeight="1" x14ac:dyDescent="0.4">
      <c r="A206" s="35">
        <f t="shared" si="123"/>
        <v>196</v>
      </c>
      <c r="B206" s="67" t="s">
        <v>833</v>
      </c>
      <c r="C206" s="41" t="s">
        <v>91</v>
      </c>
      <c r="D206" s="41" t="s">
        <v>392</v>
      </c>
      <c r="E206" s="41" t="s">
        <v>792</v>
      </c>
      <c r="F206" s="41" t="s">
        <v>834</v>
      </c>
      <c r="G206" s="53" t="s">
        <v>42</v>
      </c>
      <c r="H206" s="159"/>
      <c r="I206" s="41" t="s">
        <v>835</v>
      </c>
      <c r="J206" s="41" t="s">
        <v>392</v>
      </c>
      <c r="K206" s="72">
        <v>45324</v>
      </c>
      <c r="L206" s="43"/>
      <c r="M206" s="43">
        <v>25</v>
      </c>
      <c r="N206" s="44"/>
      <c r="O206" s="43">
        <f>'EQUIPO ABRIL 2025'!AQ202</f>
        <v>1</v>
      </c>
      <c r="P206" s="45">
        <f t="shared" si="0"/>
        <v>1</v>
      </c>
      <c r="Q206" s="46">
        <f t="shared" si="307"/>
        <v>1</v>
      </c>
      <c r="R206" s="46">
        <f t="shared" ref="R206:T206" si="407">AL206</f>
        <v>1</v>
      </c>
      <c r="S206" s="46">
        <f t="shared" si="407"/>
        <v>1</v>
      </c>
      <c r="T206" s="47">
        <f t="shared" si="407"/>
        <v>1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1">
        <f>'EQUIPO ENERO 2025'!AP201</f>
        <v>1</v>
      </c>
      <c r="AK206" s="52">
        <f t="shared" ref="AK206:AO206" si="408">P206-Z206+AE206+U206</f>
        <v>1</v>
      </c>
      <c r="AL206" s="46">
        <f t="shared" si="408"/>
        <v>1</v>
      </c>
      <c r="AM206" s="46">
        <f t="shared" si="408"/>
        <v>1</v>
      </c>
      <c r="AN206" s="46">
        <f t="shared" si="408"/>
        <v>1</v>
      </c>
      <c r="AO206" s="46">
        <f t="shared" si="408"/>
        <v>1</v>
      </c>
      <c r="AP206" s="37"/>
      <c r="AQ206" s="43">
        <f t="shared" si="3"/>
        <v>1</v>
      </c>
      <c r="AR206" s="41"/>
      <c r="AS206" s="41"/>
      <c r="AT206" s="53"/>
      <c r="AU206" s="54"/>
      <c r="AV206" s="54"/>
    </row>
    <row r="207" spans="1:48" ht="90" customHeight="1" x14ac:dyDescent="0.4">
      <c r="A207" s="35">
        <f t="shared" si="123"/>
        <v>197</v>
      </c>
      <c r="B207" s="67" t="s">
        <v>836</v>
      </c>
      <c r="C207" s="41" t="s">
        <v>91</v>
      </c>
      <c r="D207" s="41" t="s">
        <v>392</v>
      </c>
      <c r="E207" s="41" t="s">
        <v>792</v>
      </c>
      <c r="F207" s="41" t="s">
        <v>837</v>
      </c>
      <c r="G207" s="53" t="s">
        <v>42</v>
      </c>
      <c r="H207" s="159"/>
      <c r="I207" s="41" t="s">
        <v>838</v>
      </c>
      <c r="J207" s="41" t="s">
        <v>392</v>
      </c>
      <c r="K207" s="72">
        <v>45324</v>
      </c>
      <c r="L207" s="43"/>
      <c r="M207" s="43">
        <v>23</v>
      </c>
      <c r="N207" s="44"/>
      <c r="O207" s="43">
        <f>'EQUIPO ABRIL 2025'!AQ203</f>
        <v>0</v>
      </c>
      <c r="P207" s="45">
        <f t="shared" si="0"/>
        <v>0</v>
      </c>
      <c r="Q207" s="46">
        <f t="shared" si="307"/>
        <v>0</v>
      </c>
      <c r="R207" s="46">
        <f t="shared" ref="R207:T207" si="409">AL207</f>
        <v>0</v>
      </c>
      <c r="S207" s="46">
        <f t="shared" si="409"/>
        <v>0</v>
      </c>
      <c r="T207" s="47">
        <f t="shared" si="409"/>
        <v>0</v>
      </c>
      <c r="U207" s="48"/>
      <c r="V207" s="37"/>
      <c r="W207" s="37"/>
      <c r="X207" s="37"/>
      <c r="Y207" s="49"/>
      <c r="Z207" s="138"/>
      <c r="AA207" s="139"/>
      <c r="AB207" s="37"/>
      <c r="AC207" s="37"/>
      <c r="AD207" s="49"/>
      <c r="AE207" s="50"/>
      <c r="AF207" s="37"/>
      <c r="AG207" s="37"/>
      <c r="AH207" s="37"/>
      <c r="AI207" s="49"/>
      <c r="AJ207" s="51">
        <f>'EQUIPO ENERO 2025'!AP202</f>
        <v>0</v>
      </c>
      <c r="AK207" s="52">
        <f t="shared" ref="AK207:AO207" si="410">P207-Z207+AE207+U207</f>
        <v>0</v>
      </c>
      <c r="AL207" s="46">
        <f t="shared" si="410"/>
        <v>0</v>
      </c>
      <c r="AM207" s="46">
        <f t="shared" si="410"/>
        <v>0</v>
      </c>
      <c r="AN207" s="46">
        <f t="shared" si="410"/>
        <v>0</v>
      </c>
      <c r="AO207" s="46">
        <f t="shared" si="410"/>
        <v>0</v>
      </c>
      <c r="AP207" s="37"/>
      <c r="AQ207" s="43">
        <f t="shared" si="3"/>
        <v>0</v>
      </c>
      <c r="AR207" s="41"/>
      <c r="AS207" s="41"/>
      <c r="AT207" s="53"/>
      <c r="AU207" s="54"/>
      <c r="AV207" s="54"/>
    </row>
    <row r="208" spans="1:48" ht="90" customHeight="1" x14ac:dyDescent="0.4">
      <c r="A208" s="35">
        <f t="shared" si="123"/>
        <v>198</v>
      </c>
      <c r="B208" s="67" t="s">
        <v>839</v>
      </c>
      <c r="C208" s="41" t="s">
        <v>91</v>
      </c>
      <c r="D208" s="41" t="s">
        <v>392</v>
      </c>
      <c r="E208" s="41" t="s">
        <v>792</v>
      </c>
      <c r="F208" s="41" t="s">
        <v>840</v>
      </c>
      <c r="G208" s="53" t="s">
        <v>42</v>
      </c>
      <c r="H208" s="159"/>
      <c r="I208" s="41" t="s">
        <v>841</v>
      </c>
      <c r="J208" s="41" t="s">
        <v>392</v>
      </c>
      <c r="K208" s="72">
        <v>45324</v>
      </c>
      <c r="L208" s="43"/>
      <c r="M208" s="43">
        <v>23</v>
      </c>
      <c r="N208" s="44"/>
      <c r="O208" s="43">
        <f>'EQUIPO ABRIL 2025'!AQ204</f>
        <v>0</v>
      </c>
      <c r="P208" s="45">
        <f t="shared" si="0"/>
        <v>0</v>
      </c>
      <c r="Q208" s="46">
        <f t="shared" si="307"/>
        <v>0</v>
      </c>
      <c r="R208" s="46">
        <f t="shared" ref="R208:T208" si="411">AL208</f>
        <v>0</v>
      </c>
      <c r="S208" s="46">
        <f t="shared" si="411"/>
        <v>0</v>
      </c>
      <c r="T208" s="47">
        <f t="shared" si="411"/>
        <v>0</v>
      </c>
      <c r="U208" s="48"/>
      <c r="V208" s="37"/>
      <c r="W208" s="37"/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1">
        <f>'EQUIPO ENERO 2025'!AP203</f>
        <v>0</v>
      </c>
      <c r="AK208" s="52">
        <f t="shared" ref="AK208:AO208" si="412">P208-Z208+AE208+U208</f>
        <v>0</v>
      </c>
      <c r="AL208" s="46">
        <f t="shared" si="412"/>
        <v>0</v>
      </c>
      <c r="AM208" s="46">
        <f t="shared" si="412"/>
        <v>0</v>
      </c>
      <c r="AN208" s="46">
        <f t="shared" si="412"/>
        <v>0</v>
      </c>
      <c r="AO208" s="46">
        <f t="shared" si="412"/>
        <v>0</v>
      </c>
      <c r="AP208" s="37"/>
      <c r="AQ208" s="43">
        <f t="shared" si="3"/>
        <v>0</v>
      </c>
      <c r="AR208" s="41"/>
      <c r="AS208" s="41"/>
      <c r="AT208" s="53"/>
      <c r="AU208" s="54"/>
      <c r="AV208" s="54"/>
    </row>
    <row r="209" spans="1:48" ht="90" customHeight="1" x14ac:dyDescent="0.4">
      <c r="A209" s="35">
        <f t="shared" si="123"/>
        <v>199</v>
      </c>
      <c r="B209" s="67" t="s">
        <v>842</v>
      </c>
      <c r="C209" s="41" t="s">
        <v>91</v>
      </c>
      <c r="D209" s="41" t="s">
        <v>392</v>
      </c>
      <c r="E209" s="41" t="s">
        <v>792</v>
      </c>
      <c r="F209" s="41" t="s">
        <v>840</v>
      </c>
      <c r="G209" s="53" t="s">
        <v>42</v>
      </c>
      <c r="H209" s="53" t="s">
        <v>843</v>
      </c>
      <c r="I209" s="41" t="s">
        <v>844</v>
      </c>
      <c r="J209" s="41" t="s">
        <v>392</v>
      </c>
      <c r="K209" s="72">
        <v>45099</v>
      </c>
      <c r="L209" s="43">
        <v>412323</v>
      </c>
      <c r="M209" s="43">
        <v>386</v>
      </c>
      <c r="N209" s="44"/>
      <c r="O209" s="43">
        <f>'EQUIPO ABRIL 2025'!AQ205</f>
        <v>0</v>
      </c>
      <c r="P209" s="45">
        <f t="shared" si="0"/>
        <v>0</v>
      </c>
      <c r="Q209" s="46">
        <f t="shared" si="307"/>
        <v>0</v>
      </c>
      <c r="R209" s="46">
        <f t="shared" ref="R209:T209" si="413">AL209</f>
        <v>0</v>
      </c>
      <c r="S209" s="46">
        <f t="shared" si="413"/>
        <v>0</v>
      </c>
      <c r="T209" s="47">
        <f t="shared" si="413"/>
        <v>0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1">
        <f>'EQUIPO ENERO 2025'!AP204</f>
        <v>0</v>
      </c>
      <c r="AK209" s="52">
        <f t="shared" ref="AK209:AO209" si="414">P209-Z209+AE209+U209</f>
        <v>0</v>
      </c>
      <c r="AL209" s="46">
        <f t="shared" si="414"/>
        <v>0</v>
      </c>
      <c r="AM209" s="46">
        <f t="shared" si="414"/>
        <v>0</v>
      </c>
      <c r="AN209" s="46">
        <f t="shared" si="414"/>
        <v>0</v>
      </c>
      <c r="AO209" s="46">
        <f t="shared" si="414"/>
        <v>0</v>
      </c>
      <c r="AP209" s="37"/>
      <c r="AQ209" s="43">
        <f t="shared" si="3"/>
        <v>0</v>
      </c>
      <c r="AR209" s="41"/>
      <c r="AS209" s="41"/>
      <c r="AT209" s="53"/>
      <c r="AU209" s="54"/>
      <c r="AV209" s="54"/>
    </row>
    <row r="210" spans="1:48" ht="90" customHeight="1" x14ac:dyDescent="0.4">
      <c r="A210" s="35">
        <f t="shared" si="123"/>
        <v>200</v>
      </c>
      <c r="B210" s="67" t="s">
        <v>845</v>
      </c>
      <c r="C210" s="41" t="s">
        <v>91</v>
      </c>
      <c r="D210" s="41" t="s">
        <v>392</v>
      </c>
      <c r="E210" s="41" t="s">
        <v>792</v>
      </c>
      <c r="F210" s="41" t="s">
        <v>793</v>
      </c>
      <c r="G210" s="53" t="s">
        <v>42</v>
      </c>
      <c r="H210" s="160" t="s">
        <v>810</v>
      </c>
      <c r="I210" s="41" t="s">
        <v>846</v>
      </c>
      <c r="J210" s="41" t="s">
        <v>392</v>
      </c>
      <c r="K210" s="72">
        <v>45099</v>
      </c>
      <c r="L210" s="43">
        <v>412323</v>
      </c>
      <c r="M210" s="43">
        <v>386</v>
      </c>
      <c r="N210" s="44"/>
      <c r="O210" s="43">
        <f>'EQUIPO ABRIL 2025'!AQ206</f>
        <v>1</v>
      </c>
      <c r="P210" s="45">
        <f t="shared" si="0"/>
        <v>1</v>
      </c>
      <c r="Q210" s="46">
        <f t="shared" si="307"/>
        <v>1</v>
      </c>
      <c r="R210" s="46">
        <f t="shared" ref="R210:T210" si="415">AL210</f>
        <v>1</v>
      </c>
      <c r="S210" s="46">
        <f t="shared" si="415"/>
        <v>1</v>
      </c>
      <c r="T210" s="47">
        <f t="shared" si="415"/>
        <v>1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1">
        <f>'EQUIPO ENERO 2025'!AP205</f>
        <v>1</v>
      </c>
      <c r="AK210" s="52">
        <f t="shared" ref="AK210:AO210" si="416">P210-Z210+AE210+U210</f>
        <v>1</v>
      </c>
      <c r="AL210" s="46">
        <f t="shared" si="416"/>
        <v>1</v>
      </c>
      <c r="AM210" s="46">
        <f t="shared" si="416"/>
        <v>1</v>
      </c>
      <c r="AN210" s="46">
        <f t="shared" si="416"/>
        <v>1</v>
      </c>
      <c r="AO210" s="46">
        <f t="shared" si="416"/>
        <v>1</v>
      </c>
      <c r="AP210" s="37"/>
      <c r="AQ210" s="43">
        <f t="shared" si="3"/>
        <v>1</v>
      </c>
      <c r="AR210" s="41"/>
      <c r="AS210" s="41"/>
      <c r="AT210" s="53"/>
      <c r="AU210" s="54"/>
      <c r="AV210" s="54"/>
    </row>
    <row r="211" spans="1:48" ht="90" customHeight="1" x14ac:dyDescent="0.4">
      <c r="A211" s="35">
        <f t="shared" si="123"/>
        <v>201</v>
      </c>
      <c r="B211" s="67" t="s">
        <v>847</v>
      </c>
      <c r="C211" s="41" t="s">
        <v>91</v>
      </c>
      <c r="D211" s="41" t="s">
        <v>392</v>
      </c>
      <c r="E211" s="41" t="s">
        <v>792</v>
      </c>
      <c r="F211" s="41" t="s">
        <v>848</v>
      </c>
      <c r="G211" s="53" t="s">
        <v>42</v>
      </c>
      <c r="H211" s="41"/>
      <c r="I211" s="41" t="s">
        <v>849</v>
      </c>
      <c r="J211" s="41" t="s">
        <v>392</v>
      </c>
      <c r="K211" s="72">
        <v>45099</v>
      </c>
      <c r="L211" s="43">
        <v>412323</v>
      </c>
      <c r="M211" s="43">
        <v>386</v>
      </c>
      <c r="N211" s="44"/>
      <c r="O211" s="43">
        <f>'EQUIPO ABRIL 2025'!AQ207</f>
        <v>7</v>
      </c>
      <c r="P211" s="45">
        <f t="shared" si="0"/>
        <v>7</v>
      </c>
      <c r="Q211" s="46">
        <f t="shared" si="307"/>
        <v>7</v>
      </c>
      <c r="R211" s="46">
        <f t="shared" ref="R211:T211" si="417">AL211</f>
        <v>7</v>
      </c>
      <c r="S211" s="46">
        <f t="shared" si="417"/>
        <v>7</v>
      </c>
      <c r="T211" s="47">
        <f t="shared" si="417"/>
        <v>7</v>
      </c>
      <c r="U211" s="48"/>
      <c r="V211" s="37"/>
      <c r="W211" s="37"/>
      <c r="X211" s="37"/>
      <c r="Y211" s="49"/>
      <c r="Z211" s="138"/>
      <c r="AA211" s="139"/>
      <c r="AB211" s="37"/>
      <c r="AC211" s="37"/>
      <c r="AD211" s="49"/>
      <c r="AE211" s="50"/>
      <c r="AF211" s="37"/>
      <c r="AG211" s="37"/>
      <c r="AH211" s="37"/>
      <c r="AI211" s="49"/>
      <c r="AJ211" s="51">
        <f>'EQUIPO ENERO 2025'!AP206</f>
        <v>7</v>
      </c>
      <c r="AK211" s="52">
        <f t="shared" ref="AK211:AO211" si="418">P211-Z211+AE211+U211</f>
        <v>7</v>
      </c>
      <c r="AL211" s="46">
        <f t="shared" si="418"/>
        <v>7</v>
      </c>
      <c r="AM211" s="46">
        <f t="shared" si="418"/>
        <v>7</v>
      </c>
      <c r="AN211" s="46">
        <f t="shared" si="418"/>
        <v>7</v>
      </c>
      <c r="AO211" s="46">
        <f t="shared" si="418"/>
        <v>7</v>
      </c>
      <c r="AP211" s="37"/>
      <c r="AQ211" s="43">
        <f t="shared" si="3"/>
        <v>7</v>
      </c>
      <c r="AR211" s="41"/>
      <c r="AS211" s="41"/>
      <c r="AT211" s="53"/>
      <c r="AU211" s="54"/>
      <c r="AV211" s="54"/>
    </row>
    <row r="212" spans="1:48" ht="90" customHeight="1" x14ac:dyDescent="0.4">
      <c r="A212" s="35">
        <f t="shared" si="123"/>
        <v>202</v>
      </c>
      <c r="B212" s="73" t="s">
        <v>850</v>
      </c>
      <c r="C212" s="41" t="s">
        <v>91</v>
      </c>
      <c r="D212" s="41" t="s">
        <v>72</v>
      </c>
      <c r="E212" s="41" t="s">
        <v>792</v>
      </c>
      <c r="F212" s="41" t="s">
        <v>840</v>
      </c>
      <c r="G212" s="44" t="s">
        <v>42</v>
      </c>
      <c r="H212" s="41"/>
      <c r="I212" s="41" t="s">
        <v>851</v>
      </c>
      <c r="J212" s="41" t="s">
        <v>72</v>
      </c>
      <c r="K212" s="72">
        <v>45299</v>
      </c>
      <c r="L212" s="43"/>
      <c r="M212" s="43">
        <v>6</v>
      </c>
      <c r="N212" s="44"/>
      <c r="O212" s="43">
        <f>'EQUIPO ABRIL 2025'!AQ208</f>
        <v>0</v>
      </c>
      <c r="P212" s="45">
        <f t="shared" si="0"/>
        <v>0</v>
      </c>
      <c r="Q212" s="46">
        <f t="shared" si="307"/>
        <v>0</v>
      </c>
      <c r="R212" s="46">
        <f t="shared" ref="R212:T212" si="419">AL212</f>
        <v>0</v>
      </c>
      <c r="S212" s="46">
        <f t="shared" si="419"/>
        <v>0</v>
      </c>
      <c r="T212" s="47">
        <f t="shared" si="419"/>
        <v>0</v>
      </c>
      <c r="U212" s="48"/>
      <c r="V212" s="37"/>
      <c r="W212" s="37"/>
      <c r="X212" s="37"/>
      <c r="Y212" s="49"/>
      <c r="Z212" s="138"/>
      <c r="AA212" s="139"/>
      <c r="AB212" s="37"/>
      <c r="AC212" s="37"/>
      <c r="AD212" s="49"/>
      <c r="AE212" s="50"/>
      <c r="AF212" s="37"/>
      <c r="AG212" s="37"/>
      <c r="AH212" s="37"/>
      <c r="AI212" s="49"/>
      <c r="AJ212" s="51">
        <f>'EQUIPO ENERO 2025'!AP207</f>
        <v>0</v>
      </c>
      <c r="AK212" s="52">
        <f t="shared" ref="AK212:AO212" si="420">P212-Z212+AE212+U212</f>
        <v>0</v>
      </c>
      <c r="AL212" s="46">
        <f t="shared" si="420"/>
        <v>0</v>
      </c>
      <c r="AM212" s="46">
        <f t="shared" si="420"/>
        <v>0</v>
      </c>
      <c r="AN212" s="46">
        <f t="shared" si="420"/>
        <v>0</v>
      </c>
      <c r="AO212" s="46">
        <f t="shared" si="420"/>
        <v>0</v>
      </c>
      <c r="AP212" s="37"/>
      <c r="AQ212" s="43">
        <f t="shared" si="3"/>
        <v>0</v>
      </c>
      <c r="AR212" s="41"/>
      <c r="AS212" s="41"/>
      <c r="AT212" s="53"/>
      <c r="AU212" s="54"/>
      <c r="AV212" s="54"/>
    </row>
    <row r="213" spans="1:48" ht="90" customHeight="1" x14ac:dyDescent="0.4">
      <c r="A213" s="35">
        <f t="shared" si="123"/>
        <v>203</v>
      </c>
      <c r="B213" s="67" t="s">
        <v>852</v>
      </c>
      <c r="C213" s="41" t="s">
        <v>410</v>
      </c>
      <c r="D213" s="41" t="s">
        <v>72</v>
      </c>
      <c r="E213" s="41" t="s">
        <v>792</v>
      </c>
      <c r="F213" s="41" t="s">
        <v>437</v>
      </c>
      <c r="G213" s="53" t="s">
        <v>42</v>
      </c>
      <c r="H213" s="53" t="s">
        <v>853</v>
      </c>
      <c r="I213" s="41" t="s">
        <v>854</v>
      </c>
      <c r="J213" s="41" t="s">
        <v>72</v>
      </c>
      <c r="K213" s="72">
        <v>45574</v>
      </c>
      <c r="L213" s="43" t="s">
        <v>855</v>
      </c>
      <c r="M213" s="43">
        <v>78</v>
      </c>
      <c r="N213" s="44"/>
      <c r="O213" s="43">
        <f>'EQUIPO ABRIL 2025'!AQ209</f>
        <v>22</v>
      </c>
      <c r="P213" s="45">
        <f t="shared" si="0"/>
        <v>22</v>
      </c>
      <c r="Q213" s="46">
        <f t="shared" si="307"/>
        <v>22</v>
      </c>
      <c r="R213" s="46">
        <f t="shared" ref="R213:T213" si="421">AL213</f>
        <v>22</v>
      </c>
      <c r="S213" s="46">
        <f t="shared" si="421"/>
        <v>22</v>
      </c>
      <c r="T213" s="47">
        <f t="shared" si="421"/>
        <v>22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1">
        <f>'EQUIPO ENERO 2025'!AP208</f>
        <v>22</v>
      </c>
      <c r="AK213" s="52">
        <f t="shared" ref="AK213:AO213" si="422">P213-Z213+AE213+U213</f>
        <v>22</v>
      </c>
      <c r="AL213" s="46">
        <f t="shared" si="422"/>
        <v>22</v>
      </c>
      <c r="AM213" s="46">
        <f t="shared" si="422"/>
        <v>22</v>
      </c>
      <c r="AN213" s="46">
        <f t="shared" si="422"/>
        <v>22</v>
      </c>
      <c r="AO213" s="46">
        <f t="shared" si="422"/>
        <v>22</v>
      </c>
      <c r="AP213" s="37"/>
      <c r="AQ213" s="43">
        <f t="shared" si="3"/>
        <v>22</v>
      </c>
      <c r="AR213" s="41"/>
      <c r="AS213" s="41"/>
      <c r="AT213" s="53"/>
      <c r="AU213" s="54"/>
      <c r="AV213" s="54"/>
    </row>
    <row r="214" spans="1:48" ht="90" customHeight="1" x14ac:dyDescent="0.4">
      <c r="A214" s="35">
        <f t="shared" si="123"/>
        <v>204</v>
      </c>
      <c r="B214" s="67" t="s">
        <v>858</v>
      </c>
      <c r="C214" s="41" t="s">
        <v>410</v>
      </c>
      <c r="D214" s="41" t="s">
        <v>72</v>
      </c>
      <c r="E214" s="41" t="s">
        <v>792</v>
      </c>
      <c r="F214" s="41" t="s">
        <v>472</v>
      </c>
      <c r="G214" s="53" t="s">
        <v>42</v>
      </c>
      <c r="H214" s="74">
        <v>850</v>
      </c>
      <c r="I214" s="41" t="s">
        <v>859</v>
      </c>
      <c r="J214" s="41" t="s">
        <v>72</v>
      </c>
      <c r="K214" s="72">
        <v>45673</v>
      </c>
      <c r="L214" s="43" t="s">
        <v>89</v>
      </c>
      <c r="M214" s="43">
        <v>129</v>
      </c>
      <c r="N214" s="44"/>
      <c r="O214" s="43">
        <f>'EQUIPO ABRIL 2025'!AQ210</f>
        <v>15</v>
      </c>
      <c r="P214" s="45">
        <f t="shared" si="0"/>
        <v>15</v>
      </c>
      <c r="Q214" s="46">
        <f t="shared" si="307"/>
        <v>15</v>
      </c>
      <c r="R214" s="46">
        <f t="shared" ref="R214:T214" si="423">AL214</f>
        <v>15</v>
      </c>
      <c r="S214" s="46">
        <f t="shared" si="423"/>
        <v>15</v>
      </c>
      <c r="T214" s="47">
        <f t="shared" si="423"/>
        <v>15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1">
        <f>'EQUIPO ENERO 2025'!AP209</f>
        <v>15</v>
      </c>
      <c r="AK214" s="52">
        <f t="shared" ref="AK214:AO214" si="424">P214-Z214+AE214+U214</f>
        <v>15</v>
      </c>
      <c r="AL214" s="46">
        <f t="shared" si="424"/>
        <v>15</v>
      </c>
      <c r="AM214" s="46">
        <f t="shared" si="424"/>
        <v>15</v>
      </c>
      <c r="AN214" s="46">
        <f t="shared" si="424"/>
        <v>15</v>
      </c>
      <c r="AO214" s="46">
        <f t="shared" si="424"/>
        <v>15</v>
      </c>
      <c r="AP214" s="37"/>
      <c r="AQ214" s="43">
        <f t="shared" si="3"/>
        <v>15</v>
      </c>
      <c r="AR214" s="41"/>
      <c r="AS214" s="41"/>
      <c r="AT214" s="53"/>
      <c r="AU214" s="54"/>
      <c r="AV214" s="54"/>
    </row>
    <row r="215" spans="1:48" ht="90" customHeight="1" x14ac:dyDescent="0.4">
      <c r="A215" s="35">
        <f t="shared" si="123"/>
        <v>205</v>
      </c>
      <c r="B215" s="67" t="s">
        <v>860</v>
      </c>
      <c r="C215" s="41" t="s">
        <v>91</v>
      </c>
      <c r="D215" s="41" t="s">
        <v>72</v>
      </c>
      <c r="E215" s="41" t="s">
        <v>792</v>
      </c>
      <c r="F215" s="41" t="s">
        <v>799</v>
      </c>
      <c r="G215" s="53" t="s">
        <v>42</v>
      </c>
      <c r="H215" s="53" t="s">
        <v>861</v>
      </c>
      <c r="I215" s="41" t="s">
        <v>862</v>
      </c>
      <c r="J215" s="41" t="s">
        <v>72</v>
      </c>
      <c r="K215" s="72">
        <v>45574</v>
      </c>
      <c r="L215" s="43" t="s">
        <v>855</v>
      </c>
      <c r="M215" s="43">
        <v>78</v>
      </c>
      <c r="N215" s="44"/>
      <c r="O215" s="43">
        <f>'EQUIPO ABRIL 2025'!AQ211</f>
        <v>3</v>
      </c>
      <c r="P215" s="45">
        <f t="shared" si="0"/>
        <v>3</v>
      </c>
      <c r="Q215" s="46">
        <f t="shared" si="307"/>
        <v>3</v>
      </c>
      <c r="R215" s="46">
        <f t="shared" ref="R215:T215" si="425">AL215</f>
        <v>3</v>
      </c>
      <c r="S215" s="46">
        <f t="shared" si="425"/>
        <v>3</v>
      </c>
      <c r="T215" s="47">
        <f t="shared" si="425"/>
        <v>3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1">
        <f>'EQUIPO ENERO 2025'!AP210</f>
        <v>4</v>
      </c>
      <c r="AK215" s="52">
        <f t="shared" ref="AK215:AO215" si="426">P215-Z215+AE215+U215</f>
        <v>3</v>
      </c>
      <c r="AL215" s="46">
        <f t="shared" si="426"/>
        <v>3</v>
      </c>
      <c r="AM215" s="46">
        <f t="shared" si="426"/>
        <v>3</v>
      </c>
      <c r="AN215" s="46">
        <f t="shared" si="426"/>
        <v>3</v>
      </c>
      <c r="AO215" s="46">
        <f t="shared" si="426"/>
        <v>3</v>
      </c>
      <c r="AP215" s="37"/>
      <c r="AQ215" s="43">
        <f t="shared" si="3"/>
        <v>3</v>
      </c>
      <c r="AR215" s="41"/>
      <c r="AS215" s="41"/>
      <c r="AT215" s="53"/>
      <c r="AU215" s="54"/>
      <c r="AV215" s="54"/>
    </row>
    <row r="216" spans="1:48" ht="90" customHeight="1" x14ac:dyDescent="0.4">
      <c r="A216" s="35">
        <f t="shared" si="123"/>
        <v>206</v>
      </c>
      <c r="B216" s="67" t="s">
        <v>863</v>
      </c>
      <c r="C216" s="41" t="s">
        <v>212</v>
      </c>
      <c r="D216" s="41" t="s">
        <v>72</v>
      </c>
      <c r="E216" s="41" t="s">
        <v>792</v>
      </c>
      <c r="F216" s="41" t="s">
        <v>510</v>
      </c>
      <c r="G216" s="53"/>
      <c r="H216" s="53"/>
      <c r="I216" s="41" t="s">
        <v>864</v>
      </c>
      <c r="J216" s="41" t="s">
        <v>72</v>
      </c>
      <c r="K216" s="72">
        <v>45574</v>
      </c>
      <c r="L216" s="43" t="s">
        <v>855</v>
      </c>
      <c r="M216" s="43">
        <v>78</v>
      </c>
      <c r="N216" s="44"/>
      <c r="O216" s="43">
        <f>'EQUIPO ABRIL 2025'!AQ212</f>
        <v>1</v>
      </c>
      <c r="P216" s="45">
        <f t="shared" si="0"/>
        <v>1</v>
      </c>
      <c r="Q216" s="46">
        <f t="shared" si="307"/>
        <v>1</v>
      </c>
      <c r="R216" s="46">
        <f t="shared" ref="R216:T216" si="427">AL216</f>
        <v>1</v>
      </c>
      <c r="S216" s="46">
        <f t="shared" si="427"/>
        <v>1</v>
      </c>
      <c r="T216" s="47">
        <f t="shared" si="427"/>
        <v>1</v>
      </c>
      <c r="U216" s="48"/>
      <c r="V216" s="37"/>
      <c r="W216" s="37"/>
      <c r="X216" s="37"/>
      <c r="Y216" s="49"/>
      <c r="Z216" s="138"/>
      <c r="AA216" s="139"/>
      <c r="AB216" s="37"/>
      <c r="AC216" s="37"/>
      <c r="AD216" s="49"/>
      <c r="AE216" s="50"/>
      <c r="AF216" s="37"/>
      <c r="AG216" s="37"/>
      <c r="AH216" s="37"/>
      <c r="AI216" s="49"/>
      <c r="AJ216" s="51">
        <f>'EQUIPO ENERO 2025'!AP211</f>
        <v>1</v>
      </c>
      <c r="AK216" s="52">
        <f t="shared" ref="AK216:AO216" si="428">P216-Z216+AE216+U216</f>
        <v>1</v>
      </c>
      <c r="AL216" s="46">
        <f t="shared" si="428"/>
        <v>1</v>
      </c>
      <c r="AM216" s="46">
        <f t="shared" si="428"/>
        <v>1</v>
      </c>
      <c r="AN216" s="46">
        <f t="shared" si="428"/>
        <v>1</v>
      </c>
      <c r="AO216" s="46">
        <f t="shared" si="428"/>
        <v>1</v>
      </c>
      <c r="AP216" s="37"/>
      <c r="AQ216" s="43">
        <f t="shared" si="3"/>
        <v>1</v>
      </c>
      <c r="AR216" s="41"/>
      <c r="AS216" s="41"/>
      <c r="AT216" s="53"/>
      <c r="AU216" s="54"/>
      <c r="AV216" s="54"/>
    </row>
    <row r="217" spans="1:48" ht="90" customHeight="1" x14ac:dyDescent="0.4">
      <c r="A217" s="35">
        <f t="shared" si="123"/>
        <v>207</v>
      </c>
      <c r="B217" s="67" t="s">
        <v>865</v>
      </c>
      <c r="C217" s="41" t="s">
        <v>155</v>
      </c>
      <c r="D217" s="41" t="s">
        <v>58</v>
      </c>
      <c r="E217" s="53" t="s">
        <v>866</v>
      </c>
      <c r="F217" s="41"/>
      <c r="G217" s="53" t="s">
        <v>42</v>
      </c>
      <c r="H217" s="53"/>
      <c r="I217" s="41" t="s">
        <v>866</v>
      </c>
      <c r="J217" s="41" t="s">
        <v>44</v>
      </c>
      <c r="K217" s="72">
        <v>45666</v>
      </c>
      <c r="L217" s="43" t="s">
        <v>45</v>
      </c>
      <c r="M217" s="43">
        <v>118</v>
      </c>
      <c r="N217" s="44"/>
      <c r="O217" s="43">
        <f>'EQUIPO ABRIL 2025'!AQ213</f>
        <v>6</v>
      </c>
      <c r="P217" s="45">
        <f t="shared" si="0"/>
        <v>6</v>
      </c>
      <c r="Q217" s="46">
        <f t="shared" si="307"/>
        <v>6</v>
      </c>
      <c r="R217" s="46">
        <f t="shared" ref="R217:T217" si="429">AL217</f>
        <v>6</v>
      </c>
      <c r="S217" s="46">
        <f t="shared" si="429"/>
        <v>6</v>
      </c>
      <c r="T217" s="47">
        <f t="shared" si="429"/>
        <v>6</v>
      </c>
      <c r="U217" s="48"/>
      <c r="V217" s="37"/>
      <c r="W217" s="37"/>
      <c r="X217" s="37"/>
      <c r="Y217" s="49"/>
      <c r="Z217" s="138"/>
      <c r="AA217" s="139"/>
      <c r="AB217" s="37"/>
      <c r="AC217" s="37"/>
      <c r="AD217" s="49"/>
      <c r="AE217" s="50"/>
      <c r="AF217" s="37"/>
      <c r="AG217" s="37"/>
      <c r="AH217" s="37"/>
      <c r="AI217" s="49"/>
      <c r="AJ217" s="51">
        <f>'EQUIPO ENERO 2025'!AP212</f>
        <v>6</v>
      </c>
      <c r="AK217" s="52">
        <f t="shared" ref="AK217:AO217" si="430">P217-Z217+AE217+U217</f>
        <v>6</v>
      </c>
      <c r="AL217" s="46">
        <f t="shared" si="430"/>
        <v>6</v>
      </c>
      <c r="AM217" s="46">
        <f t="shared" si="430"/>
        <v>6</v>
      </c>
      <c r="AN217" s="46">
        <f t="shared" si="430"/>
        <v>6</v>
      </c>
      <c r="AO217" s="46">
        <f t="shared" si="430"/>
        <v>6</v>
      </c>
      <c r="AP217" s="37"/>
      <c r="AQ217" s="43">
        <f t="shared" si="3"/>
        <v>6</v>
      </c>
      <c r="AR217" s="41"/>
      <c r="AS217" s="41"/>
      <c r="AT217" s="53"/>
      <c r="AU217" s="54"/>
      <c r="AV217" s="54"/>
    </row>
    <row r="218" spans="1:48" ht="90" customHeight="1" x14ac:dyDescent="0.4">
      <c r="A218" s="35"/>
      <c r="B218" s="110" t="s">
        <v>1743</v>
      </c>
      <c r="C218" s="41"/>
      <c r="D218" s="41"/>
      <c r="E218" s="53"/>
      <c r="F218" s="53"/>
      <c r="G218" s="53"/>
      <c r="H218" s="74"/>
      <c r="I218" s="41"/>
      <c r="J218" s="105"/>
      <c r="K218" s="72">
        <v>45821</v>
      </c>
      <c r="L218" s="43"/>
      <c r="M218" s="43">
        <v>215</v>
      </c>
      <c r="N218" s="44" t="s">
        <v>1744</v>
      </c>
      <c r="O218" s="43">
        <f>'EQUIPO ABRIL 2025'!AQ214</f>
        <v>0</v>
      </c>
      <c r="P218" s="45">
        <f t="shared" si="0"/>
        <v>0</v>
      </c>
      <c r="Q218" s="46">
        <f t="shared" si="307"/>
        <v>0</v>
      </c>
      <c r="R218" s="46">
        <f t="shared" ref="R218:T218" si="431">AL218</f>
        <v>0</v>
      </c>
      <c r="S218" s="46">
        <f t="shared" si="431"/>
        <v>0</v>
      </c>
      <c r="T218" s="47">
        <f t="shared" si="431"/>
        <v>0</v>
      </c>
      <c r="U218" s="48"/>
      <c r="V218" s="37"/>
      <c r="W218" s="37">
        <v>1</v>
      </c>
      <c r="X218" s="37"/>
      <c r="Y218" s="49"/>
      <c r="Z218" s="138"/>
      <c r="AA218" s="139"/>
      <c r="AB218" s="37">
        <v>1</v>
      </c>
      <c r="AC218" s="37"/>
      <c r="AD218" s="49"/>
      <c r="AE218" s="50"/>
      <c r="AF218" s="37"/>
      <c r="AG218" s="37"/>
      <c r="AH218" s="37"/>
      <c r="AI218" s="49"/>
      <c r="AJ218" s="51">
        <f>'EQUIPO ENERO 2025'!AP213</f>
        <v>0</v>
      </c>
      <c r="AK218" s="52">
        <f t="shared" ref="AK218:AO218" si="432">P218-Z218+AE218+U218</f>
        <v>0</v>
      </c>
      <c r="AL218" s="46">
        <f t="shared" si="432"/>
        <v>0</v>
      </c>
      <c r="AM218" s="46">
        <f t="shared" si="432"/>
        <v>0</v>
      </c>
      <c r="AN218" s="46">
        <f t="shared" si="432"/>
        <v>0</v>
      </c>
      <c r="AO218" s="46">
        <f t="shared" si="432"/>
        <v>0</v>
      </c>
      <c r="AP218" s="37"/>
      <c r="AQ218" s="43">
        <f t="shared" si="3"/>
        <v>0</v>
      </c>
      <c r="AR218" s="41"/>
      <c r="AS218" s="41">
        <v>215</v>
      </c>
      <c r="AT218" s="53"/>
      <c r="AU218" s="54"/>
      <c r="AV218" s="54"/>
    </row>
    <row r="219" spans="1:48" ht="90" customHeight="1" x14ac:dyDescent="0.4">
      <c r="A219" s="35">
        <f>A217+1</f>
        <v>208</v>
      </c>
      <c r="B219" s="110" t="s">
        <v>868</v>
      </c>
      <c r="C219" s="41" t="s">
        <v>190</v>
      </c>
      <c r="D219" s="41" t="s">
        <v>392</v>
      </c>
      <c r="E219" s="53" t="s">
        <v>869</v>
      </c>
      <c r="F219" s="53" t="s">
        <v>870</v>
      </c>
      <c r="G219" s="53" t="s">
        <v>42</v>
      </c>
      <c r="H219" s="74">
        <v>3640</v>
      </c>
      <c r="I219" s="41" t="s">
        <v>871</v>
      </c>
      <c r="J219" s="105" t="s">
        <v>397</v>
      </c>
      <c r="K219" s="72">
        <v>45670</v>
      </c>
      <c r="L219" s="43">
        <v>121307285</v>
      </c>
      <c r="M219" s="43">
        <v>124</v>
      </c>
      <c r="N219" s="44"/>
      <c r="O219" s="43">
        <f>'EQUIPO ABRIL 2025'!AQ214</f>
        <v>0</v>
      </c>
      <c r="P219" s="45">
        <f t="shared" si="0"/>
        <v>0</v>
      </c>
      <c r="Q219" s="46">
        <f t="shared" si="307"/>
        <v>0</v>
      </c>
      <c r="R219" s="46">
        <f t="shared" ref="R219:T219" si="433">AL219</f>
        <v>0</v>
      </c>
      <c r="S219" s="46">
        <f t="shared" si="433"/>
        <v>0</v>
      </c>
      <c r="T219" s="47">
        <f t="shared" si="433"/>
        <v>0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1">
        <f>'EQUIPO ENERO 2025'!AP213</f>
        <v>0</v>
      </c>
      <c r="AK219" s="52">
        <f t="shared" ref="AK219:AO219" si="434">P219-Z219+AE219+U219</f>
        <v>0</v>
      </c>
      <c r="AL219" s="46">
        <f t="shared" si="434"/>
        <v>0</v>
      </c>
      <c r="AM219" s="46">
        <f t="shared" si="434"/>
        <v>0</v>
      </c>
      <c r="AN219" s="46">
        <f t="shared" si="434"/>
        <v>0</v>
      </c>
      <c r="AO219" s="46">
        <f t="shared" si="434"/>
        <v>0</v>
      </c>
      <c r="AP219" s="37"/>
      <c r="AQ219" s="43">
        <f t="shared" si="3"/>
        <v>0</v>
      </c>
      <c r="AR219" s="41"/>
      <c r="AS219" s="41"/>
      <c r="AT219" s="53"/>
      <c r="AU219" s="54"/>
      <c r="AV219" s="54"/>
    </row>
    <row r="220" spans="1:48" ht="90" customHeight="1" x14ac:dyDescent="0.4">
      <c r="A220" s="35">
        <f t="shared" ref="A220:A221" si="435">A219+1</f>
        <v>209</v>
      </c>
      <c r="B220" s="67" t="s">
        <v>873</v>
      </c>
      <c r="C220" s="41" t="s">
        <v>91</v>
      </c>
      <c r="D220" s="63" t="s">
        <v>58</v>
      </c>
      <c r="E220" s="41" t="s">
        <v>689</v>
      </c>
      <c r="F220" s="41" t="s">
        <v>874</v>
      </c>
      <c r="G220" s="53" t="s">
        <v>42</v>
      </c>
      <c r="H220" s="53" t="s">
        <v>875</v>
      </c>
      <c r="I220" s="41" t="s">
        <v>876</v>
      </c>
      <c r="J220" s="41" t="s">
        <v>72</v>
      </c>
      <c r="K220" s="72">
        <v>45107</v>
      </c>
      <c r="L220" s="43" t="s">
        <v>109</v>
      </c>
      <c r="M220" s="43">
        <v>394</v>
      </c>
      <c r="N220" s="44"/>
      <c r="O220" s="43">
        <f>'EQUIPO ABRIL 2025'!AQ215</f>
        <v>0</v>
      </c>
      <c r="P220" s="45">
        <f t="shared" si="0"/>
        <v>0</v>
      </c>
      <c r="Q220" s="46">
        <f t="shared" si="307"/>
        <v>0</v>
      </c>
      <c r="R220" s="46">
        <f t="shared" ref="R220:T220" si="436">AL220</f>
        <v>0</v>
      </c>
      <c r="S220" s="46">
        <f t="shared" si="436"/>
        <v>0</v>
      </c>
      <c r="T220" s="47">
        <f t="shared" si="436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1">
        <f>'EQUIPO ENERO 2025'!AP214</f>
        <v>0</v>
      </c>
      <c r="AK220" s="52">
        <f t="shared" ref="AK220:AO220" si="437">P220-Z220+AE220+U220</f>
        <v>0</v>
      </c>
      <c r="AL220" s="46">
        <f t="shared" si="437"/>
        <v>0</v>
      </c>
      <c r="AM220" s="46">
        <f t="shared" si="437"/>
        <v>0</v>
      </c>
      <c r="AN220" s="46">
        <f t="shared" si="437"/>
        <v>0</v>
      </c>
      <c r="AO220" s="46">
        <f t="shared" si="437"/>
        <v>0</v>
      </c>
      <c r="AP220" s="37"/>
      <c r="AQ220" s="43">
        <f t="shared" si="3"/>
        <v>0</v>
      </c>
      <c r="AR220" s="41"/>
      <c r="AS220" s="41"/>
      <c r="AT220" s="53"/>
      <c r="AU220" s="54"/>
      <c r="AV220" s="54"/>
    </row>
    <row r="221" spans="1:48" ht="90" customHeight="1" x14ac:dyDescent="0.4">
      <c r="A221" s="35">
        <f t="shared" si="435"/>
        <v>210</v>
      </c>
      <c r="B221" s="67" t="s">
        <v>878</v>
      </c>
      <c r="C221" s="41" t="s">
        <v>132</v>
      </c>
      <c r="D221" s="41" t="s">
        <v>72</v>
      </c>
      <c r="E221" s="41" t="s">
        <v>879</v>
      </c>
      <c r="F221" s="41" t="s">
        <v>880</v>
      </c>
      <c r="G221" s="53" t="s">
        <v>42</v>
      </c>
      <c r="H221" s="41"/>
      <c r="I221" s="41" t="s">
        <v>881</v>
      </c>
      <c r="J221" s="41"/>
      <c r="K221" s="72"/>
      <c r="L221" s="43"/>
      <c r="M221" s="43"/>
      <c r="N221" s="44"/>
      <c r="O221" s="43">
        <f>'EQUIPO ABRIL 2025'!AQ216</f>
        <v>1</v>
      </c>
      <c r="P221" s="45">
        <f t="shared" si="0"/>
        <v>1</v>
      </c>
      <c r="Q221" s="46">
        <f t="shared" si="307"/>
        <v>1</v>
      </c>
      <c r="R221" s="46">
        <f t="shared" ref="R221:T221" si="438">AL221</f>
        <v>1</v>
      </c>
      <c r="S221" s="46">
        <f t="shared" si="438"/>
        <v>1</v>
      </c>
      <c r="T221" s="47">
        <f t="shared" si="438"/>
        <v>1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1">
        <f>'EQUIPO ENERO 2025'!AP215</f>
        <v>1</v>
      </c>
      <c r="AK221" s="52">
        <f t="shared" ref="AK221:AO221" si="439">P221-Z221+AE221+U221</f>
        <v>1</v>
      </c>
      <c r="AL221" s="46">
        <f t="shared" si="439"/>
        <v>1</v>
      </c>
      <c r="AM221" s="46">
        <f t="shared" si="439"/>
        <v>1</v>
      </c>
      <c r="AN221" s="46">
        <f t="shared" si="439"/>
        <v>1</v>
      </c>
      <c r="AO221" s="46">
        <f t="shared" si="439"/>
        <v>1</v>
      </c>
      <c r="AP221" s="37"/>
      <c r="AQ221" s="43">
        <f t="shared" si="3"/>
        <v>1</v>
      </c>
      <c r="AR221" s="41"/>
      <c r="AS221" s="41"/>
      <c r="AT221" s="53"/>
      <c r="AU221" s="54"/>
      <c r="AV221" s="54"/>
    </row>
    <row r="222" spans="1:48" ht="90" customHeight="1" x14ac:dyDescent="0.4">
      <c r="A222" s="35"/>
      <c r="B222" s="67" t="s">
        <v>1747</v>
      </c>
      <c r="C222" s="41" t="s">
        <v>132</v>
      </c>
      <c r="D222" s="41" t="s">
        <v>72</v>
      </c>
      <c r="E222" s="41" t="s">
        <v>879</v>
      </c>
      <c r="F222" s="41" t="s">
        <v>880</v>
      </c>
      <c r="G222" s="53"/>
      <c r="H222" s="74"/>
      <c r="I222" s="41"/>
      <c r="J222" s="37"/>
      <c r="K222" s="42">
        <v>45811</v>
      </c>
      <c r="L222" s="43"/>
      <c r="M222" s="43">
        <v>223</v>
      </c>
      <c r="N222" s="44"/>
      <c r="O222" s="43">
        <v>0</v>
      </c>
      <c r="P222" s="45">
        <f t="shared" si="0"/>
        <v>0</v>
      </c>
      <c r="Q222" s="46">
        <f t="shared" si="307"/>
        <v>0</v>
      </c>
      <c r="R222" s="46">
        <f t="shared" ref="R222:T222" si="440">AL222</f>
        <v>0</v>
      </c>
      <c r="S222" s="46">
        <f t="shared" si="440"/>
        <v>1</v>
      </c>
      <c r="T222" s="47">
        <f t="shared" si="440"/>
        <v>1</v>
      </c>
      <c r="U222" s="48"/>
      <c r="V222" s="37"/>
      <c r="W222" s="37">
        <v>1</v>
      </c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1">
        <f>'EQUIPO ENERO 2025'!AP216</f>
        <v>1</v>
      </c>
      <c r="AK222" s="52">
        <f t="shared" ref="AK222:AO222" si="441">P222-Z222+AE222+U222</f>
        <v>0</v>
      </c>
      <c r="AL222" s="46">
        <f t="shared" si="441"/>
        <v>0</v>
      </c>
      <c r="AM222" s="46">
        <f t="shared" si="441"/>
        <v>1</v>
      </c>
      <c r="AN222" s="46">
        <f t="shared" si="441"/>
        <v>1</v>
      </c>
      <c r="AO222" s="46">
        <f t="shared" si="441"/>
        <v>1</v>
      </c>
      <c r="AP222" s="37"/>
      <c r="AQ222" s="43">
        <f t="shared" si="3"/>
        <v>1</v>
      </c>
      <c r="AR222" s="41"/>
      <c r="AS222" s="41"/>
      <c r="AT222" s="53"/>
      <c r="AU222" s="54"/>
      <c r="AV222" s="54"/>
    </row>
    <row r="223" spans="1:48" ht="90" customHeight="1" x14ac:dyDescent="0.4">
      <c r="A223" s="35">
        <f>A221+1</f>
        <v>211</v>
      </c>
      <c r="B223" s="67" t="s">
        <v>882</v>
      </c>
      <c r="C223" s="41" t="s">
        <v>190</v>
      </c>
      <c r="D223" s="53" t="s">
        <v>176</v>
      </c>
      <c r="E223" s="41" t="s">
        <v>883</v>
      </c>
      <c r="F223" s="41" t="s">
        <v>884</v>
      </c>
      <c r="G223" s="53" t="s">
        <v>42</v>
      </c>
      <c r="H223" s="74"/>
      <c r="I223" s="41" t="s">
        <v>885</v>
      </c>
      <c r="J223" s="37" t="s">
        <v>72</v>
      </c>
      <c r="K223" s="42">
        <v>45566</v>
      </c>
      <c r="L223" s="43" t="s">
        <v>277</v>
      </c>
      <c r="M223" s="43">
        <v>69</v>
      </c>
      <c r="N223" s="44"/>
      <c r="O223" s="43">
        <f>'EQUIPO ABRIL 2025'!AQ217</f>
        <v>1</v>
      </c>
      <c r="P223" s="45">
        <f t="shared" si="0"/>
        <v>1</v>
      </c>
      <c r="Q223" s="46">
        <f t="shared" si="307"/>
        <v>1</v>
      </c>
      <c r="R223" s="46">
        <f t="shared" ref="R223:T223" si="442">AL223</f>
        <v>1</v>
      </c>
      <c r="S223" s="46">
        <f t="shared" si="442"/>
        <v>1</v>
      </c>
      <c r="T223" s="47">
        <f t="shared" si="442"/>
        <v>1</v>
      </c>
      <c r="U223" s="48"/>
      <c r="V223" s="37"/>
      <c r="W223" s="37"/>
      <c r="X223" s="37"/>
      <c r="Y223" s="49"/>
      <c r="Z223" s="50"/>
      <c r="AA223" s="37"/>
      <c r="AB223" s="37"/>
      <c r="AC223" s="37"/>
      <c r="AD223" s="49"/>
      <c r="AE223" s="50"/>
      <c r="AF223" s="37"/>
      <c r="AG223" s="37"/>
      <c r="AH223" s="37"/>
      <c r="AI223" s="49"/>
      <c r="AJ223" s="51">
        <f>'EQUIPO ENERO 2025'!AP216</f>
        <v>1</v>
      </c>
      <c r="AK223" s="52">
        <f t="shared" ref="AK223:AO223" si="443">P223-Z223+AE223+U223</f>
        <v>1</v>
      </c>
      <c r="AL223" s="46">
        <f t="shared" si="443"/>
        <v>1</v>
      </c>
      <c r="AM223" s="46">
        <f t="shared" si="443"/>
        <v>1</v>
      </c>
      <c r="AN223" s="46">
        <f t="shared" si="443"/>
        <v>1</v>
      </c>
      <c r="AO223" s="46">
        <f t="shared" si="443"/>
        <v>1</v>
      </c>
      <c r="AP223" s="37"/>
      <c r="AQ223" s="43">
        <f t="shared" si="3"/>
        <v>1</v>
      </c>
      <c r="AR223" s="41"/>
      <c r="AS223" s="41"/>
      <c r="AT223" s="53"/>
      <c r="AU223" s="54"/>
      <c r="AV223" s="54"/>
    </row>
    <row r="224" spans="1:48" ht="90" customHeight="1" x14ac:dyDescent="0.4">
      <c r="A224" s="35">
        <f t="shared" ref="A224:A236" si="444">A223+1</f>
        <v>212</v>
      </c>
      <c r="B224" s="161" t="s">
        <v>888</v>
      </c>
      <c r="C224" s="162" t="s">
        <v>97</v>
      </c>
      <c r="D224" s="162" t="s">
        <v>889</v>
      </c>
      <c r="E224" s="162" t="s">
        <v>890</v>
      </c>
      <c r="F224" s="162" t="s">
        <v>545</v>
      </c>
      <c r="G224" s="163" t="s">
        <v>42</v>
      </c>
      <c r="H224" s="162"/>
      <c r="I224" s="162" t="s">
        <v>891</v>
      </c>
      <c r="J224" s="162" t="s">
        <v>72</v>
      </c>
      <c r="K224" s="164">
        <v>44942</v>
      </c>
      <c r="L224" s="165" t="s">
        <v>892</v>
      </c>
      <c r="M224" s="166">
        <v>260</v>
      </c>
      <c r="N224" s="162"/>
      <c r="O224" s="43">
        <f>'EQUIPO ABRIL 2025'!AQ218</f>
        <v>0</v>
      </c>
      <c r="P224" s="167">
        <f t="shared" si="0"/>
        <v>0</v>
      </c>
      <c r="Q224" s="168">
        <f t="shared" si="307"/>
        <v>0</v>
      </c>
      <c r="R224" s="168">
        <f t="shared" ref="R224:T224" si="445">AL224</f>
        <v>0</v>
      </c>
      <c r="S224" s="168">
        <f t="shared" si="445"/>
        <v>0</v>
      </c>
      <c r="T224" s="169">
        <f t="shared" si="445"/>
        <v>0</v>
      </c>
      <c r="U224" s="170"/>
      <c r="V224" s="171"/>
      <c r="W224" s="171"/>
      <c r="X224" s="171"/>
      <c r="Y224" s="172"/>
      <c r="Z224" s="173"/>
      <c r="AA224" s="174"/>
      <c r="AB224" s="171"/>
      <c r="AC224" s="171"/>
      <c r="AD224" s="172"/>
      <c r="AE224" s="175"/>
      <c r="AF224" s="171"/>
      <c r="AG224" s="171"/>
      <c r="AH224" s="171"/>
      <c r="AI224" s="172"/>
      <c r="AJ224" s="51">
        <f>'EQUIPO ENERO 2025'!AP217</f>
        <v>0</v>
      </c>
      <c r="AK224" s="176">
        <f t="shared" ref="AK224:AO224" si="446">P224-Z224+AE224+U224</f>
        <v>0</v>
      </c>
      <c r="AL224" s="168">
        <f t="shared" si="446"/>
        <v>0</v>
      </c>
      <c r="AM224" s="168">
        <f t="shared" si="446"/>
        <v>0</v>
      </c>
      <c r="AN224" s="168">
        <f t="shared" si="446"/>
        <v>0</v>
      </c>
      <c r="AO224" s="168">
        <f t="shared" si="446"/>
        <v>0</v>
      </c>
      <c r="AP224" s="171"/>
      <c r="AQ224" s="166">
        <f t="shared" si="3"/>
        <v>0</v>
      </c>
      <c r="AR224" s="162"/>
      <c r="AS224" s="162"/>
      <c r="AT224" s="177"/>
      <c r="AU224" s="178"/>
      <c r="AV224" s="178"/>
    </row>
    <row r="225" spans="1:48" ht="90" customHeight="1" x14ac:dyDescent="0.4">
      <c r="A225" s="35">
        <f t="shared" si="444"/>
        <v>213</v>
      </c>
      <c r="B225" s="55" t="s">
        <v>893</v>
      </c>
      <c r="C225" s="64" t="s">
        <v>38</v>
      </c>
      <c r="D225" s="63" t="s">
        <v>58</v>
      </c>
      <c r="E225" s="57" t="s">
        <v>500</v>
      </c>
      <c r="F225" s="64" t="s">
        <v>799</v>
      </c>
      <c r="G225" s="55" t="s">
        <v>42</v>
      </c>
      <c r="H225" s="64"/>
      <c r="I225" s="61" t="s">
        <v>894</v>
      </c>
      <c r="J225" s="74" t="s">
        <v>58</v>
      </c>
      <c r="K225" s="66">
        <v>44592</v>
      </c>
      <c r="L225" s="43"/>
      <c r="M225" s="43"/>
      <c r="N225" s="41"/>
      <c r="O225" s="43">
        <f>'EQUIPO ABRIL 2025'!AQ219</f>
        <v>8</v>
      </c>
      <c r="P225" s="45">
        <f t="shared" si="0"/>
        <v>8</v>
      </c>
      <c r="Q225" s="46">
        <f t="shared" si="307"/>
        <v>8</v>
      </c>
      <c r="R225" s="46">
        <f t="shared" ref="R225:T225" si="447">AL225</f>
        <v>8</v>
      </c>
      <c r="S225" s="46">
        <f t="shared" si="447"/>
        <v>8</v>
      </c>
      <c r="T225" s="47">
        <f t="shared" si="447"/>
        <v>8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1">
        <f>'EQUIPO ENERO 2025'!AP218</f>
        <v>8</v>
      </c>
      <c r="AK225" s="52">
        <f t="shared" ref="AK225:AO225" si="448">P225-Z225+AE225+U225</f>
        <v>8</v>
      </c>
      <c r="AL225" s="46">
        <f t="shared" si="448"/>
        <v>8</v>
      </c>
      <c r="AM225" s="46">
        <f t="shared" si="448"/>
        <v>8</v>
      </c>
      <c r="AN225" s="46">
        <f t="shared" si="448"/>
        <v>8</v>
      </c>
      <c r="AO225" s="46">
        <f t="shared" si="448"/>
        <v>8</v>
      </c>
      <c r="AP225" s="37"/>
      <c r="AQ225" s="43">
        <f t="shared" si="3"/>
        <v>8</v>
      </c>
      <c r="AR225" s="41"/>
      <c r="AS225" s="41"/>
      <c r="AT225" s="53"/>
      <c r="AU225" s="54"/>
      <c r="AV225" s="54"/>
    </row>
    <row r="226" spans="1:48" ht="90" customHeight="1" x14ac:dyDescent="0.4">
      <c r="A226" s="35">
        <f t="shared" si="444"/>
        <v>214</v>
      </c>
      <c r="B226" s="73" t="s">
        <v>895</v>
      </c>
      <c r="C226" s="64" t="s">
        <v>38</v>
      </c>
      <c r="D226" s="63" t="s">
        <v>58</v>
      </c>
      <c r="E226" s="57" t="s">
        <v>59</v>
      </c>
      <c r="F226" s="41"/>
      <c r="G226" s="44" t="s">
        <v>42</v>
      </c>
      <c r="H226" s="41"/>
      <c r="I226" s="41" t="s">
        <v>896</v>
      </c>
      <c r="J226" s="74" t="s">
        <v>58</v>
      </c>
      <c r="K226" s="66">
        <v>44592</v>
      </c>
      <c r="L226" s="43"/>
      <c r="M226" s="43"/>
      <c r="N226" s="53"/>
      <c r="O226" s="43">
        <f>'EQUIPO ABRIL 2025'!AQ220</f>
        <v>12</v>
      </c>
      <c r="P226" s="45">
        <f t="shared" si="0"/>
        <v>12</v>
      </c>
      <c r="Q226" s="46">
        <f t="shared" si="307"/>
        <v>12</v>
      </c>
      <c r="R226" s="46">
        <f t="shared" ref="R226:T226" si="449">AL226</f>
        <v>12</v>
      </c>
      <c r="S226" s="46">
        <f t="shared" si="449"/>
        <v>12</v>
      </c>
      <c r="T226" s="47">
        <f t="shared" si="449"/>
        <v>12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1">
        <f>'EQUIPO ENERO 2025'!AP219</f>
        <v>12</v>
      </c>
      <c r="AK226" s="52">
        <f t="shared" ref="AK226:AO226" si="450">P226-Z226+AE226+U226</f>
        <v>12</v>
      </c>
      <c r="AL226" s="46">
        <f t="shared" si="450"/>
        <v>12</v>
      </c>
      <c r="AM226" s="46">
        <f t="shared" si="450"/>
        <v>12</v>
      </c>
      <c r="AN226" s="46">
        <f t="shared" si="450"/>
        <v>12</v>
      </c>
      <c r="AO226" s="46">
        <f t="shared" si="450"/>
        <v>12</v>
      </c>
      <c r="AP226" s="38" t="s">
        <v>755</v>
      </c>
      <c r="AQ226" s="43">
        <f t="shared" si="3"/>
        <v>12</v>
      </c>
      <c r="AR226" s="41"/>
      <c r="AS226" s="41"/>
      <c r="AT226" s="53"/>
      <c r="AU226" s="54"/>
      <c r="AV226" s="54"/>
    </row>
    <row r="227" spans="1:48" ht="90" customHeight="1" x14ac:dyDescent="0.4">
      <c r="A227" s="35">
        <f t="shared" si="444"/>
        <v>215</v>
      </c>
      <c r="B227" s="73" t="s">
        <v>897</v>
      </c>
      <c r="C227" s="64" t="s">
        <v>898</v>
      </c>
      <c r="D227" s="63" t="s">
        <v>176</v>
      </c>
      <c r="E227" s="57" t="s">
        <v>899</v>
      </c>
      <c r="F227" s="41" t="s">
        <v>510</v>
      </c>
      <c r="G227" s="44" t="s">
        <v>42</v>
      </c>
      <c r="H227" s="41"/>
      <c r="I227" s="41"/>
      <c r="J227" s="74" t="s">
        <v>72</v>
      </c>
      <c r="K227" s="66">
        <v>45566</v>
      </c>
      <c r="L227" s="43" t="s">
        <v>142</v>
      </c>
      <c r="M227" s="43">
        <v>76</v>
      </c>
      <c r="N227" s="53"/>
      <c r="O227" s="43">
        <f>'EQUIPO ABRIL 2025'!AQ221</f>
        <v>0</v>
      </c>
      <c r="P227" s="68">
        <v>0</v>
      </c>
      <c r="Q227" s="37">
        <v>0</v>
      </c>
      <c r="R227" s="37">
        <v>0</v>
      </c>
      <c r="S227" s="37">
        <f t="shared" ref="S227:T227" si="451">AM227</f>
        <v>0</v>
      </c>
      <c r="T227" s="132">
        <f t="shared" si="451"/>
        <v>0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1">
        <f>'EQUIPO ENERO 2025'!AP220</f>
        <v>0</v>
      </c>
      <c r="AK227" s="139">
        <f t="shared" ref="AK227:AO227" si="452">P227-Z227+AE227+U227</f>
        <v>0</v>
      </c>
      <c r="AL227" s="37">
        <f t="shared" si="452"/>
        <v>0</v>
      </c>
      <c r="AM227" s="37">
        <f t="shared" si="452"/>
        <v>0</v>
      </c>
      <c r="AN227" s="37">
        <f t="shared" si="452"/>
        <v>0</v>
      </c>
      <c r="AO227" s="37">
        <f t="shared" si="452"/>
        <v>0</v>
      </c>
      <c r="AP227" s="38"/>
      <c r="AQ227" s="43">
        <f t="shared" si="3"/>
        <v>0</v>
      </c>
      <c r="AR227" s="41"/>
      <c r="AS227" s="41"/>
      <c r="AT227" s="53"/>
      <c r="AU227" s="54"/>
      <c r="AV227" s="54"/>
    </row>
    <row r="228" spans="1:48" ht="90" customHeight="1" x14ac:dyDescent="0.4">
      <c r="A228" s="35">
        <f t="shared" si="444"/>
        <v>216</v>
      </c>
      <c r="B228" s="73" t="s">
        <v>900</v>
      </c>
      <c r="C228" s="64" t="s">
        <v>38</v>
      </c>
      <c r="D228" s="63" t="s">
        <v>176</v>
      </c>
      <c r="E228" s="57" t="s">
        <v>899</v>
      </c>
      <c r="F228" s="41" t="s">
        <v>513</v>
      </c>
      <c r="G228" s="44" t="s">
        <v>42</v>
      </c>
      <c r="H228" s="41"/>
      <c r="I228" s="41" t="s">
        <v>901</v>
      </c>
      <c r="J228" s="74" t="s">
        <v>72</v>
      </c>
      <c r="K228" s="66">
        <v>45351</v>
      </c>
      <c r="L228" s="43" t="s">
        <v>902</v>
      </c>
      <c r="M228" s="43">
        <v>43</v>
      </c>
      <c r="N228" s="53"/>
      <c r="O228" s="43">
        <f>'EQUIPO ABRIL 2025'!AQ222</f>
        <v>4</v>
      </c>
      <c r="P228" s="45">
        <f t="shared" ref="P228:P286" si="453">O228</f>
        <v>4</v>
      </c>
      <c r="Q228" s="46">
        <f t="shared" ref="Q228:T228" si="454">AK228</f>
        <v>4</v>
      </c>
      <c r="R228" s="46">
        <f t="shared" si="454"/>
        <v>4</v>
      </c>
      <c r="S228" s="46">
        <f t="shared" si="454"/>
        <v>4</v>
      </c>
      <c r="T228" s="47">
        <f t="shared" si="454"/>
        <v>4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1">
        <f>'EQUIPO ENERO 2025'!AP221</f>
        <v>4</v>
      </c>
      <c r="AK228" s="52">
        <f t="shared" ref="AK228:AO228" si="455">P228-Z228+AE228+U228</f>
        <v>4</v>
      </c>
      <c r="AL228" s="46">
        <f t="shared" si="455"/>
        <v>4</v>
      </c>
      <c r="AM228" s="46">
        <f t="shared" si="455"/>
        <v>4</v>
      </c>
      <c r="AN228" s="46">
        <f t="shared" si="455"/>
        <v>4</v>
      </c>
      <c r="AO228" s="46">
        <f t="shared" si="455"/>
        <v>4</v>
      </c>
      <c r="AP228" s="38"/>
      <c r="AQ228" s="43">
        <f t="shared" si="3"/>
        <v>4</v>
      </c>
      <c r="AR228" s="41"/>
      <c r="AS228" s="41"/>
      <c r="AT228" s="53"/>
      <c r="AU228" s="54"/>
      <c r="AV228" s="54"/>
    </row>
    <row r="229" spans="1:48" ht="90" customHeight="1" x14ac:dyDescent="0.4">
      <c r="A229" s="35">
        <f t="shared" si="444"/>
        <v>217</v>
      </c>
      <c r="B229" s="67" t="s">
        <v>903</v>
      </c>
      <c r="C229" s="64" t="s">
        <v>38</v>
      </c>
      <c r="D229" s="41"/>
      <c r="E229" s="41"/>
      <c r="F229" s="41"/>
      <c r="G229" s="53" t="s">
        <v>42</v>
      </c>
      <c r="H229" s="41"/>
      <c r="I229" s="41" t="s">
        <v>94</v>
      </c>
      <c r="J229" s="44"/>
      <c r="K229" s="72">
        <v>44592</v>
      </c>
      <c r="L229" s="43"/>
      <c r="M229" s="43"/>
      <c r="N229" s="44"/>
      <c r="O229" s="43">
        <f>'EQUIPO ABRIL 2025'!AQ223</f>
        <v>0</v>
      </c>
      <c r="P229" s="45">
        <f t="shared" si="453"/>
        <v>0</v>
      </c>
      <c r="Q229" s="46">
        <f t="shared" ref="Q229:T229" si="456">AK229</f>
        <v>0</v>
      </c>
      <c r="R229" s="46">
        <f t="shared" si="456"/>
        <v>0</v>
      </c>
      <c r="S229" s="46">
        <f t="shared" si="456"/>
        <v>0</v>
      </c>
      <c r="T229" s="47">
        <f t="shared" si="456"/>
        <v>0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1">
        <f>'EQUIPO ENERO 2025'!AP222</f>
        <v>0</v>
      </c>
      <c r="AK229" s="52">
        <f t="shared" ref="AK229:AO229" si="457">P229-Z229+AE229+U229</f>
        <v>0</v>
      </c>
      <c r="AL229" s="46">
        <f t="shared" si="457"/>
        <v>0</v>
      </c>
      <c r="AM229" s="46">
        <f t="shared" si="457"/>
        <v>0</v>
      </c>
      <c r="AN229" s="46">
        <f t="shared" si="457"/>
        <v>0</v>
      </c>
      <c r="AO229" s="46">
        <f t="shared" si="457"/>
        <v>0</v>
      </c>
      <c r="AP229" s="37"/>
      <c r="AQ229" s="43">
        <f t="shared" si="3"/>
        <v>0</v>
      </c>
      <c r="AR229" s="41"/>
      <c r="AS229" s="41"/>
      <c r="AT229" s="53"/>
      <c r="AU229" s="54"/>
      <c r="AV229" s="54"/>
    </row>
    <row r="230" spans="1:48" ht="90" customHeight="1" x14ac:dyDescent="0.4">
      <c r="A230" s="35">
        <f t="shared" si="444"/>
        <v>218</v>
      </c>
      <c r="B230" s="73" t="s">
        <v>904</v>
      </c>
      <c r="C230" s="64" t="s">
        <v>38</v>
      </c>
      <c r="D230" s="41" t="s">
        <v>58</v>
      </c>
      <c r="E230" s="41" t="s">
        <v>905</v>
      </c>
      <c r="F230" s="41"/>
      <c r="G230" s="44" t="s">
        <v>42</v>
      </c>
      <c r="H230" s="41"/>
      <c r="I230" s="41" t="s">
        <v>906</v>
      </c>
      <c r="J230" s="41" t="s">
        <v>72</v>
      </c>
      <c r="K230" s="72">
        <v>44592</v>
      </c>
      <c r="L230" s="43"/>
      <c r="M230" s="43"/>
      <c r="N230" s="44"/>
      <c r="O230" s="43">
        <f>'EQUIPO ABRIL 2025'!AQ224</f>
        <v>1</v>
      </c>
      <c r="P230" s="45">
        <f t="shared" si="453"/>
        <v>1</v>
      </c>
      <c r="Q230" s="46">
        <f t="shared" ref="Q230:T230" si="458">AK230</f>
        <v>1</v>
      </c>
      <c r="R230" s="46">
        <f t="shared" si="458"/>
        <v>1</v>
      </c>
      <c r="S230" s="46">
        <f t="shared" si="458"/>
        <v>1</v>
      </c>
      <c r="T230" s="47">
        <f t="shared" si="458"/>
        <v>1</v>
      </c>
      <c r="U230" s="48"/>
      <c r="V230" s="37"/>
      <c r="W230" s="37"/>
      <c r="X230" s="37"/>
      <c r="Y230" s="49"/>
      <c r="Z230" s="138"/>
      <c r="AA230" s="139"/>
      <c r="AB230" s="37"/>
      <c r="AC230" s="37"/>
      <c r="AD230" s="49"/>
      <c r="AE230" s="50"/>
      <c r="AF230" s="37"/>
      <c r="AG230" s="37"/>
      <c r="AH230" s="37"/>
      <c r="AI230" s="49"/>
      <c r="AJ230" s="51">
        <f>'EQUIPO ENERO 2025'!AP223</f>
        <v>1</v>
      </c>
      <c r="AK230" s="52">
        <f t="shared" ref="AK230:AO230" si="459">P230-Z230+AE230+U230</f>
        <v>1</v>
      </c>
      <c r="AL230" s="46">
        <f t="shared" si="459"/>
        <v>1</v>
      </c>
      <c r="AM230" s="46">
        <f t="shared" si="459"/>
        <v>1</v>
      </c>
      <c r="AN230" s="46">
        <f t="shared" si="459"/>
        <v>1</v>
      </c>
      <c r="AO230" s="46">
        <f t="shared" si="459"/>
        <v>1</v>
      </c>
      <c r="AP230" s="37"/>
      <c r="AQ230" s="43">
        <f t="shared" si="3"/>
        <v>1</v>
      </c>
      <c r="AR230" s="41"/>
      <c r="AS230" s="41"/>
      <c r="AT230" s="53"/>
      <c r="AU230" s="54"/>
      <c r="AV230" s="54"/>
    </row>
    <row r="231" spans="1:48" ht="90" customHeight="1" x14ac:dyDescent="0.4">
      <c r="A231" s="35">
        <f t="shared" si="444"/>
        <v>219</v>
      </c>
      <c r="B231" s="67" t="s">
        <v>907</v>
      </c>
      <c r="C231" s="64" t="s">
        <v>38</v>
      </c>
      <c r="D231" s="41" t="s">
        <v>58</v>
      </c>
      <c r="E231" s="41" t="s">
        <v>908</v>
      </c>
      <c r="F231" s="41"/>
      <c r="G231" s="53" t="s">
        <v>42</v>
      </c>
      <c r="H231" s="74">
        <v>8200</v>
      </c>
      <c r="I231" s="41" t="s">
        <v>909</v>
      </c>
      <c r="J231" s="41" t="s">
        <v>72</v>
      </c>
      <c r="K231" s="72">
        <v>45673</v>
      </c>
      <c r="L231" s="43" t="s">
        <v>89</v>
      </c>
      <c r="M231" s="43">
        <v>131</v>
      </c>
      <c r="N231" s="53"/>
      <c r="O231" s="43">
        <f>'EQUIPO ABRIL 2025'!AQ225</f>
        <v>4</v>
      </c>
      <c r="P231" s="45">
        <f t="shared" si="453"/>
        <v>4</v>
      </c>
      <c r="Q231" s="46">
        <f t="shared" ref="Q231:T231" si="460">AK231</f>
        <v>4</v>
      </c>
      <c r="R231" s="46">
        <f t="shared" si="460"/>
        <v>4</v>
      </c>
      <c r="S231" s="46">
        <f t="shared" si="460"/>
        <v>4</v>
      </c>
      <c r="T231" s="47">
        <f t="shared" si="460"/>
        <v>4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1">
        <f>'EQUIPO ENERO 2025'!AP224</f>
        <v>4</v>
      </c>
      <c r="AK231" s="52">
        <f t="shared" ref="AK231:AO231" si="461">P231-Z231+AE231+U231</f>
        <v>4</v>
      </c>
      <c r="AL231" s="46">
        <f t="shared" si="461"/>
        <v>4</v>
      </c>
      <c r="AM231" s="46">
        <f t="shared" si="461"/>
        <v>4</v>
      </c>
      <c r="AN231" s="46">
        <f t="shared" si="461"/>
        <v>4</v>
      </c>
      <c r="AO231" s="46">
        <f t="shared" si="461"/>
        <v>4</v>
      </c>
      <c r="AP231" s="37"/>
      <c r="AQ231" s="43">
        <f t="shared" si="3"/>
        <v>4</v>
      </c>
      <c r="AR231" s="41"/>
      <c r="AS231" s="41"/>
      <c r="AT231" s="53"/>
      <c r="AU231" s="54"/>
      <c r="AV231" s="54"/>
    </row>
    <row r="232" spans="1:48" ht="90" customHeight="1" x14ac:dyDescent="0.4">
      <c r="A232" s="35">
        <f t="shared" si="444"/>
        <v>220</v>
      </c>
      <c r="B232" s="55" t="s">
        <v>911</v>
      </c>
      <c r="C232" s="64" t="s">
        <v>38</v>
      </c>
      <c r="D232" s="63" t="s">
        <v>58</v>
      </c>
      <c r="E232" s="57" t="s">
        <v>608</v>
      </c>
      <c r="F232" s="64" t="s">
        <v>612</v>
      </c>
      <c r="G232" s="55" t="s">
        <v>42</v>
      </c>
      <c r="H232" s="64"/>
      <c r="I232" s="61" t="s">
        <v>912</v>
      </c>
      <c r="J232" s="74" t="s">
        <v>58</v>
      </c>
      <c r="K232" s="66">
        <v>44592</v>
      </c>
      <c r="L232" s="43"/>
      <c r="M232" s="43"/>
      <c r="N232" s="53"/>
      <c r="O232" s="43">
        <f>'EQUIPO ABRIL 2025'!AQ226</f>
        <v>12</v>
      </c>
      <c r="P232" s="45">
        <f t="shared" si="453"/>
        <v>12</v>
      </c>
      <c r="Q232" s="46">
        <f t="shared" ref="Q232:T232" si="462">AK232</f>
        <v>12</v>
      </c>
      <c r="R232" s="46">
        <f t="shared" si="462"/>
        <v>12</v>
      </c>
      <c r="S232" s="46">
        <f t="shared" si="462"/>
        <v>12</v>
      </c>
      <c r="T232" s="47">
        <f t="shared" si="462"/>
        <v>12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1">
        <f>'EQUIPO ENERO 2025'!AP225</f>
        <v>12</v>
      </c>
      <c r="AK232" s="52">
        <f t="shared" ref="AK232:AO232" si="463">P232-Z232+AE232+U232</f>
        <v>12</v>
      </c>
      <c r="AL232" s="46">
        <f t="shared" si="463"/>
        <v>12</v>
      </c>
      <c r="AM232" s="46">
        <f t="shared" si="463"/>
        <v>12</v>
      </c>
      <c r="AN232" s="46">
        <f t="shared" si="463"/>
        <v>12</v>
      </c>
      <c r="AO232" s="46">
        <f t="shared" si="463"/>
        <v>12</v>
      </c>
      <c r="AP232" s="37"/>
      <c r="AQ232" s="43">
        <f t="shared" si="3"/>
        <v>12</v>
      </c>
      <c r="AR232" s="41"/>
      <c r="AS232" s="41"/>
      <c r="AT232" s="53"/>
      <c r="AU232" s="54"/>
      <c r="AV232" s="54"/>
    </row>
    <row r="233" spans="1:48" ht="90" customHeight="1" x14ac:dyDescent="0.4">
      <c r="A233" s="35">
        <f t="shared" si="444"/>
        <v>221</v>
      </c>
      <c r="B233" s="55" t="s">
        <v>915</v>
      </c>
      <c r="C233" s="64" t="s">
        <v>38</v>
      </c>
      <c r="D233" s="63"/>
      <c r="E233" s="57"/>
      <c r="F233" s="64"/>
      <c r="G233" s="55"/>
      <c r="H233" s="64"/>
      <c r="I233" s="61"/>
      <c r="J233" s="74"/>
      <c r="K233" s="66"/>
      <c r="L233" s="43"/>
      <c r="M233" s="43"/>
      <c r="N233" s="133"/>
      <c r="O233" s="43">
        <f>'EQUIPO ABRIL 2025'!AQ227</f>
        <v>0</v>
      </c>
      <c r="P233" s="45">
        <f t="shared" si="453"/>
        <v>0</v>
      </c>
      <c r="Q233" s="46">
        <f t="shared" ref="Q233:T233" si="464">AK233</f>
        <v>0</v>
      </c>
      <c r="R233" s="46">
        <f t="shared" si="464"/>
        <v>0</v>
      </c>
      <c r="S233" s="46">
        <f t="shared" si="464"/>
        <v>0</v>
      </c>
      <c r="T233" s="47">
        <f t="shared" si="464"/>
        <v>0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1"/>
      <c r="AK233" s="52">
        <f t="shared" ref="AK233:AO233" si="465">P233-Z233+AE233+U233</f>
        <v>0</v>
      </c>
      <c r="AL233" s="46">
        <f t="shared" si="465"/>
        <v>0</v>
      </c>
      <c r="AM233" s="46">
        <f t="shared" si="465"/>
        <v>0</v>
      </c>
      <c r="AN233" s="46">
        <f t="shared" si="465"/>
        <v>0</v>
      </c>
      <c r="AO233" s="46">
        <f t="shared" si="465"/>
        <v>0</v>
      </c>
      <c r="AP233" s="37"/>
      <c r="AQ233" s="43">
        <f t="shared" si="3"/>
        <v>0</v>
      </c>
      <c r="AR233" s="41"/>
      <c r="AS233" s="41"/>
      <c r="AT233" s="53"/>
      <c r="AU233" s="54"/>
      <c r="AV233" s="54"/>
    </row>
    <row r="234" spans="1:48" ht="90" customHeight="1" x14ac:dyDescent="0.4">
      <c r="A234" s="35">
        <f t="shared" si="444"/>
        <v>222</v>
      </c>
      <c r="B234" s="67" t="s">
        <v>917</v>
      </c>
      <c r="C234" s="64" t="s">
        <v>38</v>
      </c>
      <c r="D234" s="41" t="s">
        <v>59</v>
      </c>
      <c r="E234" s="41" t="s">
        <v>918</v>
      </c>
      <c r="F234" s="41" t="s">
        <v>609</v>
      </c>
      <c r="G234" s="53" t="s">
        <v>42</v>
      </c>
      <c r="H234" s="74">
        <v>300</v>
      </c>
      <c r="I234" s="41" t="s">
        <v>919</v>
      </c>
      <c r="J234" s="41" t="s">
        <v>72</v>
      </c>
      <c r="K234" s="66">
        <v>45574</v>
      </c>
      <c r="L234" s="43" t="s">
        <v>142</v>
      </c>
      <c r="M234" s="43">
        <v>74</v>
      </c>
      <c r="N234" s="53"/>
      <c r="O234" s="43">
        <f>'EQUIPO ABRIL 2025'!AQ228</f>
        <v>48</v>
      </c>
      <c r="P234" s="45">
        <f t="shared" si="453"/>
        <v>48</v>
      </c>
      <c r="Q234" s="46">
        <f t="shared" ref="Q234:T234" si="466">AK234</f>
        <v>48</v>
      </c>
      <c r="R234" s="46">
        <f t="shared" si="466"/>
        <v>48</v>
      </c>
      <c r="S234" s="46">
        <f t="shared" si="466"/>
        <v>48</v>
      </c>
      <c r="T234" s="47">
        <f t="shared" si="466"/>
        <v>48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1">
        <f>'EQUIPO ENERO 2025'!AP227</f>
        <v>48</v>
      </c>
      <c r="AK234" s="52">
        <f t="shared" ref="AK234:AO234" si="467">P234-Z234+AE234+U234</f>
        <v>48</v>
      </c>
      <c r="AL234" s="46">
        <f t="shared" si="467"/>
        <v>48</v>
      </c>
      <c r="AM234" s="46">
        <f t="shared" si="467"/>
        <v>48</v>
      </c>
      <c r="AN234" s="46">
        <f t="shared" si="467"/>
        <v>48</v>
      </c>
      <c r="AO234" s="46">
        <f t="shared" si="467"/>
        <v>48</v>
      </c>
      <c r="AP234" s="37"/>
      <c r="AQ234" s="43">
        <f t="shared" si="3"/>
        <v>48</v>
      </c>
      <c r="AR234" s="41"/>
      <c r="AS234" s="53"/>
      <c r="AT234" s="53"/>
      <c r="AU234" s="54"/>
      <c r="AV234" s="54"/>
    </row>
    <row r="235" spans="1:48" ht="90" customHeight="1" x14ac:dyDescent="0.4">
      <c r="A235" s="35">
        <f t="shared" si="444"/>
        <v>223</v>
      </c>
      <c r="B235" s="67" t="s">
        <v>922</v>
      </c>
      <c r="C235" s="64" t="s">
        <v>38</v>
      </c>
      <c r="D235" s="41" t="s">
        <v>58</v>
      </c>
      <c r="E235" s="41" t="s">
        <v>923</v>
      </c>
      <c r="F235" s="41"/>
      <c r="G235" s="53"/>
      <c r="H235" s="41"/>
      <c r="I235" s="41" t="s">
        <v>924</v>
      </c>
      <c r="J235" s="41" t="s">
        <v>72</v>
      </c>
      <c r="K235" s="72">
        <v>45107</v>
      </c>
      <c r="L235" s="43" t="s">
        <v>109</v>
      </c>
      <c r="M235" s="43">
        <v>388</v>
      </c>
      <c r="N235" s="44"/>
      <c r="O235" s="43">
        <f>'EQUIPO ABRIL 2025'!AQ229</f>
        <v>0</v>
      </c>
      <c r="P235" s="45">
        <f t="shared" si="453"/>
        <v>0</v>
      </c>
      <c r="Q235" s="46">
        <f t="shared" ref="Q235:T235" si="468">AK235</f>
        <v>0</v>
      </c>
      <c r="R235" s="46">
        <f t="shared" si="468"/>
        <v>0</v>
      </c>
      <c r="S235" s="46">
        <f t="shared" si="468"/>
        <v>0</v>
      </c>
      <c r="T235" s="47">
        <f t="shared" si="468"/>
        <v>0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1">
        <f>'EQUIPO ENERO 2025'!AP228</f>
        <v>0</v>
      </c>
      <c r="AK235" s="52">
        <f t="shared" ref="AK235:AO235" si="469">P235-Z235+AE235+U235</f>
        <v>0</v>
      </c>
      <c r="AL235" s="46">
        <f t="shared" si="469"/>
        <v>0</v>
      </c>
      <c r="AM235" s="46">
        <f t="shared" si="469"/>
        <v>0</v>
      </c>
      <c r="AN235" s="46">
        <f t="shared" si="469"/>
        <v>0</v>
      </c>
      <c r="AO235" s="46">
        <f t="shared" si="469"/>
        <v>0</v>
      </c>
      <c r="AP235" s="37"/>
      <c r="AQ235" s="43">
        <f t="shared" si="3"/>
        <v>0</v>
      </c>
      <c r="AR235" s="41"/>
      <c r="AS235" s="41"/>
      <c r="AT235" s="53"/>
      <c r="AU235" s="54"/>
      <c r="AV235" s="54"/>
    </row>
    <row r="236" spans="1:48" ht="90" customHeight="1" x14ac:dyDescent="0.4">
      <c r="A236" s="35">
        <f t="shared" si="444"/>
        <v>224</v>
      </c>
      <c r="B236" s="55" t="s">
        <v>929</v>
      </c>
      <c r="C236" s="64" t="s">
        <v>38</v>
      </c>
      <c r="D236" s="63" t="s">
        <v>58</v>
      </c>
      <c r="E236" s="57" t="s">
        <v>930</v>
      </c>
      <c r="F236" s="64" t="s">
        <v>609</v>
      </c>
      <c r="G236" s="55" t="s">
        <v>42</v>
      </c>
      <c r="H236" s="65">
        <v>300</v>
      </c>
      <c r="I236" s="41" t="s">
        <v>919</v>
      </c>
      <c r="J236" s="74" t="s">
        <v>58</v>
      </c>
      <c r="K236" s="66">
        <v>44592</v>
      </c>
      <c r="L236" s="43"/>
      <c r="M236" s="43"/>
      <c r="N236" s="41"/>
      <c r="O236" s="43">
        <f>'EQUIPO ABRIL 2025'!AQ230</f>
        <v>47</v>
      </c>
      <c r="P236" s="45">
        <f t="shared" si="453"/>
        <v>47</v>
      </c>
      <c r="Q236" s="46">
        <f t="shared" ref="Q236:T236" si="470">AK236</f>
        <v>47</v>
      </c>
      <c r="R236" s="46">
        <f t="shared" si="470"/>
        <v>47</v>
      </c>
      <c r="S236" s="46">
        <f t="shared" si="470"/>
        <v>47</v>
      </c>
      <c r="T236" s="47">
        <f t="shared" si="470"/>
        <v>47</v>
      </c>
      <c r="U236" s="48"/>
      <c r="V236" s="37"/>
      <c r="W236" s="37"/>
      <c r="X236" s="37"/>
      <c r="Y236" s="49"/>
      <c r="Z236" s="138"/>
      <c r="AA236" s="139">
        <v>6</v>
      </c>
      <c r="AB236" s="37"/>
      <c r="AC236" s="37"/>
      <c r="AD236" s="49"/>
      <c r="AE236" s="50"/>
      <c r="AF236" s="37">
        <v>6</v>
      </c>
      <c r="AG236" s="37"/>
      <c r="AH236" s="37"/>
      <c r="AI236" s="49"/>
      <c r="AJ236" s="51">
        <f>'EQUIPO ENERO 2025'!AP229</f>
        <v>47</v>
      </c>
      <c r="AK236" s="52">
        <f t="shared" ref="AK236:AO236" si="471">P236-Z236+AE236+U236</f>
        <v>47</v>
      </c>
      <c r="AL236" s="46">
        <f t="shared" si="471"/>
        <v>47</v>
      </c>
      <c r="AM236" s="46">
        <f t="shared" si="471"/>
        <v>47</v>
      </c>
      <c r="AN236" s="46">
        <f t="shared" si="471"/>
        <v>47</v>
      </c>
      <c r="AO236" s="46">
        <f t="shared" si="471"/>
        <v>47</v>
      </c>
      <c r="AP236" s="37"/>
      <c r="AQ236" s="43">
        <f t="shared" si="3"/>
        <v>47</v>
      </c>
      <c r="AR236" s="41"/>
      <c r="AS236" s="41">
        <v>459</v>
      </c>
      <c r="AT236" s="53"/>
      <c r="AU236" s="54"/>
      <c r="AV236" s="54"/>
    </row>
    <row r="237" spans="1:48" ht="90" customHeight="1" x14ac:dyDescent="0.4">
      <c r="A237" s="35"/>
      <c r="B237" s="55" t="s">
        <v>1749</v>
      </c>
      <c r="C237" s="64"/>
      <c r="D237" s="63"/>
      <c r="E237" s="105" t="s">
        <v>1750</v>
      </c>
      <c r="F237" s="64"/>
      <c r="G237" s="55"/>
      <c r="H237" s="64"/>
      <c r="I237" s="61"/>
      <c r="J237" s="63"/>
      <c r="K237" s="66">
        <v>45811</v>
      </c>
      <c r="L237" s="43"/>
      <c r="M237" s="43">
        <v>220</v>
      </c>
      <c r="N237" s="41"/>
      <c r="O237" s="43">
        <v>0</v>
      </c>
      <c r="P237" s="45">
        <f t="shared" si="453"/>
        <v>0</v>
      </c>
      <c r="Q237" s="46">
        <f t="shared" ref="Q237:T237" si="472">AK237</f>
        <v>0</v>
      </c>
      <c r="R237" s="46">
        <f t="shared" si="472"/>
        <v>0</v>
      </c>
      <c r="S237" s="46">
        <f t="shared" si="472"/>
        <v>12</v>
      </c>
      <c r="T237" s="47">
        <f t="shared" si="472"/>
        <v>12</v>
      </c>
      <c r="U237" s="48"/>
      <c r="V237" s="37"/>
      <c r="W237" s="37">
        <v>12</v>
      </c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1">
        <f>'EQUIPO ENERO 2025'!AP230</f>
        <v>1</v>
      </c>
      <c r="AK237" s="52">
        <f t="shared" ref="AK237:AO237" si="473">P237-Z237+AE237+U237</f>
        <v>0</v>
      </c>
      <c r="AL237" s="46">
        <f t="shared" si="473"/>
        <v>0</v>
      </c>
      <c r="AM237" s="46">
        <f t="shared" si="473"/>
        <v>12</v>
      </c>
      <c r="AN237" s="46">
        <f t="shared" si="473"/>
        <v>12</v>
      </c>
      <c r="AO237" s="46">
        <f t="shared" si="473"/>
        <v>12</v>
      </c>
      <c r="AP237" s="37"/>
      <c r="AQ237" s="43">
        <f t="shared" si="3"/>
        <v>12</v>
      </c>
      <c r="AR237" s="41"/>
      <c r="AS237" s="41"/>
      <c r="AT237" s="53"/>
      <c r="AU237" s="54"/>
      <c r="AV237" s="54"/>
    </row>
    <row r="238" spans="1:48" ht="90" customHeight="1" x14ac:dyDescent="0.4">
      <c r="A238" s="35">
        <f>A236+1</f>
        <v>225</v>
      </c>
      <c r="B238" s="55" t="s">
        <v>934</v>
      </c>
      <c r="C238" s="64" t="s">
        <v>38</v>
      </c>
      <c r="D238" s="63" t="s">
        <v>788</v>
      </c>
      <c r="E238" s="57" t="s">
        <v>788</v>
      </c>
      <c r="F238" s="64"/>
      <c r="G238" s="55" t="s">
        <v>42</v>
      </c>
      <c r="H238" s="64"/>
      <c r="I238" s="61" t="s">
        <v>935</v>
      </c>
      <c r="J238" s="63" t="s">
        <v>788</v>
      </c>
      <c r="K238" s="66">
        <v>44592</v>
      </c>
      <c r="L238" s="43"/>
      <c r="M238" s="43"/>
      <c r="N238" s="41"/>
      <c r="O238" s="43">
        <f>'EQUIPO ABRIL 2025'!AQ231</f>
        <v>1</v>
      </c>
      <c r="P238" s="45">
        <f t="shared" si="453"/>
        <v>1</v>
      </c>
      <c r="Q238" s="46">
        <f t="shared" ref="Q238:T238" si="474">AK238</f>
        <v>1</v>
      </c>
      <c r="R238" s="46">
        <f t="shared" si="474"/>
        <v>1</v>
      </c>
      <c r="S238" s="46">
        <f t="shared" si="474"/>
        <v>1</v>
      </c>
      <c r="T238" s="47">
        <f t="shared" si="474"/>
        <v>1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1">
        <f>'EQUIPO ENERO 2025'!AP230</f>
        <v>1</v>
      </c>
      <c r="AK238" s="52">
        <f t="shared" ref="AK238:AO238" si="475">P238-Z238+AE238+U238</f>
        <v>1</v>
      </c>
      <c r="AL238" s="46">
        <f t="shared" si="475"/>
        <v>1</v>
      </c>
      <c r="AM238" s="46">
        <f t="shared" si="475"/>
        <v>1</v>
      </c>
      <c r="AN238" s="46">
        <f t="shared" si="475"/>
        <v>1</v>
      </c>
      <c r="AO238" s="46">
        <f t="shared" si="475"/>
        <v>1</v>
      </c>
      <c r="AP238" s="37"/>
      <c r="AQ238" s="43">
        <f t="shared" si="3"/>
        <v>1</v>
      </c>
      <c r="AR238" s="41"/>
      <c r="AS238" s="41"/>
      <c r="AT238" s="53"/>
      <c r="AU238" s="54"/>
      <c r="AV238" s="54"/>
    </row>
    <row r="239" spans="1:48" ht="90" customHeight="1" x14ac:dyDescent="0.4">
      <c r="A239" s="35">
        <f t="shared" ref="A239:A241" si="476">A238+1</f>
        <v>226</v>
      </c>
      <c r="B239" s="73" t="s">
        <v>937</v>
      </c>
      <c r="C239" s="41" t="s">
        <v>410</v>
      </c>
      <c r="D239" s="63" t="s">
        <v>58</v>
      </c>
      <c r="E239" s="57" t="s">
        <v>59</v>
      </c>
      <c r="F239" s="41"/>
      <c r="G239" s="44" t="s">
        <v>42</v>
      </c>
      <c r="H239" s="41"/>
      <c r="I239" s="41" t="s">
        <v>938</v>
      </c>
      <c r="J239" s="74" t="s">
        <v>58</v>
      </c>
      <c r="K239" s="66">
        <v>44592</v>
      </c>
      <c r="L239" s="43"/>
      <c r="M239" s="43"/>
      <c r="N239" s="53"/>
      <c r="O239" s="43">
        <f>'EQUIPO ABRIL 2025'!AQ232</f>
        <v>1</v>
      </c>
      <c r="P239" s="45">
        <f t="shared" si="453"/>
        <v>1</v>
      </c>
      <c r="Q239" s="46">
        <f t="shared" ref="Q239:T239" si="477">AK239</f>
        <v>1</v>
      </c>
      <c r="R239" s="46">
        <f t="shared" si="477"/>
        <v>1</v>
      </c>
      <c r="S239" s="46">
        <f t="shared" si="477"/>
        <v>1</v>
      </c>
      <c r="T239" s="47">
        <f t="shared" si="477"/>
        <v>1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1">
        <f>'EQUIPO ENERO 2025'!AP231</f>
        <v>1</v>
      </c>
      <c r="AK239" s="52">
        <f t="shared" ref="AK239:AO239" si="478">P239-Z239+AE239+U239</f>
        <v>1</v>
      </c>
      <c r="AL239" s="46">
        <f t="shared" si="478"/>
        <v>1</v>
      </c>
      <c r="AM239" s="46">
        <f t="shared" si="478"/>
        <v>1</v>
      </c>
      <c r="AN239" s="46">
        <f t="shared" si="478"/>
        <v>1</v>
      </c>
      <c r="AO239" s="46">
        <f t="shared" si="478"/>
        <v>1</v>
      </c>
      <c r="AP239" s="38" t="s">
        <v>939</v>
      </c>
      <c r="AQ239" s="43">
        <f t="shared" si="3"/>
        <v>1</v>
      </c>
      <c r="AR239" s="53"/>
      <c r="AS239" s="53"/>
      <c r="AT239" s="53"/>
      <c r="AU239" s="54"/>
      <c r="AV239" s="54"/>
    </row>
    <row r="240" spans="1:48" ht="90" customHeight="1" x14ac:dyDescent="0.4">
      <c r="A240" s="35">
        <f t="shared" si="476"/>
        <v>227</v>
      </c>
      <c r="B240" s="73" t="s">
        <v>940</v>
      </c>
      <c r="C240" s="64" t="s">
        <v>410</v>
      </c>
      <c r="D240" s="63" t="s">
        <v>218</v>
      </c>
      <c r="E240" s="57" t="s">
        <v>218</v>
      </c>
      <c r="F240" s="41"/>
      <c r="G240" s="44" t="s">
        <v>42</v>
      </c>
      <c r="H240" s="41"/>
      <c r="I240" s="41" t="s">
        <v>941</v>
      </c>
      <c r="J240" s="74" t="s">
        <v>218</v>
      </c>
      <c r="K240" s="66">
        <v>44592</v>
      </c>
      <c r="L240" s="43"/>
      <c r="M240" s="43"/>
      <c r="N240" s="41"/>
      <c r="O240" s="43">
        <f>'EQUIPO ABRIL 2025'!AQ233</f>
        <v>1</v>
      </c>
      <c r="P240" s="45">
        <f t="shared" si="453"/>
        <v>1</v>
      </c>
      <c r="Q240" s="46">
        <f t="shared" ref="Q240:T240" si="479">AK240</f>
        <v>1</v>
      </c>
      <c r="R240" s="46">
        <f t="shared" si="479"/>
        <v>1</v>
      </c>
      <c r="S240" s="46">
        <f t="shared" si="479"/>
        <v>1</v>
      </c>
      <c r="T240" s="47">
        <f t="shared" si="479"/>
        <v>1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1">
        <f>'EQUIPO ENERO 2025'!AP232</f>
        <v>1</v>
      </c>
      <c r="AK240" s="52">
        <f t="shared" ref="AK240:AO240" si="480">P240-Z240+AE240+U240</f>
        <v>1</v>
      </c>
      <c r="AL240" s="46">
        <f t="shared" si="480"/>
        <v>1</v>
      </c>
      <c r="AM240" s="46">
        <f t="shared" si="480"/>
        <v>1</v>
      </c>
      <c r="AN240" s="46">
        <f t="shared" si="480"/>
        <v>1</v>
      </c>
      <c r="AO240" s="46">
        <f t="shared" si="480"/>
        <v>1</v>
      </c>
      <c r="AP240" s="37">
        <v>1</v>
      </c>
      <c r="AQ240" s="43">
        <f t="shared" si="3"/>
        <v>1</v>
      </c>
      <c r="AR240" s="41"/>
      <c r="AS240" s="41"/>
      <c r="AT240" s="53"/>
      <c r="AU240" s="54"/>
      <c r="AV240" s="54"/>
    </row>
    <row r="241" spans="1:48" ht="90" customHeight="1" x14ac:dyDescent="0.4">
      <c r="A241" s="35">
        <f t="shared" si="476"/>
        <v>228</v>
      </c>
      <c r="B241" s="67" t="s">
        <v>942</v>
      </c>
      <c r="C241" s="41" t="s">
        <v>410</v>
      </c>
      <c r="D241" s="63" t="s">
        <v>58</v>
      </c>
      <c r="E241" s="41" t="s">
        <v>890</v>
      </c>
      <c r="F241" s="41" t="s">
        <v>943</v>
      </c>
      <c r="G241" s="53" t="s">
        <v>42</v>
      </c>
      <c r="H241" s="74">
        <v>9000</v>
      </c>
      <c r="I241" s="41" t="s">
        <v>944</v>
      </c>
      <c r="J241" s="41" t="s">
        <v>72</v>
      </c>
      <c r="K241" s="72"/>
      <c r="L241" s="43"/>
      <c r="M241" s="43"/>
      <c r="N241" s="44"/>
      <c r="O241" s="43">
        <f>'EQUIPO ABRIL 2025'!AQ234</f>
        <v>2</v>
      </c>
      <c r="P241" s="45">
        <f t="shared" si="453"/>
        <v>2</v>
      </c>
      <c r="Q241" s="46">
        <f t="shared" ref="Q241:T241" si="481">AK241</f>
        <v>2</v>
      </c>
      <c r="R241" s="46">
        <f t="shared" si="481"/>
        <v>2</v>
      </c>
      <c r="S241" s="46">
        <f t="shared" si="481"/>
        <v>2</v>
      </c>
      <c r="T241" s="47">
        <f t="shared" si="481"/>
        <v>2</v>
      </c>
      <c r="U241" s="48"/>
      <c r="V241" s="37"/>
      <c r="W241" s="37"/>
      <c r="X241" s="37"/>
      <c r="Y241" s="49"/>
      <c r="Z241" s="138"/>
      <c r="AA241" s="139"/>
      <c r="AB241" s="37"/>
      <c r="AC241" s="37"/>
      <c r="AD241" s="49"/>
      <c r="AE241" s="50"/>
      <c r="AF241" s="37"/>
      <c r="AG241" s="37"/>
      <c r="AH241" s="37"/>
      <c r="AI241" s="49"/>
      <c r="AJ241" s="51">
        <f>'EQUIPO ENERO 2025'!AP233</f>
        <v>2</v>
      </c>
      <c r="AK241" s="52">
        <f t="shared" ref="AK241:AO241" si="482">P241-Z241+AE241+U241</f>
        <v>2</v>
      </c>
      <c r="AL241" s="46">
        <f t="shared" si="482"/>
        <v>2</v>
      </c>
      <c r="AM241" s="46">
        <f t="shared" si="482"/>
        <v>2</v>
      </c>
      <c r="AN241" s="46">
        <f t="shared" si="482"/>
        <v>2</v>
      </c>
      <c r="AO241" s="46">
        <f t="shared" si="482"/>
        <v>2</v>
      </c>
      <c r="AP241" s="37"/>
      <c r="AQ241" s="43">
        <f t="shared" si="3"/>
        <v>2</v>
      </c>
      <c r="AR241" s="41"/>
      <c r="AS241" s="41"/>
      <c r="AT241" s="53"/>
      <c r="AU241" s="54"/>
      <c r="AV241" s="54"/>
    </row>
    <row r="242" spans="1:48" ht="90" customHeight="1" x14ac:dyDescent="0.4">
      <c r="A242" s="35"/>
      <c r="B242" s="67" t="s">
        <v>1751</v>
      </c>
      <c r="C242" s="41"/>
      <c r="D242" s="63" t="s">
        <v>58</v>
      </c>
      <c r="E242" s="41" t="s">
        <v>890</v>
      </c>
      <c r="F242" s="41" t="s">
        <v>158</v>
      </c>
      <c r="G242" s="53" t="s">
        <v>42</v>
      </c>
      <c r="H242" s="74"/>
      <c r="I242" s="41"/>
      <c r="J242" s="41"/>
      <c r="K242" s="72">
        <v>45811</v>
      </c>
      <c r="L242" s="43"/>
      <c r="M242" s="43">
        <v>221</v>
      </c>
      <c r="N242" s="44"/>
      <c r="O242" s="43">
        <f>'EQUIPO ABRIL 2025'!AQ235</f>
        <v>0</v>
      </c>
      <c r="P242" s="45">
        <f t="shared" si="453"/>
        <v>0</v>
      </c>
      <c r="Q242" s="46">
        <f t="shared" ref="Q242:T242" si="483">AK242</f>
        <v>0</v>
      </c>
      <c r="R242" s="46">
        <f t="shared" si="483"/>
        <v>0</v>
      </c>
      <c r="S242" s="46">
        <f t="shared" si="483"/>
        <v>5</v>
      </c>
      <c r="T242" s="47">
        <f t="shared" si="483"/>
        <v>5</v>
      </c>
      <c r="U242" s="48"/>
      <c r="V242" s="37"/>
      <c r="W242" s="37">
        <v>5</v>
      </c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1">
        <f>'EQUIPO ENERO 2025'!AP234</f>
        <v>0</v>
      </c>
      <c r="AK242" s="52">
        <f t="shared" ref="AK242:AO242" si="484">P242-Z242+AE242+U242</f>
        <v>0</v>
      </c>
      <c r="AL242" s="46">
        <f t="shared" si="484"/>
        <v>0</v>
      </c>
      <c r="AM242" s="46">
        <f t="shared" si="484"/>
        <v>5</v>
      </c>
      <c r="AN242" s="46">
        <f t="shared" si="484"/>
        <v>5</v>
      </c>
      <c r="AO242" s="46">
        <f t="shared" si="484"/>
        <v>5</v>
      </c>
      <c r="AP242" s="37"/>
      <c r="AQ242" s="43">
        <f t="shared" si="3"/>
        <v>5</v>
      </c>
      <c r="AR242" s="41"/>
      <c r="AS242" s="41"/>
      <c r="AT242" s="53"/>
      <c r="AU242" s="54"/>
      <c r="AV242" s="54"/>
    </row>
    <row r="243" spans="1:48" ht="90" customHeight="1" x14ac:dyDescent="0.4">
      <c r="A243" s="35"/>
      <c r="B243" s="67" t="s">
        <v>1752</v>
      </c>
      <c r="C243" s="41"/>
      <c r="D243" s="63" t="s">
        <v>58</v>
      </c>
      <c r="E243" s="41" t="s">
        <v>890</v>
      </c>
      <c r="F243" s="41" t="s">
        <v>1753</v>
      </c>
      <c r="G243" s="53" t="s">
        <v>42</v>
      </c>
      <c r="H243" s="74"/>
      <c r="I243" s="41"/>
      <c r="J243" s="41"/>
      <c r="K243" s="72">
        <v>45811</v>
      </c>
      <c r="L243" s="43"/>
      <c r="M243" s="43">
        <v>221</v>
      </c>
      <c r="N243" s="44"/>
      <c r="O243" s="43">
        <f>'EQUIPO ABRIL 2025'!AQ236</f>
        <v>0</v>
      </c>
      <c r="P243" s="45">
        <f t="shared" si="453"/>
        <v>0</v>
      </c>
      <c r="Q243" s="46">
        <f t="shared" ref="Q243:T243" si="485">AK243</f>
        <v>0</v>
      </c>
      <c r="R243" s="46">
        <f t="shared" si="485"/>
        <v>0</v>
      </c>
      <c r="S243" s="46">
        <f t="shared" si="485"/>
        <v>10</v>
      </c>
      <c r="T243" s="47">
        <f t="shared" si="485"/>
        <v>10</v>
      </c>
      <c r="U243" s="48"/>
      <c r="V243" s="37"/>
      <c r="W243" s="37">
        <v>10</v>
      </c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1">
        <f>'EQUIPO ENERO 2025'!AP235</f>
        <v>0</v>
      </c>
      <c r="AK243" s="52">
        <f t="shared" ref="AK243:AO243" si="486">P243-Z243+AE243+U243</f>
        <v>0</v>
      </c>
      <c r="AL243" s="46">
        <f t="shared" si="486"/>
        <v>0</v>
      </c>
      <c r="AM243" s="46">
        <f t="shared" si="486"/>
        <v>10</v>
      </c>
      <c r="AN243" s="46">
        <f t="shared" si="486"/>
        <v>10</v>
      </c>
      <c r="AO243" s="46">
        <f t="shared" si="486"/>
        <v>10</v>
      </c>
      <c r="AP243" s="37"/>
      <c r="AQ243" s="43">
        <f t="shared" si="3"/>
        <v>10</v>
      </c>
      <c r="AR243" s="41"/>
      <c r="AS243" s="41"/>
      <c r="AT243" s="53"/>
      <c r="AU243" s="54"/>
      <c r="AV243" s="54"/>
    </row>
    <row r="244" spans="1:48" ht="90" customHeight="1" x14ac:dyDescent="0.4">
      <c r="A244" s="35">
        <f>A241+1</f>
        <v>229</v>
      </c>
      <c r="B244" s="67" t="s">
        <v>946</v>
      </c>
      <c r="C244" s="41"/>
      <c r="D244" s="63" t="s">
        <v>58</v>
      </c>
      <c r="E244" s="41" t="s">
        <v>182</v>
      </c>
      <c r="F244" s="41" t="s">
        <v>452</v>
      </c>
      <c r="G244" s="53" t="s">
        <v>42</v>
      </c>
      <c r="H244" s="41"/>
      <c r="I244" s="41" t="s">
        <v>949</v>
      </c>
      <c r="J244" s="41" t="s">
        <v>72</v>
      </c>
      <c r="K244" s="72">
        <v>44592</v>
      </c>
      <c r="L244" s="43"/>
      <c r="M244" s="43"/>
      <c r="N244" s="44"/>
      <c r="O244" s="43">
        <f>'EQUIPO ABRIL 2025'!AQ235</f>
        <v>0</v>
      </c>
      <c r="P244" s="45">
        <f t="shared" si="453"/>
        <v>0</v>
      </c>
      <c r="Q244" s="46">
        <f t="shared" ref="Q244:T244" si="487">AK244</f>
        <v>0</v>
      </c>
      <c r="R244" s="46">
        <f t="shared" si="487"/>
        <v>0</v>
      </c>
      <c r="S244" s="46">
        <f t="shared" si="487"/>
        <v>0</v>
      </c>
      <c r="T244" s="47">
        <f t="shared" si="487"/>
        <v>0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1">
        <f>'EQUIPO ENERO 2025'!AP234</f>
        <v>0</v>
      </c>
      <c r="AK244" s="52">
        <f t="shared" ref="AK244:AO244" si="488">P244-Z244+AE244+U244</f>
        <v>0</v>
      </c>
      <c r="AL244" s="46">
        <f t="shared" si="488"/>
        <v>0</v>
      </c>
      <c r="AM244" s="46">
        <f t="shared" si="488"/>
        <v>0</v>
      </c>
      <c r="AN244" s="46">
        <f t="shared" si="488"/>
        <v>0</v>
      </c>
      <c r="AO244" s="46">
        <f t="shared" si="488"/>
        <v>0</v>
      </c>
      <c r="AP244" s="37"/>
      <c r="AQ244" s="43">
        <f t="shared" si="3"/>
        <v>0</v>
      </c>
      <c r="AR244" s="41"/>
      <c r="AS244" s="41"/>
      <c r="AT244" s="53"/>
      <c r="AU244" s="54"/>
      <c r="AV244" s="54"/>
    </row>
    <row r="245" spans="1:48" ht="90" customHeight="1" x14ac:dyDescent="0.4">
      <c r="A245" s="35">
        <f t="shared" ref="A245:A286" si="489">A244+1</f>
        <v>230</v>
      </c>
      <c r="B245" s="67" t="s">
        <v>950</v>
      </c>
      <c r="C245" s="41" t="s">
        <v>97</v>
      </c>
      <c r="D245" s="41"/>
      <c r="E245" s="41" t="s">
        <v>59</v>
      </c>
      <c r="F245" s="41"/>
      <c r="G245" s="53"/>
      <c r="H245" s="41"/>
      <c r="I245" s="41" t="s">
        <v>951</v>
      </c>
      <c r="J245" s="41" t="s">
        <v>743</v>
      </c>
      <c r="K245" s="72">
        <v>45241</v>
      </c>
      <c r="L245" s="43">
        <v>2590526372</v>
      </c>
      <c r="M245" s="43">
        <v>465</v>
      </c>
      <c r="N245" s="44"/>
      <c r="O245" s="43">
        <f>'EQUIPO ABRIL 2025'!AQ236</f>
        <v>0</v>
      </c>
      <c r="P245" s="45">
        <f t="shared" si="453"/>
        <v>0</v>
      </c>
      <c r="Q245" s="46">
        <f t="shared" ref="Q245:T245" si="490">AK245</f>
        <v>0</v>
      </c>
      <c r="R245" s="46">
        <f t="shared" si="490"/>
        <v>0</v>
      </c>
      <c r="S245" s="46">
        <f t="shared" si="490"/>
        <v>0</v>
      </c>
      <c r="T245" s="47">
        <f t="shared" si="490"/>
        <v>0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1">
        <f>'EQUIPO ENERO 2025'!AP235</f>
        <v>0</v>
      </c>
      <c r="AK245" s="52">
        <f t="shared" ref="AK245:AO245" si="491">P245-Z245+AE245+U245</f>
        <v>0</v>
      </c>
      <c r="AL245" s="46">
        <f t="shared" si="491"/>
        <v>0</v>
      </c>
      <c r="AM245" s="46">
        <f t="shared" si="491"/>
        <v>0</v>
      </c>
      <c r="AN245" s="46">
        <f t="shared" si="491"/>
        <v>0</v>
      </c>
      <c r="AO245" s="46">
        <f t="shared" si="491"/>
        <v>0</v>
      </c>
      <c r="AP245" s="37"/>
      <c r="AQ245" s="43">
        <f t="shared" si="3"/>
        <v>0</v>
      </c>
      <c r="AR245" s="41"/>
      <c r="AS245" s="41"/>
      <c r="AT245" s="53"/>
      <c r="AU245" s="54"/>
      <c r="AV245" s="54"/>
    </row>
    <row r="246" spans="1:48" ht="90" customHeight="1" x14ac:dyDescent="0.4">
      <c r="A246" s="35">
        <f t="shared" si="489"/>
        <v>231</v>
      </c>
      <c r="B246" s="55" t="s">
        <v>952</v>
      </c>
      <c r="C246" s="64" t="s">
        <v>410</v>
      </c>
      <c r="D246" s="63" t="s">
        <v>58</v>
      </c>
      <c r="E246" s="57" t="s">
        <v>953</v>
      </c>
      <c r="F246" s="64"/>
      <c r="G246" s="55" t="s">
        <v>42</v>
      </c>
      <c r="H246" s="64"/>
      <c r="I246" s="61" t="s">
        <v>954</v>
      </c>
      <c r="J246" s="74" t="s">
        <v>58</v>
      </c>
      <c r="K246" s="66">
        <v>44592</v>
      </c>
      <c r="L246" s="43"/>
      <c r="M246" s="43"/>
      <c r="N246" s="53"/>
      <c r="O246" s="43">
        <f>'EQUIPO ABRIL 2025'!AQ237</f>
        <v>0</v>
      </c>
      <c r="P246" s="45">
        <f t="shared" si="453"/>
        <v>0</v>
      </c>
      <c r="Q246" s="46">
        <f t="shared" ref="Q246:T246" si="492">AK246</f>
        <v>0</v>
      </c>
      <c r="R246" s="46">
        <f t="shared" si="492"/>
        <v>0</v>
      </c>
      <c r="S246" s="46">
        <f t="shared" si="492"/>
        <v>0</v>
      </c>
      <c r="T246" s="47">
        <f t="shared" si="492"/>
        <v>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1">
        <f>'EQUIPO ENERO 2025'!AP236</f>
        <v>0</v>
      </c>
      <c r="AK246" s="52">
        <f t="shared" ref="AK246:AO246" si="493">P246-Z246+AE246+U246</f>
        <v>0</v>
      </c>
      <c r="AL246" s="46">
        <f t="shared" si="493"/>
        <v>0</v>
      </c>
      <c r="AM246" s="46">
        <f t="shared" si="493"/>
        <v>0</v>
      </c>
      <c r="AN246" s="46">
        <f t="shared" si="493"/>
        <v>0</v>
      </c>
      <c r="AO246" s="46">
        <f t="shared" si="493"/>
        <v>0</v>
      </c>
      <c r="AP246" s="37"/>
      <c r="AQ246" s="43">
        <f t="shared" si="3"/>
        <v>0</v>
      </c>
      <c r="AR246" s="41"/>
      <c r="AS246" s="41"/>
      <c r="AT246" s="53"/>
      <c r="AU246" s="54"/>
      <c r="AV246" s="54"/>
    </row>
    <row r="247" spans="1:48" ht="90" customHeight="1" x14ac:dyDescent="0.4">
      <c r="A247" s="35">
        <f t="shared" si="489"/>
        <v>232</v>
      </c>
      <c r="B247" s="55" t="s">
        <v>955</v>
      </c>
      <c r="C247" s="64" t="s">
        <v>410</v>
      </c>
      <c r="D247" s="63" t="s">
        <v>58</v>
      </c>
      <c r="E247" s="57" t="s">
        <v>953</v>
      </c>
      <c r="F247" s="64"/>
      <c r="G247" s="55" t="s">
        <v>42</v>
      </c>
      <c r="H247" s="64"/>
      <c r="I247" s="61" t="s">
        <v>956</v>
      </c>
      <c r="J247" s="74" t="s">
        <v>58</v>
      </c>
      <c r="K247" s="66">
        <v>44592</v>
      </c>
      <c r="L247" s="43"/>
      <c r="M247" s="43"/>
      <c r="N247" s="44"/>
      <c r="O247" s="43">
        <f>'EQUIPO ABRIL 2025'!AQ238</f>
        <v>0</v>
      </c>
      <c r="P247" s="45">
        <f t="shared" si="453"/>
        <v>0</v>
      </c>
      <c r="Q247" s="46">
        <f t="shared" ref="Q247:T247" si="494">AK247</f>
        <v>0</v>
      </c>
      <c r="R247" s="46">
        <f t="shared" si="494"/>
        <v>0</v>
      </c>
      <c r="S247" s="46">
        <f t="shared" si="494"/>
        <v>0</v>
      </c>
      <c r="T247" s="47">
        <f t="shared" si="494"/>
        <v>0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1">
        <f>'EQUIPO ENERO 2025'!AP237</f>
        <v>0</v>
      </c>
      <c r="AK247" s="52">
        <f t="shared" ref="AK247:AO247" si="495">P247-Z247+AE247+U247</f>
        <v>0</v>
      </c>
      <c r="AL247" s="46">
        <f t="shared" si="495"/>
        <v>0</v>
      </c>
      <c r="AM247" s="46">
        <f t="shared" si="495"/>
        <v>0</v>
      </c>
      <c r="AN247" s="46">
        <f t="shared" si="495"/>
        <v>0</v>
      </c>
      <c r="AO247" s="46">
        <f t="shared" si="495"/>
        <v>0</v>
      </c>
      <c r="AP247" s="37"/>
      <c r="AQ247" s="43">
        <f t="shared" si="3"/>
        <v>0</v>
      </c>
      <c r="AR247" s="41"/>
      <c r="AS247" s="41"/>
      <c r="AT247" s="53"/>
      <c r="AU247" s="54"/>
      <c r="AV247" s="54"/>
    </row>
    <row r="248" spans="1:48" ht="90" customHeight="1" x14ac:dyDescent="0.4">
      <c r="A248" s="35">
        <f t="shared" si="489"/>
        <v>233</v>
      </c>
      <c r="B248" s="67" t="s">
        <v>958</v>
      </c>
      <c r="C248" s="64" t="s">
        <v>190</v>
      </c>
      <c r="D248" s="63" t="s">
        <v>58</v>
      </c>
      <c r="E248" s="41" t="s">
        <v>959</v>
      </c>
      <c r="F248" s="41" t="s">
        <v>960</v>
      </c>
      <c r="G248" s="53" t="s">
        <v>42</v>
      </c>
      <c r="H248" s="41"/>
      <c r="I248" s="41" t="s">
        <v>961</v>
      </c>
      <c r="J248" s="41" t="s">
        <v>72</v>
      </c>
      <c r="K248" s="72">
        <v>45811</v>
      </c>
      <c r="L248" s="43" t="s">
        <v>142</v>
      </c>
      <c r="M248" s="43">
        <v>222</v>
      </c>
      <c r="N248" s="44"/>
      <c r="O248" s="43">
        <f>'EQUIPO ABRIL 2025'!AQ239</f>
        <v>5</v>
      </c>
      <c r="P248" s="45">
        <f t="shared" si="453"/>
        <v>5</v>
      </c>
      <c r="Q248" s="46">
        <f t="shared" ref="Q248:T248" si="496">AK248</f>
        <v>5</v>
      </c>
      <c r="R248" s="46">
        <f t="shared" si="496"/>
        <v>5</v>
      </c>
      <c r="S248" s="46">
        <f t="shared" si="496"/>
        <v>10</v>
      </c>
      <c r="T248" s="47">
        <f t="shared" si="496"/>
        <v>10</v>
      </c>
      <c r="U248" s="48"/>
      <c r="V248" s="37"/>
      <c r="W248" s="37">
        <v>5</v>
      </c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1">
        <f>'EQUIPO ENERO 2025'!AP238</f>
        <v>5</v>
      </c>
      <c r="AK248" s="52">
        <f t="shared" ref="AK248:AO248" si="497">P248-Z248+AE248+U248</f>
        <v>5</v>
      </c>
      <c r="AL248" s="46">
        <f t="shared" si="497"/>
        <v>5</v>
      </c>
      <c r="AM248" s="46">
        <f t="shared" si="497"/>
        <v>10</v>
      </c>
      <c r="AN248" s="46">
        <f t="shared" si="497"/>
        <v>10</v>
      </c>
      <c r="AO248" s="46">
        <f t="shared" si="497"/>
        <v>10</v>
      </c>
      <c r="AP248" s="37"/>
      <c r="AQ248" s="43">
        <f t="shared" si="3"/>
        <v>10</v>
      </c>
      <c r="AR248" s="41"/>
      <c r="AS248" s="41"/>
      <c r="AT248" s="53"/>
      <c r="AU248" s="54"/>
      <c r="AV248" s="54"/>
    </row>
    <row r="249" spans="1:48" ht="90" customHeight="1" x14ac:dyDescent="0.4">
      <c r="A249" s="35">
        <f t="shared" si="489"/>
        <v>234</v>
      </c>
      <c r="B249" s="67" t="s">
        <v>962</v>
      </c>
      <c r="C249" s="41" t="s">
        <v>212</v>
      </c>
      <c r="D249" s="105" t="s">
        <v>963</v>
      </c>
      <c r="E249" s="41" t="s">
        <v>964</v>
      </c>
      <c r="F249" s="41" t="s">
        <v>965</v>
      </c>
      <c r="G249" s="53" t="s">
        <v>42</v>
      </c>
      <c r="H249" s="41"/>
      <c r="I249" s="41" t="s">
        <v>966</v>
      </c>
      <c r="J249" s="41" t="s">
        <v>72</v>
      </c>
      <c r="K249" s="72">
        <v>45574</v>
      </c>
      <c r="L249" s="43" t="s">
        <v>855</v>
      </c>
      <c r="M249" s="43">
        <v>78</v>
      </c>
      <c r="N249" s="44"/>
      <c r="O249" s="43">
        <f>'EQUIPO ABRIL 2025'!AQ240</f>
        <v>2</v>
      </c>
      <c r="P249" s="45">
        <f t="shared" si="453"/>
        <v>2</v>
      </c>
      <c r="Q249" s="46">
        <f t="shared" ref="Q249:T249" si="498">AK249</f>
        <v>2</v>
      </c>
      <c r="R249" s="46">
        <f t="shared" si="498"/>
        <v>2</v>
      </c>
      <c r="S249" s="46">
        <f t="shared" si="498"/>
        <v>2</v>
      </c>
      <c r="T249" s="47">
        <f t="shared" si="498"/>
        <v>2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1">
        <f>'EQUIPO ENERO 2025'!AP239</f>
        <v>2</v>
      </c>
      <c r="AK249" s="52">
        <f t="shared" ref="AK249:AO249" si="499">P249-Z249+AE249+U249</f>
        <v>2</v>
      </c>
      <c r="AL249" s="46">
        <f t="shared" si="499"/>
        <v>2</v>
      </c>
      <c r="AM249" s="46">
        <f t="shared" si="499"/>
        <v>2</v>
      </c>
      <c r="AN249" s="46">
        <f t="shared" si="499"/>
        <v>2</v>
      </c>
      <c r="AO249" s="46">
        <f t="shared" si="499"/>
        <v>2</v>
      </c>
      <c r="AP249" s="37"/>
      <c r="AQ249" s="43">
        <f t="shared" si="3"/>
        <v>2</v>
      </c>
      <c r="AR249" s="41"/>
      <c r="AS249" s="41"/>
      <c r="AT249" s="53"/>
      <c r="AU249" s="54"/>
      <c r="AV249" s="54"/>
    </row>
    <row r="250" spans="1:48" ht="90" customHeight="1" x14ac:dyDescent="0.4">
      <c r="A250" s="35">
        <f t="shared" si="489"/>
        <v>235</v>
      </c>
      <c r="B250" s="67" t="s">
        <v>967</v>
      </c>
      <c r="C250" s="64" t="s">
        <v>410</v>
      </c>
      <c r="D250" s="41" t="s">
        <v>59</v>
      </c>
      <c r="E250" s="41" t="s">
        <v>890</v>
      </c>
      <c r="F250" s="41"/>
      <c r="G250" s="53" t="s">
        <v>42</v>
      </c>
      <c r="H250" s="41"/>
      <c r="I250" s="41" t="s">
        <v>890</v>
      </c>
      <c r="J250" s="41" t="s">
        <v>72</v>
      </c>
      <c r="K250" s="72">
        <v>44942</v>
      </c>
      <c r="L250" s="74" t="s">
        <v>892</v>
      </c>
      <c r="M250" s="43">
        <v>260</v>
      </c>
      <c r="N250" s="41"/>
      <c r="O250" s="43">
        <f>'EQUIPO ABRIL 2025'!AQ241</f>
        <v>0</v>
      </c>
      <c r="P250" s="45">
        <f t="shared" si="453"/>
        <v>0</v>
      </c>
      <c r="Q250" s="46">
        <f t="shared" ref="Q250:T250" si="500">AK250</f>
        <v>0</v>
      </c>
      <c r="R250" s="46">
        <f t="shared" si="500"/>
        <v>0</v>
      </c>
      <c r="S250" s="46">
        <f t="shared" si="500"/>
        <v>0</v>
      </c>
      <c r="T250" s="47">
        <f t="shared" si="500"/>
        <v>0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1">
        <f>'EQUIPO ENERO 2025'!AP240</f>
        <v>0</v>
      </c>
      <c r="AK250" s="52">
        <f t="shared" ref="AK250:AO250" si="501">P250-Z250+AE250+U250</f>
        <v>0</v>
      </c>
      <c r="AL250" s="46">
        <f t="shared" si="501"/>
        <v>0</v>
      </c>
      <c r="AM250" s="46">
        <f t="shared" si="501"/>
        <v>0</v>
      </c>
      <c r="AN250" s="46">
        <f t="shared" si="501"/>
        <v>0</v>
      </c>
      <c r="AO250" s="46">
        <f t="shared" si="501"/>
        <v>0</v>
      </c>
      <c r="AP250" s="37"/>
      <c r="AQ250" s="43">
        <f t="shared" si="3"/>
        <v>0</v>
      </c>
      <c r="AR250" s="41"/>
      <c r="AS250" s="41"/>
      <c r="AT250" s="53"/>
      <c r="AU250" s="54"/>
      <c r="AV250" s="54"/>
    </row>
    <row r="251" spans="1:48" ht="90" customHeight="1" x14ac:dyDescent="0.4">
      <c r="A251" s="35">
        <f t="shared" si="489"/>
        <v>236</v>
      </c>
      <c r="B251" s="154" t="s">
        <v>968</v>
      </c>
      <c r="C251" s="155"/>
      <c r="D251" s="41"/>
      <c r="E251" s="41"/>
      <c r="F251" s="41"/>
      <c r="G251" s="53"/>
      <c r="H251" s="41"/>
      <c r="I251" s="41" t="s">
        <v>969</v>
      </c>
      <c r="J251" s="41" t="s">
        <v>72</v>
      </c>
      <c r="K251" s="72">
        <v>44592</v>
      </c>
      <c r="L251" s="43"/>
      <c r="M251" s="43"/>
      <c r="N251" s="44"/>
      <c r="O251" s="43">
        <f>'EQUIPO ABRIL 2025'!AQ242</f>
        <v>4</v>
      </c>
      <c r="P251" s="45">
        <f t="shared" si="453"/>
        <v>4</v>
      </c>
      <c r="Q251" s="46">
        <f t="shared" ref="Q251:T251" si="502">AK251</f>
        <v>4</v>
      </c>
      <c r="R251" s="46">
        <f t="shared" si="502"/>
        <v>4</v>
      </c>
      <c r="S251" s="46">
        <f t="shared" si="502"/>
        <v>4</v>
      </c>
      <c r="T251" s="47">
        <f t="shared" si="502"/>
        <v>4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1">
        <f>'EQUIPO ENERO 2025'!AP241</f>
        <v>4</v>
      </c>
      <c r="AK251" s="52">
        <f t="shared" ref="AK251:AO251" si="503">P251-Z251+AE251+U251</f>
        <v>4</v>
      </c>
      <c r="AL251" s="46">
        <f t="shared" si="503"/>
        <v>4</v>
      </c>
      <c r="AM251" s="46">
        <f t="shared" si="503"/>
        <v>4</v>
      </c>
      <c r="AN251" s="46">
        <f t="shared" si="503"/>
        <v>4</v>
      </c>
      <c r="AO251" s="46">
        <f t="shared" si="503"/>
        <v>4</v>
      </c>
      <c r="AP251" s="37"/>
      <c r="AQ251" s="43">
        <f t="shared" si="3"/>
        <v>4</v>
      </c>
      <c r="AR251" s="41"/>
      <c r="AS251" s="41"/>
      <c r="AT251" s="53"/>
      <c r="AU251" s="54"/>
      <c r="AV251" s="54"/>
    </row>
    <row r="252" spans="1:48" ht="90" customHeight="1" x14ac:dyDescent="0.4">
      <c r="A252" s="35">
        <f t="shared" si="489"/>
        <v>237</v>
      </c>
      <c r="B252" s="154" t="s">
        <v>970</v>
      </c>
      <c r="C252" s="155"/>
      <c r="D252" s="41"/>
      <c r="E252" s="41"/>
      <c r="F252" s="41"/>
      <c r="G252" s="53"/>
      <c r="H252" s="41"/>
      <c r="I252" s="41" t="s">
        <v>971</v>
      </c>
      <c r="J252" s="41" t="s">
        <v>72</v>
      </c>
      <c r="K252" s="72">
        <v>44592</v>
      </c>
      <c r="L252" s="43"/>
      <c r="M252" s="43"/>
      <c r="N252" s="44"/>
      <c r="O252" s="43">
        <f>'EQUIPO ABRIL 2025'!AQ243</f>
        <v>4</v>
      </c>
      <c r="P252" s="45">
        <f t="shared" si="453"/>
        <v>4</v>
      </c>
      <c r="Q252" s="46">
        <f t="shared" ref="Q252:T252" si="504">AK252</f>
        <v>4</v>
      </c>
      <c r="R252" s="46">
        <f t="shared" si="504"/>
        <v>4</v>
      </c>
      <c r="S252" s="46">
        <f t="shared" si="504"/>
        <v>4</v>
      </c>
      <c r="T252" s="47">
        <f t="shared" si="504"/>
        <v>4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1">
        <f>'EQUIPO ENERO 2025'!AP242</f>
        <v>4</v>
      </c>
      <c r="AK252" s="52">
        <f t="shared" ref="AK252:AO252" si="505">P252-Z252+AE252+U252</f>
        <v>4</v>
      </c>
      <c r="AL252" s="46">
        <f t="shared" si="505"/>
        <v>4</v>
      </c>
      <c r="AM252" s="46">
        <f t="shared" si="505"/>
        <v>4</v>
      </c>
      <c r="AN252" s="46">
        <f t="shared" si="505"/>
        <v>4</v>
      </c>
      <c r="AO252" s="46">
        <f t="shared" si="505"/>
        <v>4</v>
      </c>
      <c r="AP252" s="37"/>
      <c r="AQ252" s="43">
        <f t="shared" si="3"/>
        <v>4</v>
      </c>
      <c r="AR252" s="41"/>
      <c r="AS252" s="41"/>
      <c r="AT252" s="53"/>
      <c r="AU252" s="54"/>
      <c r="AV252" s="54"/>
    </row>
    <row r="253" spans="1:48" ht="90" customHeight="1" x14ac:dyDescent="0.4">
      <c r="A253" s="35">
        <f t="shared" si="489"/>
        <v>238</v>
      </c>
      <c r="B253" s="67" t="s">
        <v>973</v>
      </c>
      <c r="C253" s="41"/>
      <c r="D253" s="41"/>
      <c r="E253" s="41"/>
      <c r="F253" s="41"/>
      <c r="G253" s="53"/>
      <c r="H253" s="41"/>
      <c r="I253" s="41"/>
      <c r="J253" s="41"/>
      <c r="K253" s="72"/>
      <c r="L253" s="43"/>
      <c r="M253" s="43"/>
      <c r="N253" s="44"/>
      <c r="O253" s="43">
        <f>'EQUIPO ABRIL 2025'!AQ244</f>
        <v>-30</v>
      </c>
      <c r="P253" s="45">
        <f t="shared" si="453"/>
        <v>-30</v>
      </c>
      <c r="Q253" s="46">
        <f t="shared" ref="Q253:T253" si="506">AK253</f>
        <v>-30</v>
      </c>
      <c r="R253" s="46">
        <f t="shared" si="506"/>
        <v>-30</v>
      </c>
      <c r="S253" s="46">
        <f t="shared" si="506"/>
        <v>-30</v>
      </c>
      <c r="T253" s="47">
        <f t="shared" si="506"/>
        <v>-30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1"/>
      <c r="AK253" s="52">
        <f t="shared" ref="AK253:AO253" si="507">P253-Z253+AE253+U253</f>
        <v>-30</v>
      </c>
      <c r="AL253" s="46">
        <f t="shared" si="507"/>
        <v>-30</v>
      </c>
      <c r="AM253" s="46">
        <f t="shared" si="507"/>
        <v>-30</v>
      </c>
      <c r="AN253" s="46">
        <f t="shared" si="507"/>
        <v>-30</v>
      </c>
      <c r="AO253" s="46">
        <f t="shared" si="507"/>
        <v>-30</v>
      </c>
      <c r="AP253" s="37"/>
      <c r="AQ253" s="43">
        <f t="shared" si="3"/>
        <v>-30</v>
      </c>
      <c r="AR253" s="41"/>
      <c r="AS253" s="41"/>
      <c r="AT253" s="53"/>
      <c r="AU253" s="54"/>
      <c r="AV253" s="54"/>
    </row>
    <row r="254" spans="1:48" ht="90" customHeight="1" x14ac:dyDescent="0.4">
      <c r="A254" s="35">
        <f t="shared" si="489"/>
        <v>239</v>
      </c>
      <c r="B254" s="67" t="s">
        <v>974</v>
      </c>
      <c r="C254" s="41" t="s">
        <v>52</v>
      </c>
      <c r="D254" s="41" t="s">
        <v>58</v>
      </c>
      <c r="E254" s="41" t="s">
        <v>975</v>
      </c>
      <c r="F254" s="41"/>
      <c r="G254" s="53" t="s">
        <v>42</v>
      </c>
      <c r="H254" s="41"/>
      <c r="I254" s="41" t="s">
        <v>976</v>
      </c>
      <c r="J254" s="41" t="s">
        <v>72</v>
      </c>
      <c r="K254" s="72">
        <v>44592</v>
      </c>
      <c r="L254" s="43"/>
      <c r="M254" s="43"/>
      <c r="N254" s="44"/>
      <c r="O254" s="43">
        <f>'EQUIPO ABRIL 2025'!AQ245</f>
        <v>10</v>
      </c>
      <c r="P254" s="45">
        <f t="shared" si="453"/>
        <v>10</v>
      </c>
      <c r="Q254" s="46">
        <f t="shared" ref="Q254:T254" si="508">AK254</f>
        <v>10</v>
      </c>
      <c r="R254" s="46">
        <f t="shared" si="508"/>
        <v>10</v>
      </c>
      <c r="S254" s="46">
        <f t="shared" si="508"/>
        <v>10</v>
      </c>
      <c r="T254" s="47">
        <f t="shared" si="508"/>
        <v>10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1">
        <f>'EQUIPO ENERO 2025'!AP244</f>
        <v>10</v>
      </c>
      <c r="AK254" s="52">
        <f t="shared" ref="AK254:AO254" si="509">P254-Z254+AE254+U254</f>
        <v>10</v>
      </c>
      <c r="AL254" s="46">
        <f t="shared" si="509"/>
        <v>10</v>
      </c>
      <c r="AM254" s="46">
        <f t="shared" si="509"/>
        <v>10</v>
      </c>
      <c r="AN254" s="46">
        <f t="shared" si="509"/>
        <v>10</v>
      </c>
      <c r="AO254" s="46">
        <f t="shared" si="509"/>
        <v>10</v>
      </c>
      <c r="AP254" s="37"/>
      <c r="AQ254" s="43">
        <f t="shared" si="3"/>
        <v>10</v>
      </c>
      <c r="AR254" s="41"/>
      <c r="AS254" s="41"/>
      <c r="AT254" s="53"/>
      <c r="AU254" s="54"/>
      <c r="AV254" s="54"/>
    </row>
    <row r="255" spans="1:48" ht="90" customHeight="1" x14ac:dyDescent="0.4">
      <c r="A255" s="35">
        <f t="shared" si="489"/>
        <v>240</v>
      </c>
      <c r="B255" s="67" t="s">
        <v>977</v>
      </c>
      <c r="C255" s="41" t="s">
        <v>52</v>
      </c>
      <c r="D255" s="41"/>
      <c r="E255" s="41" t="s">
        <v>978</v>
      </c>
      <c r="F255" s="41" t="s">
        <v>979</v>
      </c>
      <c r="G255" s="53" t="s">
        <v>42</v>
      </c>
      <c r="H255" s="41"/>
      <c r="I255" s="41" t="s">
        <v>980</v>
      </c>
      <c r="J255" s="41" t="s">
        <v>72</v>
      </c>
      <c r="K255" s="72">
        <v>45811</v>
      </c>
      <c r="L255" s="43"/>
      <c r="M255" s="43">
        <v>220</v>
      </c>
      <c r="N255" s="44"/>
      <c r="O255" s="43">
        <f>'EQUIPO ABRIL 2025'!AQ246</f>
        <v>-65</v>
      </c>
      <c r="P255" s="45">
        <f t="shared" si="453"/>
        <v>-65</v>
      </c>
      <c r="Q255" s="46">
        <f t="shared" ref="Q255:T255" si="510">AK255</f>
        <v>-65</v>
      </c>
      <c r="R255" s="46">
        <f t="shared" si="510"/>
        <v>-65</v>
      </c>
      <c r="S255" s="46">
        <f t="shared" si="510"/>
        <v>335</v>
      </c>
      <c r="T255" s="47">
        <f t="shared" si="510"/>
        <v>335</v>
      </c>
      <c r="U255" s="48"/>
      <c r="V255" s="37"/>
      <c r="W255" s="37">
        <v>400</v>
      </c>
      <c r="X255" s="37"/>
      <c r="Y255" s="49"/>
      <c r="Z255" s="138"/>
      <c r="AA255" s="139">
        <v>1</v>
      </c>
      <c r="AB255" s="37"/>
      <c r="AC255" s="37"/>
      <c r="AD255" s="49"/>
      <c r="AE255" s="50"/>
      <c r="AF255" s="37">
        <v>1</v>
      </c>
      <c r="AG255" s="37"/>
      <c r="AH255" s="37"/>
      <c r="AI255" s="49"/>
      <c r="AJ255" s="51">
        <f>'EQUIPO ENERO 2025'!AP245</f>
        <v>142</v>
      </c>
      <c r="AK255" s="52">
        <f t="shared" ref="AK255:AO255" si="511">P255-Z255+AE255+U255</f>
        <v>-65</v>
      </c>
      <c r="AL255" s="46">
        <f t="shared" si="511"/>
        <v>-65</v>
      </c>
      <c r="AM255" s="46">
        <f t="shared" si="511"/>
        <v>335</v>
      </c>
      <c r="AN255" s="46">
        <f t="shared" si="511"/>
        <v>335</v>
      </c>
      <c r="AO255" s="46">
        <f t="shared" si="511"/>
        <v>335</v>
      </c>
      <c r="AP255" s="37"/>
      <c r="AQ255" s="43">
        <f t="shared" si="3"/>
        <v>335</v>
      </c>
      <c r="AR255" s="41"/>
      <c r="AS255" s="41">
        <v>457</v>
      </c>
      <c r="AT255" s="53"/>
      <c r="AU255" s="54"/>
      <c r="AV255" s="54"/>
    </row>
    <row r="256" spans="1:48" ht="90" customHeight="1" x14ac:dyDescent="0.4">
      <c r="A256" s="35">
        <f t="shared" si="489"/>
        <v>241</v>
      </c>
      <c r="B256" s="67" t="s">
        <v>1754</v>
      </c>
      <c r="C256" s="41" t="s">
        <v>52</v>
      </c>
      <c r="D256" s="41" t="s">
        <v>59</v>
      </c>
      <c r="E256" s="41" t="s">
        <v>986</v>
      </c>
      <c r="F256" s="41" t="s">
        <v>979</v>
      </c>
      <c r="G256" s="53" t="s">
        <v>42</v>
      </c>
      <c r="H256" s="74">
        <v>95</v>
      </c>
      <c r="I256" s="41" t="s">
        <v>986</v>
      </c>
      <c r="J256" s="41" t="s">
        <v>72</v>
      </c>
      <c r="K256" s="72">
        <v>45574</v>
      </c>
      <c r="L256" s="43" t="s">
        <v>142</v>
      </c>
      <c r="M256" s="43">
        <v>74</v>
      </c>
      <c r="N256" s="53"/>
      <c r="O256" s="43">
        <f>'EQUIPO ABRIL 2025'!AQ247</f>
        <v>410</v>
      </c>
      <c r="P256" s="45">
        <f t="shared" si="453"/>
        <v>410</v>
      </c>
      <c r="Q256" s="46">
        <f t="shared" ref="Q256:T256" si="512">AK256</f>
        <v>410</v>
      </c>
      <c r="R256" s="46">
        <f t="shared" si="512"/>
        <v>410</v>
      </c>
      <c r="S256" s="46">
        <f t="shared" si="512"/>
        <v>410</v>
      </c>
      <c r="T256" s="47">
        <f t="shared" si="512"/>
        <v>410</v>
      </c>
      <c r="U256" s="48"/>
      <c r="V256" s="37"/>
      <c r="W256" s="37"/>
      <c r="X256" s="37"/>
      <c r="Y256" s="49"/>
      <c r="Z256" s="138">
        <v>1</v>
      </c>
      <c r="AA256" s="139"/>
      <c r="AB256" s="37"/>
      <c r="AC256" s="37"/>
      <c r="AD256" s="49"/>
      <c r="AE256" s="50">
        <v>1</v>
      </c>
      <c r="AF256" s="37"/>
      <c r="AG256" s="37"/>
      <c r="AH256" s="37"/>
      <c r="AI256" s="49"/>
      <c r="AJ256" s="51">
        <f>'EQUIPO ENERO 2025'!AP246</f>
        <v>410</v>
      </c>
      <c r="AK256" s="52">
        <f t="shared" ref="AK256:AO256" si="513">P256-Z256+AE256+U256</f>
        <v>410</v>
      </c>
      <c r="AL256" s="46">
        <f t="shared" si="513"/>
        <v>410</v>
      </c>
      <c r="AM256" s="46">
        <f t="shared" si="513"/>
        <v>410</v>
      </c>
      <c r="AN256" s="46">
        <f t="shared" si="513"/>
        <v>410</v>
      </c>
      <c r="AO256" s="46">
        <f t="shared" si="513"/>
        <v>410</v>
      </c>
      <c r="AP256" s="37"/>
      <c r="AQ256" s="43">
        <f t="shared" si="3"/>
        <v>410</v>
      </c>
      <c r="AR256" s="41"/>
      <c r="AS256" s="41">
        <v>450</v>
      </c>
      <c r="AT256" s="53"/>
      <c r="AU256" s="54"/>
      <c r="AV256" s="54"/>
    </row>
    <row r="257" spans="1:48" ht="90" customHeight="1" x14ac:dyDescent="0.4">
      <c r="A257" s="35">
        <f t="shared" si="489"/>
        <v>242</v>
      </c>
      <c r="B257" s="67" t="s">
        <v>988</v>
      </c>
      <c r="C257" s="41" t="s">
        <v>52</v>
      </c>
      <c r="D257" s="41" t="s">
        <v>59</v>
      </c>
      <c r="E257" s="41" t="s">
        <v>989</v>
      </c>
      <c r="F257" s="41" t="s">
        <v>979</v>
      </c>
      <c r="G257" s="53" t="s">
        <v>42</v>
      </c>
      <c r="H257" s="74">
        <v>85</v>
      </c>
      <c r="I257" s="41" t="s">
        <v>989</v>
      </c>
      <c r="J257" s="41" t="s">
        <v>72</v>
      </c>
      <c r="K257" s="66">
        <v>44592</v>
      </c>
      <c r="L257" s="43"/>
      <c r="M257" s="43"/>
      <c r="N257" s="53" t="s">
        <v>1728</v>
      </c>
      <c r="O257" s="43">
        <f>'EQUIPO ABRIL 2025'!AQ248</f>
        <v>755</v>
      </c>
      <c r="P257" s="45">
        <f t="shared" si="453"/>
        <v>755</v>
      </c>
      <c r="Q257" s="46">
        <f t="shared" ref="Q257:T257" si="514">AK257</f>
        <v>755</v>
      </c>
      <c r="R257" s="46">
        <f t="shared" si="514"/>
        <v>755</v>
      </c>
      <c r="S257" s="46">
        <f t="shared" si="514"/>
        <v>751</v>
      </c>
      <c r="T257" s="47">
        <f t="shared" si="514"/>
        <v>751</v>
      </c>
      <c r="U257" s="48"/>
      <c r="V257" s="37"/>
      <c r="W257" s="37"/>
      <c r="X257" s="37"/>
      <c r="Y257" s="49"/>
      <c r="Z257" s="138"/>
      <c r="AA257" s="139"/>
      <c r="AB257" s="37">
        <v>4</v>
      </c>
      <c r="AC257" s="37"/>
      <c r="AD257" s="49"/>
      <c r="AE257" s="50"/>
      <c r="AF257" s="37"/>
      <c r="AG257" s="37"/>
      <c r="AH257" s="37"/>
      <c r="AI257" s="49"/>
      <c r="AJ257" s="51">
        <f>'EQUIPO ENERO 2025'!AP247</f>
        <v>355</v>
      </c>
      <c r="AK257" s="52">
        <f t="shared" ref="AK257:AO257" si="515">P257-Z257+AE257+U257</f>
        <v>755</v>
      </c>
      <c r="AL257" s="46">
        <f t="shared" si="515"/>
        <v>755</v>
      </c>
      <c r="AM257" s="46">
        <f t="shared" si="515"/>
        <v>751</v>
      </c>
      <c r="AN257" s="46">
        <f t="shared" si="515"/>
        <v>751</v>
      </c>
      <c r="AO257" s="46">
        <f t="shared" si="515"/>
        <v>751</v>
      </c>
      <c r="AP257" s="37"/>
      <c r="AQ257" s="43">
        <f t="shared" si="3"/>
        <v>751</v>
      </c>
      <c r="AR257" s="41"/>
      <c r="AS257" s="41">
        <v>464</v>
      </c>
      <c r="AT257" s="53"/>
      <c r="AU257" s="54"/>
      <c r="AV257" s="54"/>
    </row>
    <row r="258" spans="1:48" ht="90" customHeight="1" x14ac:dyDescent="0.4">
      <c r="A258" s="35">
        <f t="shared" si="489"/>
        <v>243</v>
      </c>
      <c r="B258" s="67" t="s">
        <v>990</v>
      </c>
      <c r="C258" s="41" t="s">
        <v>52</v>
      </c>
      <c r="D258" s="41" t="s">
        <v>59</v>
      </c>
      <c r="E258" s="41"/>
      <c r="F258" s="41"/>
      <c r="G258" s="53"/>
      <c r="H258" s="74"/>
      <c r="I258" s="41"/>
      <c r="J258" s="41"/>
      <c r="K258" s="72"/>
      <c r="L258" s="43"/>
      <c r="M258" s="43">
        <v>157</v>
      </c>
      <c r="N258" s="131"/>
      <c r="O258" s="43">
        <f>'EQUIPO ABRIL 2025'!AQ249</f>
        <v>200</v>
      </c>
      <c r="P258" s="45">
        <f t="shared" si="453"/>
        <v>200</v>
      </c>
      <c r="Q258" s="46">
        <f t="shared" ref="Q258:T258" si="516">AK258</f>
        <v>200</v>
      </c>
      <c r="R258" s="46">
        <f t="shared" si="516"/>
        <v>200</v>
      </c>
      <c r="S258" s="46">
        <f t="shared" si="516"/>
        <v>200</v>
      </c>
      <c r="T258" s="47">
        <f t="shared" si="516"/>
        <v>200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1"/>
      <c r="AK258" s="52">
        <f t="shared" ref="AK258:AO258" si="517">P258-Z258+AE258+U258</f>
        <v>200</v>
      </c>
      <c r="AL258" s="46">
        <f t="shared" si="517"/>
        <v>200</v>
      </c>
      <c r="AM258" s="46">
        <f t="shared" si="517"/>
        <v>200</v>
      </c>
      <c r="AN258" s="46">
        <f t="shared" si="517"/>
        <v>200</v>
      </c>
      <c r="AO258" s="46">
        <f t="shared" si="517"/>
        <v>200</v>
      </c>
      <c r="AP258" s="37"/>
      <c r="AQ258" s="43">
        <f t="shared" si="3"/>
        <v>200</v>
      </c>
      <c r="AR258" s="53"/>
      <c r="AS258" s="53"/>
      <c r="AT258" s="53"/>
      <c r="AU258" s="54"/>
      <c r="AV258" s="54"/>
    </row>
    <row r="259" spans="1:48" ht="90" customHeight="1" x14ac:dyDescent="0.4">
      <c r="A259" s="35">
        <f t="shared" si="489"/>
        <v>244</v>
      </c>
      <c r="B259" s="67" t="s">
        <v>991</v>
      </c>
      <c r="C259" s="41" t="s">
        <v>52</v>
      </c>
      <c r="D259" s="41" t="s">
        <v>59</v>
      </c>
      <c r="E259" s="41" t="s">
        <v>992</v>
      </c>
      <c r="F259" s="41" t="s">
        <v>993</v>
      </c>
      <c r="G259" s="53" t="s">
        <v>42</v>
      </c>
      <c r="H259" s="74">
        <v>22</v>
      </c>
      <c r="I259" s="41" t="s">
        <v>994</v>
      </c>
      <c r="J259" s="41" t="s">
        <v>72</v>
      </c>
      <c r="K259" s="72">
        <v>45107</v>
      </c>
      <c r="L259" s="43" t="s">
        <v>109</v>
      </c>
      <c r="M259" s="43">
        <v>387</v>
      </c>
      <c r="N259" s="131" t="s">
        <v>995</v>
      </c>
      <c r="O259" s="43">
        <f>'EQUIPO ABRIL 2025'!AQ250</f>
        <v>398</v>
      </c>
      <c r="P259" s="45">
        <f t="shared" si="453"/>
        <v>398</v>
      </c>
      <c r="Q259" s="46">
        <f t="shared" ref="Q259:T259" si="518">AK259</f>
        <v>398</v>
      </c>
      <c r="R259" s="46">
        <f t="shared" si="518"/>
        <v>398</v>
      </c>
      <c r="S259" s="46">
        <f t="shared" si="518"/>
        <v>398</v>
      </c>
      <c r="T259" s="47">
        <f t="shared" si="518"/>
        <v>398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1">
        <f>'EQUIPO ENERO 2025'!AP249</f>
        <v>418</v>
      </c>
      <c r="AK259" s="52">
        <f t="shared" ref="AK259:AO259" si="519">P259-Z259+AE259+U259</f>
        <v>398</v>
      </c>
      <c r="AL259" s="46">
        <f t="shared" si="519"/>
        <v>398</v>
      </c>
      <c r="AM259" s="46">
        <f t="shared" si="519"/>
        <v>398</v>
      </c>
      <c r="AN259" s="46">
        <f t="shared" si="519"/>
        <v>398</v>
      </c>
      <c r="AO259" s="46">
        <f t="shared" si="519"/>
        <v>398</v>
      </c>
      <c r="AP259" s="37"/>
      <c r="AQ259" s="43">
        <f t="shared" si="3"/>
        <v>398</v>
      </c>
      <c r="AR259" s="53"/>
      <c r="AS259" s="53"/>
      <c r="AT259" s="53"/>
      <c r="AU259" s="54"/>
      <c r="AV259" s="54"/>
    </row>
    <row r="260" spans="1:48" ht="90" customHeight="1" x14ac:dyDescent="0.4">
      <c r="A260" s="35">
        <f t="shared" si="489"/>
        <v>245</v>
      </c>
      <c r="B260" s="67" t="s">
        <v>991</v>
      </c>
      <c r="C260" s="41" t="s">
        <v>52</v>
      </c>
      <c r="D260" s="41" t="s">
        <v>59</v>
      </c>
      <c r="E260" s="41" t="s">
        <v>997</v>
      </c>
      <c r="F260" s="41" t="s">
        <v>998</v>
      </c>
      <c r="G260" s="53" t="s">
        <v>42</v>
      </c>
      <c r="H260" s="74">
        <v>22</v>
      </c>
      <c r="I260" s="41" t="s">
        <v>999</v>
      </c>
      <c r="J260" s="41" t="s">
        <v>72</v>
      </c>
      <c r="K260" s="72">
        <v>44592</v>
      </c>
      <c r="L260" s="43"/>
      <c r="M260" s="43"/>
      <c r="N260" s="44" t="s">
        <v>463</v>
      </c>
      <c r="O260" s="43">
        <f>'EQUIPO ABRIL 2025'!AQ251</f>
        <v>468</v>
      </c>
      <c r="P260" s="45">
        <f t="shared" si="453"/>
        <v>468</v>
      </c>
      <c r="Q260" s="46">
        <f t="shared" ref="Q260:T260" si="520">AK260</f>
        <v>468</v>
      </c>
      <c r="R260" s="46">
        <f t="shared" si="520"/>
        <v>468</v>
      </c>
      <c r="S260" s="46">
        <f t="shared" si="520"/>
        <v>468</v>
      </c>
      <c r="T260" s="47">
        <f t="shared" si="520"/>
        <v>468</v>
      </c>
      <c r="U260" s="48"/>
      <c r="V260" s="37"/>
      <c r="W260" s="37"/>
      <c r="X260" s="37"/>
      <c r="Y260" s="49"/>
      <c r="Z260" s="138"/>
      <c r="AA260" s="139"/>
      <c r="AB260" s="37"/>
      <c r="AC260" s="37"/>
      <c r="AD260" s="49"/>
      <c r="AE260" s="50"/>
      <c r="AF260" s="37"/>
      <c r="AG260" s="37"/>
      <c r="AH260" s="37"/>
      <c r="AI260" s="49"/>
      <c r="AJ260" s="51">
        <f>'EQUIPO ENERO 2025'!AP250</f>
        <v>468</v>
      </c>
      <c r="AK260" s="52">
        <f t="shared" ref="AK260:AO260" si="521">P260-Z260+AE260+U260</f>
        <v>468</v>
      </c>
      <c r="AL260" s="46">
        <f t="shared" si="521"/>
        <v>468</v>
      </c>
      <c r="AM260" s="46">
        <f t="shared" si="521"/>
        <v>468</v>
      </c>
      <c r="AN260" s="46">
        <f t="shared" si="521"/>
        <v>468</v>
      </c>
      <c r="AO260" s="46">
        <f t="shared" si="521"/>
        <v>468</v>
      </c>
      <c r="AP260" s="37"/>
      <c r="AQ260" s="43">
        <f t="shared" si="3"/>
        <v>468</v>
      </c>
      <c r="AR260" s="53"/>
      <c r="AS260" s="53"/>
      <c r="AT260" s="53"/>
      <c r="AU260" s="54"/>
      <c r="AV260" s="54"/>
    </row>
    <row r="261" spans="1:48" ht="90" customHeight="1" x14ac:dyDescent="0.4">
      <c r="A261" s="35">
        <f t="shared" si="489"/>
        <v>246</v>
      </c>
      <c r="B261" s="67" t="s">
        <v>1001</v>
      </c>
      <c r="C261" s="41" t="s">
        <v>155</v>
      </c>
      <c r="D261" s="41" t="s">
        <v>59</v>
      </c>
      <c r="E261" s="41" t="s">
        <v>1002</v>
      </c>
      <c r="F261" s="41" t="s">
        <v>979</v>
      </c>
      <c r="G261" s="53"/>
      <c r="H261" s="74"/>
      <c r="I261" s="41"/>
      <c r="J261" s="41" t="s">
        <v>386</v>
      </c>
      <c r="K261" s="72">
        <v>45539</v>
      </c>
      <c r="L261" s="43" t="s">
        <v>625</v>
      </c>
      <c r="M261" s="43">
        <v>33</v>
      </c>
      <c r="N261" s="44"/>
      <c r="O261" s="43">
        <f>'EQUIPO ABRIL 2025'!AQ252</f>
        <v>100</v>
      </c>
      <c r="P261" s="45">
        <f t="shared" si="453"/>
        <v>100</v>
      </c>
      <c r="Q261" s="46">
        <f t="shared" ref="Q261:T261" si="522">AK261</f>
        <v>100</v>
      </c>
      <c r="R261" s="46">
        <f t="shared" si="522"/>
        <v>100</v>
      </c>
      <c r="S261" s="46">
        <f t="shared" si="522"/>
        <v>100</v>
      </c>
      <c r="T261" s="47">
        <f t="shared" si="522"/>
        <v>100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1">
        <f>'EQUIPO ENERO 2025'!AP251</f>
        <v>100</v>
      </c>
      <c r="AK261" s="52">
        <f t="shared" ref="AK261:AO261" si="523">P261-Z261+AE261+U261</f>
        <v>100</v>
      </c>
      <c r="AL261" s="46">
        <f t="shared" si="523"/>
        <v>100</v>
      </c>
      <c r="AM261" s="46">
        <f t="shared" si="523"/>
        <v>100</v>
      </c>
      <c r="AN261" s="46">
        <f t="shared" si="523"/>
        <v>100</v>
      </c>
      <c r="AO261" s="46">
        <f t="shared" si="523"/>
        <v>100</v>
      </c>
      <c r="AP261" s="37"/>
      <c r="AQ261" s="43">
        <f t="shared" ref="AQ261:AQ286" si="524">AO261</f>
        <v>100</v>
      </c>
      <c r="AR261" s="41"/>
      <c r="AS261" s="41"/>
      <c r="AT261" s="53"/>
      <c r="AU261" s="54"/>
      <c r="AV261" s="54"/>
    </row>
    <row r="262" spans="1:48" ht="90" customHeight="1" x14ac:dyDescent="0.4">
      <c r="A262" s="35">
        <f t="shared" si="489"/>
        <v>247</v>
      </c>
      <c r="B262" s="67" t="s">
        <v>1003</v>
      </c>
      <c r="C262" s="41" t="s">
        <v>132</v>
      </c>
      <c r="D262" s="41" t="s">
        <v>72</v>
      </c>
      <c r="E262" s="41" t="s">
        <v>792</v>
      </c>
      <c r="F262" s="41" t="s">
        <v>1004</v>
      </c>
      <c r="G262" s="53" t="s">
        <v>42</v>
      </c>
      <c r="H262" s="74"/>
      <c r="I262" s="41" t="s">
        <v>1005</v>
      </c>
      <c r="J262" s="41" t="s">
        <v>72</v>
      </c>
      <c r="K262" s="72"/>
      <c r="L262" s="43" t="s">
        <v>142</v>
      </c>
      <c r="M262" s="43">
        <v>73</v>
      </c>
      <c r="N262" s="44"/>
      <c r="O262" s="43">
        <f>'EQUIPO ABRIL 2025'!AQ253</f>
        <v>2</v>
      </c>
      <c r="P262" s="45">
        <f t="shared" si="453"/>
        <v>2</v>
      </c>
      <c r="Q262" s="46">
        <f t="shared" ref="Q262:T262" si="525">AK262</f>
        <v>2</v>
      </c>
      <c r="R262" s="46">
        <f t="shared" si="525"/>
        <v>2</v>
      </c>
      <c r="S262" s="46">
        <f t="shared" si="525"/>
        <v>2</v>
      </c>
      <c r="T262" s="47">
        <f t="shared" si="525"/>
        <v>2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1">
        <f>'EQUIPO ENERO 2025'!AP252</f>
        <v>2</v>
      </c>
      <c r="AK262" s="52">
        <f t="shared" ref="AK262:AO262" si="526">P262-Z262+AE262+U262</f>
        <v>2</v>
      </c>
      <c r="AL262" s="46">
        <f t="shared" si="526"/>
        <v>2</v>
      </c>
      <c r="AM262" s="46">
        <f t="shared" si="526"/>
        <v>2</v>
      </c>
      <c r="AN262" s="46">
        <f t="shared" si="526"/>
        <v>2</v>
      </c>
      <c r="AO262" s="46">
        <f t="shared" si="526"/>
        <v>2</v>
      </c>
      <c r="AP262" s="37"/>
      <c r="AQ262" s="43">
        <f t="shared" si="524"/>
        <v>2</v>
      </c>
      <c r="AR262" s="41"/>
      <c r="AS262" s="41"/>
      <c r="AT262" s="53"/>
      <c r="AU262" s="54"/>
      <c r="AV262" s="54"/>
    </row>
    <row r="263" spans="1:48" ht="90" customHeight="1" x14ac:dyDescent="0.4">
      <c r="A263" s="35">
        <f t="shared" si="489"/>
        <v>248</v>
      </c>
      <c r="B263" s="67" t="s">
        <v>1006</v>
      </c>
      <c r="C263" s="41" t="s">
        <v>132</v>
      </c>
      <c r="D263" s="41" t="s">
        <v>72</v>
      </c>
      <c r="E263" s="41" t="s">
        <v>792</v>
      </c>
      <c r="F263" s="41" t="s">
        <v>1004</v>
      </c>
      <c r="G263" s="53" t="s">
        <v>42</v>
      </c>
      <c r="H263" s="53" t="s">
        <v>1007</v>
      </c>
      <c r="I263" s="41" t="s">
        <v>1005</v>
      </c>
      <c r="J263" s="41" t="s">
        <v>72</v>
      </c>
      <c r="K263" s="72">
        <v>45811</v>
      </c>
      <c r="L263" s="43" t="s">
        <v>142</v>
      </c>
      <c r="M263" s="43">
        <v>220</v>
      </c>
      <c r="N263" s="44" t="s">
        <v>1755</v>
      </c>
      <c r="O263" s="43">
        <f>'EQUIPO ABRIL 2025'!AQ254</f>
        <v>0</v>
      </c>
      <c r="P263" s="45">
        <f t="shared" si="453"/>
        <v>0</v>
      </c>
      <c r="Q263" s="46">
        <f t="shared" ref="Q263:T263" si="527">AK263</f>
        <v>-1</v>
      </c>
      <c r="R263" s="46">
        <f t="shared" si="527"/>
        <v>-1</v>
      </c>
      <c r="S263" s="46">
        <f t="shared" si="527"/>
        <v>-1</v>
      </c>
      <c r="T263" s="47">
        <f t="shared" si="527"/>
        <v>-1</v>
      </c>
      <c r="U263" s="48"/>
      <c r="V263" s="37"/>
      <c r="W263" s="37">
        <v>2</v>
      </c>
      <c r="X263" s="37"/>
      <c r="Y263" s="49"/>
      <c r="Z263" s="138">
        <v>1</v>
      </c>
      <c r="AA263" s="139"/>
      <c r="AB263" s="37">
        <v>2</v>
      </c>
      <c r="AC263" s="37"/>
      <c r="AD263" s="49"/>
      <c r="AE263" s="50"/>
      <c r="AF263" s="37"/>
      <c r="AG263" s="37"/>
      <c r="AH263" s="37"/>
      <c r="AI263" s="49"/>
      <c r="AJ263" s="51">
        <f>'EQUIPO ENERO 2025'!AP253</f>
        <v>1</v>
      </c>
      <c r="AK263" s="52">
        <f t="shared" ref="AK263:AO263" si="528">P263-Z263+AE263+U263</f>
        <v>-1</v>
      </c>
      <c r="AL263" s="46">
        <f t="shared" si="528"/>
        <v>-1</v>
      </c>
      <c r="AM263" s="46">
        <f t="shared" si="528"/>
        <v>-1</v>
      </c>
      <c r="AN263" s="46">
        <f t="shared" si="528"/>
        <v>-1</v>
      </c>
      <c r="AO263" s="46">
        <f t="shared" si="528"/>
        <v>-1</v>
      </c>
      <c r="AP263" s="37"/>
      <c r="AQ263" s="43">
        <f t="shared" si="524"/>
        <v>-1</v>
      </c>
      <c r="AR263" s="41">
        <v>2219003727</v>
      </c>
      <c r="AS263" s="41" t="s">
        <v>1756</v>
      </c>
      <c r="AT263" s="53"/>
      <c r="AU263" s="54"/>
      <c r="AV263" s="54"/>
    </row>
    <row r="264" spans="1:48" ht="90" customHeight="1" x14ac:dyDescent="0.4">
      <c r="A264" s="35">
        <f t="shared" si="489"/>
        <v>249</v>
      </c>
      <c r="B264" s="67" t="s">
        <v>1008</v>
      </c>
      <c r="C264" s="41" t="s">
        <v>132</v>
      </c>
      <c r="D264" s="41" t="s">
        <v>72</v>
      </c>
      <c r="E264" s="41" t="s">
        <v>792</v>
      </c>
      <c r="F264" s="41" t="s">
        <v>1009</v>
      </c>
      <c r="G264" s="53" t="s">
        <v>42</v>
      </c>
      <c r="H264" s="53"/>
      <c r="I264" s="41" t="s">
        <v>1010</v>
      </c>
      <c r="J264" s="41" t="s">
        <v>72</v>
      </c>
      <c r="K264" s="72">
        <v>45574</v>
      </c>
      <c r="L264" s="43" t="s">
        <v>142</v>
      </c>
      <c r="M264" s="43">
        <v>73</v>
      </c>
      <c r="N264" s="44"/>
      <c r="O264" s="43">
        <f>'EQUIPO ABRIL 2025'!AQ255</f>
        <v>1</v>
      </c>
      <c r="P264" s="45">
        <f t="shared" si="453"/>
        <v>1</v>
      </c>
      <c r="Q264" s="46">
        <f t="shared" ref="Q264:T264" si="529">AK264</f>
        <v>1</v>
      </c>
      <c r="R264" s="46">
        <f t="shared" si="529"/>
        <v>1</v>
      </c>
      <c r="S264" s="46">
        <f t="shared" si="529"/>
        <v>1</v>
      </c>
      <c r="T264" s="47">
        <f t="shared" si="529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1">
        <f>'EQUIPO ENERO 2025'!AP254</f>
        <v>1</v>
      </c>
      <c r="AK264" s="52">
        <f t="shared" ref="AK264:AO264" si="530">P264-Z264+AE264+U264</f>
        <v>1</v>
      </c>
      <c r="AL264" s="46">
        <f t="shared" si="530"/>
        <v>1</v>
      </c>
      <c r="AM264" s="46">
        <f t="shared" si="530"/>
        <v>1</v>
      </c>
      <c r="AN264" s="46">
        <f t="shared" si="530"/>
        <v>1</v>
      </c>
      <c r="AO264" s="46">
        <f t="shared" si="530"/>
        <v>1</v>
      </c>
      <c r="AP264" s="37"/>
      <c r="AQ264" s="43">
        <f t="shared" si="524"/>
        <v>1</v>
      </c>
      <c r="AR264" s="41"/>
      <c r="AS264" s="41"/>
      <c r="AT264" s="53"/>
      <c r="AU264" s="54"/>
      <c r="AV264" s="54"/>
    </row>
    <row r="265" spans="1:48" ht="90" customHeight="1" x14ac:dyDescent="0.4">
      <c r="A265" s="35">
        <f t="shared" si="489"/>
        <v>250</v>
      </c>
      <c r="B265" s="67" t="s">
        <v>1011</v>
      </c>
      <c r="C265" s="41" t="s">
        <v>132</v>
      </c>
      <c r="D265" s="41" t="s">
        <v>72</v>
      </c>
      <c r="E265" s="41" t="s">
        <v>792</v>
      </c>
      <c r="F265" s="41" t="s">
        <v>1004</v>
      </c>
      <c r="G265" s="53" t="s">
        <v>42</v>
      </c>
      <c r="H265" s="53" t="s">
        <v>1012</v>
      </c>
      <c r="I265" s="41" t="s">
        <v>1013</v>
      </c>
      <c r="J265" s="41" t="s">
        <v>72</v>
      </c>
      <c r="K265" s="72">
        <v>45107</v>
      </c>
      <c r="L265" s="43" t="s">
        <v>109</v>
      </c>
      <c r="M265" s="43">
        <v>394</v>
      </c>
      <c r="N265" s="44"/>
      <c r="O265" s="43">
        <f>'EQUIPO ABRIL 2025'!AQ256</f>
        <v>0</v>
      </c>
      <c r="P265" s="45">
        <f t="shared" si="453"/>
        <v>0</v>
      </c>
      <c r="Q265" s="46">
        <f t="shared" ref="Q265:T265" si="531">AK265</f>
        <v>0</v>
      </c>
      <c r="R265" s="46">
        <f t="shared" si="531"/>
        <v>0</v>
      </c>
      <c r="S265" s="46">
        <f t="shared" si="531"/>
        <v>0</v>
      </c>
      <c r="T265" s="47">
        <f t="shared" si="531"/>
        <v>0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1">
        <f>'EQUIPO ENERO 2025'!AP255</f>
        <v>0</v>
      </c>
      <c r="AK265" s="52">
        <f t="shared" ref="AK265:AO265" si="532">P265-Z265+AE265+U265</f>
        <v>0</v>
      </c>
      <c r="AL265" s="46">
        <f t="shared" si="532"/>
        <v>0</v>
      </c>
      <c r="AM265" s="46">
        <f t="shared" si="532"/>
        <v>0</v>
      </c>
      <c r="AN265" s="46">
        <f t="shared" si="532"/>
        <v>0</v>
      </c>
      <c r="AO265" s="46">
        <f t="shared" si="532"/>
        <v>0</v>
      </c>
      <c r="AP265" s="37"/>
      <c r="AQ265" s="43">
        <f t="shared" si="524"/>
        <v>0</v>
      </c>
      <c r="AR265" s="41"/>
      <c r="AS265" s="41"/>
      <c r="AT265" s="53"/>
      <c r="AU265" s="54"/>
      <c r="AV265" s="54"/>
    </row>
    <row r="266" spans="1:48" ht="90" customHeight="1" x14ac:dyDescent="0.4">
      <c r="A266" s="35">
        <f t="shared" si="489"/>
        <v>251</v>
      </c>
      <c r="B266" s="67" t="s">
        <v>1014</v>
      </c>
      <c r="C266" s="41" t="s">
        <v>190</v>
      </c>
      <c r="D266" s="41" t="s">
        <v>72</v>
      </c>
      <c r="E266" s="41" t="s">
        <v>792</v>
      </c>
      <c r="F266" s="41" t="s">
        <v>1015</v>
      </c>
      <c r="G266" s="53" t="s">
        <v>42</v>
      </c>
      <c r="H266" s="53"/>
      <c r="I266" s="41" t="s">
        <v>1016</v>
      </c>
      <c r="J266" s="41" t="s">
        <v>72</v>
      </c>
      <c r="K266" s="72">
        <v>45566</v>
      </c>
      <c r="L266" s="43" t="s">
        <v>277</v>
      </c>
      <c r="M266" s="43">
        <v>69</v>
      </c>
      <c r="N266" s="44"/>
      <c r="O266" s="43">
        <f>'EQUIPO ABRIL 2025'!AQ257</f>
        <v>1</v>
      </c>
      <c r="P266" s="45">
        <f t="shared" si="453"/>
        <v>1</v>
      </c>
      <c r="Q266" s="46">
        <f t="shared" ref="Q266:T266" si="533">AK266</f>
        <v>1</v>
      </c>
      <c r="R266" s="46">
        <f t="shared" si="533"/>
        <v>1</v>
      </c>
      <c r="S266" s="46">
        <f t="shared" si="533"/>
        <v>1</v>
      </c>
      <c r="T266" s="47">
        <f t="shared" si="533"/>
        <v>1</v>
      </c>
      <c r="U266" s="48"/>
      <c r="V266" s="37"/>
      <c r="W266" s="37"/>
      <c r="X266" s="37"/>
      <c r="Y266" s="49"/>
      <c r="Z266" s="138"/>
      <c r="AA266" s="139"/>
      <c r="AB266" s="37"/>
      <c r="AC266" s="37"/>
      <c r="AD266" s="49"/>
      <c r="AE266" s="50"/>
      <c r="AF266" s="37"/>
      <c r="AG266" s="37"/>
      <c r="AH266" s="37"/>
      <c r="AI266" s="49"/>
      <c r="AJ266" s="51">
        <f>'EQUIPO ENERO 2025'!AP256</f>
        <v>1</v>
      </c>
      <c r="AK266" s="52">
        <f t="shared" ref="AK266:AO266" si="534">P266-Z266+AE266+U266</f>
        <v>1</v>
      </c>
      <c r="AL266" s="46">
        <f t="shared" si="534"/>
        <v>1</v>
      </c>
      <c r="AM266" s="46">
        <f t="shared" si="534"/>
        <v>1</v>
      </c>
      <c r="AN266" s="46">
        <f t="shared" si="534"/>
        <v>1</v>
      </c>
      <c r="AO266" s="46">
        <f t="shared" si="534"/>
        <v>1</v>
      </c>
      <c r="AP266" s="37"/>
      <c r="AQ266" s="43">
        <f t="shared" si="524"/>
        <v>1</v>
      </c>
      <c r="AR266" s="41"/>
      <c r="AS266" s="41"/>
      <c r="AT266" s="53"/>
      <c r="AU266" s="54"/>
      <c r="AV266" s="54"/>
    </row>
    <row r="267" spans="1:48" ht="90" customHeight="1" x14ac:dyDescent="0.4">
      <c r="A267" s="35">
        <f t="shared" si="489"/>
        <v>252</v>
      </c>
      <c r="B267" s="67" t="s">
        <v>1017</v>
      </c>
      <c r="C267" s="41" t="s">
        <v>155</v>
      </c>
      <c r="D267" s="41" t="s">
        <v>72</v>
      </c>
      <c r="E267" s="41" t="s">
        <v>1018</v>
      </c>
      <c r="F267" s="41" t="s">
        <v>97</v>
      </c>
      <c r="G267" s="53" t="s">
        <v>42</v>
      </c>
      <c r="H267" s="53"/>
      <c r="I267" s="41" t="s">
        <v>1018</v>
      </c>
      <c r="J267" s="41" t="s">
        <v>72</v>
      </c>
      <c r="K267" s="72">
        <v>45566</v>
      </c>
      <c r="L267" s="43" t="s">
        <v>277</v>
      </c>
      <c r="M267" s="43">
        <v>67</v>
      </c>
      <c r="N267" s="44"/>
      <c r="O267" s="43">
        <f>'EQUIPO ABRIL 2025'!AQ258</f>
        <v>2</v>
      </c>
      <c r="P267" s="45">
        <f t="shared" si="453"/>
        <v>2</v>
      </c>
      <c r="Q267" s="46">
        <f t="shared" ref="Q267:T267" si="535">AK267</f>
        <v>2</v>
      </c>
      <c r="R267" s="46">
        <f t="shared" si="535"/>
        <v>2</v>
      </c>
      <c r="S267" s="46">
        <f t="shared" si="535"/>
        <v>2</v>
      </c>
      <c r="T267" s="47">
        <f t="shared" si="535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1">
        <f>'EQUIPO ENERO 2025'!AP257</f>
        <v>2</v>
      </c>
      <c r="AK267" s="52">
        <f t="shared" ref="AK267:AO267" si="536">P267-Z267+AE267+U267</f>
        <v>2</v>
      </c>
      <c r="AL267" s="46">
        <f t="shared" si="536"/>
        <v>2</v>
      </c>
      <c r="AM267" s="46">
        <f t="shared" si="536"/>
        <v>2</v>
      </c>
      <c r="AN267" s="46">
        <f t="shared" si="536"/>
        <v>2</v>
      </c>
      <c r="AO267" s="46">
        <f t="shared" si="536"/>
        <v>2</v>
      </c>
      <c r="AP267" s="37"/>
      <c r="AQ267" s="43">
        <f t="shared" si="524"/>
        <v>2</v>
      </c>
      <c r="AR267" s="41"/>
      <c r="AS267" s="41"/>
      <c r="AT267" s="53"/>
      <c r="AU267" s="54"/>
      <c r="AV267" s="54"/>
    </row>
    <row r="268" spans="1:48" ht="90" customHeight="1" x14ac:dyDescent="0.4">
      <c r="A268" s="35">
        <f t="shared" si="489"/>
        <v>253</v>
      </c>
      <c r="B268" s="55" t="s">
        <v>1019</v>
      </c>
      <c r="C268" s="41" t="s">
        <v>52</v>
      </c>
      <c r="D268" s="63" t="s">
        <v>788</v>
      </c>
      <c r="E268" s="57" t="s">
        <v>788</v>
      </c>
      <c r="F268" s="64"/>
      <c r="G268" s="55" t="s">
        <v>42</v>
      </c>
      <c r="H268" s="64"/>
      <c r="I268" s="61" t="s">
        <v>1020</v>
      </c>
      <c r="J268" s="74" t="s">
        <v>788</v>
      </c>
      <c r="K268" s="66">
        <v>44592</v>
      </c>
      <c r="L268" s="43"/>
      <c r="M268" s="43"/>
      <c r="N268" s="41"/>
      <c r="O268" s="43">
        <f>'EQUIPO ABRIL 2025'!AQ259</f>
        <v>1</v>
      </c>
      <c r="P268" s="45">
        <f t="shared" si="453"/>
        <v>1</v>
      </c>
      <c r="Q268" s="46">
        <f t="shared" ref="Q268:T268" si="537">AK268</f>
        <v>1</v>
      </c>
      <c r="R268" s="46">
        <f t="shared" si="537"/>
        <v>1</v>
      </c>
      <c r="S268" s="46">
        <f t="shared" si="537"/>
        <v>1</v>
      </c>
      <c r="T268" s="47">
        <f t="shared" si="537"/>
        <v>1</v>
      </c>
      <c r="U268" s="48"/>
      <c r="V268" s="37"/>
      <c r="W268" s="37"/>
      <c r="X268" s="37"/>
      <c r="Y268" s="49"/>
      <c r="Z268" s="138">
        <v>1</v>
      </c>
      <c r="AA268" s="139"/>
      <c r="AB268" s="37"/>
      <c r="AC268" s="37"/>
      <c r="AD268" s="49"/>
      <c r="AE268" s="50">
        <v>1</v>
      </c>
      <c r="AF268" s="37"/>
      <c r="AG268" s="37"/>
      <c r="AH268" s="37"/>
      <c r="AI268" s="49"/>
      <c r="AJ268" s="51">
        <f>'EQUIPO ENERO 2025'!AP258</f>
        <v>1</v>
      </c>
      <c r="AK268" s="52">
        <f t="shared" ref="AK268:AO268" si="538">P268-Z268+AE268+U268</f>
        <v>1</v>
      </c>
      <c r="AL268" s="46">
        <f t="shared" si="538"/>
        <v>1</v>
      </c>
      <c r="AM268" s="46">
        <f t="shared" si="538"/>
        <v>1</v>
      </c>
      <c r="AN268" s="46">
        <f t="shared" si="538"/>
        <v>1</v>
      </c>
      <c r="AO268" s="46">
        <f t="shared" si="538"/>
        <v>1</v>
      </c>
      <c r="AP268" s="37"/>
      <c r="AQ268" s="43">
        <f t="shared" si="524"/>
        <v>1</v>
      </c>
      <c r="AR268" s="41"/>
      <c r="AS268" s="41">
        <v>451</v>
      </c>
      <c r="AT268" s="53"/>
      <c r="AU268" s="54"/>
      <c r="AV268" s="54"/>
    </row>
    <row r="269" spans="1:48" ht="90" customHeight="1" x14ac:dyDescent="0.4">
      <c r="A269" s="35">
        <f t="shared" si="489"/>
        <v>254</v>
      </c>
      <c r="B269" s="73" t="s">
        <v>1021</v>
      </c>
      <c r="C269" s="41" t="s">
        <v>52</v>
      </c>
      <c r="D269" s="41" t="s">
        <v>176</v>
      </c>
      <c r="E269" s="41" t="s">
        <v>59</v>
      </c>
      <c r="F269" s="41"/>
      <c r="G269" s="44" t="s">
        <v>42</v>
      </c>
      <c r="H269" s="41"/>
      <c r="I269" s="41" t="s">
        <v>1022</v>
      </c>
      <c r="J269" s="41" t="s">
        <v>72</v>
      </c>
      <c r="K269" s="72">
        <v>45107</v>
      </c>
      <c r="L269" s="43" t="s">
        <v>109</v>
      </c>
      <c r="M269" s="43">
        <v>387</v>
      </c>
      <c r="N269" s="44"/>
      <c r="O269" s="43">
        <f>'EQUIPO ABRIL 2025'!AQ260</f>
        <v>1</v>
      </c>
      <c r="P269" s="45">
        <f t="shared" si="453"/>
        <v>1</v>
      </c>
      <c r="Q269" s="46">
        <f t="shared" ref="Q269:T269" si="539">AK269</f>
        <v>1</v>
      </c>
      <c r="R269" s="46">
        <f t="shared" si="539"/>
        <v>1</v>
      </c>
      <c r="S269" s="46">
        <f t="shared" si="539"/>
        <v>1</v>
      </c>
      <c r="T269" s="47">
        <f t="shared" si="539"/>
        <v>1</v>
      </c>
      <c r="U269" s="48"/>
      <c r="V269" s="37"/>
      <c r="W269" s="37"/>
      <c r="X269" s="37"/>
      <c r="Y269" s="49"/>
      <c r="Z269" s="138"/>
      <c r="AA269" s="139"/>
      <c r="AB269" s="37"/>
      <c r="AC269" s="37"/>
      <c r="AD269" s="49"/>
      <c r="AE269" s="50"/>
      <c r="AF269" s="37"/>
      <c r="AG269" s="37"/>
      <c r="AH269" s="37"/>
      <c r="AI269" s="49"/>
      <c r="AJ269" s="51">
        <f>'EQUIPO ENERO 2025'!AP259</f>
        <v>1</v>
      </c>
      <c r="AK269" s="52">
        <f t="shared" ref="AK269:AO269" si="540">P269-Z269+AE269+U269</f>
        <v>1</v>
      </c>
      <c r="AL269" s="46">
        <f t="shared" si="540"/>
        <v>1</v>
      </c>
      <c r="AM269" s="46">
        <f t="shared" si="540"/>
        <v>1</v>
      </c>
      <c r="AN269" s="46">
        <f t="shared" si="540"/>
        <v>1</v>
      </c>
      <c r="AO269" s="46">
        <f t="shared" si="540"/>
        <v>1</v>
      </c>
      <c r="AP269" s="37"/>
      <c r="AQ269" s="43">
        <f t="shared" si="524"/>
        <v>1</v>
      </c>
      <c r="AR269" s="41"/>
      <c r="AS269" s="41"/>
      <c r="AT269" s="53"/>
      <c r="AU269" s="54"/>
      <c r="AV269" s="54"/>
    </row>
    <row r="270" spans="1:48" ht="90" customHeight="1" x14ac:dyDescent="0.4">
      <c r="A270" s="35">
        <f t="shared" si="489"/>
        <v>255</v>
      </c>
      <c r="B270" s="73" t="s">
        <v>1023</v>
      </c>
      <c r="C270" s="41" t="s">
        <v>52</v>
      </c>
      <c r="D270" s="41" t="s">
        <v>176</v>
      </c>
      <c r="E270" s="41" t="s">
        <v>59</v>
      </c>
      <c r="F270" s="41"/>
      <c r="G270" s="44" t="s">
        <v>42</v>
      </c>
      <c r="H270" s="41"/>
      <c r="I270" s="41" t="s">
        <v>1024</v>
      </c>
      <c r="J270" s="41" t="s">
        <v>72</v>
      </c>
      <c r="K270" s="41"/>
      <c r="L270" s="43"/>
      <c r="M270" s="43"/>
      <c r="N270" s="44"/>
      <c r="O270" s="43">
        <f>'EQUIPO ABRIL 2025'!AQ261</f>
        <v>0</v>
      </c>
      <c r="P270" s="45">
        <f t="shared" si="453"/>
        <v>0</v>
      </c>
      <c r="Q270" s="46">
        <f t="shared" ref="Q270:T270" si="541">AK270</f>
        <v>0</v>
      </c>
      <c r="R270" s="46">
        <f t="shared" si="541"/>
        <v>0</v>
      </c>
      <c r="S270" s="46">
        <f t="shared" si="541"/>
        <v>0</v>
      </c>
      <c r="T270" s="47">
        <f t="shared" si="541"/>
        <v>0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1">
        <f>'EQUIPO ENERO 2025'!AP260</f>
        <v>0</v>
      </c>
      <c r="AK270" s="52">
        <f t="shared" ref="AK270:AO270" si="542">P270-Z270+AE270+U270</f>
        <v>0</v>
      </c>
      <c r="AL270" s="46">
        <f t="shared" si="542"/>
        <v>0</v>
      </c>
      <c r="AM270" s="46">
        <f t="shared" si="542"/>
        <v>0</v>
      </c>
      <c r="AN270" s="46">
        <f t="shared" si="542"/>
        <v>0</v>
      </c>
      <c r="AO270" s="46">
        <f t="shared" si="542"/>
        <v>0</v>
      </c>
      <c r="AP270" s="37"/>
      <c r="AQ270" s="43">
        <f t="shared" si="524"/>
        <v>0</v>
      </c>
      <c r="AR270" s="41"/>
      <c r="AS270" s="41"/>
      <c r="AT270" s="53"/>
      <c r="AU270" s="54"/>
      <c r="AV270" s="54"/>
    </row>
    <row r="271" spans="1:48" ht="90" customHeight="1" x14ac:dyDescent="0.4">
      <c r="A271" s="35">
        <f t="shared" si="489"/>
        <v>256</v>
      </c>
      <c r="B271" s="67" t="s">
        <v>1025</v>
      </c>
      <c r="C271" s="41" t="s">
        <v>52</v>
      </c>
      <c r="D271" s="105" t="s">
        <v>334</v>
      </c>
      <c r="E271" s="41" t="s">
        <v>1026</v>
      </c>
      <c r="F271" s="41"/>
      <c r="G271" s="53" t="s">
        <v>42</v>
      </c>
      <c r="H271" s="41"/>
      <c r="I271" s="41" t="s">
        <v>1027</v>
      </c>
      <c r="J271" s="44"/>
      <c r="K271" s="72">
        <v>44592</v>
      </c>
      <c r="L271" s="43"/>
      <c r="M271" s="43"/>
      <c r="N271" s="44"/>
      <c r="O271" s="43">
        <f>'EQUIPO ABRIL 2025'!AQ262</f>
        <v>2</v>
      </c>
      <c r="P271" s="45">
        <f t="shared" si="453"/>
        <v>2</v>
      </c>
      <c r="Q271" s="46">
        <f t="shared" ref="Q271:T271" si="543">AK271</f>
        <v>2</v>
      </c>
      <c r="R271" s="46">
        <f t="shared" si="543"/>
        <v>2</v>
      </c>
      <c r="S271" s="46">
        <f t="shared" si="543"/>
        <v>2</v>
      </c>
      <c r="T271" s="47">
        <f t="shared" si="543"/>
        <v>2</v>
      </c>
      <c r="U271" s="48"/>
      <c r="V271" s="37"/>
      <c r="W271" s="37"/>
      <c r="X271" s="37"/>
      <c r="Y271" s="49"/>
      <c r="Z271" s="138"/>
      <c r="AA271" s="139">
        <v>2</v>
      </c>
      <c r="AB271" s="37"/>
      <c r="AC271" s="37"/>
      <c r="AD271" s="49"/>
      <c r="AE271" s="50"/>
      <c r="AF271" s="37">
        <v>2</v>
      </c>
      <c r="AG271" s="37"/>
      <c r="AH271" s="37"/>
      <c r="AI271" s="49"/>
      <c r="AJ271" s="51">
        <f>'EQUIPO ENERO 2025'!AP261</f>
        <v>2</v>
      </c>
      <c r="AK271" s="52">
        <f t="shared" ref="AK271:AO271" si="544">P271-Z271+AE271+U271</f>
        <v>2</v>
      </c>
      <c r="AL271" s="46">
        <f t="shared" si="544"/>
        <v>2</v>
      </c>
      <c r="AM271" s="46">
        <f t="shared" si="544"/>
        <v>2</v>
      </c>
      <c r="AN271" s="46">
        <f t="shared" si="544"/>
        <v>2</v>
      </c>
      <c r="AO271" s="46">
        <f t="shared" si="544"/>
        <v>2</v>
      </c>
      <c r="AP271" s="38"/>
      <c r="AQ271" s="43">
        <f t="shared" si="524"/>
        <v>2</v>
      </c>
      <c r="AR271" s="41"/>
      <c r="AS271" s="41">
        <v>451</v>
      </c>
      <c r="AT271" s="53"/>
      <c r="AU271" s="54"/>
      <c r="AV271" s="54"/>
    </row>
    <row r="272" spans="1:48" ht="90" customHeight="1" x14ac:dyDescent="0.4">
      <c r="A272" s="35">
        <f t="shared" si="489"/>
        <v>257</v>
      </c>
      <c r="B272" s="154" t="s">
        <v>1028</v>
      </c>
      <c r="C272" s="155"/>
      <c r="D272" s="105" t="s">
        <v>334</v>
      </c>
      <c r="E272" s="41"/>
      <c r="F272" s="41"/>
      <c r="G272" s="53"/>
      <c r="H272" s="41"/>
      <c r="I272" s="105" t="s">
        <v>1029</v>
      </c>
      <c r="J272" s="44"/>
      <c r="K272" s="72">
        <v>44592</v>
      </c>
      <c r="L272" s="43"/>
      <c r="M272" s="43"/>
      <c r="N272" s="44"/>
      <c r="O272" s="43">
        <f>'EQUIPO ABRIL 2025'!AQ263</f>
        <v>0</v>
      </c>
      <c r="P272" s="45">
        <f t="shared" si="453"/>
        <v>0</v>
      </c>
      <c r="Q272" s="46">
        <f t="shared" ref="Q272:T272" si="545">AK272</f>
        <v>0</v>
      </c>
      <c r="R272" s="46">
        <f t="shared" si="545"/>
        <v>0</v>
      </c>
      <c r="S272" s="46">
        <f t="shared" si="545"/>
        <v>0</v>
      </c>
      <c r="T272" s="47">
        <f t="shared" si="545"/>
        <v>0</v>
      </c>
      <c r="U272" s="48"/>
      <c r="V272" s="37"/>
      <c r="W272" s="37"/>
      <c r="X272" s="37"/>
      <c r="Y272" s="49"/>
      <c r="Z272" s="138"/>
      <c r="AA272" s="139"/>
      <c r="AB272" s="37"/>
      <c r="AC272" s="37"/>
      <c r="AD272" s="49"/>
      <c r="AE272" s="50"/>
      <c r="AF272" s="37"/>
      <c r="AG272" s="37"/>
      <c r="AH272" s="37"/>
      <c r="AI272" s="49"/>
      <c r="AJ272" s="51">
        <f>'EQUIPO ENERO 2025'!AP262</f>
        <v>0</v>
      </c>
      <c r="AK272" s="52">
        <f t="shared" ref="AK272:AO272" si="546">P272-Z272+AE272+U272</f>
        <v>0</v>
      </c>
      <c r="AL272" s="46">
        <f t="shared" si="546"/>
        <v>0</v>
      </c>
      <c r="AM272" s="46">
        <f t="shared" si="546"/>
        <v>0</v>
      </c>
      <c r="AN272" s="46">
        <f t="shared" si="546"/>
        <v>0</v>
      </c>
      <c r="AO272" s="46">
        <f t="shared" si="546"/>
        <v>0</v>
      </c>
      <c r="AP272" s="37"/>
      <c r="AQ272" s="43">
        <f t="shared" si="524"/>
        <v>0</v>
      </c>
      <c r="AR272" s="41"/>
      <c r="AS272" s="41"/>
      <c r="AT272" s="53"/>
      <c r="AU272" s="54"/>
      <c r="AV272" s="54"/>
    </row>
    <row r="273" spans="1:48" ht="90" customHeight="1" x14ac:dyDescent="0.4">
      <c r="A273" s="35">
        <f t="shared" si="489"/>
        <v>258</v>
      </c>
      <c r="B273" s="154" t="s">
        <v>1030</v>
      </c>
      <c r="C273" s="155"/>
      <c r="D273" s="105" t="s">
        <v>334</v>
      </c>
      <c r="E273" s="41"/>
      <c r="F273" s="41"/>
      <c r="G273" s="53"/>
      <c r="H273" s="41"/>
      <c r="I273" s="105" t="s">
        <v>1029</v>
      </c>
      <c r="J273" s="44"/>
      <c r="K273" s="72">
        <v>44592</v>
      </c>
      <c r="L273" s="43"/>
      <c r="M273" s="43"/>
      <c r="N273" s="44"/>
      <c r="O273" s="43">
        <f>'EQUIPO ABRIL 2025'!AQ264</f>
        <v>0</v>
      </c>
      <c r="P273" s="45">
        <f t="shared" si="453"/>
        <v>0</v>
      </c>
      <c r="Q273" s="46">
        <f t="shared" ref="Q273:T273" si="547">AK273</f>
        <v>0</v>
      </c>
      <c r="R273" s="46">
        <f t="shared" si="547"/>
        <v>0</v>
      </c>
      <c r="S273" s="46">
        <f t="shared" si="547"/>
        <v>0</v>
      </c>
      <c r="T273" s="47">
        <f t="shared" si="547"/>
        <v>0</v>
      </c>
      <c r="U273" s="48"/>
      <c r="V273" s="37"/>
      <c r="W273" s="37"/>
      <c r="X273" s="37"/>
      <c r="Y273" s="49"/>
      <c r="Z273" s="138"/>
      <c r="AA273" s="139"/>
      <c r="AB273" s="37"/>
      <c r="AC273" s="37"/>
      <c r="AD273" s="49"/>
      <c r="AE273" s="50"/>
      <c r="AF273" s="37"/>
      <c r="AG273" s="37"/>
      <c r="AH273" s="37"/>
      <c r="AI273" s="49"/>
      <c r="AJ273" s="51">
        <f>'EQUIPO ENERO 2025'!AP263</f>
        <v>0</v>
      </c>
      <c r="AK273" s="52">
        <f t="shared" ref="AK273:AO273" si="548">P273-Z273+AE273+U273</f>
        <v>0</v>
      </c>
      <c r="AL273" s="46">
        <f t="shared" si="548"/>
        <v>0</v>
      </c>
      <c r="AM273" s="46">
        <f t="shared" si="548"/>
        <v>0</v>
      </c>
      <c r="AN273" s="46">
        <f t="shared" si="548"/>
        <v>0</v>
      </c>
      <c r="AO273" s="46">
        <f t="shared" si="548"/>
        <v>0</v>
      </c>
      <c r="AP273" s="37"/>
      <c r="AQ273" s="43">
        <f t="shared" si="524"/>
        <v>0</v>
      </c>
      <c r="AR273" s="41"/>
      <c r="AS273" s="41"/>
      <c r="AT273" s="53"/>
      <c r="AU273" s="54"/>
      <c r="AV273" s="54"/>
    </row>
    <row r="274" spans="1:48" ht="90" customHeight="1" x14ac:dyDescent="0.4">
      <c r="A274" s="35">
        <f t="shared" si="489"/>
        <v>259</v>
      </c>
      <c r="B274" s="67" t="s">
        <v>1031</v>
      </c>
      <c r="C274" s="41" t="s">
        <v>52</v>
      </c>
      <c r="D274" s="105" t="s">
        <v>334</v>
      </c>
      <c r="E274" s="41" t="s">
        <v>1032</v>
      </c>
      <c r="F274" s="41"/>
      <c r="G274" s="53" t="s">
        <v>42</v>
      </c>
      <c r="H274" s="41"/>
      <c r="I274" s="41" t="s">
        <v>1033</v>
      </c>
      <c r="J274" s="44"/>
      <c r="K274" s="72">
        <v>44592</v>
      </c>
      <c r="L274" s="43"/>
      <c r="M274" s="43"/>
      <c r="N274" s="44"/>
      <c r="O274" s="43">
        <f>'EQUIPO ABRIL 2025'!AQ265</f>
        <v>1</v>
      </c>
      <c r="P274" s="45">
        <f t="shared" si="453"/>
        <v>1</v>
      </c>
      <c r="Q274" s="46">
        <f t="shared" ref="Q274:T274" si="549">AK274</f>
        <v>1</v>
      </c>
      <c r="R274" s="46">
        <f t="shared" si="549"/>
        <v>1</v>
      </c>
      <c r="S274" s="46">
        <f t="shared" si="549"/>
        <v>1</v>
      </c>
      <c r="T274" s="47">
        <f t="shared" si="549"/>
        <v>1</v>
      </c>
      <c r="U274" s="48"/>
      <c r="V274" s="37"/>
      <c r="W274" s="37"/>
      <c r="X274" s="37"/>
      <c r="Y274" s="49"/>
      <c r="Z274" s="138"/>
      <c r="AA274" s="139"/>
      <c r="AB274" s="37"/>
      <c r="AC274" s="37"/>
      <c r="AD274" s="49"/>
      <c r="AE274" s="50"/>
      <c r="AF274" s="37"/>
      <c r="AG274" s="37"/>
      <c r="AH274" s="37"/>
      <c r="AI274" s="49"/>
      <c r="AJ274" s="51">
        <f>'EQUIPO ENERO 2025'!AP264</f>
        <v>1</v>
      </c>
      <c r="AK274" s="52">
        <f t="shared" ref="AK274:AO274" si="550">P274-Z274+AE274+U274</f>
        <v>1</v>
      </c>
      <c r="AL274" s="46">
        <f t="shared" si="550"/>
        <v>1</v>
      </c>
      <c r="AM274" s="46">
        <f t="shared" si="550"/>
        <v>1</v>
      </c>
      <c r="AN274" s="46">
        <f t="shared" si="550"/>
        <v>1</v>
      </c>
      <c r="AO274" s="46">
        <f t="shared" si="550"/>
        <v>1</v>
      </c>
      <c r="AP274" s="37"/>
      <c r="AQ274" s="43">
        <f t="shared" si="524"/>
        <v>1</v>
      </c>
      <c r="AR274" s="41"/>
      <c r="AS274" s="41"/>
      <c r="AT274" s="53"/>
      <c r="AU274" s="54"/>
      <c r="AV274" s="54"/>
    </row>
    <row r="275" spans="1:48" ht="90" customHeight="1" x14ac:dyDescent="0.4">
      <c r="A275" s="35">
        <f t="shared" si="489"/>
        <v>260</v>
      </c>
      <c r="B275" s="55" t="s">
        <v>1034</v>
      </c>
      <c r="C275" s="41" t="s">
        <v>52</v>
      </c>
      <c r="D275" s="63" t="s">
        <v>362</v>
      </c>
      <c r="E275" s="57" t="s">
        <v>1035</v>
      </c>
      <c r="F275" s="64"/>
      <c r="G275" s="55" t="s">
        <v>42</v>
      </c>
      <c r="H275" s="64"/>
      <c r="I275" s="61"/>
      <c r="J275" s="41" t="s">
        <v>362</v>
      </c>
      <c r="K275" s="66">
        <v>45391</v>
      </c>
      <c r="L275" s="43" t="s">
        <v>1036</v>
      </c>
      <c r="M275" s="43">
        <v>55</v>
      </c>
      <c r="N275" s="53"/>
      <c r="O275" s="43">
        <f>'EQUIPO ABRIL 2025'!AQ266</f>
        <v>4</v>
      </c>
      <c r="P275" s="45">
        <f t="shared" si="453"/>
        <v>4</v>
      </c>
      <c r="Q275" s="46">
        <f t="shared" ref="Q275:T275" si="551">AK275</f>
        <v>4</v>
      </c>
      <c r="R275" s="46">
        <f t="shared" si="551"/>
        <v>4</v>
      </c>
      <c r="S275" s="46">
        <f t="shared" si="551"/>
        <v>4</v>
      </c>
      <c r="T275" s="47">
        <f t="shared" si="551"/>
        <v>4</v>
      </c>
      <c r="U275" s="48"/>
      <c r="V275" s="37"/>
      <c r="W275" s="37"/>
      <c r="X275" s="37"/>
      <c r="Y275" s="49"/>
      <c r="Z275" s="138"/>
      <c r="AA275" s="139"/>
      <c r="AB275" s="37"/>
      <c r="AC275" s="37"/>
      <c r="AD275" s="49"/>
      <c r="AE275" s="50"/>
      <c r="AF275" s="37"/>
      <c r="AG275" s="37"/>
      <c r="AH275" s="37"/>
      <c r="AI275" s="49"/>
      <c r="AJ275" s="51">
        <f>'EQUIPO ENERO 2025'!AP265</f>
        <v>4</v>
      </c>
      <c r="AK275" s="52">
        <f t="shared" ref="AK275:AO275" si="552">P275-Z275+AE275+U275</f>
        <v>4</v>
      </c>
      <c r="AL275" s="46">
        <f t="shared" si="552"/>
        <v>4</v>
      </c>
      <c r="AM275" s="46">
        <f t="shared" si="552"/>
        <v>4</v>
      </c>
      <c r="AN275" s="46">
        <f t="shared" si="552"/>
        <v>4</v>
      </c>
      <c r="AO275" s="46">
        <f t="shared" si="552"/>
        <v>4</v>
      </c>
      <c r="AP275" s="37"/>
      <c r="AQ275" s="43">
        <f t="shared" si="524"/>
        <v>4</v>
      </c>
      <c r="AR275" s="41"/>
      <c r="AS275" s="41"/>
      <c r="AT275" s="53"/>
      <c r="AU275" s="54"/>
      <c r="AV275" s="54"/>
    </row>
    <row r="276" spans="1:48" ht="90" customHeight="1" x14ac:dyDescent="0.4">
      <c r="A276" s="35">
        <f t="shared" si="489"/>
        <v>261</v>
      </c>
      <c r="B276" s="67" t="s">
        <v>1038</v>
      </c>
      <c r="C276" s="41" t="s">
        <v>52</v>
      </c>
      <c r="D276" s="41" t="s">
        <v>362</v>
      </c>
      <c r="E276" s="41">
        <v>1250</v>
      </c>
      <c r="F276" s="41"/>
      <c r="G276" s="53" t="s">
        <v>42</v>
      </c>
      <c r="H276" s="41"/>
      <c r="I276" s="41" t="s">
        <v>1039</v>
      </c>
      <c r="J276" s="41" t="s">
        <v>362</v>
      </c>
      <c r="K276" s="72">
        <v>44985</v>
      </c>
      <c r="L276" s="43">
        <v>375834</v>
      </c>
      <c r="M276" s="43">
        <v>285</v>
      </c>
      <c r="N276" s="44"/>
      <c r="O276" s="43">
        <f>'EQUIPO ABRIL 2025'!AQ267</f>
        <v>1</v>
      </c>
      <c r="P276" s="45">
        <f t="shared" si="453"/>
        <v>1</v>
      </c>
      <c r="Q276" s="46">
        <f t="shared" ref="Q276:T276" si="553">AK276</f>
        <v>1</v>
      </c>
      <c r="R276" s="46">
        <f t="shared" si="553"/>
        <v>1</v>
      </c>
      <c r="S276" s="46">
        <f t="shared" si="553"/>
        <v>1</v>
      </c>
      <c r="T276" s="47">
        <f t="shared" si="553"/>
        <v>1</v>
      </c>
      <c r="U276" s="48"/>
      <c r="V276" s="37"/>
      <c r="W276" s="37"/>
      <c r="X276" s="37"/>
      <c r="Y276" s="49"/>
      <c r="Z276" s="138"/>
      <c r="AA276" s="139"/>
      <c r="AB276" s="37"/>
      <c r="AC276" s="37"/>
      <c r="AD276" s="49"/>
      <c r="AE276" s="50"/>
      <c r="AF276" s="37"/>
      <c r="AG276" s="37"/>
      <c r="AH276" s="37"/>
      <c r="AI276" s="49"/>
      <c r="AJ276" s="51">
        <f>'EQUIPO ENERO 2025'!AP266</f>
        <v>1</v>
      </c>
      <c r="AK276" s="52">
        <f t="shared" ref="AK276:AO276" si="554">P276-Z276+AE276+U276</f>
        <v>1</v>
      </c>
      <c r="AL276" s="46">
        <f t="shared" si="554"/>
        <v>1</v>
      </c>
      <c r="AM276" s="46">
        <f t="shared" si="554"/>
        <v>1</v>
      </c>
      <c r="AN276" s="46">
        <f t="shared" si="554"/>
        <v>1</v>
      </c>
      <c r="AO276" s="46">
        <f t="shared" si="554"/>
        <v>1</v>
      </c>
      <c r="AP276" s="37"/>
      <c r="AQ276" s="43">
        <f t="shared" si="524"/>
        <v>1</v>
      </c>
      <c r="AR276" s="41"/>
      <c r="AS276" s="41"/>
      <c r="AT276" s="53"/>
      <c r="AU276" s="54"/>
      <c r="AV276" s="54"/>
    </row>
    <row r="277" spans="1:48" ht="90" customHeight="1" x14ac:dyDescent="0.4">
      <c r="A277" s="35">
        <f t="shared" si="489"/>
        <v>262</v>
      </c>
      <c r="B277" s="55" t="s">
        <v>1040</v>
      </c>
      <c r="C277" s="41" t="s">
        <v>52</v>
      </c>
      <c r="D277" s="63" t="s">
        <v>63</v>
      </c>
      <c r="E277" s="57" t="s">
        <v>577</v>
      </c>
      <c r="F277" s="64"/>
      <c r="G277" s="55" t="s">
        <v>42</v>
      </c>
      <c r="H277" s="64"/>
      <c r="I277" s="61" t="s">
        <v>1041</v>
      </c>
      <c r="J277" s="63" t="s">
        <v>63</v>
      </c>
      <c r="K277" s="66">
        <v>44592</v>
      </c>
      <c r="L277" s="43"/>
      <c r="M277" s="43"/>
      <c r="N277" s="41"/>
      <c r="O277" s="43">
        <f>'EQUIPO ABRIL 2025'!AQ268</f>
        <v>2</v>
      </c>
      <c r="P277" s="45">
        <f t="shared" si="453"/>
        <v>2</v>
      </c>
      <c r="Q277" s="46">
        <f t="shared" ref="Q277:T277" si="555">AK277</f>
        <v>2</v>
      </c>
      <c r="R277" s="46">
        <f t="shared" si="555"/>
        <v>2</v>
      </c>
      <c r="S277" s="46">
        <f t="shared" si="555"/>
        <v>2</v>
      </c>
      <c r="T277" s="47">
        <f t="shared" si="555"/>
        <v>2</v>
      </c>
      <c r="U277" s="48"/>
      <c r="V277" s="37"/>
      <c r="W277" s="37"/>
      <c r="X277" s="37"/>
      <c r="Y277" s="49"/>
      <c r="Z277" s="138"/>
      <c r="AA277" s="139"/>
      <c r="AB277" s="37"/>
      <c r="AC277" s="37"/>
      <c r="AD277" s="49"/>
      <c r="AE277" s="50"/>
      <c r="AF277" s="37"/>
      <c r="AG277" s="37"/>
      <c r="AH277" s="37"/>
      <c r="AI277" s="49"/>
      <c r="AJ277" s="51">
        <f>'EQUIPO ENERO 2025'!AP267</f>
        <v>2</v>
      </c>
      <c r="AK277" s="52">
        <f t="shared" ref="AK277:AO277" si="556">P277-Z277+AE277+U277</f>
        <v>2</v>
      </c>
      <c r="AL277" s="46">
        <f t="shared" si="556"/>
        <v>2</v>
      </c>
      <c r="AM277" s="46">
        <f t="shared" si="556"/>
        <v>2</v>
      </c>
      <c r="AN277" s="46">
        <f t="shared" si="556"/>
        <v>2</v>
      </c>
      <c r="AO277" s="46">
        <f t="shared" si="556"/>
        <v>2</v>
      </c>
      <c r="AP277" s="37"/>
      <c r="AQ277" s="43">
        <f t="shared" si="524"/>
        <v>2</v>
      </c>
      <c r="AR277" s="41"/>
      <c r="AS277" s="41"/>
      <c r="AT277" s="53"/>
      <c r="AU277" s="54"/>
      <c r="AV277" s="54"/>
    </row>
    <row r="278" spans="1:48" ht="90" customHeight="1" x14ac:dyDescent="0.4">
      <c r="A278" s="35">
        <f t="shared" si="489"/>
        <v>263</v>
      </c>
      <c r="B278" s="55" t="s">
        <v>1042</v>
      </c>
      <c r="C278" s="41" t="s">
        <v>52</v>
      </c>
      <c r="D278" s="63" t="s">
        <v>63</v>
      </c>
      <c r="E278" s="57" t="s">
        <v>1043</v>
      </c>
      <c r="F278" s="64"/>
      <c r="G278" s="55" t="s">
        <v>42</v>
      </c>
      <c r="H278" s="64"/>
      <c r="I278" s="61" t="s">
        <v>1044</v>
      </c>
      <c r="J278" s="63" t="s">
        <v>63</v>
      </c>
      <c r="K278" s="66">
        <v>44592</v>
      </c>
      <c r="L278" s="43"/>
      <c r="M278" s="43"/>
      <c r="N278" s="41"/>
      <c r="O278" s="43">
        <f>'EQUIPO ABRIL 2025'!AQ269</f>
        <v>8</v>
      </c>
      <c r="P278" s="45">
        <f t="shared" si="453"/>
        <v>8</v>
      </c>
      <c r="Q278" s="46">
        <f t="shared" ref="Q278:T278" si="557">AK278</f>
        <v>8</v>
      </c>
      <c r="R278" s="46">
        <f t="shared" si="557"/>
        <v>8</v>
      </c>
      <c r="S278" s="46">
        <f t="shared" si="557"/>
        <v>8</v>
      </c>
      <c r="T278" s="47">
        <f t="shared" si="557"/>
        <v>8</v>
      </c>
      <c r="U278" s="48"/>
      <c r="V278" s="37"/>
      <c r="W278" s="37"/>
      <c r="X278" s="37"/>
      <c r="Y278" s="49"/>
      <c r="Z278" s="138"/>
      <c r="AA278" s="139"/>
      <c r="AB278" s="37"/>
      <c r="AC278" s="37"/>
      <c r="AD278" s="49"/>
      <c r="AE278" s="50"/>
      <c r="AF278" s="37"/>
      <c r="AG278" s="37"/>
      <c r="AH278" s="37"/>
      <c r="AI278" s="49"/>
      <c r="AJ278" s="51">
        <f>'EQUIPO ENERO 2025'!AP268</f>
        <v>8</v>
      </c>
      <c r="AK278" s="52">
        <f t="shared" ref="AK278:AO278" si="558">P278-Z278+AE278+U278</f>
        <v>8</v>
      </c>
      <c r="AL278" s="46">
        <f t="shared" si="558"/>
        <v>8</v>
      </c>
      <c r="AM278" s="46">
        <f t="shared" si="558"/>
        <v>8</v>
      </c>
      <c r="AN278" s="46">
        <f t="shared" si="558"/>
        <v>8</v>
      </c>
      <c r="AO278" s="46">
        <f t="shared" si="558"/>
        <v>8</v>
      </c>
      <c r="AP278" s="37"/>
      <c r="AQ278" s="43">
        <f t="shared" si="524"/>
        <v>8</v>
      </c>
      <c r="AR278" s="41"/>
      <c r="AS278" s="41"/>
      <c r="AT278" s="53"/>
      <c r="AU278" s="54"/>
      <c r="AV278" s="54"/>
    </row>
    <row r="279" spans="1:48" ht="90" customHeight="1" x14ac:dyDescent="0.4">
      <c r="A279" s="35">
        <f t="shared" si="489"/>
        <v>264</v>
      </c>
      <c r="B279" s="55" t="s">
        <v>1045</v>
      </c>
      <c r="C279" s="41" t="s">
        <v>52</v>
      </c>
      <c r="D279" s="183" t="s">
        <v>58</v>
      </c>
      <c r="E279" s="57" t="s">
        <v>1046</v>
      </c>
      <c r="F279" s="64" t="s">
        <v>1047</v>
      </c>
      <c r="G279" s="55" t="s">
        <v>42</v>
      </c>
      <c r="H279" s="64"/>
      <c r="I279" s="61" t="s">
        <v>1048</v>
      </c>
      <c r="J279" s="74" t="s">
        <v>58</v>
      </c>
      <c r="K279" s="66">
        <v>44592</v>
      </c>
      <c r="L279" s="43"/>
      <c r="M279" s="43"/>
      <c r="N279" s="41"/>
      <c r="O279" s="43">
        <f>'EQUIPO ABRIL 2025'!AQ270</f>
        <v>1</v>
      </c>
      <c r="P279" s="45">
        <f t="shared" si="453"/>
        <v>1</v>
      </c>
      <c r="Q279" s="46">
        <f t="shared" ref="Q279:T279" si="559">AK279</f>
        <v>1</v>
      </c>
      <c r="R279" s="46">
        <f t="shared" si="559"/>
        <v>1</v>
      </c>
      <c r="S279" s="46">
        <f t="shared" si="559"/>
        <v>1</v>
      </c>
      <c r="T279" s="47">
        <f t="shared" si="559"/>
        <v>1</v>
      </c>
      <c r="U279" s="48"/>
      <c r="V279" s="37"/>
      <c r="W279" s="37"/>
      <c r="X279" s="37"/>
      <c r="Y279" s="49"/>
      <c r="Z279" s="138"/>
      <c r="AA279" s="139"/>
      <c r="AB279" s="37"/>
      <c r="AC279" s="37"/>
      <c r="AD279" s="49"/>
      <c r="AE279" s="50"/>
      <c r="AF279" s="37"/>
      <c r="AG279" s="37"/>
      <c r="AH279" s="37"/>
      <c r="AI279" s="49"/>
      <c r="AJ279" s="51">
        <f>'EQUIPO ENERO 2025'!AP269</f>
        <v>1</v>
      </c>
      <c r="AK279" s="52">
        <f t="shared" ref="AK279:AO279" si="560">P279-Z279+AE279+U279</f>
        <v>1</v>
      </c>
      <c r="AL279" s="46">
        <f t="shared" si="560"/>
        <v>1</v>
      </c>
      <c r="AM279" s="46">
        <f t="shared" si="560"/>
        <v>1</v>
      </c>
      <c r="AN279" s="46">
        <f t="shared" si="560"/>
        <v>1</v>
      </c>
      <c r="AO279" s="46">
        <f t="shared" si="560"/>
        <v>1</v>
      </c>
      <c r="AP279" s="37"/>
      <c r="AQ279" s="43">
        <f t="shared" si="524"/>
        <v>1</v>
      </c>
      <c r="AR279" s="41"/>
      <c r="AS279" s="41"/>
      <c r="AT279" s="53"/>
      <c r="AU279" s="54"/>
      <c r="AV279" s="54"/>
    </row>
    <row r="280" spans="1:48" ht="90" customHeight="1" x14ac:dyDescent="0.4">
      <c r="A280" s="35">
        <f t="shared" si="489"/>
        <v>265</v>
      </c>
      <c r="B280" s="55" t="s">
        <v>1049</v>
      </c>
      <c r="C280" s="41" t="s">
        <v>52</v>
      </c>
      <c r="D280" s="184" t="s">
        <v>58</v>
      </c>
      <c r="E280" s="57" t="s">
        <v>1050</v>
      </c>
      <c r="F280" s="64" t="s">
        <v>1051</v>
      </c>
      <c r="G280" s="55" t="s">
        <v>42</v>
      </c>
      <c r="H280" s="64"/>
      <c r="I280" s="61" t="s">
        <v>1052</v>
      </c>
      <c r="J280" s="74" t="s">
        <v>58</v>
      </c>
      <c r="K280" s="72">
        <v>45138</v>
      </c>
      <c r="L280" s="43">
        <v>2130012</v>
      </c>
      <c r="M280" s="43">
        <v>417</v>
      </c>
      <c r="N280" s="41"/>
      <c r="O280" s="43">
        <f>'EQUIPO ABRIL 2025'!AQ271</f>
        <v>4</v>
      </c>
      <c r="P280" s="45">
        <f t="shared" si="453"/>
        <v>4</v>
      </c>
      <c r="Q280" s="46">
        <f t="shared" ref="Q280:T280" si="561">AK280</f>
        <v>4</v>
      </c>
      <c r="R280" s="46">
        <f t="shared" si="561"/>
        <v>4</v>
      </c>
      <c r="S280" s="46">
        <f t="shared" si="561"/>
        <v>4</v>
      </c>
      <c r="T280" s="47">
        <f t="shared" si="561"/>
        <v>4</v>
      </c>
      <c r="U280" s="48"/>
      <c r="V280" s="37"/>
      <c r="W280" s="37"/>
      <c r="X280" s="37"/>
      <c r="Y280" s="49"/>
      <c r="Z280" s="138"/>
      <c r="AA280" s="139"/>
      <c r="AB280" s="37"/>
      <c r="AC280" s="37"/>
      <c r="AD280" s="49"/>
      <c r="AE280" s="50"/>
      <c r="AF280" s="37"/>
      <c r="AG280" s="37"/>
      <c r="AH280" s="37"/>
      <c r="AI280" s="49"/>
      <c r="AJ280" s="51">
        <f>'EQUIPO ENERO 2025'!AP270</f>
        <v>4</v>
      </c>
      <c r="AK280" s="52">
        <f t="shared" ref="AK280:AO280" si="562">P280-Z280+AE280+U280</f>
        <v>4</v>
      </c>
      <c r="AL280" s="46">
        <f t="shared" si="562"/>
        <v>4</v>
      </c>
      <c r="AM280" s="46">
        <f t="shared" si="562"/>
        <v>4</v>
      </c>
      <c r="AN280" s="46">
        <f t="shared" si="562"/>
        <v>4</v>
      </c>
      <c r="AO280" s="46">
        <f t="shared" si="562"/>
        <v>4</v>
      </c>
      <c r="AP280" s="38" t="s">
        <v>1053</v>
      </c>
      <c r="AQ280" s="43">
        <f t="shared" si="524"/>
        <v>4</v>
      </c>
      <c r="AR280" s="41"/>
      <c r="AS280" s="41"/>
      <c r="AT280" s="53"/>
      <c r="AU280" s="54"/>
      <c r="AV280" s="54"/>
    </row>
    <row r="281" spans="1:48" ht="90" customHeight="1" x14ac:dyDescent="0.4">
      <c r="A281" s="35">
        <f t="shared" si="489"/>
        <v>266</v>
      </c>
      <c r="B281" s="69" t="s">
        <v>1054</v>
      </c>
      <c r="C281" s="41" t="s">
        <v>52</v>
      </c>
      <c r="D281" s="37" t="s">
        <v>59</v>
      </c>
      <c r="E281" s="37" t="s">
        <v>708</v>
      </c>
      <c r="F281" s="37"/>
      <c r="G281" s="38"/>
      <c r="H281" s="37"/>
      <c r="I281" s="37" t="s">
        <v>1055</v>
      </c>
      <c r="J281" s="37" t="s">
        <v>72</v>
      </c>
      <c r="K281" s="62">
        <v>44592</v>
      </c>
      <c r="L281" s="46"/>
      <c r="M281" s="46"/>
      <c r="N281" s="37"/>
      <c r="O281" s="43">
        <f>'EQUIPO ABRIL 2025'!AQ272</f>
        <v>0</v>
      </c>
      <c r="P281" s="45">
        <f t="shared" si="453"/>
        <v>0</v>
      </c>
      <c r="Q281" s="46">
        <f t="shared" ref="Q281:T281" si="563">AK281</f>
        <v>0</v>
      </c>
      <c r="R281" s="46">
        <f t="shared" si="563"/>
        <v>0</v>
      </c>
      <c r="S281" s="46">
        <f t="shared" si="563"/>
        <v>0</v>
      </c>
      <c r="T281" s="47">
        <f t="shared" si="563"/>
        <v>0</v>
      </c>
      <c r="U281" s="48"/>
      <c r="V281" s="37"/>
      <c r="W281" s="37"/>
      <c r="X281" s="37"/>
      <c r="Y281" s="49"/>
      <c r="Z281" s="50"/>
      <c r="AA281" s="37"/>
      <c r="AB281" s="37"/>
      <c r="AC281" s="37"/>
      <c r="AD281" s="49"/>
      <c r="AE281" s="50"/>
      <c r="AF281" s="37"/>
      <c r="AG281" s="37"/>
      <c r="AH281" s="37"/>
      <c r="AI281" s="49"/>
      <c r="AJ281" s="51">
        <f>'EQUIPO ENERO 2025'!AP271</f>
        <v>0</v>
      </c>
      <c r="AK281" s="52">
        <f t="shared" ref="AK281:AO281" si="564">P281-Z281+AE281+U281</f>
        <v>0</v>
      </c>
      <c r="AL281" s="46">
        <f t="shared" si="564"/>
        <v>0</v>
      </c>
      <c r="AM281" s="46">
        <f t="shared" si="564"/>
        <v>0</v>
      </c>
      <c r="AN281" s="46">
        <f t="shared" si="564"/>
        <v>0</v>
      </c>
      <c r="AO281" s="46">
        <f t="shared" si="564"/>
        <v>0</v>
      </c>
      <c r="AP281" s="37"/>
      <c r="AQ281" s="43">
        <f t="shared" si="524"/>
        <v>0</v>
      </c>
      <c r="AR281" s="37"/>
      <c r="AS281" s="37"/>
      <c r="AT281" s="38"/>
      <c r="AU281" s="185"/>
      <c r="AV281" s="185"/>
    </row>
    <row r="282" spans="1:48" ht="90" customHeight="1" x14ac:dyDescent="0.5">
      <c r="A282" s="35">
        <f t="shared" si="489"/>
        <v>267</v>
      </c>
      <c r="B282" s="67" t="s">
        <v>1056</v>
      </c>
      <c r="C282" s="41" t="s">
        <v>52</v>
      </c>
      <c r="D282" s="105" t="s">
        <v>334</v>
      </c>
      <c r="E282" s="186" t="s">
        <v>1057</v>
      </c>
      <c r="F282" s="41"/>
      <c r="G282" s="53" t="s">
        <v>42</v>
      </c>
      <c r="H282" s="41"/>
      <c r="I282" s="41" t="s">
        <v>1058</v>
      </c>
      <c r="J282" s="187"/>
      <c r="K282" s="188">
        <v>44592</v>
      </c>
      <c r="L282" s="189"/>
      <c r="M282" s="189"/>
      <c r="N282" s="187"/>
      <c r="O282" s="43">
        <f>'EQUIPO ABRIL 2025'!AQ273</f>
        <v>2</v>
      </c>
      <c r="P282" s="45">
        <f t="shared" si="453"/>
        <v>2</v>
      </c>
      <c r="Q282" s="46">
        <f t="shared" ref="Q282:T282" si="565">AK282</f>
        <v>2</v>
      </c>
      <c r="R282" s="46">
        <f t="shared" si="565"/>
        <v>2</v>
      </c>
      <c r="S282" s="46">
        <f t="shared" si="565"/>
        <v>2</v>
      </c>
      <c r="T282" s="47">
        <f t="shared" si="565"/>
        <v>2</v>
      </c>
      <c r="U282" s="48"/>
      <c r="V282" s="37"/>
      <c r="W282" s="37"/>
      <c r="X282" s="37"/>
      <c r="Y282" s="49"/>
      <c r="Z282" s="138"/>
      <c r="AA282" s="139"/>
      <c r="AB282" s="37"/>
      <c r="AC282" s="37"/>
      <c r="AD282" s="49"/>
      <c r="AE282" s="50"/>
      <c r="AF282" s="37"/>
      <c r="AG282" s="37"/>
      <c r="AH282" s="37"/>
      <c r="AI282" s="49"/>
      <c r="AJ282" s="51">
        <f>'EQUIPO ENERO 2025'!AP272</f>
        <v>2</v>
      </c>
      <c r="AK282" s="52">
        <f t="shared" ref="AK282:AO282" si="566">P282-Z282+AE282+U282</f>
        <v>2</v>
      </c>
      <c r="AL282" s="46">
        <f t="shared" si="566"/>
        <v>2</v>
      </c>
      <c r="AM282" s="46">
        <f t="shared" si="566"/>
        <v>2</v>
      </c>
      <c r="AN282" s="46">
        <f t="shared" si="566"/>
        <v>2</v>
      </c>
      <c r="AO282" s="46">
        <f t="shared" si="566"/>
        <v>2</v>
      </c>
      <c r="AP282" s="38" t="s">
        <v>1059</v>
      </c>
      <c r="AQ282" s="43">
        <f t="shared" si="524"/>
        <v>2</v>
      </c>
      <c r="AR282" s="41"/>
      <c r="AS282" s="41"/>
      <c r="AT282" s="53"/>
      <c r="AU282" s="54"/>
      <c r="AV282" s="54"/>
    </row>
    <row r="283" spans="1:48" ht="90" customHeight="1" x14ac:dyDescent="0.4">
      <c r="A283" s="35">
        <f t="shared" si="489"/>
        <v>268</v>
      </c>
      <c r="B283" s="73" t="s">
        <v>1060</v>
      </c>
      <c r="C283" s="41" t="s">
        <v>52</v>
      </c>
      <c r="D283" s="105" t="s">
        <v>334</v>
      </c>
      <c r="E283" s="41"/>
      <c r="F283" s="41"/>
      <c r="G283" s="44"/>
      <c r="H283" s="41"/>
      <c r="I283" s="44"/>
      <c r="J283" s="44"/>
      <c r="K283" s="41"/>
      <c r="L283" s="43"/>
      <c r="M283" s="43"/>
      <c r="N283" s="44"/>
      <c r="O283" s="43">
        <f>'EQUIPO ABRIL 2025'!AQ274</f>
        <v>1</v>
      </c>
      <c r="P283" s="45">
        <f t="shared" si="453"/>
        <v>1</v>
      </c>
      <c r="Q283" s="46">
        <f t="shared" ref="Q283:T283" si="567">AK283</f>
        <v>1</v>
      </c>
      <c r="R283" s="46">
        <f t="shared" si="567"/>
        <v>1</v>
      </c>
      <c r="S283" s="46">
        <f t="shared" si="567"/>
        <v>1</v>
      </c>
      <c r="T283" s="47">
        <f t="shared" si="567"/>
        <v>1</v>
      </c>
      <c r="U283" s="48"/>
      <c r="V283" s="37"/>
      <c r="W283" s="37"/>
      <c r="X283" s="37"/>
      <c r="Y283" s="49"/>
      <c r="Z283" s="50">
        <v>1</v>
      </c>
      <c r="AA283" s="37"/>
      <c r="AB283" s="37"/>
      <c r="AC283" s="37"/>
      <c r="AD283" s="49"/>
      <c r="AE283" s="50">
        <v>1</v>
      </c>
      <c r="AF283" s="37"/>
      <c r="AG283" s="37"/>
      <c r="AH283" s="37"/>
      <c r="AI283" s="49"/>
      <c r="AJ283" s="51">
        <f>'EQUIPO ENERO 2025'!AP273</f>
        <v>1</v>
      </c>
      <c r="AK283" s="52">
        <f t="shared" ref="AK283:AO283" si="568">P283-Z283+AE283+U283</f>
        <v>1</v>
      </c>
      <c r="AL283" s="46">
        <f t="shared" si="568"/>
        <v>1</v>
      </c>
      <c r="AM283" s="46">
        <f t="shared" si="568"/>
        <v>1</v>
      </c>
      <c r="AN283" s="46">
        <f t="shared" si="568"/>
        <v>1</v>
      </c>
      <c r="AO283" s="46">
        <f t="shared" si="568"/>
        <v>1</v>
      </c>
      <c r="AP283" s="37"/>
      <c r="AQ283" s="43">
        <f t="shared" si="524"/>
        <v>1</v>
      </c>
      <c r="AR283" s="41"/>
      <c r="AS283" s="41">
        <v>450</v>
      </c>
      <c r="AT283" s="53"/>
      <c r="AU283" s="54"/>
      <c r="AV283" s="54"/>
    </row>
    <row r="284" spans="1:48" ht="90" customHeight="1" x14ac:dyDescent="0.4">
      <c r="A284" s="35">
        <f t="shared" si="489"/>
        <v>269</v>
      </c>
      <c r="B284" s="73" t="s">
        <v>1061</v>
      </c>
      <c r="C284" s="44" t="s">
        <v>74</v>
      </c>
      <c r="D284" s="41"/>
      <c r="E284" s="41" t="s">
        <v>1062</v>
      </c>
      <c r="F284" s="41"/>
      <c r="G284" s="44"/>
      <c r="H284" s="41"/>
      <c r="I284" s="44"/>
      <c r="J284" s="44"/>
      <c r="K284" s="41"/>
      <c r="L284" s="43"/>
      <c r="M284" s="43"/>
      <c r="N284" s="44"/>
      <c r="O284" s="43">
        <f>'EQUIPO ABRIL 2025'!AQ275</f>
        <v>1</v>
      </c>
      <c r="P284" s="45">
        <f t="shared" si="453"/>
        <v>1</v>
      </c>
      <c r="Q284" s="46">
        <f t="shared" ref="Q284:T284" si="569">AK284</f>
        <v>1</v>
      </c>
      <c r="R284" s="46">
        <f t="shared" si="569"/>
        <v>1</v>
      </c>
      <c r="S284" s="46">
        <f t="shared" si="569"/>
        <v>1</v>
      </c>
      <c r="T284" s="47">
        <f t="shared" si="569"/>
        <v>1</v>
      </c>
      <c r="U284" s="48"/>
      <c r="V284" s="37"/>
      <c r="W284" s="37"/>
      <c r="X284" s="37"/>
      <c r="Y284" s="49"/>
      <c r="Z284" s="50">
        <v>1</v>
      </c>
      <c r="AA284" s="37"/>
      <c r="AB284" s="37"/>
      <c r="AC284" s="37"/>
      <c r="AD284" s="49"/>
      <c r="AE284" s="50">
        <v>1</v>
      </c>
      <c r="AF284" s="37"/>
      <c r="AG284" s="37"/>
      <c r="AH284" s="37"/>
      <c r="AI284" s="49"/>
      <c r="AJ284" s="51">
        <f>'EQUIPO ENERO 2025'!AP274</f>
        <v>1</v>
      </c>
      <c r="AK284" s="52">
        <f t="shared" ref="AK284:AO284" si="570">P284-Z284+AE284+U284</f>
        <v>1</v>
      </c>
      <c r="AL284" s="46">
        <f t="shared" si="570"/>
        <v>1</v>
      </c>
      <c r="AM284" s="46">
        <f t="shared" si="570"/>
        <v>1</v>
      </c>
      <c r="AN284" s="46">
        <f t="shared" si="570"/>
        <v>1</v>
      </c>
      <c r="AO284" s="46">
        <f t="shared" si="570"/>
        <v>1</v>
      </c>
      <c r="AP284" s="90" t="s">
        <v>1063</v>
      </c>
      <c r="AQ284" s="43">
        <f t="shared" si="524"/>
        <v>1</v>
      </c>
      <c r="AR284" s="41"/>
      <c r="AS284" s="41">
        <v>450</v>
      </c>
      <c r="AT284" s="53"/>
      <c r="AU284" s="54"/>
      <c r="AV284" s="54"/>
    </row>
    <row r="285" spans="1:48" ht="90" customHeight="1" x14ac:dyDescent="0.5">
      <c r="A285" s="35">
        <f t="shared" si="489"/>
        <v>270</v>
      </c>
      <c r="B285" s="67" t="s">
        <v>1064</v>
      </c>
      <c r="C285" s="41" t="s">
        <v>52</v>
      </c>
      <c r="D285" s="190" t="s">
        <v>334</v>
      </c>
      <c r="E285" s="186" t="s">
        <v>1065</v>
      </c>
      <c r="F285" s="41"/>
      <c r="G285" s="53" t="s">
        <v>42</v>
      </c>
      <c r="H285" s="41"/>
      <c r="I285" s="41" t="s">
        <v>1066</v>
      </c>
      <c r="J285" s="187"/>
      <c r="K285" s="188">
        <v>44592</v>
      </c>
      <c r="L285" s="189"/>
      <c r="M285" s="189"/>
      <c r="N285" s="187"/>
      <c r="O285" s="43">
        <f>'EQUIPO ABRIL 2025'!AQ276</f>
        <v>1</v>
      </c>
      <c r="P285" s="45">
        <f t="shared" si="453"/>
        <v>1</v>
      </c>
      <c r="Q285" s="46">
        <f t="shared" ref="Q285:T285" si="571">AK285</f>
        <v>1</v>
      </c>
      <c r="R285" s="46">
        <f t="shared" si="571"/>
        <v>1</v>
      </c>
      <c r="S285" s="46">
        <f t="shared" si="571"/>
        <v>1</v>
      </c>
      <c r="T285" s="47">
        <f t="shared" si="571"/>
        <v>1</v>
      </c>
      <c r="U285" s="48"/>
      <c r="V285" s="37"/>
      <c r="W285" s="37"/>
      <c r="X285" s="37"/>
      <c r="Y285" s="49"/>
      <c r="Z285" s="138">
        <v>1</v>
      </c>
      <c r="AA285" s="139"/>
      <c r="AB285" s="37"/>
      <c r="AC285" s="37"/>
      <c r="AD285" s="49"/>
      <c r="AE285" s="50">
        <v>1</v>
      </c>
      <c r="AF285" s="37"/>
      <c r="AG285" s="37"/>
      <c r="AH285" s="37"/>
      <c r="AI285" s="49"/>
      <c r="AJ285" s="51">
        <f>'EQUIPO ENERO 2025'!AP275</f>
        <v>1</v>
      </c>
      <c r="AK285" s="52">
        <f t="shared" ref="AK285:AO285" si="572">P285-Z285+AE285+U285</f>
        <v>1</v>
      </c>
      <c r="AL285" s="46">
        <f t="shared" si="572"/>
        <v>1</v>
      </c>
      <c r="AM285" s="46">
        <f t="shared" si="572"/>
        <v>1</v>
      </c>
      <c r="AN285" s="46">
        <f t="shared" si="572"/>
        <v>1</v>
      </c>
      <c r="AO285" s="46">
        <f t="shared" si="572"/>
        <v>1</v>
      </c>
      <c r="AP285" s="90" t="s">
        <v>1063</v>
      </c>
      <c r="AQ285" s="43">
        <f t="shared" si="524"/>
        <v>1</v>
      </c>
      <c r="AR285" s="43"/>
      <c r="AS285" s="41">
        <v>450</v>
      </c>
      <c r="AT285" s="134"/>
      <c r="AU285" s="191"/>
      <c r="AV285" s="191"/>
    </row>
    <row r="286" spans="1:48" ht="90" customHeight="1" x14ac:dyDescent="0.5">
      <c r="A286" s="35">
        <f t="shared" si="489"/>
        <v>271</v>
      </c>
      <c r="B286" s="67" t="s">
        <v>1067</v>
      </c>
      <c r="C286" s="41" t="s">
        <v>38</v>
      </c>
      <c r="D286" s="190" t="s">
        <v>334</v>
      </c>
      <c r="E286" s="186" t="s">
        <v>1065</v>
      </c>
      <c r="F286" s="41"/>
      <c r="G286" s="53" t="s">
        <v>42</v>
      </c>
      <c r="H286" s="41"/>
      <c r="I286" s="41" t="s">
        <v>1068</v>
      </c>
      <c r="J286" s="187"/>
      <c r="K286" s="188">
        <v>44592</v>
      </c>
      <c r="L286" s="189"/>
      <c r="M286" s="189"/>
      <c r="N286" s="187"/>
      <c r="O286" s="43">
        <f>'EQUIPO ABRIL 2025'!AQ277</f>
        <v>1</v>
      </c>
      <c r="P286" s="45">
        <f t="shared" si="453"/>
        <v>1</v>
      </c>
      <c r="Q286" s="46">
        <f t="shared" ref="Q286:T286" si="573">AK286</f>
        <v>1</v>
      </c>
      <c r="R286" s="46">
        <f t="shared" si="573"/>
        <v>1</v>
      </c>
      <c r="S286" s="46">
        <f t="shared" si="573"/>
        <v>1</v>
      </c>
      <c r="T286" s="47">
        <f t="shared" si="573"/>
        <v>1</v>
      </c>
      <c r="U286" s="48"/>
      <c r="V286" s="37"/>
      <c r="W286" s="37"/>
      <c r="X286" s="37"/>
      <c r="Y286" s="49"/>
      <c r="Z286" s="138"/>
      <c r="AA286" s="139"/>
      <c r="AB286" s="37"/>
      <c r="AC286" s="37"/>
      <c r="AD286" s="49"/>
      <c r="AE286" s="50"/>
      <c r="AF286" s="37"/>
      <c r="AG286" s="37"/>
      <c r="AH286" s="37"/>
      <c r="AI286" s="49"/>
      <c r="AJ286" s="51">
        <f>'EQUIPO ENERO 2025'!AP276</f>
        <v>1</v>
      </c>
      <c r="AK286" s="52">
        <f t="shared" ref="AK286:AO286" si="574">P286-Z286+AE286+U286</f>
        <v>1</v>
      </c>
      <c r="AL286" s="46">
        <f t="shared" si="574"/>
        <v>1</v>
      </c>
      <c r="AM286" s="46">
        <f t="shared" si="574"/>
        <v>1</v>
      </c>
      <c r="AN286" s="46">
        <f t="shared" si="574"/>
        <v>1</v>
      </c>
      <c r="AO286" s="46">
        <f t="shared" si="574"/>
        <v>1</v>
      </c>
      <c r="AP286" s="90" t="s">
        <v>1063</v>
      </c>
      <c r="AQ286" s="43">
        <f t="shared" si="524"/>
        <v>1</v>
      </c>
      <c r="AR286" s="43"/>
      <c r="AS286" s="43"/>
      <c r="AT286" s="134"/>
      <c r="AU286" s="191"/>
      <c r="AV286" s="191"/>
    </row>
    <row r="287" spans="1:48" ht="90" customHeight="1" x14ac:dyDescent="0.4">
      <c r="A287" s="4"/>
      <c r="B287" s="192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51">
        <f t="shared" ref="AJ287:AJ322" si="575">AQ287</f>
        <v>0</v>
      </c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</row>
    <row r="288" spans="1:48" ht="90" customHeight="1" x14ac:dyDescent="0.4">
      <c r="A288" s="4"/>
      <c r="B288" s="192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51">
        <f t="shared" si="575"/>
        <v>0</v>
      </c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</row>
    <row r="289" spans="1:48" ht="90" customHeight="1" x14ac:dyDescent="0.4">
      <c r="A289" s="4"/>
      <c r="B289" s="192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51">
        <f t="shared" si="575"/>
        <v>0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</row>
    <row r="290" spans="1:48" ht="15.75" customHeight="1" x14ac:dyDescent="0.4">
      <c r="A290" s="4"/>
      <c r="B290" s="192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51">
        <f t="shared" si="575"/>
        <v>0</v>
      </c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</row>
    <row r="291" spans="1:48" ht="15.75" customHeight="1" x14ac:dyDescent="0.4">
      <c r="A291" s="4"/>
      <c r="B291" s="192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51">
        <f t="shared" si="575"/>
        <v>0</v>
      </c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</row>
    <row r="292" spans="1:48" ht="15.75" customHeight="1" x14ac:dyDescent="0.4">
      <c r="A292" s="4"/>
      <c r="B292" s="192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51">
        <f t="shared" si="575"/>
        <v>0</v>
      </c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</row>
    <row r="293" spans="1:48" ht="15.75" customHeight="1" x14ac:dyDescent="0.4">
      <c r="A293" s="4"/>
      <c r="B293" s="192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51">
        <f t="shared" si="575"/>
        <v>0</v>
      </c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</row>
    <row r="294" spans="1:48" ht="15.75" customHeight="1" x14ac:dyDescent="0.4">
      <c r="A294" s="4"/>
      <c r="B294" s="192"/>
      <c r="C294" s="4"/>
      <c r="D294" s="158"/>
      <c r="E294" s="158"/>
      <c r="F294" s="195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51">
        <f t="shared" si="575"/>
        <v>0</v>
      </c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</row>
    <row r="295" spans="1:48" ht="15.75" customHeight="1" x14ac:dyDescent="0.4">
      <c r="A295" s="4"/>
      <c r="B295" s="192"/>
      <c r="C295" s="4"/>
      <c r="D295" s="158"/>
      <c r="E295" s="158"/>
      <c r="F295" s="195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51">
        <f t="shared" si="575"/>
        <v>0</v>
      </c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</row>
    <row r="296" spans="1:48" ht="15.75" customHeight="1" x14ac:dyDescent="0.4">
      <c r="A296" s="4"/>
      <c r="B296" s="192"/>
      <c r="C296" s="4"/>
      <c r="D296" s="158"/>
      <c r="E296" s="158"/>
      <c r="F296" s="195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51">
        <f t="shared" si="575"/>
        <v>0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</row>
    <row r="297" spans="1:48" ht="15.75" customHeight="1" x14ac:dyDescent="0.4">
      <c r="A297" s="4"/>
      <c r="B297" s="192"/>
      <c r="C297" s="4"/>
      <c r="D297" s="158"/>
      <c r="E297" s="158"/>
      <c r="F297" s="195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51">
        <f t="shared" si="575"/>
        <v>0</v>
      </c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</row>
    <row r="298" spans="1:48" ht="15.75" customHeight="1" x14ac:dyDescent="0.4">
      <c r="A298" s="4"/>
      <c r="B298" s="192"/>
      <c r="C298" s="4"/>
      <c r="D298" s="158"/>
      <c r="E298" s="158"/>
      <c r="F298" s="195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51">
        <f t="shared" si="575"/>
        <v>0</v>
      </c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</row>
    <row r="299" spans="1:48" ht="15.75" customHeight="1" x14ac:dyDescent="0.4">
      <c r="A299" s="4"/>
      <c r="B299" s="192"/>
      <c r="C299" s="4"/>
      <c r="D299" s="158"/>
      <c r="E299" s="158"/>
      <c r="F299" s="195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51">
        <f t="shared" si="575"/>
        <v>0</v>
      </c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</row>
    <row r="300" spans="1:48" ht="15.75" customHeight="1" x14ac:dyDescent="0.4">
      <c r="A300" s="4"/>
      <c r="B300" s="192"/>
      <c r="C300" s="4"/>
      <c r="D300" s="158"/>
      <c r="E300" s="158"/>
      <c r="F300" s="195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51">
        <f t="shared" si="575"/>
        <v>0</v>
      </c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</row>
    <row r="301" spans="1:48" ht="15.75" customHeight="1" x14ac:dyDescent="0.4">
      <c r="A301" s="4"/>
      <c r="B301" s="192"/>
      <c r="C301" s="4"/>
      <c r="D301" s="158"/>
      <c r="E301" s="158"/>
      <c r="F301" s="195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51">
        <f t="shared" si="575"/>
        <v>0</v>
      </c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</row>
    <row r="302" spans="1:48" ht="15.75" customHeight="1" x14ac:dyDescent="0.4">
      <c r="A302" s="4"/>
      <c r="B302" s="192"/>
      <c r="C302" s="4"/>
      <c r="D302" s="158"/>
      <c r="E302" s="158"/>
      <c r="F302" s="195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51">
        <f t="shared" si="575"/>
        <v>0</v>
      </c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</row>
    <row r="303" spans="1:48" ht="15.75" customHeight="1" x14ac:dyDescent="0.4">
      <c r="A303" s="4"/>
      <c r="B303" s="192"/>
      <c r="C303" s="4"/>
      <c r="D303" s="158"/>
      <c r="E303" s="158"/>
      <c r="F303" s="195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51">
        <f t="shared" si="575"/>
        <v>0</v>
      </c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</row>
    <row r="304" spans="1:48" ht="15.75" customHeight="1" x14ac:dyDescent="0.4">
      <c r="A304" s="4"/>
      <c r="B304" s="192"/>
      <c r="C304" s="4"/>
      <c r="D304" s="158"/>
      <c r="E304" s="158"/>
      <c r="F304" s="195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51">
        <f t="shared" si="575"/>
        <v>0</v>
      </c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</row>
    <row r="305" spans="1:48" ht="15.75" customHeight="1" x14ac:dyDescent="0.4">
      <c r="A305" s="4"/>
      <c r="B305" s="192"/>
      <c r="C305" s="4"/>
      <c r="D305" s="158"/>
      <c r="E305" s="158"/>
      <c r="F305" s="195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51">
        <f t="shared" si="575"/>
        <v>0</v>
      </c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</row>
    <row r="306" spans="1:48" ht="15.75" customHeight="1" x14ac:dyDescent="0.4">
      <c r="A306" s="4"/>
      <c r="B306" s="192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51">
        <f t="shared" si="575"/>
        <v>0</v>
      </c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</row>
    <row r="307" spans="1:48" ht="15.75" customHeight="1" x14ac:dyDescent="0.4">
      <c r="A307" s="4"/>
      <c r="B307" s="192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51">
        <f t="shared" si="575"/>
        <v>0</v>
      </c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</row>
    <row r="308" spans="1:48" ht="15.75" customHeight="1" x14ac:dyDescent="0.4">
      <c r="A308" s="4"/>
      <c r="B308" s="192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51">
        <f t="shared" si="575"/>
        <v>0</v>
      </c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</row>
    <row r="309" spans="1:48" ht="15.75" customHeight="1" x14ac:dyDescent="0.4">
      <c r="A309" s="4"/>
      <c r="B309" s="192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51">
        <f t="shared" si="575"/>
        <v>0</v>
      </c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</row>
    <row r="310" spans="1:48" ht="15.75" customHeight="1" x14ac:dyDescent="0.4">
      <c r="A310" s="4"/>
      <c r="B310" s="192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51">
        <f t="shared" si="575"/>
        <v>0</v>
      </c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</row>
    <row r="311" spans="1:48" ht="15.75" customHeight="1" x14ac:dyDescent="0.4">
      <c r="A311" s="4"/>
      <c r="B311" s="192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51">
        <f t="shared" si="575"/>
        <v>0</v>
      </c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</row>
    <row r="312" spans="1:48" ht="15.75" customHeight="1" x14ac:dyDescent="0.4">
      <c r="A312" s="4"/>
      <c r="B312" s="192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51">
        <f t="shared" si="575"/>
        <v>0</v>
      </c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</row>
    <row r="313" spans="1:48" ht="15.75" customHeight="1" x14ac:dyDescent="0.4">
      <c r="A313" s="4"/>
      <c r="B313" s="192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51">
        <f t="shared" si="575"/>
        <v>0</v>
      </c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</row>
    <row r="314" spans="1:48" ht="15.75" customHeight="1" x14ac:dyDescent="0.4">
      <c r="A314" s="4"/>
      <c r="B314" s="192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51">
        <f t="shared" si="575"/>
        <v>0</v>
      </c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</row>
    <row r="315" spans="1:48" ht="15.75" customHeight="1" x14ac:dyDescent="0.4">
      <c r="A315" s="4"/>
      <c r="B315" s="192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51">
        <f t="shared" si="575"/>
        <v>0</v>
      </c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</row>
    <row r="316" spans="1:48" ht="15.75" customHeight="1" x14ac:dyDescent="0.4">
      <c r="A316" s="4"/>
      <c r="B316" s="192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51">
        <f t="shared" si="575"/>
        <v>0</v>
      </c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</row>
    <row r="317" spans="1:48" ht="15.75" customHeight="1" x14ac:dyDescent="0.4">
      <c r="A317" s="4"/>
      <c r="B317" s="192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51">
        <f t="shared" si="575"/>
        <v>0</v>
      </c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</row>
    <row r="318" spans="1:48" ht="15.75" customHeight="1" x14ac:dyDescent="0.4">
      <c r="A318" s="4"/>
      <c r="B318" s="192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51">
        <f t="shared" si="575"/>
        <v>0</v>
      </c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</row>
    <row r="319" spans="1:48" ht="15.75" customHeight="1" x14ac:dyDescent="0.4">
      <c r="A319" s="4"/>
      <c r="B319" s="192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51">
        <f t="shared" si="575"/>
        <v>0</v>
      </c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</row>
    <row r="320" spans="1:48" ht="15.75" customHeight="1" x14ac:dyDescent="0.4">
      <c r="A320" s="4"/>
      <c r="B320" s="192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51">
        <f t="shared" si="575"/>
        <v>0</v>
      </c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 spans="1:48" ht="15.75" customHeight="1" x14ac:dyDescent="0.4">
      <c r="A321" s="4"/>
      <c r="B321" s="192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51">
        <f t="shared" si="575"/>
        <v>0</v>
      </c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</row>
    <row r="322" spans="1:48" ht="15.75" customHeight="1" x14ac:dyDescent="0.4">
      <c r="A322" s="4"/>
      <c r="B322" s="192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51">
        <f t="shared" si="575"/>
        <v>0</v>
      </c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</row>
    <row r="323" spans="1:48" ht="15.75" customHeight="1" x14ac:dyDescent="0.35">
      <c r="A323" s="4"/>
      <c r="B323" s="192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</row>
    <row r="324" spans="1:48" ht="15.75" customHeight="1" x14ac:dyDescent="0.35">
      <c r="A324" s="4"/>
      <c r="B324" s="192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</row>
    <row r="325" spans="1:48" ht="15.75" customHeight="1" x14ac:dyDescent="0.35">
      <c r="A325" s="4"/>
      <c r="B325" s="192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</row>
    <row r="326" spans="1:48" ht="15.75" customHeight="1" x14ac:dyDescent="0.35">
      <c r="A326" s="4"/>
      <c r="B326" s="192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</row>
    <row r="327" spans="1:48" ht="15.75" customHeight="1" x14ac:dyDescent="0.35">
      <c r="A327" s="4"/>
      <c r="B327" s="192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</row>
    <row r="328" spans="1:48" ht="15.75" customHeight="1" x14ac:dyDescent="0.35">
      <c r="A328" s="4"/>
      <c r="B328" s="192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</row>
    <row r="329" spans="1:48" ht="15.75" customHeight="1" x14ac:dyDescent="0.35">
      <c r="A329" s="4"/>
      <c r="B329" s="192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</row>
    <row r="330" spans="1:48" ht="15.75" customHeight="1" x14ac:dyDescent="0.35">
      <c r="A330" s="4"/>
      <c r="B330" s="192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</row>
    <row r="331" spans="1:48" ht="15.75" customHeight="1" x14ac:dyDescent="0.35">
      <c r="A331" s="4"/>
      <c r="B331" s="192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</row>
    <row r="332" spans="1:48" ht="15.75" customHeight="1" x14ac:dyDescent="0.35">
      <c r="A332" s="4"/>
      <c r="B332" s="192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</row>
    <row r="333" spans="1:48" ht="15.75" customHeight="1" x14ac:dyDescent="0.35">
      <c r="A333" s="4"/>
      <c r="B333" s="192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</row>
    <row r="334" spans="1:48" ht="15.75" customHeight="1" x14ac:dyDescent="0.35">
      <c r="A334" s="4"/>
      <c r="B334" s="192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</row>
    <row r="335" spans="1:48" ht="15.75" customHeight="1" x14ac:dyDescent="0.35">
      <c r="A335" s="4"/>
      <c r="B335" s="192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</row>
    <row r="336" spans="1:48" ht="15.75" customHeight="1" x14ac:dyDescent="0.35">
      <c r="A336" s="4"/>
      <c r="B336" s="192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</row>
    <row r="337" spans="1:48" ht="15.75" customHeight="1" x14ac:dyDescent="0.35">
      <c r="A337" s="4"/>
      <c r="B337" s="192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</row>
    <row r="338" spans="1:48" ht="15.75" customHeight="1" x14ac:dyDescent="0.35">
      <c r="A338" s="4"/>
      <c r="B338" s="192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</row>
    <row r="339" spans="1:48" ht="15.75" customHeight="1" x14ac:dyDescent="0.35">
      <c r="A339" s="4"/>
      <c r="B339" s="192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</row>
    <row r="340" spans="1:48" ht="15.75" customHeight="1" x14ac:dyDescent="0.35">
      <c r="A340" s="4"/>
      <c r="B340" s="192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</row>
    <row r="341" spans="1:48" ht="15.75" customHeight="1" x14ac:dyDescent="0.35">
      <c r="A341" s="4"/>
      <c r="B341" s="192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</row>
    <row r="342" spans="1:48" ht="15.75" customHeight="1" x14ac:dyDescent="0.35">
      <c r="A342" s="4"/>
      <c r="B342" s="192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</row>
    <row r="343" spans="1:48" ht="15.75" customHeight="1" x14ac:dyDescent="0.35">
      <c r="A343" s="4"/>
      <c r="B343" s="192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</row>
    <row r="344" spans="1:48" ht="15.75" customHeight="1" x14ac:dyDescent="0.35">
      <c r="A344" s="4"/>
      <c r="B344" s="192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</row>
    <row r="345" spans="1:48" ht="15.75" customHeight="1" x14ac:dyDescent="0.35">
      <c r="A345" s="4"/>
      <c r="B345" s="192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</row>
    <row r="346" spans="1:48" ht="15.75" customHeight="1" x14ac:dyDescent="0.35">
      <c r="A346" s="4"/>
      <c r="B346" s="192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</row>
    <row r="347" spans="1:48" ht="15.75" customHeight="1" x14ac:dyDescent="0.35">
      <c r="A347" s="4"/>
      <c r="B347" s="192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</row>
    <row r="348" spans="1:48" ht="15.75" customHeight="1" x14ac:dyDescent="0.35">
      <c r="A348" s="4"/>
      <c r="B348" s="192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</row>
    <row r="349" spans="1:48" ht="15.75" customHeight="1" x14ac:dyDescent="0.35">
      <c r="A349" s="4"/>
      <c r="B349" s="192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</row>
    <row r="350" spans="1:48" ht="15.75" customHeight="1" x14ac:dyDescent="0.35">
      <c r="A350" s="4"/>
      <c r="B350" s="192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</row>
    <row r="351" spans="1:48" ht="15.75" customHeight="1" x14ac:dyDescent="0.35">
      <c r="A351" s="4"/>
      <c r="B351" s="192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</row>
    <row r="352" spans="1:48" ht="15.75" customHeight="1" x14ac:dyDescent="0.35">
      <c r="A352" s="4"/>
      <c r="B352" s="192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</row>
    <row r="353" spans="1:48" ht="15.75" customHeight="1" x14ac:dyDescent="0.35">
      <c r="A353" s="4"/>
      <c r="B353" s="192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</row>
    <row r="354" spans="1:48" ht="15.75" customHeight="1" x14ac:dyDescent="0.35">
      <c r="A354" s="4"/>
      <c r="B354" s="192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</row>
    <row r="355" spans="1:48" ht="15.75" customHeight="1" x14ac:dyDescent="0.35">
      <c r="A355" s="4"/>
      <c r="B355" s="192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</row>
    <row r="356" spans="1:48" ht="15.75" customHeight="1" x14ac:dyDescent="0.35">
      <c r="A356" s="4"/>
      <c r="B356" s="192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</row>
    <row r="357" spans="1:48" ht="15.75" customHeight="1" x14ac:dyDescent="0.35">
      <c r="A357" s="4"/>
      <c r="B357" s="192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</row>
    <row r="358" spans="1:48" ht="15.75" customHeight="1" x14ac:dyDescent="0.35">
      <c r="A358" s="4"/>
      <c r="B358" s="192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</row>
    <row r="359" spans="1:48" ht="15.75" customHeight="1" x14ac:dyDescent="0.35">
      <c r="A359" s="4"/>
      <c r="B359" s="192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</row>
    <row r="360" spans="1:48" ht="15.75" customHeight="1" x14ac:dyDescent="0.35">
      <c r="A360" s="4"/>
      <c r="B360" s="192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</row>
    <row r="361" spans="1:48" ht="15.75" customHeight="1" x14ac:dyDescent="0.35">
      <c r="A361" s="4"/>
      <c r="B361" s="192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</row>
    <row r="362" spans="1:48" ht="15.75" customHeight="1" x14ac:dyDescent="0.35">
      <c r="A362" s="4"/>
      <c r="B362" s="192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</row>
    <row r="363" spans="1:48" ht="15.75" customHeight="1" x14ac:dyDescent="0.35">
      <c r="A363" s="4"/>
      <c r="B363" s="192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</row>
    <row r="364" spans="1:48" ht="15.75" customHeight="1" x14ac:dyDescent="0.35">
      <c r="A364" s="4"/>
      <c r="B364" s="192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 spans="1:48" ht="15.75" customHeight="1" x14ac:dyDescent="0.35">
      <c r="A365" s="4"/>
      <c r="B365" s="192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 spans="1:48" ht="15.75" customHeight="1" x14ac:dyDescent="0.35">
      <c r="A366" s="4"/>
      <c r="B366" s="192"/>
      <c r="C366" s="4"/>
      <c r="D366" s="158"/>
      <c r="E366" s="158"/>
      <c r="F366" s="193"/>
      <c r="G366" s="4"/>
      <c r="H366" s="158"/>
      <c r="I366" s="4"/>
      <c r="J366" s="4"/>
      <c r="K366" s="158"/>
      <c r="L366" s="196"/>
      <c r="M366" s="196"/>
      <c r="N366" s="4"/>
      <c r="O366" s="4"/>
      <c r="P366" s="197"/>
      <c r="Q366" s="4"/>
      <c r="R366" s="4"/>
      <c r="S366" s="4"/>
      <c r="T366" s="4"/>
      <c r="U366" s="4"/>
      <c r="V366" s="4"/>
      <c r="W366" s="4"/>
      <c r="X366" s="4"/>
      <c r="Y366" s="4"/>
      <c r="Z366" s="198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 spans="1:48" ht="15.75" customHeight="1" x14ac:dyDescent="0.35">
      <c r="A367" s="4"/>
      <c r="B367" s="192"/>
      <c r="C367" s="4"/>
      <c r="D367" s="158"/>
      <c r="E367" s="158"/>
      <c r="F367" s="193"/>
      <c r="G367" s="4"/>
      <c r="H367" s="158"/>
      <c r="I367" s="4"/>
      <c r="J367" s="4"/>
      <c r="K367" s="158"/>
      <c r="L367" s="196"/>
      <c r="M367" s="196"/>
      <c r="N367" s="4"/>
      <c r="O367" s="4"/>
      <c r="P367" s="197"/>
      <c r="Q367" s="4"/>
      <c r="R367" s="4"/>
      <c r="S367" s="4"/>
      <c r="T367" s="4"/>
      <c r="U367" s="4"/>
      <c r="V367" s="4"/>
      <c r="W367" s="4"/>
      <c r="X367" s="4"/>
      <c r="Y367" s="4"/>
      <c r="Z367" s="198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 spans="1:48" ht="15.75" customHeight="1" x14ac:dyDescent="0.35">
      <c r="A368" s="4"/>
      <c r="B368" s="192"/>
      <c r="C368" s="4"/>
      <c r="D368" s="158"/>
      <c r="E368" s="158"/>
      <c r="F368" s="193"/>
      <c r="G368" s="4"/>
      <c r="H368" s="158"/>
      <c r="I368" s="4"/>
      <c r="J368" s="4"/>
      <c r="K368" s="158"/>
      <c r="L368" s="196"/>
      <c r="M368" s="196"/>
      <c r="N368" s="4"/>
      <c r="O368" s="4"/>
      <c r="P368" s="197"/>
      <c r="Q368" s="4"/>
      <c r="R368" s="4"/>
      <c r="S368" s="4"/>
      <c r="T368" s="4"/>
      <c r="U368" s="4"/>
      <c r="V368" s="4"/>
      <c r="W368" s="4"/>
      <c r="X368" s="4"/>
      <c r="Y368" s="4"/>
      <c r="Z368" s="198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 spans="1:48" ht="15.75" customHeight="1" x14ac:dyDescent="0.35">
      <c r="A369" s="4"/>
      <c r="B369" s="192"/>
      <c r="C369" s="4"/>
      <c r="D369" s="158"/>
      <c r="E369" s="158"/>
      <c r="F369" s="193"/>
      <c r="G369" s="4"/>
      <c r="H369" s="158"/>
      <c r="I369" s="4"/>
      <c r="J369" s="4"/>
      <c r="K369" s="158"/>
      <c r="L369" s="196"/>
      <c r="M369" s="196"/>
      <c r="N369" s="4"/>
      <c r="O369" s="4"/>
      <c r="P369" s="197"/>
      <c r="Q369" s="4"/>
      <c r="R369" s="4"/>
      <c r="S369" s="4"/>
      <c r="T369" s="4"/>
      <c r="U369" s="4"/>
      <c r="V369" s="4"/>
      <c r="W369" s="4"/>
      <c r="X369" s="4"/>
      <c r="Y369" s="4"/>
      <c r="Z369" s="198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 spans="1:48" ht="15.75" customHeight="1" x14ac:dyDescent="0.35">
      <c r="A370" s="4"/>
      <c r="B370" s="192"/>
      <c r="C370" s="4"/>
      <c r="D370" s="158"/>
      <c r="E370" s="158"/>
      <c r="F370" s="193"/>
      <c r="G370" s="4"/>
      <c r="H370" s="158"/>
      <c r="I370" s="4"/>
      <c r="J370" s="4"/>
      <c r="K370" s="158"/>
      <c r="L370" s="196"/>
      <c r="M370" s="196"/>
      <c r="N370" s="4"/>
      <c r="O370" s="4"/>
      <c r="P370" s="197"/>
      <c r="Q370" s="4"/>
      <c r="R370" s="4"/>
      <c r="S370" s="4"/>
      <c r="T370" s="4"/>
      <c r="U370" s="4"/>
      <c r="V370" s="4"/>
      <c r="W370" s="4"/>
      <c r="X370" s="4"/>
      <c r="Y370" s="4"/>
      <c r="Z370" s="198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 spans="1:48" ht="15.75" customHeight="1" x14ac:dyDescent="0.35">
      <c r="A371" s="4"/>
      <c r="B371" s="192"/>
      <c r="C371" s="4"/>
      <c r="D371" s="158"/>
      <c r="E371" s="158"/>
      <c r="F371" s="193"/>
      <c r="G371" s="4"/>
      <c r="H371" s="158"/>
      <c r="I371" s="4"/>
      <c r="J371" s="4"/>
      <c r="K371" s="158"/>
      <c r="L371" s="196"/>
      <c r="M371" s="196"/>
      <c r="N371" s="4"/>
      <c r="O371" s="4"/>
      <c r="P371" s="197"/>
      <c r="Q371" s="4"/>
      <c r="R371" s="4"/>
      <c r="S371" s="4"/>
      <c r="T371" s="4"/>
      <c r="U371" s="4"/>
      <c r="V371" s="4"/>
      <c r="W371" s="4"/>
      <c r="X371" s="4"/>
      <c r="Y371" s="4"/>
      <c r="Z371" s="198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 spans="1:48" ht="15.75" customHeight="1" x14ac:dyDescent="0.35">
      <c r="A372" s="4"/>
      <c r="B372" s="192"/>
      <c r="C372" s="4"/>
      <c r="D372" s="158"/>
      <c r="E372" s="158"/>
      <c r="F372" s="193"/>
      <c r="G372" s="4"/>
      <c r="H372" s="158"/>
      <c r="I372" s="4"/>
      <c r="J372" s="4"/>
      <c r="K372" s="158"/>
      <c r="L372" s="196"/>
      <c r="M372" s="196"/>
      <c r="N372" s="4"/>
      <c r="O372" s="4"/>
      <c r="P372" s="197"/>
      <c r="Q372" s="4"/>
      <c r="R372" s="4"/>
      <c r="S372" s="4"/>
      <c r="T372" s="4"/>
      <c r="U372" s="4"/>
      <c r="V372" s="4"/>
      <c r="W372" s="4"/>
      <c r="X372" s="4"/>
      <c r="Y372" s="4"/>
      <c r="Z372" s="198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 spans="1:48" ht="15.75" customHeight="1" x14ac:dyDescent="0.35">
      <c r="A373" s="4"/>
      <c r="B373" s="192"/>
      <c r="C373" s="4"/>
      <c r="D373" s="158"/>
      <c r="E373" s="158"/>
      <c r="F373" s="193"/>
      <c r="G373" s="4"/>
      <c r="H373" s="158"/>
      <c r="I373" s="4"/>
      <c r="J373" s="4"/>
      <c r="K373" s="158"/>
      <c r="L373" s="196"/>
      <c r="M373" s="196"/>
      <c r="N373" s="4"/>
      <c r="O373" s="4"/>
      <c r="P373" s="197"/>
      <c r="Q373" s="4"/>
      <c r="R373" s="4"/>
      <c r="S373" s="4"/>
      <c r="T373" s="4"/>
      <c r="U373" s="4"/>
      <c r="V373" s="4"/>
      <c r="W373" s="4"/>
      <c r="X373" s="4"/>
      <c r="Y373" s="4"/>
      <c r="Z373" s="198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 spans="1:48" ht="15.75" customHeight="1" x14ac:dyDescent="0.35">
      <c r="A374" s="4"/>
      <c r="B374" s="192"/>
      <c r="C374" s="4"/>
      <c r="D374" s="158"/>
      <c r="E374" s="158"/>
      <c r="F374" s="193"/>
      <c r="G374" s="4"/>
      <c r="H374" s="158"/>
      <c r="I374" s="4"/>
      <c r="J374" s="4"/>
      <c r="K374" s="158"/>
      <c r="L374" s="196"/>
      <c r="M374" s="196"/>
      <c r="N374" s="4"/>
      <c r="O374" s="4"/>
      <c r="P374" s="197"/>
      <c r="Q374" s="4"/>
      <c r="R374" s="4"/>
      <c r="S374" s="4"/>
      <c r="T374" s="4"/>
      <c r="U374" s="4"/>
      <c r="V374" s="4"/>
      <c r="W374" s="4"/>
      <c r="X374" s="4"/>
      <c r="Y374" s="4"/>
      <c r="Z374" s="198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 spans="1:48" ht="15.75" customHeight="1" x14ac:dyDescent="0.35">
      <c r="A375" s="4"/>
      <c r="B375" s="192"/>
      <c r="C375" s="4"/>
      <c r="D375" s="158"/>
      <c r="E375" s="158"/>
      <c r="F375" s="193"/>
      <c r="G375" s="4"/>
      <c r="H375" s="158"/>
      <c r="I375" s="4"/>
      <c r="J375" s="4"/>
      <c r="K375" s="158"/>
      <c r="L375" s="196"/>
      <c r="M375" s="196"/>
      <c r="N375" s="4"/>
      <c r="O375" s="4"/>
      <c r="P375" s="197"/>
      <c r="Q375" s="4"/>
      <c r="R375" s="4"/>
      <c r="S375" s="4"/>
      <c r="T375" s="4"/>
      <c r="U375" s="4"/>
      <c r="V375" s="4"/>
      <c r="W375" s="4"/>
      <c r="X375" s="4"/>
      <c r="Y375" s="4"/>
      <c r="Z375" s="198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 spans="1:48" ht="15.75" customHeight="1" x14ac:dyDescent="0.35">
      <c r="A376" s="4"/>
      <c r="B376" s="192"/>
      <c r="C376" s="4"/>
      <c r="D376" s="158"/>
      <c r="E376" s="158"/>
      <c r="F376" s="193"/>
      <c r="G376" s="4"/>
      <c r="H376" s="158"/>
      <c r="I376" s="4"/>
      <c r="J376" s="4"/>
      <c r="K376" s="158"/>
      <c r="L376" s="196"/>
      <c r="M376" s="196"/>
      <c r="N376" s="4"/>
      <c r="O376" s="4"/>
      <c r="P376" s="197"/>
      <c r="Q376" s="4"/>
      <c r="R376" s="4"/>
      <c r="S376" s="4"/>
      <c r="T376" s="4"/>
      <c r="U376" s="4"/>
      <c r="V376" s="4"/>
      <c r="W376" s="4"/>
      <c r="X376" s="4"/>
      <c r="Y376" s="4"/>
      <c r="Z376" s="198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 spans="1:48" ht="15.75" customHeight="1" x14ac:dyDescent="0.35">
      <c r="A377" s="4"/>
      <c r="B377" s="192"/>
      <c r="C377" s="4"/>
      <c r="D377" s="158"/>
      <c r="E377" s="158"/>
      <c r="F377" s="193"/>
      <c r="G377" s="4"/>
      <c r="H377" s="158"/>
      <c r="I377" s="4"/>
      <c r="J377" s="4"/>
      <c r="K377" s="158"/>
      <c r="L377" s="196"/>
      <c r="M377" s="196"/>
      <c r="N377" s="4"/>
      <c r="O377" s="4"/>
      <c r="P377" s="197"/>
      <c r="Q377" s="4"/>
      <c r="R377" s="4"/>
      <c r="S377" s="4"/>
      <c r="T377" s="4"/>
      <c r="U377" s="4"/>
      <c r="V377" s="4"/>
      <c r="W377" s="4"/>
      <c r="X377" s="4"/>
      <c r="Y377" s="4"/>
      <c r="Z377" s="198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 spans="1:48" ht="15.75" customHeight="1" x14ac:dyDescent="0.35">
      <c r="A378" s="4"/>
      <c r="B378" s="192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 spans="1:48" ht="15.75" customHeight="1" x14ac:dyDescent="0.35">
      <c r="A379" s="4"/>
      <c r="B379" s="192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 spans="1:48" ht="15.75" customHeight="1" x14ac:dyDescent="0.35">
      <c r="A380" s="4"/>
      <c r="B380" s="192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 spans="1:48" ht="15.75" customHeight="1" x14ac:dyDescent="0.35">
      <c r="A381" s="4"/>
      <c r="B381" s="192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 spans="1:48" ht="15.75" customHeight="1" x14ac:dyDescent="0.35">
      <c r="A382" s="4"/>
      <c r="B382" s="192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 spans="1:48" ht="15.75" customHeight="1" x14ac:dyDescent="0.35">
      <c r="A383" s="4"/>
      <c r="B383" s="192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 spans="1:48" ht="15.75" customHeight="1" x14ac:dyDescent="0.35">
      <c r="A384" s="4"/>
      <c r="B384" s="192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 spans="1:48" ht="15.75" customHeight="1" x14ac:dyDescent="0.35">
      <c r="A385" s="4"/>
      <c r="B385" s="192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48" ht="15.75" customHeight="1" x14ac:dyDescent="0.35">
      <c r="A386" s="4"/>
      <c r="B386" s="192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 spans="1:48" ht="15.75" customHeight="1" x14ac:dyDescent="0.35">
      <c r="A387" s="4"/>
      <c r="B387" s="192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 spans="1:48" ht="15.75" customHeight="1" x14ac:dyDescent="0.35">
      <c r="A388" s="4"/>
      <c r="B388" s="192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 spans="1:48" ht="15.75" customHeight="1" x14ac:dyDescent="0.35">
      <c r="A389" s="4"/>
      <c r="B389" s="192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48" ht="15.75" customHeight="1" x14ac:dyDescent="0.35">
      <c r="A390" s="4"/>
      <c r="B390" s="192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48" ht="15.75" customHeight="1" x14ac:dyDescent="0.35">
      <c r="A391" s="4"/>
      <c r="B391" s="192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48" ht="15.75" customHeight="1" x14ac:dyDescent="0.35">
      <c r="A392" s="4"/>
      <c r="B392" s="192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48" ht="15.75" customHeight="1" x14ac:dyDescent="0.35">
      <c r="A393" s="4"/>
      <c r="B393" s="192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48" ht="15.75" customHeight="1" x14ac:dyDescent="0.35">
      <c r="A394" s="4"/>
      <c r="B394" s="192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48" ht="15.75" customHeight="1" x14ac:dyDescent="0.35">
      <c r="A395" s="4"/>
      <c r="B395" s="192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 spans="1:48" ht="15.75" customHeight="1" x14ac:dyDescent="0.35">
      <c r="A396" s="4"/>
      <c r="B396" s="192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 spans="1:48" ht="15.75" customHeight="1" x14ac:dyDescent="0.35">
      <c r="A397" s="4"/>
      <c r="B397" s="192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 spans="1:48" ht="15.75" customHeight="1" x14ac:dyDescent="0.35">
      <c r="A398" s="4"/>
      <c r="B398" s="192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 spans="1:48" ht="15.75" customHeight="1" x14ac:dyDescent="0.35">
      <c r="A399" s="4"/>
      <c r="B399" s="192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 spans="1:48" ht="15.75" customHeight="1" x14ac:dyDescent="0.35">
      <c r="A400" s="4"/>
      <c r="B400" s="192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 spans="1:48" ht="15.75" customHeight="1" x14ac:dyDescent="0.35">
      <c r="A401" s="4"/>
      <c r="B401" s="192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 spans="1:48" ht="15.75" customHeight="1" x14ac:dyDescent="0.35">
      <c r="A402" s="4"/>
      <c r="B402" s="192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 spans="1:48" ht="15.75" customHeight="1" x14ac:dyDescent="0.35">
      <c r="A403" s="4"/>
      <c r="B403" s="192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 spans="1:48" ht="15.75" customHeight="1" x14ac:dyDescent="0.35">
      <c r="A404" s="4"/>
      <c r="B404" s="192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 spans="1:48" ht="15.75" customHeight="1" x14ac:dyDescent="0.35">
      <c r="A405" s="4"/>
      <c r="B405" s="192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 spans="1:48" ht="15.75" customHeight="1" x14ac:dyDescent="0.35">
      <c r="A406" s="4"/>
      <c r="B406" s="192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 spans="1:48" ht="15.75" customHeight="1" x14ac:dyDescent="0.35">
      <c r="A407" s="4"/>
      <c r="B407" s="192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 spans="1:48" ht="15.75" customHeight="1" x14ac:dyDescent="0.35">
      <c r="A408" s="4"/>
      <c r="B408" s="192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 spans="1:48" ht="15.75" customHeight="1" x14ac:dyDescent="0.35">
      <c r="A409" s="4"/>
      <c r="B409" s="192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 spans="1:48" ht="15.75" customHeight="1" x14ac:dyDescent="0.35">
      <c r="A410" s="4"/>
      <c r="B410" s="192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 spans="1:48" ht="15.75" customHeight="1" x14ac:dyDescent="0.35">
      <c r="A411" s="4"/>
      <c r="B411" s="192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 spans="1:48" ht="15.75" customHeight="1" x14ac:dyDescent="0.35">
      <c r="A412" s="4"/>
      <c r="B412" s="192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 spans="1:48" ht="15.75" customHeight="1" x14ac:dyDescent="0.35">
      <c r="A413" s="4"/>
      <c r="B413" s="192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 spans="1:48" ht="15.75" customHeight="1" x14ac:dyDescent="0.35">
      <c r="A414" s="4"/>
      <c r="B414" s="192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 spans="1:48" ht="15.75" customHeight="1" x14ac:dyDescent="0.35">
      <c r="A415" s="4"/>
      <c r="B415" s="192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 spans="1:48" ht="15.75" customHeight="1" x14ac:dyDescent="0.35">
      <c r="A416" s="4"/>
      <c r="B416" s="192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 spans="1:48" ht="15.75" customHeight="1" x14ac:dyDescent="0.35">
      <c r="A417" s="4"/>
      <c r="B417" s="192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 spans="1:48" ht="15.75" customHeight="1" x14ac:dyDescent="0.35">
      <c r="A418" s="4"/>
      <c r="B418" s="192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 spans="1:48" ht="15.75" customHeight="1" x14ac:dyDescent="0.35">
      <c r="A419" s="4"/>
      <c r="B419" s="192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 spans="1:48" ht="15.75" customHeight="1" x14ac:dyDescent="0.35">
      <c r="A420" s="4"/>
      <c r="B420" s="192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 spans="1:48" ht="15.75" customHeight="1" x14ac:dyDescent="0.35">
      <c r="A421" s="4"/>
      <c r="B421" s="192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 spans="1:48" ht="15.75" customHeight="1" x14ac:dyDescent="0.35">
      <c r="A422" s="4"/>
      <c r="B422" s="192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 spans="1:48" ht="15.75" customHeight="1" x14ac:dyDescent="0.35">
      <c r="A423" s="4"/>
      <c r="B423" s="192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 spans="1:48" ht="15.75" customHeight="1" x14ac:dyDescent="0.35">
      <c r="A424" s="4"/>
      <c r="B424" s="192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 spans="1:48" ht="15.75" customHeight="1" x14ac:dyDescent="0.35">
      <c r="A425" s="4"/>
      <c r="B425" s="192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 spans="1:48" ht="15.75" customHeight="1" x14ac:dyDescent="0.35">
      <c r="A426" s="4"/>
      <c r="B426" s="192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 spans="1:48" ht="15.75" customHeight="1" x14ac:dyDescent="0.35">
      <c r="A427" s="4"/>
      <c r="B427" s="192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 spans="1:48" ht="15.75" customHeight="1" x14ac:dyDescent="0.35">
      <c r="A428" s="4"/>
      <c r="B428" s="192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 spans="1:48" ht="15.75" customHeight="1" x14ac:dyDescent="0.35">
      <c r="A429" s="4"/>
      <c r="B429" s="192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 spans="1:48" ht="15.75" customHeight="1" x14ac:dyDescent="0.35">
      <c r="A430" s="4"/>
      <c r="B430" s="192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 spans="1:48" ht="15.75" customHeight="1" x14ac:dyDescent="0.35">
      <c r="A431" s="4"/>
      <c r="B431" s="192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 spans="1:48" ht="15.75" customHeight="1" x14ac:dyDescent="0.35">
      <c r="A432" s="4"/>
      <c r="B432" s="192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 spans="1:48" ht="15.75" customHeight="1" x14ac:dyDescent="0.35">
      <c r="A433" s="4"/>
      <c r="B433" s="192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 spans="1:48" ht="15.75" customHeight="1" x14ac:dyDescent="0.35">
      <c r="A434" s="4"/>
      <c r="B434" s="192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 spans="1:48" ht="15.75" customHeight="1" x14ac:dyDescent="0.35">
      <c r="A435" s="4"/>
      <c r="B435" s="192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 spans="1:48" ht="15.75" customHeight="1" x14ac:dyDescent="0.35">
      <c r="A436" s="4"/>
      <c r="B436" s="192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 spans="1:48" ht="15.75" customHeight="1" x14ac:dyDescent="0.35">
      <c r="A437" s="4"/>
      <c r="B437" s="192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 spans="1:48" ht="15.75" customHeight="1" x14ac:dyDescent="0.35">
      <c r="A438" s="4"/>
      <c r="B438" s="192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 spans="1:48" ht="15.75" customHeight="1" x14ac:dyDescent="0.35">
      <c r="A439" s="4"/>
      <c r="B439" s="192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 spans="1:48" ht="15.75" customHeight="1" x14ac:dyDescent="0.35">
      <c r="A440" s="4"/>
      <c r="B440" s="192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 spans="1:48" ht="15.75" customHeight="1" x14ac:dyDescent="0.35">
      <c r="A441" s="4"/>
      <c r="B441" s="192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 spans="1:48" ht="15.75" customHeight="1" x14ac:dyDescent="0.35">
      <c r="A442" s="4"/>
      <c r="B442" s="192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 spans="1:48" ht="15.75" customHeight="1" x14ac:dyDescent="0.35">
      <c r="A443" s="4"/>
      <c r="B443" s="192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 spans="1:48" ht="15.75" customHeight="1" x14ac:dyDescent="0.35">
      <c r="A444" s="4"/>
      <c r="B444" s="192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 spans="1:48" ht="15.75" customHeight="1" x14ac:dyDescent="0.35">
      <c r="A445" s="4"/>
      <c r="B445" s="192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 spans="1:48" ht="15.75" customHeight="1" x14ac:dyDescent="0.35">
      <c r="A446" s="4"/>
      <c r="B446" s="192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 spans="1:48" ht="15.75" customHeight="1" x14ac:dyDescent="0.35">
      <c r="A447" s="4"/>
      <c r="B447" s="192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 spans="1:48" ht="15.75" customHeight="1" x14ac:dyDescent="0.35">
      <c r="A448" s="4"/>
      <c r="B448" s="192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 spans="1:48" ht="15.75" customHeight="1" x14ac:dyDescent="0.35">
      <c r="A449" s="4"/>
      <c r="B449" s="192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 spans="1:48" ht="15.75" customHeight="1" x14ac:dyDescent="0.35">
      <c r="A450" s="4"/>
      <c r="B450" s="192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 spans="1:48" ht="15.75" customHeight="1" x14ac:dyDescent="0.35">
      <c r="A451" s="4"/>
      <c r="B451" s="192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 spans="1:48" ht="15.75" customHeight="1" x14ac:dyDescent="0.35">
      <c r="A452" s="4"/>
      <c r="B452" s="192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 spans="1:48" ht="15.75" customHeight="1" x14ac:dyDescent="0.35">
      <c r="A453" s="4"/>
      <c r="B453" s="192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 spans="1:48" ht="15.75" customHeight="1" x14ac:dyDescent="0.35">
      <c r="A454" s="4"/>
      <c r="B454" s="192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 spans="1:48" ht="15.75" customHeight="1" x14ac:dyDescent="0.35">
      <c r="A455" s="4"/>
      <c r="B455" s="192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 spans="1:48" ht="15.75" customHeight="1" x14ac:dyDescent="0.35">
      <c r="A456" s="4"/>
      <c r="B456" s="192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 spans="1:48" ht="15.75" customHeight="1" x14ac:dyDescent="0.35">
      <c r="A457" s="4"/>
      <c r="B457" s="192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 spans="1:48" ht="15.75" customHeight="1" x14ac:dyDescent="0.35">
      <c r="A458" s="4"/>
      <c r="B458" s="192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 spans="1:48" ht="15.75" customHeight="1" x14ac:dyDescent="0.35">
      <c r="A459" s="4"/>
      <c r="B459" s="192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 spans="1:48" ht="15.75" customHeight="1" x14ac:dyDescent="0.35">
      <c r="A460" s="4"/>
      <c r="B460" s="192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 spans="1:48" ht="15.75" customHeight="1" x14ac:dyDescent="0.35">
      <c r="A461" s="4"/>
      <c r="B461" s="192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 spans="1:48" ht="15.75" customHeight="1" x14ac:dyDescent="0.35">
      <c r="A462" s="4"/>
      <c r="B462" s="192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 spans="1:48" ht="15.75" customHeight="1" x14ac:dyDescent="0.35">
      <c r="A463" s="4"/>
      <c r="B463" s="192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 spans="1:48" ht="15.75" customHeight="1" x14ac:dyDescent="0.35">
      <c r="A464" s="4"/>
      <c r="B464" s="192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 spans="1:48" ht="15.75" customHeight="1" x14ac:dyDescent="0.35">
      <c r="A465" s="4"/>
      <c r="B465" s="192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 spans="1:48" ht="15.75" customHeight="1" x14ac:dyDescent="0.35">
      <c r="A466" s="4"/>
      <c r="B466" s="192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 spans="1:48" ht="15.75" customHeight="1" x14ac:dyDescent="0.35">
      <c r="A467" s="4"/>
      <c r="B467" s="192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 spans="1:48" ht="15.75" customHeight="1" x14ac:dyDescent="0.35">
      <c r="A468" s="4"/>
      <c r="B468" s="192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 spans="1:48" ht="15.75" customHeight="1" x14ac:dyDescent="0.35">
      <c r="A469" s="4"/>
      <c r="B469" s="192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48" ht="15.75" customHeight="1" x14ac:dyDescent="0.35">
      <c r="A470" s="4"/>
      <c r="B470" s="192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 spans="1:48" ht="15.75" customHeight="1" x14ac:dyDescent="0.35">
      <c r="A471" s="4"/>
      <c r="B471" s="192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 spans="1:48" ht="15.75" customHeight="1" x14ac:dyDescent="0.35">
      <c r="A472" s="4"/>
      <c r="B472" s="192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 spans="1:48" ht="15.75" customHeight="1" x14ac:dyDescent="0.35">
      <c r="A473" s="4"/>
      <c r="B473" s="192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 spans="1:48" ht="15.75" customHeight="1" x14ac:dyDescent="0.35">
      <c r="A474" s="4"/>
      <c r="B474" s="192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 spans="1:48" ht="15.75" customHeight="1" x14ac:dyDescent="0.35">
      <c r="A475" s="4"/>
      <c r="B475" s="192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 spans="1:48" ht="15.75" customHeight="1" x14ac:dyDescent="0.35">
      <c r="A476" s="4"/>
      <c r="B476" s="192"/>
      <c r="C476" s="4"/>
      <c r="D476" s="158"/>
      <c r="E476" s="158"/>
      <c r="F476" s="193"/>
      <c r="G476" s="4"/>
      <c r="H476" s="4"/>
      <c r="I476" s="4"/>
      <c r="J476" s="4"/>
      <c r="K476" s="158"/>
      <c r="L476" s="196"/>
      <c r="M476" s="196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 spans="1:48" ht="15.75" customHeight="1" x14ac:dyDescent="0.35">
      <c r="A477" s="4"/>
      <c r="B477" s="192"/>
      <c r="C477" s="4"/>
      <c r="D477" s="158"/>
      <c r="E477" s="158"/>
      <c r="F477" s="193"/>
      <c r="G477" s="4"/>
      <c r="H477" s="4"/>
      <c r="I477" s="4"/>
      <c r="J477" s="4"/>
      <c r="K477" s="158"/>
      <c r="L477" s="196"/>
      <c r="M477" s="196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 spans="1:48" ht="15.75" customHeight="1" x14ac:dyDescent="0.35">
      <c r="A478" s="4"/>
      <c r="B478" s="192"/>
      <c r="C478" s="4"/>
      <c r="D478" s="158"/>
      <c r="E478" s="158"/>
      <c r="F478" s="193"/>
      <c r="G478" s="4"/>
      <c r="H478" s="4"/>
      <c r="I478" s="4"/>
      <c r="J478" s="4"/>
      <c r="K478" s="158"/>
      <c r="L478" s="196"/>
      <c r="M478" s="196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 spans="1:48" ht="15.75" customHeight="1" x14ac:dyDescent="0.35">
      <c r="A479" s="4"/>
      <c r="B479" s="192"/>
      <c r="C479" s="4"/>
      <c r="D479" s="158"/>
      <c r="E479" s="158"/>
      <c r="F479" s="193"/>
      <c r="G479" s="4"/>
      <c r="H479" s="4"/>
      <c r="I479" s="4"/>
      <c r="J479" s="4"/>
      <c r="K479" s="158"/>
      <c r="L479" s="196"/>
      <c r="M479" s="196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 spans="1:48" ht="15.75" customHeight="1" x14ac:dyDescent="0.35">
      <c r="A480" s="4"/>
      <c r="B480" s="192"/>
      <c r="C480" s="4"/>
      <c r="D480" s="158"/>
      <c r="E480" s="158"/>
      <c r="F480" s="193"/>
      <c r="G480" s="4"/>
      <c r="H480" s="4"/>
      <c r="I480" s="4"/>
      <c r="J480" s="4"/>
      <c r="K480" s="158"/>
      <c r="L480" s="196"/>
      <c r="M480" s="196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 spans="1:48" ht="15.75" customHeight="1" x14ac:dyDescent="0.35">
      <c r="A481" s="4"/>
      <c r="B481" s="192"/>
      <c r="C481" s="4"/>
      <c r="D481" s="158"/>
      <c r="E481" s="158"/>
      <c r="F481" s="193"/>
      <c r="G481" s="4"/>
      <c r="H481" s="4"/>
      <c r="I481" s="4"/>
      <c r="J481" s="4"/>
      <c r="K481" s="158"/>
      <c r="L481" s="196"/>
      <c r="M481" s="196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 spans="1:48" ht="15.75" customHeight="1" x14ac:dyDescent="0.35">
      <c r="A482" s="4"/>
      <c r="B482" s="192"/>
      <c r="C482" s="4"/>
      <c r="D482" s="158"/>
      <c r="E482" s="158"/>
      <c r="F482" s="193"/>
      <c r="G482" s="4"/>
      <c r="H482" s="4"/>
      <c r="I482" s="4"/>
      <c r="J482" s="4"/>
      <c r="K482" s="158"/>
      <c r="L482" s="196"/>
      <c r="M482" s="196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 spans="1:48" ht="15.75" customHeight="1" x14ac:dyDescent="0.35">
      <c r="A483" s="4"/>
      <c r="B483" s="192"/>
      <c r="C483" s="4"/>
      <c r="D483" s="158"/>
      <c r="E483" s="158"/>
      <c r="F483" s="193"/>
      <c r="G483" s="4"/>
      <c r="H483" s="4"/>
      <c r="I483" s="4"/>
      <c r="J483" s="4"/>
      <c r="K483" s="158"/>
      <c r="L483" s="196"/>
      <c r="M483" s="196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 spans="1:48" ht="15.75" customHeight="1" x14ac:dyDescent="0.35">
      <c r="A484" s="4"/>
      <c r="B484" s="192"/>
      <c r="C484" s="4"/>
      <c r="D484" s="158"/>
      <c r="E484" s="158"/>
      <c r="F484" s="193"/>
      <c r="G484" s="4"/>
      <c r="H484" s="4"/>
      <c r="I484" s="4"/>
      <c r="J484" s="4"/>
      <c r="K484" s="158"/>
      <c r="L484" s="196"/>
      <c r="M484" s="196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 spans="1:48" ht="15.75" customHeight="1" x14ac:dyDescent="0.35">
      <c r="A485" s="4"/>
      <c r="B485" s="192"/>
      <c r="C485" s="4"/>
      <c r="D485" s="158"/>
      <c r="E485" s="158"/>
      <c r="F485" s="193"/>
      <c r="G485" s="4"/>
      <c r="H485" s="4"/>
      <c r="I485" s="4"/>
      <c r="J485" s="4"/>
      <c r="K485" s="158"/>
      <c r="L485" s="196"/>
      <c r="M485" s="196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 spans="1:48" ht="15.75" customHeight="1" x14ac:dyDescent="0.35">
      <c r="A486" s="4"/>
      <c r="B486" s="192"/>
      <c r="C486" s="4"/>
      <c r="D486" s="158"/>
      <c r="E486" s="158"/>
      <c r="F486" s="193"/>
      <c r="G486" s="4"/>
      <c r="H486" s="4"/>
      <c r="I486" s="4"/>
      <c r="J486" s="4"/>
      <c r="K486" s="158"/>
      <c r="L486" s="196"/>
      <c r="M486" s="196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 spans="1:48" ht="15.75" customHeight="1" x14ac:dyDescent="0.35">
      <c r="A487" s="4"/>
      <c r="B487" s="192"/>
      <c r="C487" s="4"/>
      <c r="D487" s="158"/>
      <c r="E487" s="158"/>
      <c r="F487" s="193"/>
      <c r="G487" s="4"/>
      <c r="H487" s="4"/>
      <c r="I487" s="4"/>
      <c r="J487" s="4"/>
      <c r="K487" s="158"/>
      <c r="L487" s="196"/>
      <c r="M487" s="196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 spans="1:48" ht="15.75" customHeight="1" x14ac:dyDescent="0.35">
      <c r="A488" s="4"/>
      <c r="B488" s="192"/>
      <c r="C488" s="4"/>
      <c r="D488" s="158"/>
      <c r="E488" s="158"/>
      <c r="F488" s="193"/>
      <c r="G488" s="4"/>
      <c r="H488" s="4"/>
      <c r="I488" s="4"/>
      <c r="J488" s="4"/>
      <c r="K488" s="158"/>
      <c r="L488" s="196"/>
      <c r="M488" s="196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 spans="1:48" ht="15.75" customHeight="1" x14ac:dyDescent="0.35">
      <c r="A489" s="4"/>
      <c r="B489" s="192"/>
      <c r="C489" s="4"/>
      <c r="D489" s="158"/>
      <c r="E489" s="158"/>
      <c r="F489" s="193"/>
      <c r="G489" s="4"/>
      <c r="H489" s="4"/>
      <c r="I489" s="4"/>
      <c r="J489" s="4"/>
      <c r="K489" s="158"/>
      <c r="L489" s="196"/>
      <c r="M489" s="196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 spans="1:48" ht="15.75" customHeight="1" x14ac:dyDescent="0.35">
      <c r="A490" s="4"/>
      <c r="B490" s="192"/>
      <c r="C490" s="4"/>
      <c r="D490" s="158"/>
      <c r="E490" s="158"/>
      <c r="F490" s="193"/>
      <c r="G490" s="4"/>
      <c r="H490" s="4"/>
      <c r="I490" s="4"/>
      <c r="J490" s="4"/>
      <c r="K490" s="158"/>
      <c r="L490" s="196"/>
      <c r="M490" s="196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 spans="1:48" ht="15.75" customHeight="1" x14ac:dyDescent="0.35">
      <c r="A491" s="4"/>
      <c r="B491" s="192"/>
      <c r="C491" s="4"/>
      <c r="D491" s="158"/>
      <c r="E491" s="158"/>
      <c r="F491" s="193"/>
      <c r="G491" s="4"/>
      <c r="H491" s="4"/>
      <c r="I491" s="4"/>
      <c r="J491" s="4"/>
      <c r="K491" s="158"/>
      <c r="L491" s="196"/>
      <c r="M491" s="196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 spans="1:48" ht="15.75" customHeight="1" x14ac:dyDescent="0.35">
      <c r="A492" s="4"/>
      <c r="B492" s="192"/>
      <c r="C492" s="4"/>
      <c r="D492" s="158"/>
      <c r="E492" s="158"/>
      <c r="F492" s="193"/>
      <c r="G492" s="4"/>
      <c r="H492" s="4"/>
      <c r="I492" s="4"/>
      <c r="J492" s="4"/>
      <c r="K492" s="158"/>
      <c r="L492" s="196"/>
      <c r="M492" s="196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 spans="1:48" ht="15.75" customHeight="1" x14ac:dyDescent="0.35">
      <c r="A493" s="4"/>
      <c r="B493" s="192"/>
      <c r="C493" s="4"/>
      <c r="D493" s="158"/>
      <c r="E493" s="158"/>
      <c r="F493" s="193"/>
      <c r="G493" s="4"/>
      <c r="H493" s="4"/>
      <c r="I493" s="4"/>
      <c r="J493" s="4"/>
      <c r="K493" s="158"/>
      <c r="L493" s="196"/>
      <c r="M493" s="196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 spans="1:48" ht="15.75" customHeight="1" x14ac:dyDescent="0.35">
      <c r="A494" s="4"/>
      <c r="B494" s="192"/>
      <c r="C494" s="4"/>
      <c r="D494" s="158"/>
      <c r="E494" s="158"/>
      <c r="F494" s="193"/>
      <c r="G494" s="4"/>
      <c r="H494" s="4"/>
      <c r="I494" s="4"/>
      <c r="J494" s="4"/>
      <c r="K494" s="158"/>
      <c r="L494" s="196"/>
      <c r="M494" s="196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 spans="1:48" ht="15.75" customHeight="1" x14ac:dyDescent="0.35">
      <c r="A495" s="4"/>
      <c r="B495" s="192"/>
      <c r="C495" s="4"/>
      <c r="D495" s="158"/>
      <c r="E495" s="158"/>
      <c r="F495" s="193"/>
      <c r="G495" s="4"/>
      <c r="H495" s="4"/>
      <c r="I495" s="4"/>
      <c r="J495" s="4"/>
      <c r="K495" s="158"/>
      <c r="L495" s="196"/>
      <c r="M495" s="196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 spans="1:48" ht="15.75" customHeight="1" x14ac:dyDescent="0.35">
      <c r="A496" s="4"/>
      <c r="B496" s="192"/>
      <c r="C496" s="4"/>
      <c r="D496" s="158"/>
      <c r="E496" s="158"/>
      <c r="F496" s="193"/>
      <c r="G496" s="4"/>
      <c r="H496" s="4"/>
      <c r="I496" s="4"/>
      <c r="J496" s="4"/>
      <c r="K496" s="158"/>
      <c r="L496" s="196"/>
      <c r="M496" s="196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 spans="1:48" ht="15.75" customHeight="1" x14ac:dyDescent="0.35">
      <c r="A497" s="4"/>
      <c r="B497" s="192"/>
      <c r="C497" s="4"/>
      <c r="D497" s="158"/>
      <c r="E497" s="158"/>
      <c r="F497" s="193"/>
      <c r="G497" s="4"/>
      <c r="H497" s="4"/>
      <c r="I497" s="4"/>
      <c r="J497" s="4"/>
      <c r="K497" s="158"/>
      <c r="L497" s="196"/>
      <c r="M497" s="196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 spans="1:48" ht="15.75" customHeight="1" x14ac:dyDescent="0.35">
      <c r="A498" s="4"/>
      <c r="B498" s="192"/>
      <c r="C498" s="4"/>
      <c r="D498" s="158"/>
      <c r="E498" s="158"/>
      <c r="F498" s="193"/>
      <c r="G498" s="4"/>
      <c r="H498" s="4"/>
      <c r="I498" s="4"/>
      <c r="J498" s="4"/>
      <c r="K498" s="158"/>
      <c r="L498" s="196"/>
      <c r="M498" s="196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 spans="1:48" ht="15.75" customHeight="1" x14ac:dyDescent="0.35">
      <c r="A499" s="4"/>
      <c r="B499" s="192"/>
      <c r="C499" s="4"/>
      <c r="D499" s="158"/>
      <c r="E499" s="158"/>
      <c r="F499" s="193"/>
      <c r="G499" s="4"/>
      <c r="H499" s="4"/>
      <c r="I499" s="4"/>
      <c r="J499" s="4"/>
      <c r="K499" s="158"/>
      <c r="L499" s="196"/>
      <c r="M499" s="196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 spans="1:48" ht="15.75" customHeight="1" x14ac:dyDescent="0.35">
      <c r="A500" s="4"/>
      <c r="B500" s="192"/>
      <c r="C500" s="4"/>
      <c r="D500" s="158"/>
      <c r="E500" s="158"/>
      <c r="F500" s="193"/>
      <c r="G500" s="4"/>
      <c r="H500" s="4"/>
      <c r="I500" s="4"/>
      <c r="J500" s="4"/>
      <c r="K500" s="158"/>
      <c r="L500" s="196"/>
      <c r="M500" s="196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 spans="1:48" ht="15.75" customHeight="1" x14ac:dyDescent="0.35">
      <c r="A501" s="4"/>
      <c r="B501" s="192"/>
      <c r="C501" s="4"/>
      <c r="D501" s="158"/>
      <c r="E501" s="158"/>
      <c r="F501" s="193"/>
      <c r="G501" s="4"/>
      <c r="H501" s="4"/>
      <c r="I501" s="4"/>
      <c r="J501" s="4"/>
      <c r="K501" s="158"/>
      <c r="L501" s="196"/>
      <c r="M501" s="196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 spans="1:48" ht="15.75" customHeight="1" x14ac:dyDescent="0.35">
      <c r="A502" s="4"/>
      <c r="B502" s="192"/>
      <c r="C502" s="4"/>
      <c r="D502" s="158"/>
      <c r="E502" s="158"/>
      <c r="F502" s="193"/>
      <c r="G502" s="4"/>
      <c r="H502" s="4"/>
      <c r="I502" s="4"/>
      <c r="J502" s="4"/>
      <c r="K502" s="158"/>
      <c r="L502" s="196"/>
      <c r="M502" s="196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 spans="1:48" ht="15.75" customHeight="1" x14ac:dyDescent="0.35">
      <c r="A503" s="4"/>
      <c r="B503" s="192"/>
      <c r="C503" s="4"/>
      <c r="D503" s="158"/>
      <c r="E503" s="158"/>
      <c r="F503" s="193"/>
      <c r="G503" s="4"/>
      <c r="H503" s="4"/>
      <c r="I503" s="4"/>
      <c r="J503" s="4"/>
      <c r="K503" s="158"/>
      <c r="L503" s="196"/>
      <c r="M503" s="196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 spans="1:48" ht="15.75" customHeight="1" x14ac:dyDescent="0.35">
      <c r="A504" s="4"/>
      <c r="B504" s="192"/>
      <c r="C504" s="4"/>
      <c r="D504" s="158"/>
      <c r="E504" s="158"/>
      <c r="F504" s="193"/>
      <c r="G504" s="4"/>
      <c r="H504" s="4"/>
      <c r="I504" s="4"/>
      <c r="J504" s="4"/>
      <c r="K504" s="158"/>
      <c r="L504" s="196"/>
      <c r="M504" s="196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 spans="1:48" ht="15.75" customHeight="1" x14ac:dyDescent="0.35">
      <c r="A505" s="4"/>
      <c r="B505" s="192"/>
      <c r="C505" s="4"/>
      <c r="D505" s="158"/>
      <c r="E505" s="158"/>
      <c r="F505" s="193"/>
      <c r="G505" s="4"/>
      <c r="H505" s="4"/>
      <c r="I505" s="4"/>
      <c r="J505" s="4"/>
      <c r="K505" s="158"/>
      <c r="L505" s="196"/>
      <c r="M505" s="196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 spans="1:48" ht="15.75" customHeight="1" x14ac:dyDescent="0.35">
      <c r="A506" s="4"/>
      <c r="B506" s="192"/>
      <c r="C506" s="4"/>
      <c r="D506" s="158"/>
      <c r="E506" s="158"/>
      <c r="F506" s="193"/>
      <c r="G506" s="4"/>
      <c r="H506" s="4"/>
      <c r="I506" s="4"/>
      <c r="J506" s="4"/>
      <c r="K506" s="158"/>
      <c r="L506" s="196"/>
      <c r="M506" s="196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spans="1:48" ht="15.75" customHeight="1" x14ac:dyDescent="0.35">
      <c r="A507" s="4"/>
      <c r="B507" s="192"/>
      <c r="C507" s="4"/>
      <c r="D507" s="158"/>
      <c r="E507" s="158"/>
      <c r="F507" s="193"/>
      <c r="G507" s="4"/>
      <c r="H507" s="4"/>
      <c r="I507" s="4"/>
      <c r="J507" s="4"/>
      <c r="K507" s="158"/>
      <c r="L507" s="196"/>
      <c r="M507" s="196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 spans="1:48" ht="15.75" customHeight="1" x14ac:dyDescent="0.35">
      <c r="A508" s="4"/>
      <c r="B508" s="192"/>
      <c r="C508" s="4"/>
      <c r="D508" s="158"/>
      <c r="E508" s="158"/>
      <c r="F508" s="193"/>
      <c r="G508" s="4"/>
      <c r="H508" s="4"/>
      <c r="I508" s="4"/>
      <c r="J508" s="4"/>
      <c r="K508" s="158"/>
      <c r="L508" s="196"/>
      <c r="M508" s="196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 spans="1:48" ht="15.75" customHeight="1" x14ac:dyDescent="0.35">
      <c r="A509" s="4"/>
      <c r="B509" s="192"/>
      <c r="C509" s="4"/>
      <c r="D509" s="158"/>
      <c r="E509" s="158"/>
      <c r="F509" s="193"/>
      <c r="G509" s="4"/>
      <c r="H509" s="4"/>
      <c r="I509" s="4"/>
      <c r="J509" s="4"/>
      <c r="K509" s="158"/>
      <c r="L509" s="196"/>
      <c r="M509" s="196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 spans="1:48" ht="15.75" customHeight="1" x14ac:dyDescent="0.35">
      <c r="A510" s="4"/>
      <c r="B510" s="192"/>
      <c r="C510" s="4"/>
      <c r="D510" s="158"/>
      <c r="E510" s="158"/>
      <c r="F510" s="193"/>
      <c r="G510" s="4"/>
      <c r="H510" s="4"/>
      <c r="I510" s="4"/>
      <c r="J510" s="4"/>
      <c r="K510" s="158"/>
      <c r="L510" s="196"/>
      <c r="M510" s="196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 spans="1:48" ht="15.75" customHeight="1" x14ac:dyDescent="0.35">
      <c r="A511" s="4"/>
      <c r="B511" s="192"/>
      <c r="C511" s="4"/>
      <c r="D511" s="158"/>
      <c r="E511" s="158"/>
      <c r="F511" s="193"/>
      <c r="G511" s="4"/>
      <c r="H511" s="4"/>
      <c r="I511" s="4"/>
      <c r="J511" s="4"/>
      <c r="K511" s="158"/>
      <c r="L511" s="196"/>
      <c r="M511" s="196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 spans="1:48" ht="15.75" customHeight="1" x14ac:dyDescent="0.35">
      <c r="A512" s="4"/>
      <c r="B512" s="192"/>
      <c r="C512" s="4"/>
      <c r="D512" s="158"/>
      <c r="E512" s="158"/>
      <c r="F512" s="193"/>
      <c r="G512" s="4"/>
      <c r="H512" s="4"/>
      <c r="I512" s="4"/>
      <c r="J512" s="4"/>
      <c r="K512" s="158"/>
      <c r="L512" s="196"/>
      <c r="M512" s="196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 spans="1:48" ht="15.75" customHeight="1" x14ac:dyDescent="0.35">
      <c r="A513" s="4"/>
      <c r="B513" s="192"/>
      <c r="C513" s="4"/>
      <c r="D513" s="158"/>
      <c r="E513" s="158"/>
      <c r="F513" s="193"/>
      <c r="G513" s="4"/>
      <c r="H513" s="4"/>
      <c r="I513" s="4"/>
      <c r="J513" s="4"/>
      <c r="K513" s="158"/>
      <c r="L513" s="196"/>
      <c r="M513" s="196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 spans="1:48" ht="15.75" customHeight="1" x14ac:dyDescent="0.35">
      <c r="A514" s="4"/>
      <c r="B514" s="192"/>
      <c r="C514" s="4"/>
      <c r="D514" s="158"/>
      <c r="E514" s="158"/>
      <c r="F514" s="193"/>
      <c r="G514" s="4"/>
      <c r="H514" s="4"/>
      <c r="I514" s="4"/>
      <c r="J514" s="4"/>
      <c r="K514" s="158"/>
      <c r="L514" s="196"/>
      <c r="M514" s="196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 spans="1:48" ht="15.75" customHeight="1" x14ac:dyDescent="0.35">
      <c r="A515" s="4"/>
      <c r="B515" s="192"/>
      <c r="C515" s="4"/>
      <c r="D515" s="158"/>
      <c r="E515" s="158"/>
      <c r="F515" s="193"/>
      <c r="G515" s="4"/>
      <c r="H515" s="4"/>
      <c r="I515" s="4"/>
      <c r="J515" s="4"/>
      <c r="K515" s="158"/>
      <c r="L515" s="196"/>
      <c r="M515" s="196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 spans="1:48" ht="15.75" customHeight="1" x14ac:dyDescent="0.35">
      <c r="A516" s="4"/>
      <c r="B516" s="192"/>
      <c r="C516" s="4"/>
      <c r="D516" s="158"/>
      <c r="E516" s="158"/>
      <c r="F516" s="193"/>
      <c r="G516" s="4"/>
      <c r="H516" s="4"/>
      <c r="I516" s="4"/>
      <c r="J516" s="4"/>
      <c r="K516" s="158"/>
      <c r="L516" s="196"/>
      <c r="M516" s="196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 spans="1:48" ht="15.75" customHeight="1" x14ac:dyDescent="0.35">
      <c r="A517" s="4"/>
      <c r="B517" s="192"/>
      <c r="C517" s="4"/>
      <c r="D517" s="158"/>
      <c r="E517" s="158"/>
      <c r="F517" s="193"/>
      <c r="G517" s="4"/>
      <c r="H517" s="4"/>
      <c r="I517" s="4"/>
      <c r="J517" s="4"/>
      <c r="K517" s="158"/>
      <c r="L517" s="196"/>
      <c r="M517" s="196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 spans="1:48" ht="15.75" customHeight="1" x14ac:dyDescent="0.35">
      <c r="A518" s="4"/>
      <c r="B518" s="192"/>
      <c r="C518" s="4"/>
      <c r="D518" s="158"/>
      <c r="E518" s="158"/>
      <c r="F518" s="193"/>
      <c r="G518" s="4"/>
      <c r="H518" s="4"/>
      <c r="I518" s="4"/>
      <c r="J518" s="4"/>
      <c r="K518" s="158"/>
      <c r="L518" s="196"/>
      <c r="M518" s="196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 spans="1:48" ht="15.75" customHeight="1" x14ac:dyDescent="0.35">
      <c r="A519" s="4"/>
      <c r="B519" s="192"/>
      <c r="C519" s="4"/>
      <c r="D519" s="158"/>
      <c r="E519" s="158"/>
      <c r="F519" s="193"/>
      <c r="G519" s="4"/>
      <c r="H519" s="4"/>
      <c r="I519" s="4"/>
      <c r="J519" s="4"/>
      <c r="K519" s="158"/>
      <c r="L519" s="196"/>
      <c r="M519" s="196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 spans="1:48" ht="15.75" customHeight="1" x14ac:dyDescent="0.35">
      <c r="A520" s="4"/>
      <c r="B520" s="192"/>
      <c r="C520" s="4"/>
      <c r="D520" s="158"/>
      <c r="E520" s="158"/>
      <c r="F520" s="193"/>
      <c r="G520" s="4"/>
      <c r="H520" s="4"/>
      <c r="I520" s="4"/>
      <c r="J520" s="4"/>
      <c r="K520" s="158"/>
      <c r="L520" s="196"/>
      <c r="M520" s="196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 spans="1:48" ht="15.75" customHeight="1" x14ac:dyDescent="0.35">
      <c r="A521" s="4"/>
      <c r="B521" s="192"/>
      <c r="C521" s="4"/>
      <c r="D521" s="158"/>
      <c r="E521" s="158"/>
      <c r="F521" s="193"/>
      <c r="G521" s="4"/>
      <c r="H521" s="4"/>
      <c r="I521" s="4"/>
      <c r="J521" s="4"/>
      <c r="K521" s="158"/>
      <c r="L521" s="196"/>
      <c r="M521" s="196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 spans="1:48" ht="15.75" customHeight="1" x14ac:dyDescent="0.35">
      <c r="A522" s="4"/>
      <c r="B522" s="192"/>
      <c r="C522" s="4"/>
      <c r="D522" s="158"/>
      <c r="E522" s="158"/>
      <c r="F522" s="193"/>
      <c r="G522" s="4"/>
      <c r="H522" s="4"/>
      <c r="I522" s="4"/>
      <c r="J522" s="4"/>
      <c r="K522" s="158"/>
      <c r="L522" s="196"/>
      <c r="M522" s="196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 spans="1:48" ht="15.75" customHeight="1" x14ac:dyDescent="0.35">
      <c r="A523" s="4"/>
      <c r="B523" s="192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 spans="1:48" ht="15.75" customHeight="1" x14ac:dyDescent="0.35">
      <c r="A524" s="4"/>
      <c r="B524" s="192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 spans="1:48" ht="15.75" customHeight="1" x14ac:dyDescent="0.35">
      <c r="A525" s="4"/>
      <c r="B525" s="192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 spans="1:48" ht="15.75" customHeight="1" x14ac:dyDescent="0.35">
      <c r="A526" s="4"/>
      <c r="B526" s="192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 spans="1:48" ht="15.75" customHeight="1" x14ac:dyDescent="0.35">
      <c r="A527" s="4"/>
      <c r="B527" s="192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 spans="1:48" ht="15.75" customHeight="1" x14ac:dyDescent="0.35">
      <c r="A528" s="4"/>
      <c r="B528" s="192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 spans="1:48" ht="15.75" customHeight="1" x14ac:dyDescent="0.35">
      <c r="A529" s="4"/>
      <c r="B529" s="192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spans="1:48" ht="15.75" customHeight="1" x14ac:dyDescent="0.35">
      <c r="A530" s="4"/>
      <c r="B530" s="192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spans="1:48" ht="15.75" customHeight="1" x14ac:dyDescent="0.35">
      <c r="A531" s="4"/>
      <c r="B531" s="192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spans="1:48" ht="15.75" customHeight="1" x14ac:dyDescent="0.35">
      <c r="A532" s="4"/>
      <c r="B532" s="192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 spans="1:48" ht="15.75" customHeight="1" x14ac:dyDescent="0.35">
      <c r="A533" s="4"/>
      <c r="B533" s="192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spans="1:48" ht="15.75" customHeight="1" x14ac:dyDescent="0.35">
      <c r="A534" s="4"/>
      <c r="B534" s="192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spans="1:48" ht="15.75" customHeight="1" x14ac:dyDescent="0.35">
      <c r="A535" s="4"/>
      <c r="B535" s="192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 spans="1:48" ht="15.75" customHeight="1" x14ac:dyDescent="0.35">
      <c r="A536" s="4"/>
      <c r="B536" s="192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spans="1:48" ht="15.75" customHeight="1" x14ac:dyDescent="0.35">
      <c r="A537" s="4"/>
      <c r="B537" s="192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spans="1:48" ht="15.75" customHeight="1" x14ac:dyDescent="0.35">
      <c r="A538" s="4"/>
      <c r="B538" s="192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spans="1:48" ht="15.75" customHeight="1" x14ac:dyDescent="0.35">
      <c r="A539" s="4"/>
      <c r="B539" s="192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48" ht="15.75" customHeight="1" x14ac:dyDescent="0.35">
      <c r="A540" s="4"/>
      <c r="B540" s="192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 spans="1:48" ht="15.75" customHeight="1" x14ac:dyDescent="0.35">
      <c r="A541" s="4"/>
      <c r="B541" s="192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spans="1:48" ht="15.75" customHeight="1" x14ac:dyDescent="0.35">
      <c r="A542" s="4"/>
      <c r="B542" s="192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 spans="1:48" ht="15.75" customHeight="1" x14ac:dyDescent="0.35">
      <c r="A543" s="4"/>
      <c r="B543" s="192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 spans="1:48" ht="15.75" customHeight="1" x14ac:dyDescent="0.35">
      <c r="A544" s="4"/>
      <c r="B544" s="192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spans="1:48" ht="15.75" customHeight="1" x14ac:dyDescent="0.35">
      <c r="A545" s="4"/>
      <c r="B545" s="192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 spans="1:48" ht="15.75" customHeight="1" x14ac:dyDescent="0.35">
      <c r="A546" s="4"/>
      <c r="B546" s="192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spans="1:48" ht="15.75" customHeight="1" x14ac:dyDescent="0.35">
      <c r="A547" s="4"/>
      <c r="B547" s="192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spans="1:48" ht="15.75" customHeight="1" x14ac:dyDescent="0.35">
      <c r="A548" s="4"/>
      <c r="B548" s="192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spans="1:48" ht="15.75" customHeight="1" x14ac:dyDescent="0.35">
      <c r="A549" s="4"/>
      <c r="B549" s="192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spans="1:48" ht="15.75" customHeight="1" x14ac:dyDescent="0.35">
      <c r="A550" s="4"/>
      <c r="B550" s="192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 spans="1:48" ht="15.75" customHeight="1" x14ac:dyDescent="0.35">
      <c r="A551" s="4"/>
      <c r="B551" s="192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spans="1:48" ht="15.75" customHeight="1" x14ac:dyDescent="0.35">
      <c r="A552" s="4"/>
      <c r="B552" s="192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spans="1:48" ht="15.75" customHeight="1" x14ac:dyDescent="0.35">
      <c r="A553" s="4"/>
      <c r="B553" s="192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 spans="1:48" ht="15.75" customHeight="1" x14ac:dyDescent="0.35">
      <c r="A554" s="4"/>
      <c r="B554" s="192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 spans="1:48" ht="15.75" customHeight="1" x14ac:dyDescent="0.35">
      <c r="A555" s="4"/>
      <c r="B555" s="192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 spans="1:48" ht="15.75" customHeight="1" x14ac:dyDescent="0.35">
      <c r="A556" s="4"/>
      <c r="B556" s="192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 spans="1:48" ht="15.75" customHeight="1" x14ac:dyDescent="0.35">
      <c r="A557" s="4"/>
      <c r="B557" s="192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spans="1:48" ht="15.75" customHeight="1" x14ac:dyDescent="0.35">
      <c r="A558" s="4"/>
      <c r="B558" s="192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spans="1:48" ht="15.75" customHeight="1" x14ac:dyDescent="0.35">
      <c r="A559" s="4"/>
      <c r="B559" s="192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spans="1:48" ht="15.75" customHeight="1" x14ac:dyDescent="0.35">
      <c r="A560" s="4"/>
      <c r="B560" s="192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spans="1:48" ht="15.75" customHeight="1" x14ac:dyDescent="0.35">
      <c r="A561" s="4"/>
      <c r="B561" s="192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spans="1:48" ht="15.75" customHeight="1" x14ac:dyDescent="0.35">
      <c r="A562" s="4"/>
      <c r="B562" s="192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spans="1:48" ht="15.75" customHeight="1" x14ac:dyDescent="0.35">
      <c r="A563" s="4"/>
      <c r="B563" s="192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spans="1:48" ht="15.75" customHeight="1" x14ac:dyDescent="0.35">
      <c r="A564" s="4"/>
      <c r="B564" s="192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spans="1:48" ht="15.75" customHeight="1" x14ac:dyDescent="0.35">
      <c r="A565" s="4"/>
      <c r="B565" s="192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spans="1:48" ht="15.75" customHeight="1" x14ac:dyDescent="0.35">
      <c r="A566" s="4"/>
      <c r="B566" s="192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spans="1:48" ht="15.75" customHeight="1" x14ac:dyDescent="0.35">
      <c r="A567" s="4"/>
      <c r="B567" s="192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 spans="1:48" ht="15.75" customHeight="1" x14ac:dyDescent="0.35">
      <c r="A568" s="4"/>
      <c r="B568" s="192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 spans="1:48" ht="15.75" customHeight="1" x14ac:dyDescent="0.35">
      <c r="A569" s="4"/>
      <c r="B569" s="192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 spans="1:48" ht="15.75" customHeight="1" x14ac:dyDescent="0.35">
      <c r="A570" s="4"/>
      <c r="B570" s="192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 spans="1:48" ht="15.75" customHeight="1" x14ac:dyDescent="0.35">
      <c r="A571" s="4"/>
      <c r="B571" s="192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 spans="1:48" ht="15.75" customHeight="1" x14ac:dyDescent="0.35">
      <c r="A572" s="4"/>
      <c r="B572" s="192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 spans="1:48" ht="15.75" customHeight="1" x14ac:dyDescent="0.35">
      <c r="A573" s="4"/>
      <c r="B573" s="192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 spans="1:48" ht="15.75" customHeight="1" x14ac:dyDescent="0.35">
      <c r="A574" s="4"/>
      <c r="B574" s="192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 spans="1:48" ht="15.75" customHeight="1" x14ac:dyDescent="0.35">
      <c r="A575" s="4"/>
      <c r="B575" s="192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 spans="1:48" ht="15.75" customHeight="1" x14ac:dyDescent="0.35">
      <c r="A576" s="4"/>
      <c r="B576" s="192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 spans="1:48" ht="15.75" customHeight="1" x14ac:dyDescent="0.35">
      <c r="A577" s="4"/>
      <c r="B577" s="192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 spans="1:48" ht="15.75" customHeight="1" x14ac:dyDescent="0.35">
      <c r="A578" s="4"/>
      <c r="B578" s="192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 spans="1:48" ht="15.75" customHeight="1" x14ac:dyDescent="0.35">
      <c r="A579" s="4"/>
      <c r="B579" s="192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 spans="1:48" ht="15.75" customHeight="1" x14ac:dyDescent="0.35">
      <c r="A580" s="4"/>
      <c r="B580" s="192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 spans="1:48" ht="15.75" customHeight="1" x14ac:dyDescent="0.35">
      <c r="A581" s="4"/>
      <c r="B581" s="192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 spans="1:48" ht="15.75" customHeight="1" x14ac:dyDescent="0.35">
      <c r="A582" s="4"/>
      <c r="B582" s="192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 spans="1:48" ht="15.75" customHeight="1" x14ac:dyDescent="0.35">
      <c r="A583" s="4"/>
      <c r="B583" s="192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 spans="1:48" ht="15.75" customHeight="1" x14ac:dyDescent="0.35">
      <c r="A584" s="4"/>
      <c r="B584" s="192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 spans="1:48" ht="15.75" customHeight="1" x14ac:dyDescent="0.35">
      <c r="A585" s="4"/>
      <c r="B585" s="192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spans="1:48" ht="15.75" customHeight="1" x14ac:dyDescent="0.35">
      <c r="A586" s="4"/>
      <c r="B586" s="192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spans="1:48" ht="15.75" customHeight="1" x14ac:dyDescent="0.35">
      <c r="A587" s="4"/>
      <c r="B587" s="192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spans="1:48" ht="15.75" customHeight="1" x14ac:dyDescent="0.35">
      <c r="A588" s="4"/>
      <c r="B588" s="192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spans="1:48" ht="15.75" customHeight="1" x14ac:dyDescent="0.35">
      <c r="A589" s="4"/>
      <c r="B589" s="192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spans="1:48" ht="15.75" customHeight="1" x14ac:dyDescent="0.35">
      <c r="A590" s="4"/>
      <c r="B590" s="192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spans="1:48" ht="15.75" customHeight="1" x14ac:dyDescent="0.35">
      <c r="A591" s="4"/>
      <c r="B591" s="192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spans="1:48" ht="15.75" customHeight="1" x14ac:dyDescent="0.35">
      <c r="A592" s="4"/>
      <c r="B592" s="192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spans="1:48" ht="15.75" customHeight="1" x14ac:dyDescent="0.35">
      <c r="A593" s="4"/>
      <c r="B593" s="192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spans="1:48" ht="15.75" customHeight="1" x14ac:dyDescent="0.35">
      <c r="A594" s="4"/>
      <c r="B594" s="192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spans="1:48" ht="15.75" customHeight="1" x14ac:dyDescent="0.35">
      <c r="A595" s="4"/>
      <c r="B595" s="192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spans="1:48" ht="15.75" customHeight="1" x14ac:dyDescent="0.35">
      <c r="A596" s="4"/>
      <c r="B596" s="192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spans="1:48" ht="15.75" customHeight="1" x14ac:dyDescent="0.35">
      <c r="A597" s="4"/>
      <c r="B597" s="192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spans="1:48" ht="15.75" customHeight="1" x14ac:dyDescent="0.35">
      <c r="A598" s="4"/>
      <c r="B598" s="192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spans="1:48" ht="15.75" customHeight="1" x14ac:dyDescent="0.35">
      <c r="A599" s="4"/>
      <c r="B599" s="192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spans="1:48" ht="15.75" customHeight="1" x14ac:dyDescent="0.35">
      <c r="A600" s="4"/>
      <c r="B600" s="192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spans="1:48" ht="15.75" customHeight="1" x14ac:dyDescent="0.35">
      <c r="A601" s="4"/>
      <c r="B601" s="192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spans="1:48" ht="15.75" customHeight="1" x14ac:dyDescent="0.35">
      <c r="A602" s="4"/>
      <c r="B602" s="192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spans="1:48" ht="15.75" customHeight="1" x14ac:dyDescent="0.35">
      <c r="A603" s="4"/>
      <c r="B603" s="192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spans="1:48" ht="15.75" customHeight="1" x14ac:dyDescent="0.35">
      <c r="A604" s="4"/>
      <c r="B604" s="192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spans="1:48" ht="15.75" customHeight="1" x14ac:dyDescent="0.35">
      <c r="A605" s="4"/>
      <c r="B605" s="192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spans="1:48" ht="15.75" customHeight="1" x14ac:dyDescent="0.35">
      <c r="A606" s="4"/>
      <c r="B606" s="192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spans="1:48" ht="15.75" customHeight="1" x14ac:dyDescent="0.35">
      <c r="A607" s="4"/>
      <c r="B607" s="192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spans="1:48" ht="15.75" customHeight="1" x14ac:dyDescent="0.35">
      <c r="A608" s="4"/>
      <c r="B608" s="192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48" ht="15.75" customHeight="1" x14ac:dyDescent="0.35">
      <c r="A609" s="4"/>
      <c r="B609" s="192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spans="1:48" ht="15.75" customHeight="1" x14ac:dyDescent="0.35">
      <c r="A610" s="4"/>
      <c r="B610" s="192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spans="1:48" ht="15.75" customHeight="1" x14ac:dyDescent="0.35">
      <c r="A611" s="4"/>
      <c r="B611" s="192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spans="1:48" ht="15.75" customHeight="1" x14ac:dyDescent="0.35">
      <c r="A612" s="4"/>
      <c r="B612" s="192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spans="1:48" ht="15.75" customHeight="1" x14ac:dyDescent="0.35">
      <c r="A613" s="4"/>
      <c r="B613" s="192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spans="1:48" ht="15.75" customHeight="1" x14ac:dyDescent="0.35">
      <c r="A614" s="4"/>
      <c r="B614" s="192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spans="1:48" ht="15.75" customHeight="1" x14ac:dyDescent="0.35">
      <c r="A615" s="4"/>
      <c r="B615" s="192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spans="1:48" ht="15.75" customHeight="1" x14ac:dyDescent="0.35">
      <c r="A616" s="4"/>
      <c r="B616" s="192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spans="1:48" ht="15.75" customHeight="1" x14ac:dyDescent="0.35">
      <c r="A617" s="4"/>
      <c r="B617" s="192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spans="1:48" ht="15.75" customHeight="1" x14ac:dyDescent="0.35">
      <c r="A618" s="4"/>
      <c r="B618" s="192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spans="1:48" ht="15.75" customHeight="1" x14ac:dyDescent="0.35">
      <c r="A619" s="4"/>
      <c r="B619" s="192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spans="1:48" ht="15.75" customHeight="1" x14ac:dyDescent="0.35">
      <c r="A620" s="4"/>
      <c r="B620" s="192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spans="1:48" ht="15.75" customHeight="1" x14ac:dyDescent="0.35">
      <c r="A621" s="4"/>
      <c r="B621" s="192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spans="1:48" ht="15.75" customHeight="1" x14ac:dyDescent="0.35">
      <c r="A622" s="4"/>
      <c r="B622" s="192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spans="1:48" ht="15.75" customHeight="1" x14ac:dyDescent="0.35">
      <c r="A623" s="4"/>
      <c r="B623" s="192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spans="1:48" ht="15.75" customHeight="1" x14ac:dyDescent="0.35">
      <c r="A624" s="4"/>
      <c r="B624" s="192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spans="1:48" ht="15.75" customHeight="1" x14ac:dyDescent="0.35">
      <c r="A625" s="4"/>
      <c r="B625" s="192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spans="1:48" ht="15.75" customHeight="1" x14ac:dyDescent="0.35">
      <c r="A626" s="4"/>
      <c r="B626" s="192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spans="1:48" ht="15.75" customHeight="1" x14ac:dyDescent="0.35">
      <c r="A627" s="4"/>
      <c r="B627" s="192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spans="1:48" ht="15.75" customHeight="1" x14ac:dyDescent="0.35">
      <c r="A628" s="4"/>
      <c r="B628" s="192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spans="1:48" ht="15.75" customHeight="1" x14ac:dyDescent="0.35">
      <c r="A629" s="4"/>
      <c r="B629" s="192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spans="1:48" ht="15.75" customHeight="1" x14ac:dyDescent="0.35">
      <c r="A630" s="4"/>
      <c r="B630" s="192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spans="1:48" ht="15.75" customHeight="1" x14ac:dyDescent="0.35">
      <c r="A631" s="4"/>
      <c r="B631" s="192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spans="1:48" ht="15.75" customHeight="1" x14ac:dyDescent="0.35">
      <c r="A632" s="4"/>
      <c r="B632" s="192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spans="1:48" ht="15.75" customHeight="1" x14ac:dyDescent="0.35">
      <c r="A633" s="4"/>
      <c r="B633" s="192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spans="1:48" ht="15.75" customHeight="1" x14ac:dyDescent="0.35">
      <c r="A634" s="4"/>
      <c r="B634" s="192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spans="1:48" ht="15.75" customHeight="1" x14ac:dyDescent="0.35">
      <c r="A635" s="4"/>
      <c r="B635" s="192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spans="1:48" ht="15.75" customHeight="1" x14ac:dyDescent="0.35">
      <c r="A636" s="4"/>
      <c r="B636" s="192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spans="1:48" ht="15.75" customHeight="1" x14ac:dyDescent="0.35">
      <c r="A637" s="4"/>
      <c r="B637" s="192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spans="1:48" ht="15.75" customHeight="1" x14ac:dyDescent="0.35">
      <c r="A638" s="4"/>
      <c r="B638" s="192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spans="1:48" ht="15.75" customHeight="1" x14ac:dyDescent="0.35">
      <c r="A639" s="4"/>
      <c r="B639" s="192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spans="1:48" ht="15.75" customHeight="1" x14ac:dyDescent="0.35">
      <c r="A640" s="4"/>
      <c r="B640" s="192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spans="1:48" ht="15.75" customHeight="1" x14ac:dyDescent="0.35">
      <c r="A641" s="4"/>
      <c r="B641" s="192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spans="1:48" ht="15.75" customHeight="1" x14ac:dyDescent="0.35">
      <c r="A642" s="4"/>
      <c r="B642" s="192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spans="1:48" ht="15.75" customHeight="1" x14ac:dyDescent="0.35">
      <c r="A643" s="4"/>
      <c r="B643" s="192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spans="1:48" ht="15.75" customHeight="1" x14ac:dyDescent="0.35">
      <c r="A644" s="4"/>
      <c r="B644" s="192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spans="1:48" ht="15.75" customHeight="1" x14ac:dyDescent="0.35">
      <c r="A645" s="4"/>
      <c r="B645" s="192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spans="1:48" ht="15.75" customHeight="1" x14ac:dyDescent="0.35">
      <c r="A646" s="4"/>
      <c r="B646" s="192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spans="1:48" ht="15.75" customHeight="1" x14ac:dyDescent="0.35">
      <c r="A647" s="4"/>
      <c r="B647" s="192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spans="1:48" ht="15.75" customHeight="1" x14ac:dyDescent="0.35">
      <c r="A648" s="4"/>
      <c r="B648" s="192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spans="1:48" ht="15.75" customHeight="1" x14ac:dyDescent="0.35">
      <c r="A649" s="4"/>
      <c r="B649" s="192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spans="1:48" ht="15.75" customHeight="1" x14ac:dyDescent="0.35">
      <c r="A650" s="4"/>
      <c r="B650" s="192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spans="1:48" ht="15.75" customHeight="1" x14ac:dyDescent="0.35">
      <c r="A651" s="4"/>
      <c r="B651" s="192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spans="1:48" ht="15.75" customHeight="1" x14ac:dyDescent="0.35">
      <c r="A652" s="4"/>
      <c r="B652" s="192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spans="1:48" ht="15.75" customHeight="1" x14ac:dyDescent="0.35">
      <c r="A653" s="4"/>
      <c r="B653" s="192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spans="1:48" ht="15.75" customHeight="1" x14ac:dyDescent="0.35">
      <c r="A654" s="4"/>
      <c r="B654" s="192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spans="1:48" ht="15.75" customHeight="1" x14ac:dyDescent="0.35">
      <c r="A655" s="4"/>
      <c r="B655" s="192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spans="1:48" ht="15.75" customHeight="1" x14ac:dyDescent="0.35">
      <c r="A656" s="4"/>
      <c r="B656" s="192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spans="1:48" ht="15.75" customHeight="1" x14ac:dyDescent="0.35">
      <c r="A657" s="4"/>
      <c r="B657" s="192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spans="1:48" ht="15.75" customHeight="1" x14ac:dyDescent="0.35">
      <c r="A658" s="4"/>
      <c r="B658" s="192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spans="1:48" ht="15.75" customHeight="1" x14ac:dyDescent="0.35">
      <c r="A659" s="4"/>
      <c r="B659" s="192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spans="1:48" ht="15.75" customHeight="1" x14ac:dyDescent="0.35">
      <c r="A660" s="4"/>
      <c r="B660" s="192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spans="1:48" ht="15.75" customHeight="1" x14ac:dyDescent="0.35">
      <c r="A661" s="4"/>
      <c r="B661" s="192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spans="1:48" ht="15.75" customHeight="1" x14ac:dyDescent="0.35">
      <c r="A662" s="4"/>
      <c r="B662" s="192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spans="1:48" ht="15.75" customHeight="1" x14ac:dyDescent="0.35">
      <c r="A663" s="4"/>
      <c r="B663" s="192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spans="1:48" ht="15.75" customHeight="1" x14ac:dyDescent="0.35">
      <c r="A664" s="4"/>
      <c r="B664" s="192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spans="1:48" ht="15.75" customHeight="1" x14ac:dyDescent="0.35">
      <c r="A665" s="4"/>
      <c r="B665" s="192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spans="1:48" ht="15.75" customHeight="1" x14ac:dyDescent="0.35">
      <c r="A666" s="4"/>
      <c r="B666" s="192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spans="1:48" ht="15.75" customHeight="1" x14ac:dyDescent="0.35">
      <c r="A667" s="4"/>
      <c r="B667" s="192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spans="1:48" ht="15.75" customHeight="1" x14ac:dyDescent="0.35">
      <c r="A668" s="4"/>
      <c r="B668" s="192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spans="1:48" ht="15.75" customHeight="1" x14ac:dyDescent="0.35">
      <c r="A669" s="4"/>
      <c r="B669" s="192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spans="1:48" ht="15.75" customHeight="1" x14ac:dyDescent="0.35">
      <c r="A670" s="4"/>
      <c r="B670" s="192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spans="1:48" ht="15.75" customHeight="1" x14ac:dyDescent="0.35">
      <c r="A671" s="4"/>
      <c r="B671" s="192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spans="1:48" ht="15.75" customHeight="1" x14ac:dyDescent="0.35">
      <c r="A672" s="4"/>
      <c r="B672" s="192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spans="1:48" ht="15.75" customHeight="1" x14ac:dyDescent="0.35">
      <c r="A673" s="4"/>
      <c r="B673" s="192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spans="1:48" ht="15.75" customHeight="1" x14ac:dyDescent="0.35">
      <c r="A674" s="4"/>
      <c r="B674" s="192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48" ht="15.75" customHeight="1" x14ac:dyDescent="0.35">
      <c r="A675" s="4"/>
      <c r="B675" s="192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spans="1:48" ht="15.75" customHeight="1" x14ac:dyDescent="0.35">
      <c r="A676" s="4"/>
      <c r="B676" s="192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spans="1:48" ht="15.75" customHeight="1" x14ac:dyDescent="0.35">
      <c r="A677" s="4"/>
      <c r="B677" s="192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spans="1:48" ht="15.75" customHeight="1" x14ac:dyDescent="0.35">
      <c r="A678" s="4"/>
      <c r="B678" s="192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spans="1:48" ht="15.75" customHeight="1" x14ac:dyDescent="0.35">
      <c r="A679" s="4"/>
      <c r="B679" s="192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spans="1:48" ht="15.75" customHeight="1" x14ac:dyDescent="0.35">
      <c r="A680" s="4"/>
      <c r="B680" s="192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spans="1:48" ht="15.75" customHeight="1" x14ac:dyDescent="0.35">
      <c r="A681" s="4"/>
      <c r="B681" s="192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spans="1:48" ht="15.75" customHeight="1" x14ac:dyDescent="0.35">
      <c r="A682" s="4"/>
      <c r="B682" s="192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spans="1:48" ht="15.75" customHeight="1" x14ac:dyDescent="0.35">
      <c r="A683" s="4"/>
      <c r="B683" s="192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spans="1:48" ht="15.75" customHeight="1" x14ac:dyDescent="0.35">
      <c r="A684" s="4"/>
      <c r="B684" s="192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spans="1:48" ht="15.75" customHeight="1" x14ac:dyDescent="0.35">
      <c r="A685" s="4"/>
      <c r="B685" s="192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spans="1:48" ht="15.75" customHeight="1" x14ac:dyDescent="0.35">
      <c r="A686" s="4"/>
      <c r="B686" s="192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spans="1:48" ht="15.75" customHeight="1" x14ac:dyDescent="0.35">
      <c r="A687" s="4"/>
      <c r="B687" s="192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spans="1:48" ht="15.75" customHeight="1" x14ac:dyDescent="0.35">
      <c r="A688" s="4"/>
      <c r="B688" s="192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spans="1:48" ht="15.75" customHeight="1" x14ac:dyDescent="0.35">
      <c r="A689" s="4"/>
      <c r="B689" s="192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spans="1:48" ht="15.75" customHeight="1" x14ac:dyDescent="0.35">
      <c r="A690" s="4"/>
      <c r="B690" s="192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spans="1:48" ht="15.75" customHeight="1" x14ac:dyDescent="0.35">
      <c r="A691" s="4"/>
      <c r="B691" s="192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spans="1:48" ht="15.75" customHeight="1" x14ac:dyDescent="0.35">
      <c r="A692" s="4"/>
      <c r="B692" s="192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spans="1:48" ht="15.75" customHeight="1" x14ac:dyDescent="0.35">
      <c r="A693" s="4"/>
      <c r="B693" s="192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spans="1:48" ht="15.75" customHeight="1" x14ac:dyDescent="0.35">
      <c r="A694" s="4"/>
      <c r="B694" s="192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spans="1:48" ht="15.75" customHeight="1" x14ac:dyDescent="0.35">
      <c r="A695" s="4"/>
      <c r="B695" s="192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spans="1:48" ht="15.75" customHeight="1" x14ac:dyDescent="0.35">
      <c r="A696" s="4"/>
      <c r="B696" s="192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spans="1:48" ht="15.75" customHeight="1" x14ac:dyDescent="0.35">
      <c r="A697" s="4"/>
      <c r="B697" s="192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spans="1:48" ht="15.75" customHeight="1" x14ac:dyDescent="0.35">
      <c r="A698" s="4"/>
      <c r="B698" s="192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spans="1:48" ht="15.75" customHeight="1" x14ac:dyDescent="0.35">
      <c r="A699" s="4"/>
      <c r="B699" s="192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spans="1:48" ht="15.75" customHeight="1" x14ac:dyDescent="0.35">
      <c r="A700" s="4"/>
      <c r="B700" s="192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spans="1:48" ht="15.75" customHeight="1" x14ac:dyDescent="0.35">
      <c r="A701" s="4"/>
      <c r="B701" s="192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spans="1:48" ht="15.75" customHeight="1" x14ac:dyDescent="0.35">
      <c r="A702" s="4"/>
      <c r="B702" s="192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spans="1:48" ht="15.75" customHeight="1" x14ac:dyDescent="0.35">
      <c r="A703" s="4"/>
      <c r="B703" s="192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spans="1:48" ht="15.75" customHeight="1" x14ac:dyDescent="0.35">
      <c r="A704" s="4"/>
      <c r="B704" s="192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spans="1:48" ht="15.75" customHeight="1" x14ac:dyDescent="0.35">
      <c r="A705" s="4"/>
      <c r="B705" s="192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spans="1:48" ht="15.75" customHeight="1" x14ac:dyDescent="0.35">
      <c r="A706" s="4"/>
      <c r="B706" s="192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spans="1:48" ht="15.75" customHeight="1" x14ac:dyDescent="0.35">
      <c r="A707" s="4"/>
      <c r="B707" s="192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spans="1:48" ht="15.75" customHeight="1" x14ac:dyDescent="0.35">
      <c r="A708" s="4"/>
      <c r="B708" s="192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spans="1:48" ht="15.75" customHeight="1" x14ac:dyDescent="0.35">
      <c r="A709" s="4"/>
      <c r="B709" s="192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spans="1:48" ht="15.75" customHeight="1" x14ac:dyDescent="0.35">
      <c r="A710" s="4"/>
      <c r="B710" s="192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spans="1:48" ht="15.75" customHeight="1" x14ac:dyDescent="0.35">
      <c r="A711" s="4"/>
      <c r="B711" s="192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spans="1:48" ht="15.75" customHeight="1" x14ac:dyDescent="0.35">
      <c r="A712" s="4"/>
      <c r="B712" s="192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spans="1:48" ht="15.75" customHeight="1" x14ac:dyDescent="0.35">
      <c r="A713" s="4"/>
      <c r="B713" s="192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spans="1:48" ht="15.75" customHeight="1" x14ac:dyDescent="0.35">
      <c r="A714" s="4"/>
      <c r="B714" s="192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spans="1:48" ht="15.75" customHeight="1" x14ac:dyDescent="0.35">
      <c r="A715" s="4"/>
      <c r="B715" s="192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spans="1:48" ht="15.75" customHeight="1" x14ac:dyDescent="0.35">
      <c r="A716" s="4"/>
      <c r="B716" s="192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spans="1:48" ht="15.75" customHeight="1" x14ac:dyDescent="0.35">
      <c r="A717" s="4"/>
      <c r="B717" s="192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spans="1:48" ht="15.75" customHeight="1" x14ac:dyDescent="0.35">
      <c r="A718" s="4"/>
      <c r="B718" s="192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spans="1:48" ht="15.75" customHeight="1" x14ac:dyDescent="0.35">
      <c r="A719" s="4"/>
      <c r="B719" s="192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spans="1:48" ht="15.75" customHeight="1" x14ac:dyDescent="0.35">
      <c r="A720" s="4"/>
      <c r="B720" s="192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spans="1:48" ht="15.75" customHeight="1" x14ac:dyDescent="0.35">
      <c r="A721" s="4"/>
      <c r="B721" s="192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spans="1:48" ht="15.75" customHeight="1" x14ac:dyDescent="0.35">
      <c r="A722" s="4"/>
      <c r="B722" s="192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spans="1:48" ht="15.75" customHeight="1" x14ac:dyDescent="0.35">
      <c r="A723" s="4"/>
      <c r="B723" s="192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spans="1:48" ht="15.75" customHeight="1" x14ac:dyDescent="0.35">
      <c r="A724" s="4"/>
      <c r="B724" s="192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spans="1:48" ht="15.75" customHeight="1" x14ac:dyDescent="0.35">
      <c r="A725" s="4"/>
      <c r="B725" s="192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spans="1:48" ht="15.75" customHeight="1" x14ac:dyDescent="0.35">
      <c r="A726" s="4"/>
      <c r="B726" s="192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spans="1:48" ht="15.75" customHeight="1" x14ac:dyDescent="0.35">
      <c r="A727" s="4"/>
      <c r="B727" s="192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spans="1:48" ht="15.75" customHeight="1" x14ac:dyDescent="0.35">
      <c r="A728" s="4"/>
      <c r="B728" s="192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spans="1:48" ht="15.75" customHeight="1" x14ac:dyDescent="0.35">
      <c r="A729" s="4"/>
      <c r="B729" s="192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spans="1:48" ht="15.75" customHeight="1" x14ac:dyDescent="0.35">
      <c r="A730" s="4"/>
      <c r="B730" s="192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spans="1:48" ht="15.75" customHeight="1" x14ac:dyDescent="0.35">
      <c r="A731" s="4"/>
      <c r="B731" s="192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spans="1:48" ht="15.75" customHeight="1" x14ac:dyDescent="0.35">
      <c r="A732" s="4"/>
      <c r="B732" s="192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spans="1:48" ht="15.75" customHeight="1" x14ac:dyDescent="0.35">
      <c r="A733" s="4"/>
      <c r="B733" s="192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spans="1:48" ht="15.75" customHeight="1" x14ac:dyDescent="0.35">
      <c r="A734" s="4"/>
      <c r="B734" s="192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spans="1:48" ht="15.75" customHeight="1" x14ac:dyDescent="0.35">
      <c r="A735" s="4"/>
      <c r="B735" s="192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spans="1:48" ht="15.75" customHeight="1" x14ac:dyDescent="0.35">
      <c r="A736" s="4"/>
      <c r="B736" s="192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spans="1:48" ht="15.75" customHeight="1" x14ac:dyDescent="0.35">
      <c r="A737" s="4"/>
      <c r="B737" s="192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spans="1:48" ht="15.75" customHeight="1" x14ac:dyDescent="0.35">
      <c r="A738" s="4"/>
      <c r="B738" s="192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spans="1:48" ht="15.75" customHeight="1" x14ac:dyDescent="0.35">
      <c r="A739" s="4"/>
      <c r="B739" s="192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48" ht="15.75" customHeight="1" x14ac:dyDescent="0.35">
      <c r="A740" s="4"/>
      <c r="B740" s="192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spans="1:48" ht="15.75" customHeight="1" x14ac:dyDescent="0.35">
      <c r="A741" s="4"/>
      <c r="B741" s="192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spans="1:48" ht="15.75" customHeight="1" x14ac:dyDescent="0.35">
      <c r="A742" s="4"/>
      <c r="B742" s="192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spans="1:48" ht="15.75" customHeight="1" x14ac:dyDescent="0.35">
      <c r="A743" s="4"/>
      <c r="B743" s="192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spans="1:48" ht="15.75" customHeight="1" x14ac:dyDescent="0.35">
      <c r="A744" s="4"/>
      <c r="B744" s="192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spans="1:48" ht="15.75" customHeight="1" x14ac:dyDescent="0.35">
      <c r="A745" s="4"/>
      <c r="B745" s="192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spans="1:48" ht="15.75" customHeight="1" x14ac:dyDescent="0.35">
      <c r="A746" s="4"/>
      <c r="B746" s="192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spans="1:48" ht="15.75" customHeight="1" x14ac:dyDescent="0.35">
      <c r="A747" s="4"/>
      <c r="B747" s="192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spans="1:48" ht="15.75" customHeight="1" x14ac:dyDescent="0.35">
      <c r="A748" s="4"/>
      <c r="B748" s="192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spans="1:48" ht="15.75" customHeight="1" x14ac:dyDescent="0.35">
      <c r="A749" s="4"/>
      <c r="B749" s="192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spans="1:48" ht="15.75" customHeight="1" x14ac:dyDescent="0.35">
      <c r="A750" s="4"/>
      <c r="B750" s="192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spans="1:48" ht="15.75" customHeight="1" x14ac:dyDescent="0.35">
      <c r="A751" s="4"/>
      <c r="B751" s="192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spans="1:48" ht="15.75" customHeight="1" x14ac:dyDescent="0.35">
      <c r="A752" s="4"/>
      <c r="B752" s="192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spans="1:48" ht="15.75" customHeight="1" x14ac:dyDescent="0.35">
      <c r="A753" s="4"/>
      <c r="B753" s="192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spans="1:48" ht="15.75" customHeight="1" x14ac:dyDescent="0.35">
      <c r="A754" s="4"/>
      <c r="B754" s="192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spans="1:48" ht="15.75" customHeight="1" x14ac:dyDescent="0.35">
      <c r="A755" s="4"/>
      <c r="B755" s="192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spans="1:48" ht="15.75" customHeight="1" x14ac:dyDescent="0.35">
      <c r="A756" s="4"/>
      <c r="B756" s="192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spans="1:48" ht="15.75" customHeight="1" x14ac:dyDescent="0.35">
      <c r="A757" s="4"/>
      <c r="B757" s="192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spans="1:48" ht="15.75" customHeight="1" x14ac:dyDescent="0.35">
      <c r="A758" s="4"/>
      <c r="B758" s="192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spans="1:48" ht="15.75" customHeight="1" x14ac:dyDescent="0.35">
      <c r="A759" s="4"/>
      <c r="B759" s="192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spans="1:48" ht="15.75" customHeight="1" x14ac:dyDescent="0.35">
      <c r="A760" s="4"/>
      <c r="B760" s="192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spans="1:48" ht="15.75" customHeight="1" x14ac:dyDescent="0.35">
      <c r="A761" s="4"/>
      <c r="B761" s="192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spans="1:48" ht="15.75" customHeight="1" x14ac:dyDescent="0.35">
      <c r="A762" s="4"/>
      <c r="B762" s="192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spans="1:48" ht="15.75" customHeight="1" x14ac:dyDescent="0.35">
      <c r="A763" s="4"/>
      <c r="B763" s="192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spans="1:48" ht="15.75" customHeight="1" x14ac:dyDescent="0.35">
      <c r="A764" s="4"/>
      <c r="B764" s="192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spans="1:48" ht="15.75" customHeight="1" x14ac:dyDescent="0.35">
      <c r="A765" s="4"/>
      <c r="B765" s="192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spans="1:48" ht="15.75" customHeight="1" x14ac:dyDescent="0.35">
      <c r="A766" s="4"/>
      <c r="B766" s="192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spans="1:48" ht="15.75" customHeight="1" x14ac:dyDescent="0.35">
      <c r="A767" s="4"/>
      <c r="B767" s="192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spans="1:48" ht="15.75" customHeight="1" x14ac:dyDescent="0.35">
      <c r="A768" s="4"/>
      <c r="B768" s="192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spans="1:48" ht="15.75" customHeight="1" x14ac:dyDescent="0.35">
      <c r="A769" s="4"/>
      <c r="B769" s="192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spans="1:48" ht="15.75" customHeight="1" x14ac:dyDescent="0.35">
      <c r="A770" s="4"/>
      <c r="B770" s="192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spans="1:48" ht="15.75" customHeight="1" x14ac:dyDescent="0.35">
      <c r="A771" s="4"/>
      <c r="B771" s="192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spans="1:48" ht="15.75" customHeight="1" x14ac:dyDescent="0.35">
      <c r="A772" s="4"/>
      <c r="B772" s="192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spans="1:48" ht="15.75" customHeight="1" x14ac:dyDescent="0.35">
      <c r="A773" s="4"/>
      <c r="B773" s="192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spans="1:48" ht="15.75" customHeight="1" x14ac:dyDescent="0.35">
      <c r="A774" s="4"/>
      <c r="B774" s="192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spans="1:48" ht="15.75" customHeight="1" x14ac:dyDescent="0.35">
      <c r="A775" s="4"/>
      <c r="B775" s="192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spans="1:48" ht="15.75" customHeight="1" x14ac:dyDescent="0.35">
      <c r="A776" s="4"/>
      <c r="B776" s="192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spans="1:48" ht="15.75" customHeight="1" x14ac:dyDescent="0.35">
      <c r="A777" s="4"/>
      <c r="B777" s="192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spans="1:48" ht="15.75" customHeight="1" x14ac:dyDescent="0.35">
      <c r="A778" s="4"/>
      <c r="B778" s="192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spans="1:48" ht="15.75" customHeight="1" x14ac:dyDescent="0.35">
      <c r="A779" s="4"/>
      <c r="B779" s="192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spans="1:48" ht="15.75" customHeight="1" x14ac:dyDescent="0.35">
      <c r="A780" s="4"/>
      <c r="B780" s="192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spans="1:48" ht="15.75" customHeight="1" x14ac:dyDescent="0.35">
      <c r="A781" s="4"/>
      <c r="B781" s="192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spans="1:48" ht="15.75" customHeight="1" x14ac:dyDescent="0.35">
      <c r="A782" s="4"/>
      <c r="B782" s="192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spans="1:48" ht="15.75" customHeight="1" x14ac:dyDescent="0.35">
      <c r="A783" s="4"/>
      <c r="B783" s="192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spans="1:48" ht="15.75" customHeight="1" x14ac:dyDescent="0.35">
      <c r="A784" s="4"/>
      <c r="B784" s="192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spans="1:48" ht="15.75" customHeight="1" x14ac:dyDescent="0.35">
      <c r="A785" s="4"/>
      <c r="B785" s="192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spans="1:48" ht="15.75" customHeight="1" x14ac:dyDescent="0.35">
      <c r="A786" s="4"/>
      <c r="B786" s="192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spans="1:48" ht="15.75" customHeight="1" x14ac:dyDescent="0.35">
      <c r="A787" s="4"/>
      <c r="B787" s="192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spans="1:48" ht="15.75" customHeight="1" x14ac:dyDescent="0.35">
      <c r="A788" s="4"/>
      <c r="B788" s="192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spans="1:48" ht="15.75" customHeight="1" x14ac:dyDescent="0.35">
      <c r="A789" s="4"/>
      <c r="B789" s="192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spans="1:48" ht="15.75" customHeight="1" x14ac:dyDescent="0.35">
      <c r="A790" s="4"/>
      <c r="B790" s="192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spans="1:48" ht="15.75" customHeight="1" x14ac:dyDescent="0.35">
      <c r="A791" s="4"/>
      <c r="B791" s="192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spans="1:48" ht="15.75" customHeight="1" x14ac:dyDescent="0.35">
      <c r="A792" s="4"/>
      <c r="B792" s="192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spans="1:48" ht="15.75" customHeight="1" x14ac:dyDescent="0.35">
      <c r="A793" s="4"/>
      <c r="B793" s="192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spans="1:48" ht="15.75" customHeight="1" x14ac:dyDescent="0.35">
      <c r="A794" s="4"/>
      <c r="B794" s="192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spans="1:48" ht="15.75" customHeight="1" x14ac:dyDescent="0.35">
      <c r="A795" s="4"/>
      <c r="B795" s="192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spans="1:48" ht="15.75" customHeight="1" x14ac:dyDescent="0.35">
      <c r="A796" s="4"/>
      <c r="B796" s="192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spans="1:48" ht="15.75" customHeight="1" x14ac:dyDescent="0.35">
      <c r="A797" s="4"/>
      <c r="B797" s="192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spans="1:48" ht="15.75" customHeight="1" x14ac:dyDescent="0.35">
      <c r="A798" s="4"/>
      <c r="B798" s="192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spans="1:48" ht="15.75" customHeight="1" x14ac:dyDescent="0.35">
      <c r="A799" s="4"/>
      <c r="B799" s="192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spans="1:48" ht="15.75" customHeight="1" x14ac:dyDescent="0.35">
      <c r="A800" s="4"/>
      <c r="B800" s="192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spans="1:48" ht="15.75" customHeight="1" x14ac:dyDescent="0.35">
      <c r="A801" s="4"/>
      <c r="B801" s="192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spans="1:48" ht="15.75" customHeight="1" x14ac:dyDescent="0.35">
      <c r="A802" s="4"/>
      <c r="B802" s="192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spans="1:48" ht="15.75" customHeight="1" x14ac:dyDescent="0.35">
      <c r="A803" s="4"/>
      <c r="B803" s="192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spans="1:48" ht="15.75" customHeight="1" x14ac:dyDescent="0.35">
      <c r="A804" s="4"/>
      <c r="B804" s="192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48" ht="15.75" customHeight="1" x14ac:dyDescent="0.35">
      <c r="A805" s="4"/>
      <c r="B805" s="192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spans="1:48" ht="15.75" customHeight="1" x14ac:dyDescent="0.35">
      <c r="A806" s="4"/>
      <c r="B806" s="192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spans="1:48" ht="15.75" customHeight="1" x14ac:dyDescent="0.35">
      <c r="A807" s="4"/>
      <c r="B807" s="192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spans="1:48" ht="15.75" customHeight="1" x14ac:dyDescent="0.35">
      <c r="A808" s="4"/>
      <c r="B808" s="192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spans="1:48" ht="15.75" customHeight="1" x14ac:dyDescent="0.35">
      <c r="A809" s="4"/>
      <c r="B809" s="192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spans="1:48" ht="15.75" customHeight="1" x14ac:dyDescent="0.35">
      <c r="A810" s="4"/>
      <c r="B810" s="192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spans="1:48" ht="15.75" customHeight="1" x14ac:dyDescent="0.35">
      <c r="A811" s="4"/>
      <c r="B811" s="192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spans="1:48" ht="15.75" customHeight="1" x14ac:dyDescent="0.35">
      <c r="A812" s="4"/>
      <c r="B812" s="192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spans="1:48" ht="15.75" customHeight="1" x14ac:dyDescent="0.35">
      <c r="A813" s="4"/>
      <c r="B813" s="192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spans="1:48" ht="15.75" customHeight="1" x14ac:dyDescent="0.35">
      <c r="A814" s="4"/>
      <c r="B814" s="192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spans="1:48" ht="15.75" customHeight="1" x14ac:dyDescent="0.35">
      <c r="A815" s="4"/>
      <c r="B815" s="192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spans="1:48" ht="15.75" customHeight="1" x14ac:dyDescent="0.35">
      <c r="A816" s="4"/>
      <c r="B816" s="192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spans="1:48" ht="15.75" customHeight="1" x14ac:dyDescent="0.35">
      <c r="A817" s="4"/>
      <c r="B817" s="192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spans="1:48" ht="15.75" customHeight="1" x14ac:dyDescent="0.35">
      <c r="A818" s="4"/>
      <c r="B818" s="192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spans="1:48" ht="15.75" customHeight="1" x14ac:dyDescent="0.35">
      <c r="A819" s="4"/>
      <c r="B819" s="192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spans="1:48" ht="15.75" customHeight="1" x14ac:dyDescent="0.35">
      <c r="A820" s="4"/>
      <c r="B820" s="192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spans="1:48" ht="15.75" customHeight="1" x14ac:dyDescent="0.35">
      <c r="A821" s="4"/>
      <c r="B821" s="192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spans="1:48" ht="15.75" customHeight="1" x14ac:dyDescent="0.35">
      <c r="A822" s="4"/>
      <c r="B822" s="192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spans="1:48" ht="15.75" customHeight="1" x14ac:dyDescent="0.35">
      <c r="A823" s="4"/>
      <c r="B823" s="192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 spans="1:48" ht="15.75" customHeight="1" x14ac:dyDescent="0.35">
      <c r="A824" s="4"/>
      <c r="B824" s="192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 spans="1:48" ht="15.75" customHeight="1" x14ac:dyDescent="0.35">
      <c r="A825" s="4"/>
      <c r="B825" s="192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 spans="1:48" ht="15.75" customHeight="1" x14ac:dyDescent="0.35">
      <c r="A826" s="4"/>
      <c r="B826" s="192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 spans="1:48" ht="15.75" customHeight="1" x14ac:dyDescent="0.35">
      <c r="A827" s="4"/>
      <c r="B827" s="192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 spans="1:48" ht="15.75" customHeight="1" x14ac:dyDescent="0.35">
      <c r="A828" s="4"/>
      <c r="B828" s="192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 spans="1:48" ht="15.75" customHeight="1" x14ac:dyDescent="0.35">
      <c r="A829" s="4"/>
      <c r="B829" s="192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 spans="1:48" ht="15.75" customHeight="1" x14ac:dyDescent="0.35">
      <c r="A830" s="4"/>
      <c r="B830" s="192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 spans="1:48" ht="15.75" customHeight="1" x14ac:dyDescent="0.35">
      <c r="A831" s="4"/>
      <c r="B831" s="192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 spans="1:48" ht="15.75" customHeight="1" x14ac:dyDescent="0.35">
      <c r="A832" s="4"/>
      <c r="B832" s="192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 spans="1:48" ht="15.75" customHeight="1" x14ac:dyDescent="0.35">
      <c r="A833" s="4"/>
      <c r="B833" s="192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 spans="1:48" ht="15.75" customHeight="1" x14ac:dyDescent="0.35">
      <c r="A834" s="4"/>
      <c r="B834" s="192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 spans="1:48" ht="15.75" customHeight="1" x14ac:dyDescent="0.35">
      <c r="A835" s="4"/>
      <c r="B835" s="192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 spans="1:48" ht="15.75" customHeight="1" x14ac:dyDescent="0.35">
      <c r="A836" s="4"/>
      <c r="B836" s="192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 spans="1:48" ht="15.75" customHeight="1" x14ac:dyDescent="0.35">
      <c r="A837" s="4"/>
      <c r="B837" s="192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 spans="1:48" ht="15.75" customHeight="1" x14ac:dyDescent="0.35">
      <c r="A838" s="4"/>
      <c r="B838" s="192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 spans="1:48" ht="15.75" customHeight="1" x14ac:dyDescent="0.35">
      <c r="A839" s="4"/>
      <c r="B839" s="192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 spans="1:48" ht="15.75" customHeight="1" x14ac:dyDescent="0.35">
      <c r="A840" s="4"/>
      <c r="B840" s="192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 spans="1:48" ht="15.75" customHeight="1" x14ac:dyDescent="0.35">
      <c r="A841" s="4"/>
      <c r="B841" s="192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 spans="1:48" ht="15.75" customHeight="1" x14ac:dyDescent="0.35">
      <c r="A842" s="4"/>
      <c r="B842" s="192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 spans="1:48" ht="15.75" customHeight="1" x14ac:dyDescent="0.35">
      <c r="A843" s="4"/>
      <c r="B843" s="192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 spans="1:48" ht="15.75" customHeight="1" x14ac:dyDescent="0.35">
      <c r="A844" s="4"/>
      <c r="B844" s="192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 spans="1:48" ht="15.75" customHeight="1" x14ac:dyDescent="0.35">
      <c r="A845" s="4"/>
      <c r="B845" s="192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 spans="1:48" ht="15.75" customHeight="1" x14ac:dyDescent="0.35">
      <c r="A846" s="4"/>
      <c r="B846" s="192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 spans="1:48" ht="15.75" customHeight="1" x14ac:dyDescent="0.35">
      <c r="A847" s="4"/>
      <c r="B847" s="192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 spans="1:48" ht="15.75" customHeight="1" x14ac:dyDescent="0.35">
      <c r="A848" s="4"/>
      <c r="B848" s="192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 spans="1:48" ht="15.75" customHeight="1" x14ac:dyDescent="0.35">
      <c r="A849" s="4"/>
      <c r="B849" s="192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 spans="1:48" ht="15.75" customHeight="1" x14ac:dyDescent="0.35">
      <c r="A850" s="4"/>
      <c r="B850" s="192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 spans="1:48" ht="15.75" customHeight="1" x14ac:dyDescent="0.35">
      <c r="A851" s="4"/>
      <c r="B851" s="192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 spans="1:48" ht="15.75" customHeight="1" x14ac:dyDescent="0.35">
      <c r="A852" s="4"/>
      <c r="B852" s="192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 spans="1:48" ht="15.75" customHeight="1" x14ac:dyDescent="0.35">
      <c r="A853" s="4"/>
      <c r="B853" s="192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 spans="1:48" ht="15.75" customHeight="1" x14ac:dyDescent="0.35">
      <c r="A854" s="4"/>
      <c r="B854" s="192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 spans="1:48" ht="15.75" customHeight="1" x14ac:dyDescent="0.35">
      <c r="A855" s="4"/>
      <c r="B855" s="192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 spans="1:48" ht="15.75" customHeight="1" x14ac:dyDescent="0.35">
      <c r="A856" s="4"/>
      <c r="B856" s="192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 spans="1:48" ht="15.75" customHeight="1" x14ac:dyDescent="0.35">
      <c r="A857" s="4"/>
      <c r="B857" s="192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 spans="1:48" ht="15.75" customHeight="1" x14ac:dyDescent="0.35">
      <c r="A858" s="4"/>
      <c r="B858" s="192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 spans="1:48" ht="15.75" customHeight="1" x14ac:dyDescent="0.35">
      <c r="A859" s="4"/>
      <c r="B859" s="192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 spans="1:48" ht="15.75" customHeight="1" x14ac:dyDescent="0.35">
      <c r="A860" s="4"/>
      <c r="B860" s="192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 spans="1:48" ht="15.75" customHeight="1" x14ac:dyDescent="0.35">
      <c r="A861" s="4"/>
      <c r="B861" s="192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 spans="1:48" ht="15.75" customHeight="1" x14ac:dyDescent="0.35">
      <c r="A862" s="4"/>
      <c r="B862" s="192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 spans="1:48" ht="15.75" customHeight="1" x14ac:dyDescent="0.35">
      <c r="A863" s="4"/>
      <c r="B863" s="192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 spans="1:48" ht="15.75" customHeight="1" x14ac:dyDescent="0.35">
      <c r="A864" s="4"/>
      <c r="B864" s="192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 spans="1:48" ht="15.75" customHeight="1" x14ac:dyDescent="0.35">
      <c r="A865" s="4"/>
      <c r="B865" s="192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 spans="1:48" ht="15.75" customHeight="1" x14ac:dyDescent="0.35">
      <c r="A866" s="4"/>
      <c r="B866" s="192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 spans="1:48" ht="15.75" customHeight="1" x14ac:dyDescent="0.35">
      <c r="A867" s="4"/>
      <c r="B867" s="192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 spans="1:48" ht="15.75" customHeight="1" x14ac:dyDescent="0.35">
      <c r="A868" s="4"/>
      <c r="B868" s="192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 spans="1:48" ht="15.75" customHeight="1" x14ac:dyDescent="0.35">
      <c r="A869" s="4"/>
      <c r="B869" s="192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 spans="1:48" ht="15.75" customHeight="1" x14ac:dyDescent="0.35">
      <c r="A870" s="4"/>
      <c r="B870" s="192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 spans="1:48" ht="15.75" customHeight="1" x14ac:dyDescent="0.35">
      <c r="A871" s="4"/>
      <c r="B871" s="192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 spans="1:48" ht="15.75" customHeight="1" x14ac:dyDescent="0.35">
      <c r="A872" s="4"/>
      <c r="B872" s="192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 spans="1:48" ht="15.75" customHeight="1" x14ac:dyDescent="0.35">
      <c r="A873" s="4"/>
      <c r="B873" s="192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 spans="1:48" ht="15.75" customHeight="1" x14ac:dyDescent="0.35">
      <c r="A874" s="4"/>
      <c r="B874" s="192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 spans="1:48" ht="15.75" customHeight="1" x14ac:dyDescent="0.35">
      <c r="A875" s="4"/>
      <c r="B875" s="192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 spans="1:48" ht="15.75" customHeight="1" x14ac:dyDescent="0.35">
      <c r="A876" s="4"/>
      <c r="B876" s="192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spans="1:48" ht="15.75" customHeight="1" x14ac:dyDescent="0.35">
      <c r="A877" s="4"/>
      <c r="B877" s="192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 spans="1:48" ht="15.75" customHeight="1" x14ac:dyDescent="0.35">
      <c r="A878" s="4"/>
      <c r="B878" s="192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 spans="1:48" ht="15.75" customHeight="1" x14ac:dyDescent="0.35">
      <c r="A879" s="4"/>
      <c r="B879" s="192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 spans="1:48" ht="15.75" customHeight="1" x14ac:dyDescent="0.35">
      <c r="A880" s="4"/>
      <c r="B880" s="192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 spans="1:48" ht="15.75" customHeight="1" x14ac:dyDescent="0.35">
      <c r="A881" s="4"/>
      <c r="B881" s="192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 spans="1:48" ht="15.75" customHeight="1" x14ac:dyDescent="0.35">
      <c r="A882" s="4"/>
      <c r="B882" s="192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 spans="1:48" ht="15.75" customHeight="1" x14ac:dyDescent="0.35">
      <c r="A883" s="4"/>
      <c r="B883" s="192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 spans="1:48" ht="15.75" customHeight="1" x14ac:dyDescent="0.35">
      <c r="A884" s="4"/>
      <c r="B884" s="192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 spans="1:48" ht="15.75" customHeight="1" x14ac:dyDescent="0.35">
      <c r="A885" s="4"/>
      <c r="B885" s="192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 spans="1:48" ht="15.75" customHeight="1" x14ac:dyDescent="0.35">
      <c r="A886" s="4"/>
      <c r="B886" s="192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 spans="1:48" ht="15.75" customHeight="1" x14ac:dyDescent="0.35">
      <c r="A887" s="4"/>
      <c r="B887" s="192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 spans="1:48" ht="15.75" customHeight="1" x14ac:dyDescent="0.35">
      <c r="A888" s="4"/>
      <c r="B888" s="192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 spans="1:48" ht="15.75" customHeight="1" x14ac:dyDescent="0.35">
      <c r="A889" s="4"/>
      <c r="B889" s="192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 spans="1:48" ht="15.75" customHeight="1" x14ac:dyDescent="0.35">
      <c r="A890" s="4"/>
      <c r="B890" s="192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 spans="1:48" ht="15.75" customHeight="1" x14ac:dyDescent="0.35">
      <c r="A891" s="4"/>
      <c r="B891" s="192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 spans="1:48" ht="15.75" customHeight="1" x14ac:dyDescent="0.35">
      <c r="A892" s="4"/>
      <c r="B892" s="192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 spans="1:48" ht="15.75" customHeight="1" x14ac:dyDescent="0.35">
      <c r="A893" s="4"/>
      <c r="B893" s="192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 spans="1:48" ht="15.75" customHeight="1" x14ac:dyDescent="0.35">
      <c r="A894" s="4"/>
      <c r="B894" s="192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 spans="1:48" ht="15.75" customHeight="1" x14ac:dyDescent="0.35">
      <c r="A895" s="4"/>
      <c r="B895" s="192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 spans="1:48" ht="15.75" customHeight="1" x14ac:dyDescent="0.35">
      <c r="A896" s="4"/>
      <c r="B896" s="192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 spans="1:48" ht="15.75" customHeight="1" x14ac:dyDescent="0.35">
      <c r="A897" s="4"/>
      <c r="B897" s="192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 spans="1:48" ht="15.75" customHeight="1" x14ac:dyDescent="0.35">
      <c r="A898" s="4"/>
      <c r="B898" s="192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 spans="1:48" ht="15.75" customHeight="1" x14ac:dyDescent="0.35">
      <c r="A899" s="4"/>
      <c r="B899" s="192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 spans="1:48" ht="15.75" customHeight="1" x14ac:dyDescent="0.35">
      <c r="A900" s="4"/>
      <c r="B900" s="192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 spans="1:48" ht="15.75" customHeight="1" x14ac:dyDescent="0.35">
      <c r="A901" s="4"/>
      <c r="B901" s="192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 spans="1:48" ht="15.75" customHeight="1" x14ac:dyDescent="0.35">
      <c r="A902" s="4"/>
      <c r="B902" s="192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 spans="1:48" ht="15.75" customHeight="1" x14ac:dyDescent="0.35">
      <c r="A903" s="4"/>
      <c r="B903" s="192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 spans="1:48" ht="15.75" customHeight="1" x14ac:dyDescent="0.35">
      <c r="A904" s="4"/>
      <c r="B904" s="192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 spans="1:48" ht="15.75" customHeight="1" x14ac:dyDescent="0.35">
      <c r="A905" s="4"/>
      <c r="B905" s="192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 spans="1:48" ht="15.75" customHeight="1" x14ac:dyDescent="0.35">
      <c r="A906" s="4"/>
      <c r="B906" s="192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 spans="1:48" ht="15.75" customHeight="1" x14ac:dyDescent="0.35">
      <c r="A907" s="4"/>
      <c r="B907" s="192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 spans="1:48" ht="15.75" customHeight="1" x14ac:dyDescent="0.35">
      <c r="A908" s="4"/>
      <c r="B908" s="192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 spans="1:48" ht="15.75" customHeight="1" x14ac:dyDescent="0.35">
      <c r="A909" s="4"/>
      <c r="B909" s="192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 spans="1:48" ht="15.75" customHeight="1" x14ac:dyDescent="0.35">
      <c r="A910" s="4"/>
      <c r="B910" s="192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 spans="1:48" ht="15.75" customHeight="1" x14ac:dyDescent="0.35">
      <c r="A911" s="4"/>
      <c r="B911" s="192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 spans="1:48" ht="15.75" customHeight="1" x14ac:dyDescent="0.35">
      <c r="A912" s="4"/>
      <c r="B912" s="192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 spans="1:48" ht="15.75" customHeight="1" x14ac:dyDescent="0.35">
      <c r="A913" s="4"/>
      <c r="B913" s="192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 spans="1:48" ht="15.75" customHeight="1" x14ac:dyDescent="0.35">
      <c r="A914" s="4"/>
      <c r="B914" s="192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 spans="1:48" ht="15.75" customHeight="1" x14ac:dyDescent="0.35">
      <c r="A915" s="4"/>
      <c r="B915" s="192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 spans="1:48" ht="15.75" customHeight="1" x14ac:dyDescent="0.35">
      <c r="A916" s="4"/>
      <c r="B916" s="192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 spans="1:48" ht="15.75" customHeight="1" x14ac:dyDescent="0.35">
      <c r="A917" s="4"/>
      <c r="B917" s="192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 spans="1:48" ht="15.75" customHeight="1" x14ac:dyDescent="0.35">
      <c r="A918" s="4"/>
      <c r="B918" s="192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 spans="1:48" ht="15.75" customHeight="1" x14ac:dyDescent="0.35">
      <c r="A919" s="4"/>
      <c r="B919" s="192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 spans="1:48" ht="15.75" customHeight="1" x14ac:dyDescent="0.35">
      <c r="A920" s="4"/>
      <c r="B920" s="192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 spans="1:48" ht="15.75" customHeight="1" x14ac:dyDescent="0.35">
      <c r="A921" s="4"/>
      <c r="B921" s="192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 spans="1:48" ht="15.75" customHeight="1" x14ac:dyDescent="0.35">
      <c r="A922" s="4"/>
      <c r="B922" s="192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 spans="1:48" ht="15.75" customHeight="1" x14ac:dyDescent="0.35">
      <c r="A923" s="4"/>
      <c r="B923" s="192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 spans="1:48" ht="15.75" customHeight="1" x14ac:dyDescent="0.35">
      <c r="A924" s="4"/>
      <c r="B924" s="192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 spans="1:48" ht="15.75" customHeight="1" x14ac:dyDescent="0.35">
      <c r="A925" s="4"/>
      <c r="B925" s="192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 spans="1:48" ht="15.75" customHeight="1" x14ac:dyDescent="0.35">
      <c r="A926" s="4"/>
      <c r="B926" s="192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 spans="1:48" ht="15.75" customHeight="1" x14ac:dyDescent="0.35">
      <c r="A927" s="4"/>
      <c r="B927" s="192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 spans="1:48" ht="15.75" customHeight="1" x14ac:dyDescent="0.35">
      <c r="A928" s="4"/>
      <c r="B928" s="192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 spans="1:48" ht="15.75" customHeight="1" x14ac:dyDescent="0.35">
      <c r="A929" s="4"/>
      <c r="B929" s="192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 spans="1:48" ht="15.75" customHeight="1" x14ac:dyDescent="0.35">
      <c r="A930" s="4"/>
      <c r="B930" s="192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 spans="1:48" ht="15.75" customHeight="1" x14ac:dyDescent="0.35">
      <c r="A931" s="4"/>
      <c r="B931" s="192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 spans="1:48" ht="15.75" customHeight="1" x14ac:dyDescent="0.35">
      <c r="A932" s="4"/>
      <c r="B932" s="192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  <row r="933" spans="1:48" ht="15.75" customHeight="1" x14ac:dyDescent="0.35">
      <c r="A933" s="4"/>
      <c r="B933" s="192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</row>
    <row r="934" spans="1:48" ht="15.75" customHeight="1" x14ac:dyDescent="0.35">
      <c r="A934" s="4"/>
      <c r="B934" s="192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</row>
    <row r="935" spans="1:48" ht="15.75" customHeight="1" x14ac:dyDescent="0.35">
      <c r="A935" s="4"/>
      <c r="B935" s="192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</row>
    <row r="936" spans="1:48" ht="15.75" customHeight="1" x14ac:dyDescent="0.35">
      <c r="A936" s="4"/>
      <c r="B936" s="192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</row>
    <row r="937" spans="1:48" ht="15.75" customHeight="1" x14ac:dyDescent="0.35">
      <c r="A937" s="4"/>
      <c r="B937" s="192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</row>
    <row r="938" spans="1:48" ht="15.75" customHeight="1" x14ac:dyDescent="0.35">
      <c r="A938" s="4"/>
      <c r="B938" s="192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</row>
    <row r="939" spans="1:48" ht="15.75" customHeight="1" x14ac:dyDescent="0.35">
      <c r="A939" s="4"/>
      <c r="B939" s="192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</row>
    <row r="940" spans="1:48" ht="15.75" customHeight="1" x14ac:dyDescent="0.35">
      <c r="A940" s="4"/>
      <c r="B940" s="192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</row>
    <row r="941" spans="1:48" ht="15.75" customHeight="1" x14ac:dyDescent="0.35">
      <c r="A941" s="4"/>
      <c r="B941" s="192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</row>
    <row r="942" spans="1:48" ht="15.75" customHeight="1" x14ac:dyDescent="0.35">
      <c r="A942" s="4"/>
      <c r="B942" s="192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</row>
    <row r="943" spans="1:48" ht="15.75" customHeight="1" x14ac:dyDescent="0.35">
      <c r="A943" s="4"/>
      <c r="B943" s="192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</row>
    <row r="944" spans="1:48" ht="15.75" customHeight="1" x14ac:dyDescent="0.35">
      <c r="A944" s="4"/>
      <c r="B944" s="192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</row>
    <row r="945" spans="1:48" ht="15.75" customHeight="1" x14ac:dyDescent="0.35">
      <c r="A945" s="4"/>
      <c r="B945" s="192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</row>
    <row r="946" spans="1:48" ht="15.75" customHeight="1" x14ac:dyDescent="0.35">
      <c r="A946" s="4"/>
      <c r="B946" s="192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</row>
    <row r="947" spans="1:48" ht="15.75" customHeight="1" x14ac:dyDescent="0.35">
      <c r="A947" s="4"/>
      <c r="B947" s="192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</row>
    <row r="948" spans="1:48" ht="15.75" customHeight="1" x14ac:dyDescent="0.35">
      <c r="A948" s="4"/>
      <c r="B948" s="192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</row>
    <row r="949" spans="1:48" ht="15.75" customHeight="1" x14ac:dyDescent="0.35">
      <c r="A949" s="4"/>
      <c r="B949" s="192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spans="1:48" ht="15.75" customHeight="1" x14ac:dyDescent="0.35">
      <c r="A950" s="4"/>
      <c r="B950" s="192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</row>
    <row r="951" spans="1:48" ht="15.75" customHeight="1" x14ac:dyDescent="0.35">
      <c r="A951" s="4"/>
      <c r="B951" s="192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</row>
    <row r="952" spans="1:48" ht="15.75" customHeight="1" x14ac:dyDescent="0.35">
      <c r="A952" s="4"/>
      <c r="B952" s="192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</row>
    <row r="953" spans="1:48" ht="15.75" customHeight="1" x14ac:dyDescent="0.35">
      <c r="A953" s="4"/>
      <c r="B953" s="192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</row>
    <row r="954" spans="1:48" ht="15.75" customHeight="1" x14ac:dyDescent="0.35">
      <c r="A954" s="4"/>
      <c r="B954" s="192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</row>
    <row r="955" spans="1:48" ht="15.75" customHeight="1" x14ac:dyDescent="0.35">
      <c r="A955" s="4"/>
      <c r="B955" s="192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</row>
    <row r="956" spans="1:48" ht="15.75" customHeight="1" x14ac:dyDescent="0.35">
      <c r="A956" s="4"/>
      <c r="B956" s="192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</row>
    <row r="957" spans="1:48" ht="15.75" customHeight="1" x14ac:dyDescent="0.35">
      <c r="A957" s="4"/>
      <c r="B957" s="192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</row>
    <row r="958" spans="1:48" ht="15.75" customHeight="1" x14ac:dyDescent="0.35">
      <c r="A958" s="4"/>
      <c r="B958" s="192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</row>
    <row r="959" spans="1:48" ht="15.75" customHeight="1" x14ac:dyDescent="0.35">
      <c r="A959" s="4"/>
      <c r="B959" s="192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</row>
    <row r="960" spans="1:48" ht="15.75" customHeight="1" x14ac:dyDescent="0.35">
      <c r="A960" s="4"/>
      <c r="B960" s="192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</row>
    <row r="961" spans="1:48" ht="15.75" customHeight="1" x14ac:dyDescent="0.35">
      <c r="A961" s="4"/>
      <c r="B961" s="192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</row>
    <row r="962" spans="1:48" ht="15.75" customHeight="1" x14ac:dyDescent="0.35">
      <c r="A962" s="4"/>
      <c r="B962" s="192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</row>
    <row r="963" spans="1:48" ht="15.75" customHeight="1" x14ac:dyDescent="0.35">
      <c r="A963" s="4"/>
      <c r="B963" s="192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</row>
    <row r="964" spans="1:48" ht="15.75" customHeight="1" x14ac:dyDescent="0.35">
      <c r="A964" s="4"/>
      <c r="B964" s="192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</row>
    <row r="965" spans="1:48" ht="15.75" customHeight="1" x14ac:dyDescent="0.35">
      <c r="A965" s="4"/>
      <c r="B965" s="192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</row>
    <row r="966" spans="1:48" ht="15.75" customHeight="1" x14ac:dyDescent="0.35">
      <c r="A966" s="4"/>
      <c r="B966" s="192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</row>
    <row r="967" spans="1:48" ht="15.75" customHeight="1" x14ac:dyDescent="0.35">
      <c r="A967" s="4"/>
      <c r="B967" s="192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</row>
    <row r="968" spans="1:48" ht="15.75" customHeight="1" x14ac:dyDescent="0.35">
      <c r="A968" s="4"/>
      <c r="B968" s="192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</row>
    <row r="969" spans="1:48" ht="15.75" customHeight="1" x14ac:dyDescent="0.35">
      <c r="A969" s="4"/>
      <c r="B969" s="192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</row>
    <row r="970" spans="1:48" ht="15.75" customHeight="1" x14ac:dyDescent="0.35">
      <c r="A970" s="4"/>
      <c r="B970" s="192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</row>
    <row r="971" spans="1:48" ht="15.75" customHeight="1" x14ac:dyDescent="0.35">
      <c r="A971" s="4"/>
      <c r="B971" s="192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</row>
    <row r="972" spans="1:48" ht="15.75" customHeight="1" x14ac:dyDescent="0.35">
      <c r="A972" s="4"/>
      <c r="B972" s="192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</row>
    <row r="973" spans="1:48" ht="15.75" customHeight="1" x14ac:dyDescent="0.35">
      <c r="A973" s="4"/>
      <c r="B973" s="192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</row>
    <row r="974" spans="1:48" ht="15.75" customHeight="1" x14ac:dyDescent="0.35">
      <c r="A974" s="4"/>
      <c r="B974" s="192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</row>
    <row r="975" spans="1:48" ht="15.75" customHeight="1" x14ac:dyDescent="0.35">
      <c r="A975" s="4"/>
      <c r="B975" s="192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</row>
    <row r="976" spans="1:48" ht="15.75" customHeight="1" x14ac:dyDescent="0.35">
      <c r="A976" s="4"/>
      <c r="B976" s="192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</row>
    <row r="977" spans="1:48" ht="15.75" customHeight="1" x14ac:dyDescent="0.35">
      <c r="A977" s="4"/>
      <c r="B977" s="192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</row>
    <row r="978" spans="1:48" ht="15.75" customHeight="1" x14ac:dyDescent="0.35">
      <c r="A978" s="4"/>
      <c r="B978" s="192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</row>
    <row r="979" spans="1:48" ht="15.75" customHeight="1" x14ac:dyDescent="0.35">
      <c r="A979" s="4"/>
      <c r="B979" s="192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</row>
    <row r="980" spans="1:48" ht="15.75" customHeight="1" x14ac:dyDescent="0.35">
      <c r="A980" s="4"/>
      <c r="B980" s="192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</row>
    <row r="981" spans="1:48" ht="15.75" customHeight="1" x14ac:dyDescent="0.35">
      <c r="A981" s="4"/>
      <c r="B981" s="192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</row>
    <row r="982" spans="1:48" ht="15.75" customHeight="1" x14ac:dyDescent="0.35">
      <c r="A982" s="4"/>
      <c r="B982" s="192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</row>
    <row r="983" spans="1:48" ht="15.75" customHeight="1" x14ac:dyDescent="0.35">
      <c r="A983" s="4"/>
      <c r="B983" s="192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</row>
    <row r="984" spans="1:48" ht="15.75" customHeight="1" x14ac:dyDescent="0.35">
      <c r="A984" s="4"/>
      <c r="B984" s="192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</row>
    <row r="985" spans="1:48" ht="15.75" customHeight="1" x14ac:dyDescent="0.35">
      <c r="A985" s="4"/>
      <c r="B985" s="192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</row>
    <row r="986" spans="1:48" ht="15.75" customHeight="1" x14ac:dyDescent="0.35">
      <c r="A986" s="4"/>
      <c r="B986" s="192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</row>
    <row r="987" spans="1:48" ht="15.75" customHeight="1" x14ac:dyDescent="0.35">
      <c r="A987" s="4"/>
      <c r="B987" s="192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</row>
    <row r="988" spans="1:48" ht="15.75" customHeight="1" x14ac:dyDescent="0.35">
      <c r="A988" s="4"/>
      <c r="B988" s="192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</row>
    <row r="989" spans="1:48" ht="15.75" customHeight="1" x14ac:dyDescent="0.35">
      <c r="A989" s="4"/>
      <c r="B989" s="192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</row>
    <row r="990" spans="1:48" ht="15.75" customHeight="1" x14ac:dyDescent="0.35">
      <c r="A990" s="4"/>
      <c r="B990" s="192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</row>
    <row r="991" spans="1:48" ht="15.75" customHeight="1" x14ac:dyDescent="0.35">
      <c r="A991" s="4"/>
      <c r="B991" s="192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</row>
    <row r="992" spans="1:48" ht="15.75" customHeight="1" x14ac:dyDescent="0.35">
      <c r="A992" s="4"/>
      <c r="B992" s="192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</row>
    <row r="993" spans="1:48" ht="15.75" customHeight="1" x14ac:dyDescent="0.35">
      <c r="A993" s="4"/>
      <c r="B993" s="192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</row>
    <row r="994" spans="1:48" ht="15.75" customHeight="1" x14ac:dyDescent="0.35">
      <c r="A994" s="4"/>
      <c r="B994" s="192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</row>
    <row r="995" spans="1:48" ht="15.75" customHeight="1" x14ac:dyDescent="0.35">
      <c r="A995" s="4"/>
      <c r="B995" s="192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</row>
    <row r="996" spans="1:48" ht="15.75" customHeight="1" x14ac:dyDescent="0.35">
      <c r="A996" s="4"/>
      <c r="B996" s="192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</row>
    <row r="997" spans="1:48" ht="15.75" customHeight="1" x14ac:dyDescent="0.35">
      <c r="A997" s="4"/>
      <c r="B997" s="192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</row>
    <row r="998" spans="1:48" ht="15.75" customHeight="1" x14ac:dyDescent="0.35">
      <c r="A998" s="4"/>
      <c r="B998" s="192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</row>
    <row r="999" spans="1:48" ht="15.75" customHeight="1" x14ac:dyDescent="0.35">
      <c r="A999" s="4"/>
      <c r="B999" s="192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</row>
    <row r="1000" spans="1:48" ht="15.75" customHeight="1" x14ac:dyDescent="0.35">
      <c r="A1000" s="4"/>
      <c r="B1000" s="192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</row>
    <row r="1001" spans="1:48" ht="15.75" customHeight="1" x14ac:dyDescent="0.35">
      <c r="A1001" s="4"/>
      <c r="B1001" s="192"/>
      <c r="C1001" s="4"/>
      <c r="D1001" s="4"/>
      <c r="E1001" s="4"/>
      <c r="F1001" s="19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</row>
    <row r="1002" spans="1:48" ht="15.75" customHeight="1" x14ac:dyDescent="0.35">
      <c r="A1002" s="4"/>
      <c r="B1002" s="192"/>
      <c r="C1002" s="4"/>
      <c r="D1002" s="4"/>
      <c r="E1002" s="4"/>
      <c r="F1002" s="19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</row>
    <row r="1003" spans="1:48" ht="15.75" customHeight="1" x14ac:dyDescent="0.35">
      <c r="A1003" s="4"/>
      <c r="B1003" s="192"/>
      <c r="C1003" s="4"/>
      <c r="D1003" s="4"/>
      <c r="E1003" s="4"/>
      <c r="F1003" s="19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</row>
    <row r="1004" spans="1:48" ht="15.75" customHeight="1" x14ac:dyDescent="0.35">
      <c r="A1004" s="4"/>
      <c r="B1004" s="192"/>
      <c r="C1004" s="4"/>
      <c r="D1004" s="4"/>
      <c r="E1004" s="4"/>
      <c r="F1004" s="19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</row>
    <row r="1005" spans="1:48" ht="15.75" customHeight="1" x14ac:dyDescent="0.35">
      <c r="A1005" s="4"/>
      <c r="B1005" s="192"/>
      <c r="C1005" s="4"/>
      <c r="D1005" s="4"/>
      <c r="E1005" s="4"/>
      <c r="F1005" s="19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</row>
    <row r="1006" spans="1:48" ht="15.75" customHeight="1" x14ac:dyDescent="0.35">
      <c r="A1006" s="4"/>
      <c r="B1006" s="192"/>
      <c r="C1006" s="4"/>
      <c r="D1006" s="4"/>
      <c r="E1006" s="4"/>
      <c r="F1006" s="19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</row>
    <row r="1007" spans="1:48" ht="15.75" customHeight="1" x14ac:dyDescent="0.35">
      <c r="A1007" s="4"/>
      <c r="B1007" s="192"/>
      <c r="C1007" s="4"/>
      <c r="D1007" s="4"/>
      <c r="E1007" s="4"/>
      <c r="F1007" s="19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</row>
    <row r="1008" spans="1:48" ht="15.75" customHeight="1" x14ac:dyDescent="0.35">
      <c r="A1008" s="4"/>
      <c r="B1008" s="192"/>
      <c r="C1008" s="4"/>
      <c r="D1008" s="4"/>
      <c r="E1008" s="4"/>
      <c r="F1008" s="19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</row>
    <row r="1009" spans="1:48" ht="15.75" customHeight="1" x14ac:dyDescent="0.35">
      <c r="A1009" s="4"/>
      <c r="B1009" s="192"/>
      <c r="C1009" s="4"/>
      <c r="D1009" s="4"/>
      <c r="E1009" s="4"/>
      <c r="F1009" s="19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</row>
    <row r="1010" spans="1:48" ht="15.75" customHeight="1" x14ac:dyDescent="0.35">
      <c r="A1010" s="4"/>
      <c r="B1010" s="192"/>
      <c r="C1010" s="4"/>
      <c r="D1010" s="4"/>
      <c r="E1010" s="4"/>
      <c r="F1010" s="19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</row>
    <row r="1011" spans="1:48" ht="15.75" customHeight="1" x14ac:dyDescent="0.35">
      <c r="A1011" s="4"/>
      <c r="B1011" s="192"/>
      <c r="C1011" s="4"/>
      <c r="D1011" s="4"/>
      <c r="E1011" s="4"/>
      <c r="F1011" s="19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</row>
    <row r="1012" spans="1:48" ht="15.75" customHeight="1" x14ac:dyDescent="0.35">
      <c r="A1012" s="4"/>
      <c r="B1012" s="192"/>
      <c r="C1012" s="4"/>
      <c r="D1012" s="4"/>
      <c r="E1012" s="4"/>
      <c r="F1012" s="19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46" priority="1" operator="equal">
      <formula>3</formula>
    </cfRule>
  </conditionalFormatting>
  <conditionalFormatting sqref="AK3">
    <cfRule type="cellIs" dxfId="45" priority="2" operator="greaterThan">
      <formula>3</formula>
    </cfRule>
    <cfRule type="cellIs" dxfId="44" priority="3" operator="equal">
      <formula>0</formula>
    </cfRule>
    <cfRule type="cellIs" dxfId="43" priority="4" operator="between">
      <formula>1</formula>
      <formula>2</formula>
    </cfRule>
  </conditionalFormatting>
  <conditionalFormatting sqref="AK6:AP1012">
    <cfRule type="cellIs" dxfId="42" priority="5" operator="equal">
      <formula>3</formula>
    </cfRule>
    <cfRule type="cellIs" dxfId="41" priority="6" operator="greaterThan">
      <formula>3</formula>
    </cfRule>
    <cfRule type="cellIs" dxfId="40" priority="7" operator="equal">
      <formula>0</formula>
    </cfRule>
    <cfRule type="cellIs" dxfId="39" priority="8" operator="between">
      <formula>1</formula>
      <formula>2</formula>
    </cfRule>
  </conditionalFormatting>
  <conditionalFormatting sqref="AQ14:AQ90 AQ222:AQ223">
    <cfRule type="cellIs" dxfId="38" priority="9" operator="lessThan">
      <formula>2</formula>
    </cfRule>
  </conditionalFormatting>
  <conditionalFormatting sqref="AQ92:AQ95">
    <cfRule type="cellIs" dxfId="37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W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35.6640625" customWidth="1"/>
    <col min="15" max="15" width="14.109375" customWidth="1"/>
    <col min="16" max="20" width="8.44140625" customWidth="1"/>
    <col min="21" max="22" width="7.109375" customWidth="1"/>
    <col min="23" max="23" width="7" customWidth="1"/>
    <col min="24" max="24" width="7.5546875" customWidth="1"/>
    <col min="25" max="25" width="7.109375" customWidth="1"/>
    <col min="26" max="26" width="5.6640625" customWidth="1"/>
    <col min="27" max="27" width="6" customWidth="1"/>
    <col min="28" max="28" width="5.5546875" customWidth="1"/>
    <col min="29" max="29" width="6.88671875" customWidth="1"/>
    <col min="30" max="30" width="4.88671875" customWidth="1"/>
    <col min="31" max="31" width="4.6640625" customWidth="1"/>
    <col min="32" max="32" width="4" customWidth="1"/>
    <col min="33" max="33" width="5.109375" customWidth="1"/>
    <col min="34" max="34" width="4.44140625" customWidth="1"/>
    <col min="35" max="35" width="4.88671875" customWidth="1"/>
    <col min="36" max="40" width="8.44140625" customWidth="1"/>
    <col min="41" max="41" width="9.33203125" customWidth="1"/>
    <col min="42" max="42" width="15.109375" customWidth="1"/>
    <col min="43" max="43" width="24" customWidth="1"/>
    <col min="44" max="44" width="15.33203125" customWidth="1"/>
    <col min="45" max="45" width="18.109375" customWidth="1"/>
    <col min="46" max="46" width="19" hidden="1" customWidth="1"/>
    <col min="47" max="47" width="28.109375" hidden="1" customWidth="1"/>
    <col min="48" max="48" width="15" customWidth="1"/>
  </cols>
  <sheetData>
    <row r="1" spans="1:49" ht="15.75" customHeight="1" x14ac:dyDescent="0.3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706"/>
      <c r="AO1" s="1"/>
      <c r="AP1" s="2"/>
      <c r="AQ1" s="687" t="s">
        <v>1</v>
      </c>
      <c r="AR1" s="677"/>
      <c r="AS1" s="683"/>
      <c r="AT1" s="3"/>
      <c r="AU1" s="688" t="s">
        <v>1</v>
      </c>
      <c r="AV1" s="4"/>
      <c r="AW1" s="4"/>
    </row>
    <row r="2" spans="1:49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707"/>
      <c r="AO2" s="5"/>
      <c r="AP2" s="6"/>
      <c r="AQ2" s="685"/>
      <c r="AR2" s="685"/>
      <c r="AS2" s="686"/>
      <c r="AT2" s="7"/>
      <c r="AU2" s="689"/>
      <c r="AV2" s="4"/>
      <c r="AW2" s="4"/>
    </row>
    <row r="3" spans="1:49" ht="26.25" customHeight="1" x14ac:dyDescent="0.4">
      <c r="A3" s="705"/>
      <c r="B3" s="518" t="s">
        <v>3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708" t="s">
        <v>1075</v>
      </c>
      <c r="AK3" s="691"/>
      <c r="AL3" s="691"/>
      <c r="AM3" s="691"/>
      <c r="AN3" s="701"/>
      <c r="AO3" s="20"/>
      <c r="AP3" s="21"/>
      <c r="AQ3" s="693" t="s">
        <v>4</v>
      </c>
      <c r="AR3" s="691"/>
      <c r="AS3" s="692"/>
      <c r="AT3" s="16"/>
      <c r="AU3" s="18" t="s">
        <v>4</v>
      </c>
      <c r="AV3" s="4"/>
      <c r="AW3" s="4"/>
    </row>
    <row r="4" spans="1:49" ht="70.5" customHeight="1" x14ac:dyDescent="0.3">
      <c r="A4" s="670" t="s">
        <v>7</v>
      </c>
      <c r="B4" s="711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700" t="s">
        <v>28</v>
      </c>
      <c r="AK4" s="691"/>
      <c r="AL4" s="691"/>
      <c r="AM4" s="691"/>
      <c r="AN4" s="701"/>
      <c r="AO4" s="23" t="s">
        <v>29</v>
      </c>
      <c r="AP4" s="668" t="s">
        <v>30</v>
      </c>
      <c r="AQ4" s="665" t="s">
        <v>31</v>
      </c>
      <c r="AR4" s="24" t="s">
        <v>32</v>
      </c>
      <c r="AS4" s="665" t="s">
        <v>33</v>
      </c>
      <c r="AT4" s="694" t="s">
        <v>34</v>
      </c>
      <c r="AU4" s="694" t="s">
        <v>35</v>
      </c>
      <c r="AV4" s="25"/>
      <c r="AW4" s="4"/>
    </row>
    <row r="5" spans="1:49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2">
        <v>1</v>
      </c>
      <c r="AK5" s="26">
        <v>2</v>
      </c>
      <c r="AL5" s="26">
        <v>3</v>
      </c>
      <c r="AM5" s="26">
        <v>4</v>
      </c>
      <c r="AN5" s="26">
        <v>5</v>
      </c>
      <c r="AO5" s="33"/>
      <c r="AP5" s="666"/>
      <c r="AQ5" s="666"/>
      <c r="AR5" s="34"/>
      <c r="AS5" s="666"/>
      <c r="AT5" s="666"/>
      <c r="AU5" s="666"/>
      <c r="AV5" s="25"/>
      <c r="AW5" s="4"/>
    </row>
    <row r="6" spans="1:49" ht="42" customHeight="1" x14ac:dyDescent="0.4">
      <c r="A6" s="35">
        <v>1</v>
      </c>
      <c r="B6" s="39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47</v>
      </c>
      <c r="O6" s="43">
        <v>5</v>
      </c>
      <c r="P6" s="45">
        <f t="shared" ref="P6:P217" si="0">O6</f>
        <v>5</v>
      </c>
      <c r="Q6" s="46">
        <f t="shared" ref="Q6:T6" si="1">AJ6</f>
        <v>54</v>
      </c>
      <c r="R6" s="46">
        <f t="shared" si="1"/>
        <v>51</v>
      </c>
      <c r="S6" s="46">
        <f t="shared" si="1"/>
        <v>51</v>
      </c>
      <c r="T6" s="47">
        <f t="shared" si="1"/>
        <v>47</v>
      </c>
      <c r="U6" s="48">
        <v>50</v>
      </c>
      <c r="V6" s="37"/>
      <c r="W6" s="37"/>
      <c r="X6" s="37"/>
      <c r="Y6" s="49"/>
      <c r="Z6" s="50">
        <v>1</v>
      </c>
      <c r="AA6" s="37">
        <v>3</v>
      </c>
      <c r="AB6" s="37"/>
      <c r="AC6" s="37">
        <v>4</v>
      </c>
      <c r="AD6" s="49"/>
      <c r="AE6" s="50"/>
      <c r="AF6" s="37"/>
      <c r="AG6" s="37"/>
      <c r="AH6" s="37"/>
      <c r="AI6" s="49"/>
      <c r="AJ6" s="52">
        <f t="shared" ref="AJ6:AN6" si="2">P6-Z6+AE6+U6</f>
        <v>54</v>
      </c>
      <c r="AK6" s="46">
        <f t="shared" si="2"/>
        <v>51</v>
      </c>
      <c r="AL6" s="46">
        <f t="shared" si="2"/>
        <v>51</v>
      </c>
      <c r="AM6" s="46">
        <f t="shared" si="2"/>
        <v>47</v>
      </c>
      <c r="AN6" s="46">
        <f t="shared" si="2"/>
        <v>47</v>
      </c>
      <c r="AO6" s="37"/>
      <c r="AP6" s="43">
        <f t="shared" ref="AP6:AP59" si="3">AN6</f>
        <v>47</v>
      </c>
      <c r="AQ6" s="53">
        <v>2364686916</v>
      </c>
      <c r="AR6" s="53" t="s">
        <v>49</v>
      </c>
      <c r="AS6" s="53" t="s">
        <v>50</v>
      </c>
      <c r="AT6" s="54"/>
      <c r="AU6" s="54"/>
      <c r="AV6" s="25"/>
      <c r="AW6" s="4"/>
    </row>
    <row r="7" spans="1:49" ht="42" customHeight="1" x14ac:dyDescent="0.4">
      <c r="A7" s="35">
        <v>2</v>
      </c>
      <c r="B7" s="55" t="s">
        <v>57</v>
      </c>
      <c r="C7" s="37" t="s">
        <v>38</v>
      </c>
      <c r="D7" s="56" t="s">
        <v>58</v>
      </c>
      <c r="E7" s="57" t="s">
        <v>59</v>
      </c>
      <c r="F7" s="58"/>
      <c r="G7" s="59" t="s">
        <v>42</v>
      </c>
      <c r="H7" s="60"/>
      <c r="I7" s="61" t="s">
        <v>60</v>
      </c>
      <c r="J7" s="40" t="s">
        <v>58</v>
      </c>
      <c r="K7" s="62">
        <v>44592</v>
      </c>
      <c r="L7" s="43"/>
      <c r="M7" s="43"/>
      <c r="N7" s="53"/>
      <c r="O7" s="43">
        <v>2</v>
      </c>
      <c r="P7" s="45">
        <f t="shared" si="0"/>
        <v>2</v>
      </c>
      <c r="Q7" s="46">
        <f t="shared" ref="Q7:T7" si="4">AJ7</f>
        <v>2</v>
      </c>
      <c r="R7" s="46">
        <f t="shared" si="4"/>
        <v>2</v>
      </c>
      <c r="S7" s="46">
        <f t="shared" si="4"/>
        <v>2</v>
      </c>
      <c r="T7" s="47">
        <f t="shared" si="4"/>
        <v>2</v>
      </c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2">
        <f t="shared" ref="AJ7:AN7" si="5">P7-Z7+AE7+U7</f>
        <v>2</v>
      </c>
      <c r="AK7" s="46">
        <f t="shared" si="5"/>
        <v>2</v>
      </c>
      <c r="AL7" s="46">
        <f t="shared" si="5"/>
        <v>2</v>
      </c>
      <c r="AM7" s="46">
        <f t="shared" si="5"/>
        <v>2</v>
      </c>
      <c r="AN7" s="46">
        <f t="shared" si="5"/>
        <v>2</v>
      </c>
      <c r="AO7" s="37"/>
      <c r="AP7" s="43">
        <f t="shared" si="3"/>
        <v>2</v>
      </c>
      <c r="AQ7" s="41"/>
      <c r="AR7" s="41"/>
      <c r="AS7" s="53"/>
      <c r="AT7" s="54"/>
      <c r="AU7" s="54"/>
      <c r="AV7" s="25"/>
      <c r="AW7" s="4"/>
    </row>
    <row r="8" spans="1:49" ht="42" customHeight="1" x14ac:dyDescent="0.4">
      <c r="A8" s="35">
        <v>3</v>
      </c>
      <c r="B8" s="55" t="s">
        <v>62</v>
      </c>
      <c r="C8" s="37" t="s">
        <v>38</v>
      </c>
      <c r="D8" s="63" t="s">
        <v>63</v>
      </c>
      <c r="E8" s="57" t="s">
        <v>64</v>
      </c>
      <c r="F8" s="64"/>
      <c r="G8" s="55" t="s">
        <v>42</v>
      </c>
      <c r="H8" s="65">
        <v>550</v>
      </c>
      <c r="I8" s="61" t="s">
        <v>65</v>
      </c>
      <c r="J8" s="63" t="s">
        <v>63</v>
      </c>
      <c r="K8" s="66">
        <v>44592</v>
      </c>
      <c r="L8" s="43"/>
      <c r="M8" s="43"/>
      <c r="N8" s="41"/>
      <c r="O8" s="43">
        <v>8</v>
      </c>
      <c r="P8" s="45">
        <f t="shared" si="0"/>
        <v>8</v>
      </c>
      <c r="Q8" s="46">
        <f t="shared" ref="Q8:T8" si="6">AJ8</f>
        <v>8</v>
      </c>
      <c r="R8" s="46">
        <f t="shared" si="6"/>
        <v>8</v>
      </c>
      <c r="S8" s="46">
        <f t="shared" si="6"/>
        <v>8</v>
      </c>
      <c r="T8" s="47">
        <f t="shared" si="6"/>
        <v>8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2">
        <f t="shared" ref="AJ8:AN8" si="7">P8-Z8+AE8+U8</f>
        <v>8</v>
      </c>
      <c r="AK8" s="46">
        <f t="shared" si="7"/>
        <v>8</v>
      </c>
      <c r="AL8" s="46">
        <f t="shared" si="7"/>
        <v>8</v>
      </c>
      <c r="AM8" s="46">
        <f t="shared" si="7"/>
        <v>8</v>
      </c>
      <c r="AN8" s="46">
        <f t="shared" si="7"/>
        <v>8</v>
      </c>
      <c r="AO8" s="37"/>
      <c r="AP8" s="43">
        <f t="shared" si="3"/>
        <v>8</v>
      </c>
      <c r="AQ8" s="41"/>
      <c r="AR8" s="41"/>
      <c r="AS8" s="53"/>
      <c r="AT8" s="54"/>
      <c r="AU8" s="54"/>
      <c r="AV8" s="25"/>
      <c r="AW8" s="4"/>
    </row>
    <row r="9" spans="1:49" ht="42" customHeight="1" x14ac:dyDescent="0.4">
      <c r="A9" s="35">
        <v>4</v>
      </c>
      <c r="B9" s="55" t="s">
        <v>66</v>
      </c>
      <c r="C9" s="37" t="s">
        <v>38</v>
      </c>
      <c r="D9" s="56" t="s">
        <v>58</v>
      </c>
      <c r="E9" s="57" t="s">
        <v>67</v>
      </c>
      <c r="F9" s="58" t="s">
        <v>68</v>
      </c>
      <c r="G9" s="59" t="s">
        <v>42</v>
      </c>
      <c r="H9" s="58"/>
      <c r="I9" s="61" t="s">
        <v>69</v>
      </c>
      <c r="J9" s="40" t="s">
        <v>58</v>
      </c>
      <c r="K9" s="62">
        <v>44592</v>
      </c>
      <c r="L9" s="43"/>
      <c r="M9" s="43"/>
      <c r="N9" s="41"/>
      <c r="O9" s="43">
        <v>1</v>
      </c>
      <c r="P9" s="45">
        <f t="shared" si="0"/>
        <v>1</v>
      </c>
      <c r="Q9" s="46">
        <f t="shared" ref="Q9:T9" si="8">AJ9</f>
        <v>1</v>
      </c>
      <c r="R9" s="46">
        <f t="shared" si="8"/>
        <v>1</v>
      </c>
      <c r="S9" s="46">
        <f t="shared" si="8"/>
        <v>1</v>
      </c>
      <c r="T9" s="47">
        <f t="shared" si="8"/>
        <v>1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2">
        <f t="shared" ref="AJ9:AN9" si="9">P9-Z9+AE9+U9</f>
        <v>1</v>
      </c>
      <c r="AK9" s="46">
        <f t="shared" si="9"/>
        <v>1</v>
      </c>
      <c r="AL9" s="46">
        <f t="shared" si="9"/>
        <v>1</v>
      </c>
      <c r="AM9" s="46">
        <f t="shared" si="9"/>
        <v>1</v>
      </c>
      <c r="AN9" s="46">
        <f t="shared" si="9"/>
        <v>1</v>
      </c>
      <c r="AO9" s="37"/>
      <c r="AP9" s="43">
        <f t="shared" si="3"/>
        <v>1</v>
      </c>
      <c r="AQ9" s="41"/>
      <c r="AR9" s="41"/>
      <c r="AS9" s="53"/>
      <c r="AT9" s="54"/>
      <c r="AU9" s="54"/>
      <c r="AV9" s="4"/>
      <c r="AW9" s="4"/>
    </row>
    <row r="10" spans="1:49" ht="42" customHeight="1" x14ac:dyDescent="0.4">
      <c r="A10" s="35">
        <v>5</v>
      </c>
      <c r="B10" s="55" t="s">
        <v>70</v>
      </c>
      <c r="C10" s="37" t="s">
        <v>52</v>
      </c>
      <c r="D10" s="56"/>
      <c r="E10" s="57" t="s">
        <v>71</v>
      </c>
      <c r="F10" s="58"/>
      <c r="G10" s="59" t="s">
        <v>42</v>
      </c>
      <c r="H10" s="58"/>
      <c r="I10" s="61"/>
      <c r="J10" s="37" t="s">
        <v>72</v>
      </c>
      <c r="K10" s="62">
        <v>45464</v>
      </c>
      <c r="L10" s="43"/>
      <c r="M10" s="43">
        <v>87</v>
      </c>
      <c r="N10" s="41"/>
      <c r="O10" s="43">
        <v>2</v>
      </c>
      <c r="P10" s="45">
        <f t="shared" si="0"/>
        <v>2</v>
      </c>
      <c r="Q10" s="46">
        <f t="shared" ref="Q10:T10" si="10">AJ10</f>
        <v>2</v>
      </c>
      <c r="R10" s="46">
        <f t="shared" si="10"/>
        <v>2</v>
      </c>
      <c r="S10" s="46">
        <f t="shared" si="10"/>
        <v>2</v>
      </c>
      <c r="T10" s="47">
        <f t="shared" si="10"/>
        <v>2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2">
        <f t="shared" ref="AJ10:AN10" si="11">P10-Z10+AE10+U10</f>
        <v>2</v>
      </c>
      <c r="AK10" s="46">
        <f t="shared" si="11"/>
        <v>2</v>
      </c>
      <c r="AL10" s="46">
        <f t="shared" si="11"/>
        <v>2</v>
      </c>
      <c r="AM10" s="46">
        <f t="shared" si="11"/>
        <v>2</v>
      </c>
      <c r="AN10" s="46">
        <f t="shared" si="11"/>
        <v>2</v>
      </c>
      <c r="AO10" s="37"/>
      <c r="AP10" s="43">
        <f t="shared" si="3"/>
        <v>2</v>
      </c>
      <c r="AQ10" s="41"/>
      <c r="AR10" s="41"/>
      <c r="AS10" s="53"/>
      <c r="AT10" s="54"/>
      <c r="AU10" s="54"/>
      <c r="AV10" s="4"/>
      <c r="AW10" s="4"/>
    </row>
    <row r="11" spans="1:49" ht="42" customHeight="1" x14ac:dyDescent="0.4">
      <c r="A11" s="35">
        <v>6</v>
      </c>
      <c r="B11" s="55" t="s">
        <v>73</v>
      </c>
      <c r="C11" s="37" t="s">
        <v>74</v>
      </c>
      <c r="D11" s="56" t="s">
        <v>39</v>
      </c>
      <c r="E11" s="57" t="s">
        <v>75</v>
      </c>
      <c r="F11" s="58" t="s">
        <v>76</v>
      </c>
      <c r="G11" s="59"/>
      <c r="H11" s="58"/>
      <c r="I11" s="61" t="s">
        <v>77</v>
      </c>
      <c r="J11" s="37" t="s">
        <v>72</v>
      </c>
      <c r="K11" s="62"/>
      <c r="L11" s="43"/>
      <c r="M11" s="43">
        <v>113</v>
      </c>
      <c r="N11" s="41"/>
      <c r="O11" s="43">
        <v>1</v>
      </c>
      <c r="P11" s="45">
        <f t="shared" si="0"/>
        <v>1</v>
      </c>
      <c r="Q11" s="46">
        <f t="shared" ref="Q11:T11" si="12">AJ11</f>
        <v>1</v>
      </c>
      <c r="R11" s="46">
        <f t="shared" si="12"/>
        <v>1</v>
      </c>
      <c r="S11" s="46">
        <f t="shared" si="12"/>
        <v>1</v>
      </c>
      <c r="T11" s="47">
        <f t="shared" si="12"/>
        <v>1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2">
        <f t="shared" ref="AJ11:AN11" si="13">P11-Z11+AE11+U11</f>
        <v>1</v>
      </c>
      <c r="AK11" s="46">
        <f t="shared" si="13"/>
        <v>1</v>
      </c>
      <c r="AL11" s="46">
        <f t="shared" si="13"/>
        <v>1</v>
      </c>
      <c r="AM11" s="46">
        <f t="shared" si="13"/>
        <v>1</v>
      </c>
      <c r="AN11" s="46">
        <f t="shared" si="13"/>
        <v>1</v>
      </c>
      <c r="AO11" s="37"/>
      <c r="AP11" s="43">
        <f t="shared" si="3"/>
        <v>1</v>
      </c>
      <c r="AQ11" s="41"/>
      <c r="AR11" s="41"/>
      <c r="AS11" s="53"/>
      <c r="AT11" s="54"/>
      <c r="AU11" s="54"/>
      <c r="AV11" s="4"/>
      <c r="AW11" s="4"/>
    </row>
    <row r="12" spans="1:49" ht="42" customHeight="1" x14ac:dyDescent="0.4">
      <c r="A12" s="35">
        <v>7</v>
      </c>
      <c r="B12" s="55" t="s">
        <v>78</v>
      </c>
      <c r="C12" s="37" t="s">
        <v>74</v>
      </c>
      <c r="D12" s="56" t="s">
        <v>59</v>
      </c>
      <c r="E12" s="57" t="s">
        <v>79</v>
      </c>
      <c r="F12" s="58" t="s">
        <v>80</v>
      </c>
      <c r="G12" s="59" t="s">
        <v>42</v>
      </c>
      <c r="H12" s="58"/>
      <c r="I12" s="61" t="s">
        <v>81</v>
      </c>
      <c r="J12" s="37" t="s">
        <v>72</v>
      </c>
      <c r="K12" s="62">
        <v>45582</v>
      </c>
      <c r="L12" s="43"/>
      <c r="M12" s="43">
        <v>81</v>
      </c>
      <c r="N12" s="53"/>
      <c r="O12" s="43">
        <v>2</v>
      </c>
      <c r="P12" s="45">
        <f t="shared" si="0"/>
        <v>2</v>
      </c>
      <c r="Q12" s="46">
        <f t="shared" ref="Q12:T12" si="14">AJ12</f>
        <v>2</v>
      </c>
      <c r="R12" s="46">
        <f t="shared" si="14"/>
        <v>2</v>
      </c>
      <c r="S12" s="46">
        <f t="shared" si="14"/>
        <v>2</v>
      </c>
      <c r="T12" s="47">
        <f t="shared" si="14"/>
        <v>2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2">
        <f t="shared" ref="AJ12:AN12" si="15">P12-Z12+AE12+U12</f>
        <v>2</v>
      </c>
      <c r="AK12" s="46">
        <f t="shared" si="15"/>
        <v>2</v>
      </c>
      <c r="AL12" s="46">
        <f t="shared" si="15"/>
        <v>2</v>
      </c>
      <c r="AM12" s="46">
        <f t="shared" si="15"/>
        <v>2</v>
      </c>
      <c r="AN12" s="46">
        <f t="shared" si="15"/>
        <v>2</v>
      </c>
      <c r="AO12" s="37"/>
      <c r="AP12" s="43">
        <f t="shared" si="3"/>
        <v>2</v>
      </c>
      <c r="AQ12" s="41"/>
      <c r="AR12" s="41"/>
      <c r="AS12" s="53"/>
      <c r="AT12" s="54"/>
      <c r="AU12" s="54"/>
      <c r="AV12" s="4"/>
      <c r="AW12" s="4"/>
    </row>
    <row r="13" spans="1:49" ht="42" customHeight="1" x14ac:dyDescent="0.4">
      <c r="A13" s="35">
        <v>8</v>
      </c>
      <c r="B13" s="55" t="s">
        <v>82</v>
      </c>
      <c r="C13" s="37" t="s">
        <v>38</v>
      </c>
      <c r="D13" s="56" t="s">
        <v>58</v>
      </c>
      <c r="E13" s="57" t="s">
        <v>83</v>
      </c>
      <c r="F13" s="58"/>
      <c r="G13" s="59" t="s">
        <v>42</v>
      </c>
      <c r="H13" s="58"/>
      <c r="I13" s="61" t="s">
        <v>84</v>
      </c>
      <c r="J13" s="40" t="s">
        <v>58</v>
      </c>
      <c r="K13" s="66">
        <v>44592</v>
      </c>
      <c r="L13" s="43"/>
      <c r="M13" s="43"/>
      <c r="N13" s="41"/>
      <c r="O13" s="43">
        <v>3</v>
      </c>
      <c r="P13" s="45">
        <f t="shared" si="0"/>
        <v>3</v>
      </c>
      <c r="Q13" s="46">
        <f t="shared" ref="Q13:T13" si="16">AJ13</f>
        <v>3</v>
      </c>
      <c r="R13" s="46">
        <f t="shared" si="16"/>
        <v>3</v>
      </c>
      <c r="S13" s="46">
        <f t="shared" si="16"/>
        <v>3</v>
      </c>
      <c r="T13" s="47">
        <f t="shared" si="16"/>
        <v>3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2">
        <f t="shared" ref="AJ13:AN13" si="17">P13-Z13+AE13+U13</f>
        <v>3</v>
      </c>
      <c r="AK13" s="46">
        <f t="shared" si="17"/>
        <v>3</v>
      </c>
      <c r="AL13" s="46">
        <f t="shared" si="17"/>
        <v>3</v>
      </c>
      <c r="AM13" s="46">
        <f t="shared" si="17"/>
        <v>3</v>
      </c>
      <c r="AN13" s="46">
        <f t="shared" si="17"/>
        <v>3</v>
      </c>
      <c r="AO13" s="37"/>
      <c r="AP13" s="43">
        <f t="shared" si="3"/>
        <v>3</v>
      </c>
      <c r="AQ13" s="41"/>
      <c r="AR13" s="41"/>
      <c r="AS13" s="53"/>
      <c r="AT13" s="54"/>
      <c r="AU13" s="54"/>
      <c r="AV13" s="4"/>
      <c r="AW13" s="4"/>
    </row>
    <row r="14" spans="1:49" ht="42" customHeight="1" x14ac:dyDescent="0.4">
      <c r="A14" s="35">
        <v>9</v>
      </c>
      <c r="B14" s="55" t="s">
        <v>85</v>
      </c>
      <c r="C14" s="37" t="s">
        <v>74</v>
      </c>
      <c r="D14" s="56" t="s">
        <v>59</v>
      </c>
      <c r="E14" s="57" t="s">
        <v>86</v>
      </c>
      <c r="F14" s="58" t="s">
        <v>87</v>
      </c>
      <c r="G14" s="59" t="s">
        <v>42</v>
      </c>
      <c r="H14" s="58"/>
      <c r="I14" s="61" t="s">
        <v>88</v>
      </c>
      <c r="J14" s="40" t="s">
        <v>72</v>
      </c>
      <c r="K14" s="62">
        <v>45673</v>
      </c>
      <c r="L14" s="43" t="s">
        <v>89</v>
      </c>
      <c r="M14" s="43">
        <v>131</v>
      </c>
      <c r="N14" s="41" t="s">
        <v>95</v>
      </c>
      <c r="O14" s="43">
        <v>0</v>
      </c>
      <c r="P14" s="45">
        <f t="shared" si="0"/>
        <v>0</v>
      </c>
      <c r="Q14" s="46">
        <f t="shared" ref="Q14:T14" si="18">AJ14</f>
        <v>0</v>
      </c>
      <c r="R14" s="46">
        <f t="shared" si="18"/>
        <v>0</v>
      </c>
      <c r="S14" s="46">
        <f t="shared" si="18"/>
        <v>0</v>
      </c>
      <c r="T14" s="47">
        <f t="shared" si="18"/>
        <v>0</v>
      </c>
      <c r="U14" s="48"/>
      <c r="V14" s="37"/>
      <c r="W14" s="37">
        <v>4</v>
      </c>
      <c r="X14" s="37"/>
      <c r="Y14" s="49"/>
      <c r="Z14" s="50"/>
      <c r="AA14" s="37"/>
      <c r="AB14" s="37">
        <v>4</v>
      </c>
      <c r="AC14" s="37"/>
      <c r="AD14" s="49"/>
      <c r="AE14" s="50"/>
      <c r="AF14" s="37"/>
      <c r="AG14" s="37"/>
      <c r="AH14" s="37"/>
      <c r="AI14" s="49"/>
      <c r="AJ14" s="52">
        <f t="shared" ref="AJ14:AN14" si="19">P14-Z14+AE14+U14</f>
        <v>0</v>
      </c>
      <c r="AK14" s="46">
        <f t="shared" si="19"/>
        <v>0</v>
      </c>
      <c r="AL14" s="46">
        <f t="shared" si="19"/>
        <v>0</v>
      </c>
      <c r="AM14" s="46">
        <f t="shared" si="19"/>
        <v>0</v>
      </c>
      <c r="AN14" s="46">
        <f t="shared" si="19"/>
        <v>0</v>
      </c>
      <c r="AO14" s="37"/>
      <c r="AP14" s="43">
        <f t="shared" si="3"/>
        <v>0</v>
      </c>
      <c r="AQ14" s="41"/>
      <c r="AR14" s="41">
        <v>285</v>
      </c>
      <c r="AS14" s="53"/>
      <c r="AT14" s="54"/>
      <c r="AU14" s="54"/>
      <c r="AV14" s="4"/>
      <c r="AW14" s="4"/>
    </row>
    <row r="15" spans="1:49" ht="42" customHeight="1" x14ac:dyDescent="0.4">
      <c r="A15" s="35">
        <v>10</v>
      </c>
      <c r="B15" s="67" t="s">
        <v>90</v>
      </c>
      <c r="C15" s="68" t="s">
        <v>91</v>
      </c>
      <c r="D15" s="37"/>
      <c r="E15" s="41" t="s">
        <v>92</v>
      </c>
      <c r="F15" s="68" t="s">
        <v>93</v>
      </c>
      <c r="G15" s="69" t="s">
        <v>42</v>
      </c>
      <c r="H15" s="70">
        <v>150</v>
      </c>
      <c r="I15" s="41" t="s">
        <v>94</v>
      </c>
      <c r="J15" s="39"/>
      <c r="K15" s="42">
        <v>44592</v>
      </c>
      <c r="L15" s="43"/>
      <c r="M15" s="43"/>
      <c r="N15" s="44"/>
      <c r="O15" s="43">
        <v>5</v>
      </c>
      <c r="P15" s="45">
        <f t="shared" si="0"/>
        <v>5</v>
      </c>
      <c r="Q15" s="46">
        <f t="shared" ref="Q15:T15" si="20">AJ15</f>
        <v>5</v>
      </c>
      <c r="R15" s="46">
        <f t="shared" si="20"/>
        <v>5</v>
      </c>
      <c r="S15" s="46">
        <f t="shared" si="20"/>
        <v>5</v>
      </c>
      <c r="T15" s="47">
        <f t="shared" si="20"/>
        <v>5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2">
        <f t="shared" ref="AJ15:AN15" si="21">P15-Z15+AE15+U15</f>
        <v>5</v>
      </c>
      <c r="AK15" s="46">
        <f t="shared" si="21"/>
        <v>5</v>
      </c>
      <c r="AL15" s="46">
        <f t="shared" si="21"/>
        <v>5</v>
      </c>
      <c r="AM15" s="46">
        <f t="shared" si="21"/>
        <v>5</v>
      </c>
      <c r="AN15" s="46">
        <f t="shared" si="21"/>
        <v>5</v>
      </c>
      <c r="AO15" s="37"/>
      <c r="AP15" s="43">
        <f t="shared" si="3"/>
        <v>5</v>
      </c>
      <c r="AQ15" s="41"/>
      <c r="AR15" s="41"/>
      <c r="AS15" s="53"/>
      <c r="AT15" s="54"/>
      <c r="AU15" s="54"/>
      <c r="AV15" s="4"/>
      <c r="AW15" s="4"/>
    </row>
    <row r="16" spans="1:49" ht="42" customHeight="1" x14ac:dyDescent="0.4">
      <c r="A16" s="35">
        <v>11</v>
      </c>
      <c r="B16" s="53" t="s">
        <v>96</v>
      </c>
      <c r="C16" s="41" t="s">
        <v>97</v>
      </c>
      <c r="D16" s="37" t="s">
        <v>98</v>
      </c>
      <c r="E16" s="41" t="s">
        <v>99</v>
      </c>
      <c r="F16" s="37" t="s">
        <v>100</v>
      </c>
      <c r="G16" s="38" t="s">
        <v>42</v>
      </c>
      <c r="H16" s="40">
        <v>9180</v>
      </c>
      <c r="I16" s="41" t="s">
        <v>101</v>
      </c>
      <c r="J16" s="37" t="s">
        <v>72</v>
      </c>
      <c r="K16" s="42">
        <v>45316</v>
      </c>
      <c r="L16" s="43"/>
      <c r="M16" s="43">
        <v>15</v>
      </c>
      <c r="N16" s="44"/>
      <c r="O16" s="43">
        <v>0</v>
      </c>
      <c r="P16" s="45">
        <f t="shared" si="0"/>
        <v>0</v>
      </c>
      <c r="Q16" s="46">
        <f t="shared" ref="Q16:T16" si="22">AJ16</f>
        <v>0</v>
      </c>
      <c r="R16" s="46">
        <f t="shared" si="22"/>
        <v>0</v>
      </c>
      <c r="S16" s="46">
        <f t="shared" si="22"/>
        <v>0</v>
      </c>
      <c r="T16" s="47">
        <f t="shared" si="22"/>
        <v>0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2">
        <f t="shared" ref="AJ16:AN16" si="23">P16-Z16+AE16+U16</f>
        <v>0</v>
      </c>
      <c r="AK16" s="46">
        <f t="shared" si="23"/>
        <v>0</v>
      </c>
      <c r="AL16" s="46">
        <f t="shared" si="23"/>
        <v>0</v>
      </c>
      <c r="AM16" s="46">
        <f t="shared" si="23"/>
        <v>0</v>
      </c>
      <c r="AN16" s="46">
        <f t="shared" si="23"/>
        <v>0</v>
      </c>
      <c r="AO16" s="37"/>
      <c r="AP16" s="43">
        <f t="shared" si="3"/>
        <v>0</v>
      </c>
      <c r="AQ16" s="41"/>
      <c r="AR16" s="41"/>
      <c r="AS16" s="53"/>
      <c r="AT16" s="54"/>
      <c r="AU16" s="54"/>
      <c r="AV16" s="4"/>
      <c r="AW16" s="4"/>
    </row>
    <row r="17" spans="1:49" ht="42" customHeight="1" x14ac:dyDescent="0.4">
      <c r="A17" s="35">
        <v>12</v>
      </c>
      <c r="B17" s="53" t="s">
        <v>102</v>
      </c>
      <c r="C17" s="68" t="s">
        <v>91</v>
      </c>
      <c r="D17" s="37" t="s">
        <v>98</v>
      </c>
      <c r="E17" s="41" t="s">
        <v>103</v>
      </c>
      <c r="F17" s="37" t="s">
        <v>104</v>
      </c>
      <c r="G17" s="38" t="s">
        <v>42</v>
      </c>
      <c r="H17" s="40">
        <v>4600</v>
      </c>
      <c r="I17" s="41" t="s">
        <v>103</v>
      </c>
      <c r="J17" s="37" t="s">
        <v>72</v>
      </c>
      <c r="K17" s="42">
        <v>45216</v>
      </c>
      <c r="L17" s="43">
        <v>2015</v>
      </c>
      <c r="M17" s="43">
        <v>451</v>
      </c>
      <c r="N17" s="44"/>
      <c r="O17" s="43">
        <v>0</v>
      </c>
      <c r="P17" s="45">
        <f t="shared" si="0"/>
        <v>0</v>
      </c>
      <c r="Q17" s="46">
        <f t="shared" ref="Q17:T17" si="24">AJ17</f>
        <v>0</v>
      </c>
      <c r="R17" s="46">
        <f t="shared" si="24"/>
        <v>0</v>
      </c>
      <c r="S17" s="46">
        <f t="shared" si="24"/>
        <v>0</v>
      </c>
      <c r="T17" s="47">
        <f t="shared" si="24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2">
        <f t="shared" ref="AJ17:AN17" si="25">P17-Z17+AE17+U17</f>
        <v>0</v>
      </c>
      <c r="AK17" s="46">
        <f t="shared" si="25"/>
        <v>0</v>
      </c>
      <c r="AL17" s="46">
        <f t="shared" si="25"/>
        <v>0</v>
      </c>
      <c r="AM17" s="46">
        <f t="shared" si="25"/>
        <v>0</v>
      </c>
      <c r="AN17" s="46">
        <f t="shared" si="25"/>
        <v>0</v>
      </c>
      <c r="AO17" s="37"/>
      <c r="AP17" s="43">
        <f t="shared" si="3"/>
        <v>0</v>
      </c>
      <c r="AQ17" s="41"/>
      <c r="AR17" s="41"/>
      <c r="AS17" s="53"/>
      <c r="AT17" s="54"/>
      <c r="AU17" s="54"/>
      <c r="AV17" s="4"/>
      <c r="AW17" s="4"/>
    </row>
    <row r="18" spans="1:49" ht="42" customHeight="1" x14ac:dyDescent="0.4">
      <c r="A18" s="35">
        <v>13</v>
      </c>
      <c r="B18" s="53" t="s">
        <v>105</v>
      </c>
      <c r="C18" s="41" t="s">
        <v>97</v>
      </c>
      <c r="D18" s="37" t="s">
        <v>98</v>
      </c>
      <c r="E18" s="41" t="s">
        <v>106</v>
      </c>
      <c r="F18" s="37" t="s">
        <v>107</v>
      </c>
      <c r="G18" s="38" t="s">
        <v>42</v>
      </c>
      <c r="H18" s="40">
        <v>2800</v>
      </c>
      <c r="I18" s="41" t="s">
        <v>108</v>
      </c>
      <c r="J18" s="37" t="s">
        <v>72</v>
      </c>
      <c r="K18" s="42">
        <v>45107</v>
      </c>
      <c r="L18" s="43" t="s">
        <v>109</v>
      </c>
      <c r="M18" s="43">
        <v>393</v>
      </c>
      <c r="N18" s="41"/>
      <c r="O18" s="43">
        <v>5</v>
      </c>
      <c r="P18" s="45">
        <f t="shared" si="0"/>
        <v>5</v>
      </c>
      <c r="Q18" s="46">
        <f t="shared" ref="Q18:T18" si="26">AJ18</f>
        <v>5</v>
      </c>
      <c r="R18" s="46">
        <f t="shared" si="26"/>
        <v>5</v>
      </c>
      <c r="S18" s="46">
        <f t="shared" si="26"/>
        <v>5</v>
      </c>
      <c r="T18" s="47">
        <f t="shared" si="26"/>
        <v>5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2">
        <f t="shared" ref="AJ18:AN18" si="27">P18-Z18+AE18+U18</f>
        <v>5</v>
      </c>
      <c r="AK18" s="46">
        <f t="shared" si="27"/>
        <v>5</v>
      </c>
      <c r="AL18" s="46">
        <f t="shared" si="27"/>
        <v>5</v>
      </c>
      <c r="AM18" s="46">
        <f t="shared" si="27"/>
        <v>5</v>
      </c>
      <c r="AN18" s="46">
        <f t="shared" si="27"/>
        <v>5</v>
      </c>
      <c r="AO18" s="37"/>
      <c r="AP18" s="43">
        <f t="shared" si="3"/>
        <v>5</v>
      </c>
      <c r="AQ18" s="41"/>
      <c r="AR18" s="41"/>
      <c r="AS18" s="53"/>
      <c r="AT18" s="54"/>
      <c r="AU18" s="54"/>
      <c r="AV18" s="4"/>
      <c r="AW18" s="4"/>
    </row>
    <row r="19" spans="1:49" ht="42" customHeight="1" x14ac:dyDescent="0.4">
      <c r="A19" s="35">
        <v>14</v>
      </c>
      <c r="B19" s="53" t="s">
        <v>110</v>
      </c>
      <c r="C19" s="68" t="s">
        <v>91</v>
      </c>
      <c r="D19" s="37" t="s">
        <v>98</v>
      </c>
      <c r="E19" s="41" t="s">
        <v>111</v>
      </c>
      <c r="F19" s="37" t="s">
        <v>112</v>
      </c>
      <c r="G19" s="71" t="s">
        <v>42</v>
      </c>
      <c r="H19" s="40">
        <v>9180</v>
      </c>
      <c r="I19" s="41" t="s">
        <v>113</v>
      </c>
      <c r="J19" s="37" t="s">
        <v>72</v>
      </c>
      <c r="K19" s="72">
        <v>45316</v>
      </c>
      <c r="L19" s="43"/>
      <c r="M19" s="43">
        <v>15</v>
      </c>
      <c r="N19" s="44"/>
      <c r="O19" s="43">
        <v>0</v>
      </c>
      <c r="P19" s="45">
        <f t="shared" si="0"/>
        <v>0</v>
      </c>
      <c r="Q19" s="46">
        <f t="shared" ref="Q19:T19" si="28">AJ19</f>
        <v>0</v>
      </c>
      <c r="R19" s="46">
        <f t="shared" si="28"/>
        <v>0</v>
      </c>
      <c r="S19" s="46">
        <f t="shared" si="28"/>
        <v>0</v>
      </c>
      <c r="T19" s="47">
        <f t="shared" si="28"/>
        <v>0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2">
        <f t="shared" ref="AJ19:AN19" si="29">P19-Z19+AE19+U19</f>
        <v>0</v>
      </c>
      <c r="AK19" s="46">
        <f t="shared" si="29"/>
        <v>0</v>
      </c>
      <c r="AL19" s="46">
        <f t="shared" si="29"/>
        <v>0</v>
      </c>
      <c r="AM19" s="46">
        <f t="shared" si="29"/>
        <v>0</v>
      </c>
      <c r="AN19" s="46">
        <f t="shared" si="29"/>
        <v>0</v>
      </c>
      <c r="AO19" s="37"/>
      <c r="AP19" s="43">
        <f t="shared" si="3"/>
        <v>0</v>
      </c>
      <c r="AQ19" s="41"/>
      <c r="AR19" s="41"/>
      <c r="AS19" s="53"/>
      <c r="AT19" s="54"/>
      <c r="AU19" s="54"/>
      <c r="AV19" s="4"/>
      <c r="AW19" s="4"/>
    </row>
    <row r="20" spans="1:49" ht="42" customHeight="1" x14ac:dyDescent="0.4">
      <c r="A20" s="35">
        <v>15</v>
      </c>
      <c r="B20" s="44" t="s">
        <v>114</v>
      </c>
      <c r="C20" s="41" t="s">
        <v>97</v>
      </c>
      <c r="D20" s="41" t="s">
        <v>98</v>
      </c>
      <c r="E20" s="41" t="s">
        <v>115</v>
      </c>
      <c r="F20" s="41" t="s">
        <v>116</v>
      </c>
      <c r="G20" s="44" t="s">
        <v>42</v>
      </c>
      <c r="H20" s="74">
        <v>36300</v>
      </c>
      <c r="I20" s="41" t="s">
        <v>117</v>
      </c>
      <c r="J20" s="37" t="s">
        <v>72</v>
      </c>
      <c r="K20" s="72">
        <v>45299</v>
      </c>
      <c r="L20" s="43"/>
      <c r="M20" s="43">
        <v>6</v>
      </c>
      <c r="N20" s="44">
        <v>0</v>
      </c>
      <c r="O20" s="43">
        <v>0</v>
      </c>
      <c r="P20" s="45">
        <f t="shared" si="0"/>
        <v>0</v>
      </c>
      <c r="Q20" s="46">
        <f t="shared" ref="Q20:T20" si="30">AJ20</f>
        <v>0</v>
      </c>
      <c r="R20" s="46">
        <f t="shared" si="30"/>
        <v>0</v>
      </c>
      <c r="S20" s="46">
        <f t="shared" si="30"/>
        <v>0</v>
      </c>
      <c r="T20" s="47">
        <f t="shared" si="30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2">
        <f t="shared" ref="AJ20:AN20" si="31">P20-Z20+AE20+U20</f>
        <v>0</v>
      </c>
      <c r="AK20" s="46">
        <f t="shared" si="31"/>
        <v>0</v>
      </c>
      <c r="AL20" s="46">
        <f t="shared" si="31"/>
        <v>0</v>
      </c>
      <c r="AM20" s="46">
        <f t="shared" si="31"/>
        <v>0</v>
      </c>
      <c r="AN20" s="46">
        <f t="shared" si="31"/>
        <v>0</v>
      </c>
      <c r="AO20" s="37"/>
      <c r="AP20" s="43">
        <f t="shared" si="3"/>
        <v>0</v>
      </c>
      <c r="AQ20" s="53"/>
      <c r="AR20" s="53"/>
      <c r="AS20" s="53"/>
      <c r="AT20" s="54"/>
      <c r="AU20" s="54"/>
      <c r="AV20" s="4"/>
      <c r="AW20" s="4"/>
    </row>
    <row r="21" spans="1:49" ht="42" customHeight="1" x14ac:dyDescent="0.4">
      <c r="A21" s="35">
        <v>16</v>
      </c>
      <c r="B21" s="44" t="s">
        <v>118</v>
      </c>
      <c r="C21" s="41" t="s">
        <v>97</v>
      </c>
      <c r="D21" s="41" t="s">
        <v>98</v>
      </c>
      <c r="E21" s="41" t="s">
        <v>119</v>
      </c>
      <c r="F21" s="41" t="s">
        <v>120</v>
      </c>
      <c r="G21" s="44" t="s">
        <v>42</v>
      </c>
      <c r="H21" s="74"/>
      <c r="I21" s="41" t="s">
        <v>121</v>
      </c>
      <c r="J21" s="37" t="s">
        <v>72</v>
      </c>
      <c r="K21" s="42">
        <v>45336</v>
      </c>
      <c r="L21" s="75" t="s">
        <v>122</v>
      </c>
      <c r="M21" s="43">
        <v>37</v>
      </c>
      <c r="N21" s="44">
        <v>0</v>
      </c>
      <c r="O21" s="43">
        <v>0</v>
      </c>
      <c r="P21" s="45">
        <f t="shared" si="0"/>
        <v>0</v>
      </c>
      <c r="Q21" s="46">
        <f t="shared" ref="Q21:T21" si="32">AJ21</f>
        <v>0</v>
      </c>
      <c r="R21" s="46">
        <f t="shared" si="32"/>
        <v>0</v>
      </c>
      <c r="S21" s="46">
        <f t="shared" si="32"/>
        <v>0</v>
      </c>
      <c r="T21" s="47">
        <f t="shared" si="32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2">
        <f t="shared" ref="AJ21:AN21" si="33">P21-Z21+AE21+U21</f>
        <v>0</v>
      </c>
      <c r="AK21" s="46">
        <f t="shared" si="33"/>
        <v>0</v>
      </c>
      <c r="AL21" s="46">
        <f t="shared" si="33"/>
        <v>0</v>
      </c>
      <c r="AM21" s="46">
        <f t="shared" si="33"/>
        <v>0</v>
      </c>
      <c r="AN21" s="46">
        <f t="shared" si="33"/>
        <v>0</v>
      </c>
      <c r="AO21" s="37"/>
      <c r="AP21" s="43">
        <f t="shared" si="3"/>
        <v>0</v>
      </c>
      <c r="AQ21" s="53"/>
      <c r="AR21" s="53"/>
      <c r="AS21" s="53"/>
      <c r="AT21" s="54"/>
      <c r="AU21" s="54"/>
      <c r="AV21" s="4"/>
      <c r="AW21" s="4"/>
    </row>
    <row r="22" spans="1:49" ht="42" customHeight="1" x14ac:dyDescent="0.4">
      <c r="A22" s="35">
        <v>17</v>
      </c>
      <c r="B22" s="44" t="s">
        <v>123</v>
      </c>
      <c r="C22" s="41" t="s">
        <v>97</v>
      </c>
      <c r="D22" s="41" t="s">
        <v>98</v>
      </c>
      <c r="E22" s="41" t="s">
        <v>124</v>
      </c>
      <c r="F22" s="41" t="s">
        <v>125</v>
      </c>
      <c r="G22" s="44" t="s">
        <v>42</v>
      </c>
      <c r="H22" s="74"/>
      <c r="I22" s="41" t="s">
        <v>126</v>
      </c>
      <c r="J22" s="37" t="s">
        <v>72</v>
      </c>
      <c r="K22" s="42">
        <v>45336</v>
      </c>
      <c r="L22" s="75" t="s">
        <v>122</v>
      </c>
      <c r="M22" s="43">
        <v>37</v>
      </c>
      <c r="N22" s="44">
        <v>0</v>
      </c>
      <c r="O22" s="43">
        <v>0</v>
      </c>
      <c r="P22" s="45">
        <f t="shared" si="0"/>
        <v>0</v>
      </c>
      <c r="Q22" s="46">
        <f t="shared" ref="Q22:T22" si="34">AJ22</f>
        <v>0</v>
      </c>
      <c r="R22" s="46">
        <f t="shared" si="34"/>
        <v>0</v>
      </c>
      <c r="S22" s="46">
        <f t="shared" si="34"/>
        <v>0</v>
      </c>
      <c r="T22" s="47">
        <f t="shared" si="34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2">
        <f t="shared" ref="AJ22:AN22" si="35">P22-Z22+AE22+U22</f>
        <v>0</v>
      </c>
      <c r="AK22" s="46">
        <f t="shared" si="35"/>
        <v>0</v>
      </c>
      <c r="AL22" s="46">
        <f t="shared" si="35"/>
        <v>0</v>
      </c>
      <c r="AM22" s="46">
        <f t="shared" si="35"/>
        <v>0</v>
      </c>
      <c r="AN22" s="46">
        <f t="shared" si="35"/>
        <v>0</v>
      </c>
      <c r="AO22" s="37"/>
      <c r="AP22" s="43">
        <f t="shared" si="3"/>
        <v>0</v>
      </c>
      <c r="AQ22" s="53"/>
      <c r="AR22" s="53"/>
      <c r="AS22" s="53"/>
      <c r="AT22" s="54"/>
      <c r="AU22" s="54"/>
      <c r="AV22" s="4"/>
      <c r="AW22" s="4"/>
    </row>
    <row r="23" spans="1:49" ht="42" customHeight="1" x14ac:dyDescent="0.4">
      <c r="A23" s="35">
        <v>18</v>
      </c>
      <c r="B23" s="44" t="s">
        <v>127</v>
      </c>
      <c r="C23" s="41" t="s">
        <v>97</v>
      </c>
      <c r="D23" s="41" t="s">
        <v>98</v>
      </c>
      <c r="E23" s="41" t="s">
        <v>128</v>
      </c>
      <c r="F23" s="41" t="s">
        <v>129</v>
      </c>
      <c r="G23" s="44" t="s">
        <v>42</v>
      </c>
      <c r="H23" s="74"/>
      <c r="I23" s="41" t="s">
        <v>130</v>
      </c>
      <c r="J23" s="37" t="s">
        <v>72</v>
      </c>
      <c r="K23" s="42">
        <v>45336</v>
      </c>
      <c r="L23" s="75" t="s">
        <v>122</v>
      </c>
      <c r="M23" s="43">
        <v>38</v>
      </c>
      <c r="N23" s="44">
        <v>0</v>
      </c>
      <c r="O23" s="43">
        <v>0</v>
      </c>
      <c r="P23" s="45">
        <f t="shared" si="0"/>
        <v>0</v>
      </c>
      <c r="Q23" s="46">
        <f t="shared" ref="Q23:T23" si="36">AJ23</f>
        <v>0</v>
      </c>
      <c r="R23" s="46">
        <f t="shared" si="36"/>
        <v>0</v>
      </c>
      <c r="S23" s="46">
        <f t="shared" si="36"/>
        <v>0</v>
      </c>
      <c r="T23" s="47">
        <f t="shared" si="36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2">
        <f t="shared" ref="AJ23:AN23" si="37">P23-Z23+AE23+U23</f>
        <v>0</v>
      </c>
      <c r="AK23" s="46">
        <f t="shared" si="37"/>
        <v>0</v>
      </c>
      <c r="AL23" s="46">
        <f t="shared" si="37"/>
        <v>0</v>
      </c>
      <c r="AM23" s="46">
        <f t="shared" si="37"/>
        <v>0</v>
      </c>
      <c r="AN23" s="46">
        <f t="shared" si="37"/>
        <v>0</v>
      </c>
      <c r="AO23" s="37"/>
      <c r="AP23" s="43">
        <f t="shared" si="3"/>
        <v>0</v>
      </c>
      <c r="AQ23" s="53"/>
      <c r="AR23" s="53"/>
      <c r="AS23" s="53"/>
      <c r="AT23" s="54"/>
      <c r="AU23" s="54"/>
      <c r="AV23" s="4"/>
      <c r="AW23" s="4"/>
    </row>
    <row r="24" spans="1:49" ht="42" customHeight="1" x14ac:dyDescent="0.4">
      <c r="A24" s="35">
        <v>19</v>
      </c>
      <c r="B24" s="44" t="s">
        <v>131</v>
      </c>
      <c r="C24" s="37" t="s">
        <v>132</v>
      </c>
      <c r="D24" s="41"/>
      <c r="E24" s="41" t="s">
        <v>133</v>
      </c>
      <c r="F24" s="41" t="s">
        <v>134</v>
      </c>
      <c r="G24" s="44" t="s">
        <v>42</v>
      </c>
      <c r="H24" s="74"/>
      <c r="I24" s="41" t="s">
        <v>135</v>
      </c>
      <c r="J24" s="37" t="s">
        <v>136</v>
      </c>
      <c r="K24" s="42">
        <v>45454</v>
      </c>
      <c r="L24" s="75" t="s">
        <v>137</v>
      </c>
      <c r="M24" s="43">
        <v>76</v>
      </c>
      <c r="N24" s="44">
        <v>0</v>
      </c>
      <c r="O24" s="43">
        <v>0</v>
      </c>
      <c r="P24" s="45">
        <f t="shared" si="0"/>
        <v>0</v>
      </c>
      <c r="Q24" s="46">
        <f t="shared" ref="Q24:T24" si="38">AJ24</f>
        <v>0</v>
      </c>
      <c r="R24" s="46">
        <f t="shared" si="38"/>
        <v>0</v>
      </c>
      <c r="S24" s="46">
        <f t="shared" si="38"/>
        <v>0</v>
      </c>
      <c r="T24" s="47">
        <f t="shared" si="38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2">
        <f t="shared" ref="AJ24:AN24" si="39">P24-Z24+AE24+U24</f>
        <v>0</v>
      </c>
      <c r="AK24" s="46">
        <f t="shared" si="39"/>
        <v>0</v>
      </c>
      <c r="AL24" s="46">
        <f t="shared" si="39"/>
        <v>0</v>
      </c>
      <c r="AM24" s="46">
        <f t="shared" si="39"/>
        <v>0</v>
      </c>
      <c r="AN24" s="46">
        <f t="shared" si="39"/>
        <v>0</v>
      </c>
      <c r="AO24" s="37"/>
      <c r="AP24" s="43">
        <f t="shared" si="3"/>
        <v>0</v>
      </c>
      <c r="AQ24" s="53"/>
      <c r="AR24" s="53"/>
      <c r="AS24" s="53"/>
      <c r="AT24" s="54"/>
      <c r="AU24" s="54"/>
      <c r="AV24" s="4"/>
      <c r="AW24" s="4"/>
    </row>
    <row r="25" spans="1:49" ht="42" customHeight="1" x14ac:dyDescent="0.4">
      <c r="A25" s="35">
        <v>20</v>
      </c>
      <c r="B25" s="53" t="s">
        <v>1371</v>
      </c>
      <c r="C25" s="68" t="s">
        <v>91</v>
      </c>
      <c r="D25" s="41" t="s">
        <v>58</v>
      </c>
      <c r="E25" s="41" t="s">
        <v>139</v>
      </c>
      <c r="F25" s="41" t="s">
        <v>140</v>
      </c>
      <c r="G25" s="53" t="s">
        <v>42</v>
      </c>
      <c r="H25" s="74">
        <v>2800</v>
      </c>
      <c r="I25" s="41" t="s">
        <v>141</v>
      </c>
      <c r="J25" s="41" t="s">
        <v>72</v>
      </c>
      <c r="K25" s="42">
        <v>45574</v>
      </c>
      <c r="L25" s="43" t="s">
        <v>142</v>
      </c>
      <c r="M25" s="43">
        <v>71</v>
      </c>
      <c r="N25" s="53">
        <v>8</v>
      </c>
      <c r="O25" s="43">
        <v>8</v>
      </c>
      <c r="P25" s="45">
        <f t="shared" si="0"/>
        <v>8</v>
      </c>
      <c r="Q25" s="46">
        <f t="shared" ref="Q25:T25" si="40">AJ25</f>
        <v>8</v>
      </c>
      <c r="R25" s="46">
        <f t="shared" si="40"/>
        <v>8</v>
      </c>
      <c r="S25" s="46">
        <f t="shared" si="40"/>
        <v>8</v>
      </c>
      <c r="T25" s="47">
        <f t="shared" si="40"/>
        <v>8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2">
        <f t="shared" ref="AJ25:AN25" si="41">P25-Z25+AE25+U25</f>
        <v>8</v>
      </c>
      <c r="AK25" s="46">
        <f t="shared" si="41"/>
        <v>8</v>
      </c>
      <c r="AL25" s="46">
        <f t="shared" si="41"/>
        <v>8</v>
      </c>
      <c r="AM25" s="46">
        <f t="shared" si="41"/>
        <v>8</v>
      </c>
      <c r="AN25" s="46">
        <f t="shared" si="41"/>
        <v>8</v>
      </c>
      <c r="AO25" s="37"/>
      <c r="AP25" s="43">
        <f t="shared" si="3"/>
        <v>8</v>
      </c>
      <c r="AQ25" s="41"/>
      <c r="AR25" s="41"/>
      <c r="AS25" s="53"/>
      <c r="AT25" s="54"/>
      <c r="AU25" s="54"/>
      <c r="AV25" s="4"/>
      <c r="AW25" s="4"/>
    </row>
    <row r="26" spans="1:49" ht="42" customHeight="1" x14ac:dyDescent="0.4">
      <c r="A26" s="35">
        <v>21</v>
      </c>
      <c r="B26" s="53" t="s">
        <v>1371</v>
      </c>
      <c r="C26" s="68" t="s">
        <v>91</v>
      </c>
      <c r="D26" s="37" t="s">
        <v>58</v>
      </c>
      <c r="E26" s="41" t="s">
        <v>139</v>
      </c>
      <c r="F26" s="37" t="s">
        <v>143</v>
      </c>
      <c r="G26" s="38" t="s">
        <v>42</v>
      </c>
      <c r="H26" s="40">
        <v>2800</v>
      </c>
      <c r="I26" s="41" t="s">
        <v>144</v>
      </c>
      <c r="J26" s="37" t="s">
        <v>72</v>
      </c>
      <c r="K26" s="42">
        <v>45574</v>
      </c>
      <c r="L26" s="43" t="s">
        <v>142</v>
      </c>
      <c r="M26" s="43">
        <v>71</v>
      </c>
      <c r="N26" s="41">
        <v>8</v>
      </c>
      <c r="O26" s="43">
        <v>10</v>
      </c>
      <c r="P26" s="45">
        <f t="shared" si="0"/>
        <v>10</v>
      </c>
      <c r="Q26" s="46">
        <f t="shared" ref="Q26:T26" si="42">AJ26</f>
        <v>10</v>
      </c>
      <c r="R26" s="46">
        <f t="shared" si="42"/>
        <v>10</v>
      </c>
      <c r="S26" s="46">
        <f t="shared" si="42"/>
        <v>10</v>
      </c>
      <c r="T26" s="47">
        <f t="shared" si="42"/>
        <v>10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2">
        <f t="shared" ref="AJ26:AN26" si="43">P26-Z26+AE26+U26</f>
        <v>10</v>
      </c>
      <c r="AK26" s="46">
        <f t="shared" si="43"/>
        <v>10</v>
      </c>
      <c r="AL26" s="46">
        <f t="shared" si="43"/>
        <v>10</v>
      </c>
      <c r="AM26" s="46">
        <f t="shared" si="43"/>
        <v>10</v>
      </c>
      <c r="AN26" s="46">
        <f t="shared" si="43"/>
        <v>10</v>
      </c>
      <c r="AO26" s="37"/>
      <c r="AP26" s="43">
        <f t="shared" si="3"/>
        <v>10</v>
      </c>
      <c r="AQ26" s="41"/>
      <c r="AR26" s="41"/>
      <c r="AS26" s="53"/>
      <c r="AT26" s="54"/>
      <c r="AU26" s="54"/>
      <c r="AV26" s="4"/>
      <c r="AW26" s="4"/>
    </row>
    <row r="27" spans="1:49" ht="42" customHeight="1" x14ac:dyDescent="0.5">
      <c r="A27" s="35">
        <v>22</v>
      </c>
      <c r="B27" s="53" t="s">
        <v>1371</v>
      </c>
      <c r="C27" s="68" t="s">
        <v>91</v>
      </c>
      <c r="D27" s="37" t="s">
        <v>58</v>
      </c>
      <c r="E27" s="41" t="s">
        <v>139</v>
      </c>
      <c r="F27" s="37" t="s">
        <v>145</v>
      </c>
      <c r="G27" s="38" t="s">
        <v>42</v>
      </c>
      <c r="H27" s="40">
        <v>2800</v>
      </c>
      <c r="I27" s="41" t="s">
        <v>146</v>
      </c>
      <c r="J27" s="37" t="s">
        <v>72</v>
      </c>
      <c r="K27" s="42">
        <v>45574</v>
      </c>
      <c r="L27" s="43" t="s">
        <v>142</v>
      </c>
      <c r="M27" s="43">
        <v>71</v>
      </c>
      <c r="N27" s="53" t="s">
        <v>185</v>
      </c>
      <c r="O27" s="43">
        <v>8</v>
      </c>
      <c r="P27" s="45">
        <f t="shared" si="0"/>
        <v>8</v>
      </c>
      <c r="Q27" s="46">
        <f t="shared" ref="Q27:T27" si="44">AJ27</f>
        <v>8</v>
      </c>
      <c r="R27" s="46">
        <f t="shared" si="44"/>
        <v>7</v>
      </c>
      <c r="S27" s="46">
        <f t="shared" si="44"/>
        <v>7</v>
      </c>
      <c r="T27" s="47">
        <f t="shared" si="44"/>
        <v>7</v>
      </c>
      <c r="U27" s="48"/>
      <c r="V27" s="37"/>
      <c r="W27" s="37"/>
      <c r="X27" s="37"/>
      <c r="Y27" s="49"/>
      <c r="Z27" s="50"/>
      <c r="AA27" s="37">
        <v>1</v>
      </c>
      <c r="AB27" s="37"/>
      <c r="AC27" s="37"/>
      <c r="AD27" s="49">
        <v>1</v>
      </c>
      <c r="AE27" s="50"/>
      <c r="AF27" s="37"/>
      <c r="AG27" s="37"/>
      <c r="AH27" s="37"/>
      <c r="AI27" s="49"/>
      <c r="AJ27" s="52">
        <f t="shared" ref="AJ27:AN27" si="45">P27-Z27+AE27+U27</f>
        <v>8</v>
      </c>
      <c r="AK27" s="46">
        <f t="shared" si="45"/>
        <v>7</v>
      </c>
      <c r="AL27" s="46">
        <f t="shared" si="45"/>
        <v>7</v>
      </c>
      <c r="AM27" s="46">
        <f t="shared" si="45"/>
        <v>7</v>
      </c>
      <c r="AN27" s="46">
        <f t="shared" si="45"/>
        <v>6</v>
      </c>
      <c r="AO27" s="37"/>
      <c r="AP27" s="43">
        <f t="shared" si="3"/>
        <v>6</v>
      </c>
      <c r="AQ27" s="107">
        <v>4147989008</v>
      </c>
      <c r="AR27" s="107" t="s">
        <v>187</v>
      </c>
      <c r="AS27" s="53" t="s">
        <v>188</v>
      </c>
      <c r="AT27" s="54"/>
      <c r="AU27" s="54"/>
      <c r="AV27" s="4"/>
      <c r="AW27" s="4"/>
    </row>
    <row r="28" spans="1:49" ht="42" customHeight="1" x14ac:dyDescent="0.4">
      <c r="A28" s="35">
        <v>23</v>
      </c>
      <c r="B28" s="53" t="s">
        <v>151</v>
      </c>
      <c r="C28" s="37" t="s">
        <v>97</v>
      </c>
      <c r="D28" s="37" t="s">
        <v>98</v>
      </c>
      <c r="E28" s="41" t="s">
        <v>152</v>
      </c>
      <c r="F28" s="37" t="s">
        <v>153</v>
      </c>
      <c r="G28" s="38" t="s">
        <v>42</v>
      </c>
      <c r="H28" s="40">
        <v>6300</v>
      </c>
      <c r="I28" s="41" t="s">
        <v>152</v>
      </c>
      <c r="J28" s="37" t="s">
        <v>72</v>
      </c>
      <c r="K28" s="72">
        <v>45139</v>
      </c>
      <c r="L28" s="43">
        <v>781781092133</v>
      </c>
      <c r="M28" s="43">
        <v>419</v>
      </c>
      <c r="N28" s="44"/>
      <c r="O28" s="43">
        <v>0</v>
      </c>
      <c r="P28" s="45">
        <f t="shared" si="0"/>
        <v>0</v>
      </c>
      <c r="Q28" s="46">
        <f t="shared" ref="Q28:T28" si="46">AJ28</f>
        <v>0</v>
      </c>
      <c r="R28" s="46">
        <f t="shared" si="46"/>
        <v>0</v>
      </c>
      <c r="S28" s="46">
        <f t="shared" si="46"/>
        <v>0</v>
      </c>
      <c r="T28" s="47">
        <f t="shared" si="46"/>
        <v>0</v>
      </c>
      <c r="U28" s="48"/>
      <c r="V28" s="37"/>
      <c r="W28" s="37"/>
      <c r="X28" s="37"/>
      <c r="Y28" s="49"/>
      <c r="Z28" s="50"/>
      <c r="AA28" s="37"/>
      <c r="AB28" s="37"/>
      <c r="AC28" s="37"/>
      <c r="AD28" s="49"/>
      <c r="AE28" s="50"/>
      <c r="AF28" s="37"/>
      <c r="AG28" s="37"/>
      <c r="AH28" s="37"/>
      <c r="AI28" s="49"/>
      <c r="AJ28" s="52">
        <f t="shared" ref="AJ28:AN28" si="47">P28-Z28+AE28+U28</f>
        <v>0</v>
      </c>
      <c r="AK28" s="46">
        <f t="shared" si="47"/>
        <v>0</v>
      </c>
      <c r="AL28" s="46">
        <f t="shared" si="47"/>
        <v>0</v>
      </c>
      <c r="AM28" s="46">
        <f t="shared" si="47"/>
        <v>0</v>
      </c>
      <c r="AN28" s="46">
        <f t="shared" si="47"/>
        <v>0</v>
      </c>
      <c r="AO28" s="37"/>
      <c r="AP28" s="43">
        <f t="shared" si="3"/>
        <v>0</v>
      </c>
      <c r="AQ28" s="41"/>
      <c r="AR28" s="41"/>
      <c r="AS28" s="53"/>
      <c r="AT28" s="54"/>
      <c r="AU28" s="54"/>
      <c r="AV28" s="4"/>
      <c r="AW28" s="4"/>
    </row>
    <row r="29" spans="1:49" ht="42" customHeight="1" x14ac:dyDescent="0.4">
      <c r="A29" s="35">
        <v>24</v>
      </c>
      <c r="B29" s="53" t="s">
        <v>154</v>
      </c>
      <c r="C29" s="37" t="s">
        <v>155</v>
      </c>
      <c r="D29" s="37" t="s">
        <v>59</v>
      </c>
      <c r="E29" s="41" t="s">
        <v>59</v>
      </c>
      <c r="F29" s="37"/>
      <c r="G29" s="38" t="s">
        <v>42</v>
      </c>
      <c r="H29" s="40"/>
      <c r="I29" s="41"/>
      <c r="J29" s="37"/>
      <c r="K29" s="42">
        <v>45568</v>
      </c>
      <c r="L29" s="43"/>
      <c r="M29" s="43">
        <v>62</v>
      </c>
      <c r="N29" s="44"/>
      <c r="O29" s="43">
        <v>2</v>
      </c>
      <c r="P29" s="45">
        <f t="shared" si="0"/>
        <v>2</v>
      </c>
      <c r="Q29" s="46">
        <f t="shared" ref="Q29:T29" si="48">AJ29</f>
        <v>2</v>
      </c>
      <c r="R29" s="46">
        <f t="shared" si="48"/>
        <v>2</v>
      </c>
      <c r="S29" s="46">
        <f t="shared" si="48"/>
        <v>2</v>
      </c>
      <c r="T29" s="47">
        <f t="shared" si="48"/>
        <v>2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2">
        <f t="shared" ref="AJ29:AN29" si="49">P29-Z29+AE29+U29</f>
        <v>2</v>
      </c>
      <c r="AK29" s="46">
        <f t="shared" si="49"/>
        <v>2</v>
      </c>
      <c r="AL29" s="46">
        <f t="shared" si="49"/>
        <v>2</v>
      </c>
      <c r="AM29" s="46">
        <f t="shared" si="49"/>
        <v>2</v>
      </c>
      <c r="AN29" s="46">
        <f t="shared" si="49"/>
        <v>2</v>
      </c>
      <c r="AO29" s="37"/>
      <c r="AP29" s="43">
        <f t="shared" si="3"/>
        <v>2</v>
      </c>
      <c r="AQ29" s="41"/>
      <c r="AR29" s="41"/>
      <c r="AS29" s="53"/>
      <c r="AT29" s="54"/>
      <c r="AU29" s="54"/>
      <c r="AV29" s="4"/>
      <c r="AW29" s="4"/>
    </row>
    <row r="30" spans="1:49" ht="42" customHeight="1" x14ac:dyDescent="0.4">
      <c r="A30" s="35">
        <v>25</v>
      </c>
      <c r="B30" s="53" t="s">
        <v>156</v>
      </c>
      <c r="C30" s="37" t="s">
        <v>74</v>
      </c>
      <c r="D30" s="99" t="s">
        <v>58</v>
      </c>
      <c r="E30" s="41" t="s">
        <v>157</v>
      </c>
      <c r="F30" s="37" t="s">
        <v>158</v>
      </c>
      <c r="G30" s="38" t="s">
        <v>42</v>
      </c>
      <c r="H30" s="40">
        <v>9500</v>
      </c>
      <c r="I30" s="41" t="s">
        <v>159</v>
      </c>
      <c r="J30" s="37" t="s">
        <v>160</v>
      </c>
      <c r="K30" s="42">
        <v>45666</v>
      </c>
      <c r="L30" s="43" t="s">
        <v>45</v>
      </c>
      <c r="M30" s="43">
        <v>117</v>
      </c>
      <c r="N30" s="44" t="s">
        <v>202</v>
      </c>
      <c r="O30" s="43">
        <v>0</v>
      </c>
      <c r="P30" s="45">
        <f t="shared" si="0"/>
        <v>0</v>
      </c>
      <c r="Q30" s="46">
        <f t="shared" ref="Q30:T30" si="50">AJ30</f>
        <v>2</v>
      </c>
      <c r="R30" s="46">
        <f t="shared" si="50"/>
        <v>1</v>
      </c>
      <c r="S30" s="46">
        <f t="shared" si="50"/>
        <v>1</v>
      </c>
      <c r="T30" s="47">
        <f t="shared" si="50"/>
        <v>1</v>
      </c>
      <c r="U30" s="48">
        <v>2</v>
      </c>
      <c r="V30" s="37"/>
      <c r="W30" s="37"/>
      <c r="X30" s="37"/>
      <c r="Y30" s="49"/>
      <c r="Z30" s="50"/>
      <c r="AA30" s="37">
        <v>1</v>
      </c>
      <c r="AB30" s="37"/>
      <c r="AC30" s="37"/>
      <c r="AD30" s="49"/>
      <c r="AE30" s="50"/>
      <c r="AF30" s="37"/>
      <c r="AG30" s="37"/>
      <c r="AH30" s="37"/>
      <c r="AI30" s="49"/>
      <c r="AJ30" s="52">
        <f t="shared" ref="AJ30:AN30" si="51">P30-Z30+AE30+U30</f>
        <v>2</v>
      </c>
      <c r="AK30" s="46">
        <f t="shared" si="51"/>
        <v>1</v>
      </c>
      <c r="AL30" s="46">
        <f t="shared" si="51"/>
        <v>1</v>
      </c>
      <c r="AM30" s="46">
        <f t="shared" si="51"/>
        <v>1</v>
      </c>
      <c r="AN30" s="46">
        <f t="shared" si="51"/>
        <v>1</v>
      </c>
      <c r="AO30" s="37"/>
      <c r="AP30" s="43">
        <f t="shared" si="3"/>
        <v>1</v>
      </c>
      <c r="AQ30" s="41">
        <v>837175793</v>
      </c>
      <c r="AR30" s="41">
        <v>262</v>
      </c>
      <c r="AS30" s="53" t="s">
        <v>209</v>
      </c>
      <c r="AT30" s="54"/>
      <c r="AU30" s="54"/>
      <c r="AV30" s="4"/>
      <c r="AW30" s="4"/>
    </row>
    <row r="31" spans="1:49" ht="42" customHeight="1" x14ac:dyDescent="0.4">
      <c r="A31" s="35">
        <v>26</v>
      </c>
      <c r="B31" s="53" t="s">
        <v>161</v>
      </c>
      <c r="C31" s="37" t="s">
        <v>38</v>
      </c>
      <c r="D31" s="100" t="s">
        <v>58</v>
      </c>
      <c r="E31" s="41" t="s">
        <v>157</v>
      </c>
      <c r="F31" s="37" t="s">
        <v>162</v>
      </c>
      <c r="G31" s="38" t="s">
        <v>42</v>
      </c>
      <c r="H31" s="38" t="s">
        <v>163</v>
      </c>
      <c r="I31" s="41" t="s">
        <v>164</v>
      </c>
      <c r="J31" s="37" t="s">
        <v>72</v>
      </c>
      <c r="K31" s="42">
        <v>45107</v>
      </c>
      <c r="L31" s="43" t="s">
        <v>109</v>
      </c>
      <c r="M31" s="43">
        <v>393</v>
      </c>
      <c r="N31" s="44">
        <v>1</v>
      </c>
      <c r="O31" s="43">
        <v>1</v>
      </c>
      <c r="P31" s="45">
        <f t="shared" si="0"/>
        <v>1</v>
      </c>
      <c r="Q31" s="46">
        <f t="shared" ref="Q31:T31" si="52">AJ31</f>
        <v>1</v>
      </c>
      <c r="R31" s="46">
        <f t="shared" si="52"/>
        <v>1</v>
      </c>
      <c r="S31" s="46">
        <f t="shared" si="52"/>
        <v>1</v>
      </c>
      <c r="T31" s="47">
        <f t="shared" si="52"/>
        <v>1</v>
      </c>
      <c r="U31" s="48"/>
      <c r="V31" s="37"/>
      <c r="W31" s="37"/>
      <c r="X31" s="37"/>
      <c r="Y31" s="49"/>
      <c r="Z31" s="50"/>
      <c r="AA31" s="37"/>
      <c r="AB31" s="37"/>
      <c r="AC31" s="37"/>
      <c r="AD31" s="49"/>
      <c r="AE31" s="50"/>
      <c r="AF31" s="37"/>
      <c r="AG31" s="37"/>
      <c r="AH31" s="37"/>
      <c r="AI31" s="49"/>
      <c r="AJ31" s="52">
        <f t="shared" ref="AJ31:AN31" si="53">P31-Z31+AE31+U31</f>
        <v>1</v>
      </c>
      <c r="AK31" s="46">
        <f t="shared" si="53"/>
        <v>1</v>
      </c>
      <c r="AL31" s="46">
        <f t="shared" si="53"/>
        <v>1</v>
      </c>
      <c r="AM31" s="46">
        <f t="shared" si="53"/>
        <v>1</v>
      </c>
      <c r="AN31" s="46">
        <f t="shared" si="53"/>
        <v>1</v>
      </c>
      <c r="AO31" s="37"/>
      <c r="AP31" s="43">
        <f t="shared" si="3"/>
        <v>1</v>
      </c>
      <c r="AQ31" s="41"/>
      <c r="AR31" s="41"/>
      <c r="AS31" s="53"/>
      <c r="AT31" s="54"/>
      <c r="AU31" s="54"/>
      <c r="AV31" s="4"/>
      <c r="AW31" s="4"/>
    </row>
    <row r="32" spans="1:49" ht="42" customHeight="1" x14ac:dyDescent="0.4">
      <c r="A32" s="35">
        <v>27</v>
      </c>
      <c r="B32" s="44" t="s">
        <v>165</v>
      </c>
      <c r="C32" s="68" t="s">
        <v>91</v>
      </c>
      <c r="D32" s="41" t="s">
        <v>58</v>
      </c>
      <c r="E32" s="41" t="s">
        <v>166</v>
      </c>
      <c r="F32" s="41" t="s">
        <v>167</v>
      </c>
      <c r="G32" s="44" t="s">
        <v>42</v>
      </c>
      <c r="H32" s="74">
        <v>650</v>
      </c>
      <c r="I32" s="41" t="s">
        <v>168</v>
      </c>
      <c r="J32" s="41" t="s">
        <v>72</v>
      </c>
      <c r="K32" s="42">
        <v>45107</v>
      </c>
      <c r="L32" s="43" t="s">
        <v>109</v>
      </c>
      <c r="M32" s="43">
        <v>389</v>
      </c>
      <c r="N32" s="44" t="s">
        <v>216</v>
      </c>
      <c r="O32" s="43">
        <v>13</v>
      </c>
      <c r="P32" s="45">
        <f t="shared" si="0"/>
        <v>13</v>
      </c>
      <c r="Q32" s="46">
        <f t="shared" ref="Q32:T32" si="54">AJ32</f>
        <v>13</v>
      </c>
      <c r="R32" s="46">
        <f t="shared" si="54"/>
        <v>12</v>
      </c>
      <c r="S32" s="46">
        <f t="shared" si="54"/>
        <v>11</v>
      </c>
      <c r="T32" s="47">
        <f t="shared" si="54"/>
        <v>11</v>
      </c>
      <c r="U32" s="48"/>
      <c r="V32" s="37"/>
      <c r="W32" s="37"/>
      <c r="X32" s="37"/>
      <c r="Y32" s="49"/>
      <c r="Z32" s="50"/>
      <c r="AA32" s="37">
        <v>1</v>
      </c>
      <c r="AB32" s="37">
        <v>1</v>
      </c>
      <c r="AC32" s="37"/>
      <c r="AD32" s="49"/>
      <c r="AE32" s="50"/>
      <c r="AF32" s="37"/>
      <c r="AG32" s="37"/>
      <c r="AH32" s="37"/>
      <c r="AI32" s="49"/>
      <c r="AJ32" s="52">
        <f t="shared" ref="AJ32:AN32" si="55">P32-Z32+AE32+U32</f>
        <v>13</v>
      </c>
      <c r="AK32" s="46">
        <f t="shared" si="55"/>
        <v>12</v>
      </c>
      <c r="AL32" s="46">
        <f t="shared" si="55"/>
        <v>11</v>
      </c>
      <c r="AM32" s="46">
        <f t="shared" si="55"/>
        <v>11</v>
      </c>
      <c r="AN32" s="46">
        <f t="shared" si="55"/>
        <v>11</v>
      </c>
      <c r="AO32" s="37"/>
      <c r="AP32" s="43">
        <f t="shared" si="3"/>
        <v>11</v>
      </c>
      <c r="AQ32" s="41"/>
      <c r="AR32" s="41" t="s">
        <v>222</v>
      </c>
      <c r="AS32" s="53" t="s">
        <v>223</v>
      </c>
      <c r="AT32" s="54"/>
      <c r="AU32" s="54"/>
      <c r="AV32" s="4"/>
      <c r="AW32" s="4"/>
    </row>
    <row r="33" spans="1:49" ht="42" customHeight="1" x14ac:dyDescent="0.4">
      <c r="A33" s="35">
        <v>28</v>
      </c>
      <c r="B33" s="53" t="s">
        <v>169</v>
      </c>
      <c r="C33" s="68" t="s">
        <v>91</v>
      </c>
      <c r="D33" s="37" t="s">
        <v>58</v>
      </c>
      <c r="E33" s="41" t="s">
        <v>170</v>
      </c>
      <c r="F33" s="37" t="s">
        <v>167</v>
      </c>
      <c r="G33" s="38" t="s">
        <v>42</v>
      </c>
      <c r="H33" s="40">
        <v>1800</v>
      </c>
      <c r="I33" s="41" t="s">
        <v>171</v>
      </c>
      <c r="J33" s="37" t="s">
        <v>72</v>
      </c>
      <c r="K33" s="62">
        <v>44592</v>
      </c>
      <c r="L33" s="43"/>
      <c r="M33" s="43"/>
      <c r="N33" s="53" t="s">
        <v>224</v>
      </c>
      <c r="O33" s="43">
        <v>7</v>
      </c>
      <c r="P33" s="45">
        <f t="shared" si="0"/>
        <v>7</v>
      </c>
      <c r="Q33" s="46">
        <f t="shared" ref="Q33:T33" si="56">AJ33</f>
        <v>7</v>
      </c>
      <c r="R33" s="46">
        <f t="shared" si="56"/>
        <v>7</v>
      </c>
      <c r="S33" s="46">
        <f t="shared" si="56"/>
        <v>6</v>
      </c>
      <c r="T33" s="47">
        <f t="shared" si="56"/>
        <v>6</v>
      </c>
      <c r="U33" s="48"/>
      <c r="V33" s="37"/>
      <c r="W33" s="37"/>
      <c r="X33" s="37"/>
      <c r="Y33" s="49"/>
      <c r="Z33" s="50"/>
      <c r="AA33" s="37"/>
      <c r="AB33" s="37">
        <v>1</v>
      </c>
      <c r="AC33" s="37"/>
      <c r="AD33" s="49"/>
      <c r="AE33" s="50"/>
      <c r="AF33" s="37"/>
      <c r="AG33" s="37"/>
      <c r="AH33" s="37"/>
      <c r="AI33" s="49"/>
      <c r="AJ33" s="52">
        <f t="shared" ref="AJ33:AN33" si="57">P33-Z33+AE33+U33</f>
        <v>7</v>
      </c>
      <c r="AK33" s="46">
        <f t="shared" si="57"/>
        <v>7</v>
      </c>
      <c r="AL33" s="46">
        <f t="shared" si="57"/>
        <v>6</v>
      </c>
      <c r="AM33" s="46">
        <f t="shared" si="57"/>
        <v>6</v>
      </c>
      <c r="AN33" s="46">
        <f t="shared" si="57"/>
        <v>6</v>
      </c>
      <c r="AO33" s="37"/>
      <c r="AP33" s="43">
        <f t="shared" si="3"/>
        <v>6</v>
      </c>
      <c r="AQ33" s="41"/>
      <c r="AR33" s="41">
        <v>282</v>
      </c>
      <c r="AS33" s="53" t="s">
        <v>228</v>
      </c>
      <c r="AT33" s="54"/>
      <c r="AU33" s="54"/>
      <c r="AV33" s="4"/>
      <c r="AW33" s="4"/>
    </row>
    <row r="34" spans="1:49" ht="42" customHeight="1" x14ac:dyDescent="0.4">
      <c r="A34" s="35">
        <v>29</v>
      </c>
      <c r="B34" s="53" t="s">
        <v>172</v>
      </c>
      <c r="C34" s="68" t="s">
        <v>91</v>
      </c>
      <c r="D34" s="53" t="s">
        <v>98</v>
      </c>
      <c r="E34" s="41" t="s">
        <v>173</v>
      </c>
      <c r="F34" s="41" t="s">
        <v>174</v>
      </c>
      <c r="G34" s="71" t="s">
        <v>42</v>
      </c>
      <c r="H34" s="74">
        <v>3400</v>
      </c>
      <c r="I34" s="41" t="s">
        <v>173</v>
      </c>
      <c r="J34" s="41" t="s">
        <v>72</v>
      </c>
      <c r="K34" s="42">
        <v>45107</v>
      </c>
      <c r="L34" s="43" t="s">
        <v>109</v>
      </c>
      <c r="M34" s="43">
        <v>393</v>
      </c>
      <c r="N34" s="44">
        <v>4</v>
      </c>
      <c r="O34" s="43">
        <v>4</v>
      </c>
      <c r="P34" s="45">
        <f t="shared" si="0"/>
        <v>4</v>
      </c>
      <c r="Q34" s="46">
        <f t="shared" ref="Q34:T34" si="58">AJ34</f>
        <v>4</v>
      </c>
      <c r="R34" s="46">
        <f t="shared" si="58"/>
        <v>4</v>
      </c>
      <c r="S34" s="46">
        <f t="shared" si="58"/>
        <v>4</v>
      </c>
      <c r="T34" s="47">
        <f t="shared" si="58"/>
        <v>4</v>
      </c>
      <c r="U34" s="48"/>
      <c r="V34" s="37"/>
      <c r="W34" s="37"/>
      <c r="X34" s="37"/>
      <c r="Y34" s="49"/>
      <c r="Z34" s="50"/>
      <c r="AA34" s="37"/>
      <c r="AB34" s="37"/>
      <c r="AC34" s="37"/>
      <c r="AD34" s="49"/>
      <c r="AE34" s="50"/>
      <c r="AF34" s="37"/>
      <c r="AG34" s="37"/>
      <c r="AH34" s="37"/>
      <c r="AI34" s="49"/>
      <c r="AJ34" s="52">
        <f t="shared" ref="AJ34:AN34" si="59">P34-Z34+AE34+U34</f>
        <v>4</v>
      </c>
      <c r="AK34" s="46">
        <f t="shared" si="59"/>
        <v>4</v>
      </c>
      <c r="AL34" s="46">
        <f t="shared" si="59"/>
        <v>4</v>
      </c>
      <c r="AM34" s="46">
        <f t="shared" si="59"/>
        <v>4</v>
      </c>
      <c r="AN34" s="46">
        <f t="shared" si="59"/>
        <v>4</v>
      </c>
      <c r="AO34" s="37"/>
      <c r="AP34" s="43">
        <f t="shared" si="3"/>
        <v>4</v>
      </c>
      <c r="AQ34" s="41"/>
      <c r="AR34" s="41"/>
      <c r="AS34" s="53"/>
      <c r="AT34" s="54"/>
      <c r="AU34" s="54"/>
      <c r="AV34" s="4"/>
      <c r="AW34" s="4"/>
    </row>
    <row r="35" spans="1:49" ht="42" customHeight="1" x14ac:dyDescent="0.4">
      <c r="A35" s="35">
        <v>30</v>
      </c>
      <c r="B35" s="53" t="s">
        <v>148</v>
      </c>
      <c r="C35" s="68" t="s">
        <v>91</v>
      </c>
      <c r="D35" s="56" t="s">
        <v>58</v>
      </c>
      <c r="E35" s="41" t="s">
        <v>139</v>
      </c>
      <c r="F35" s="37" t="s">
        <v>149</v>
      </c>
      <c r="G35" s="71" t="s">
        <v>42</v>
      </c>
      <c r="H35" s="40">
        <v>3000</v>
      </c>
      <c r="I35" s="41" t="s">
        <v>150</v>
      </c>
      <c r="J35" s="37" t="s">
        <v>72</v>
      </c>
      <c r="K35" s="42">
        <v>45107</v>
      </c>
      <c r="L35" s="43" t="s">
        <v>109</v>
      </c>
      <c r="M35" s="43">
        <v>390</v>
      </c>
      <c r="N35" s="44">
        <v>5</v>
      </c>
      <c r="O35" s="43">
        <v>5</v>
      </c>
      <c r="P35" s="45">
        <f t="shared" si="0"/>
        <v>5</v>
      </c>
      <c r="Q35" s="46">
        <f t="shared" ref="Q35:T35" si="60">AJ35</f>
        <v>5</v>
      </c>
      <c r="R35" s="46">
        <f t="shared" si="60"/>
        <v>5</v>
      </c>
      <c r="S35" s="46">
        <f t="shared" si="60"/>
        <v>5</v>
      </c>
      <c r="T35" s="47">
        <f t="shared" si="60"/>
        <v>5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2">
        <f t="shared" ref="AJ35:AN35" si="61">P35-Z35+AE35+U35</f>
        <v>5</v>
      </c>
      <c r="AK35" s="46">
        <f t="shared" si="61"/>
        <v>5</v>
      </c>
      <c r="AL35" s="46">
        <f t="shared" si="61"/>
        <v>5</v>
      </c>
      <c r="AM35" s="46">
        <f t="shared" si="61"/>
        <v>5</v>
      </c>
      <c r="AN35" s="46">
        <f t="shared" si="61"/>
        <v>5</v>
      </c>
      <c r="AO35" s="37"/>
      <c r="AP35" s="43">
        <f t="shared" si="3"/>
        <v>5</v>
      </c>
      <c r="AQ35" s="41"/>
      <c r="AR35" s="41"/>
      <c r="AS35" s="53"/>
      <c r="AT35" s="54"/>
      <c r="AU35" s="54"/>
      <c r="AV35" s="4"/>
      <c r="AW35" s="4"/>
    </row>
    <row r="36" spans="1:49" ht="42" customHeight="1" x14ac:dyDescent="0.4">
      <c r="A36" s="35">
        <v>31</v>
      </c>
      <c r="B36" s="53" t="s">
        <v>175</v>
      </c>
      <c r="C36" s="68" t="s">
        <v>91</v>
      </c>
      <c r="D36" s="56" t="s">
        <v>176</v>
      </c>
      <c r="E36" s="41" t="s">
        <v>177</v>
      </c>
      <c r="F36" s="37" t="s">
        <v>178</v>
      </c>
      <c r="G36" s="71" t="s">
        <v>42</v>
      </c>
      <c r="H36" s="40">
        <v>550</v>
      </c>
      <c r="I36" s="41" t="s">
        <v>177</v>
      </c>
      <c r="J36" s="37" t="s">
        <v>72</v>
      </c>
      <c r="K36" s="42">
        <v>45328</v>
      </c>
      <c r="L36" s="43" t="s">
        <v>109</v>
      </c>
      <c r="M36" s="43">
        <v>32</v>
      </c>
      <c r="N36" s="44">
        <v>12</v>
      </c>
      <c r="O36" s="43">
        <v>14</v>
      </c>
      <c r="P36" s="45">
        <f t="shared" si="0"/>
        <v>14</v>
      </c>
      <c r="Q36" s="46">
        <f t="shared" ref="Q36:T36" si="62">AJ36</f>
        <v>14</v>
      </c>
      <c r="R36" s="46">
        <f t="shared" si="62"/>
        <v>14</v>
      </c>
      <c r="S36" s="46">
        <f t="shared" si="62"/>
        <v>14</v>
      </c>
      <c r="T36" s="47">
        <f t="shared" si="62"/>
        <v>14</v>
      </c>
      <c r="U36" s="48"/>
      <c r="V36" s="37"/>
      <c r="W36" s="37"/>
      <c r="X36" s="37"/>
      <c r="Y36" s="49"/>
      <c r="Z36" s="50"/>
      <c r="AA36" s="37"/>
      <c r="AB36" s="37"/>
      <c r="AC36" s="37"/>
      <c r="AD36" s="49"/>
      <c r="AE36" s="50"/>
      <c r="AF36" s="37"/>
      <c r="AG36" s="37"/>
      <c r="AH36" s="37"/>
      <c r="AI36" s="49"/>
      <c r="AJ36" s="52">
        <f t="shared" ref="AJ36:AN36" si="63">P36-Z36+AE36+U36</f>
        <v>14</v>
      </c>
      <c r="AK36" s="46">
        <f t="shared" si="63"/>
        <v>14</v>
      </c>
      <c r="AL36" s="46">
        <f t="shared" si="63"/>
        <v>14</v>
      </c>
      <c r="AM36" s="46">
        <f t="shared" si="63"/>
        <v>14</v>
      </c>
      <c r="AN36" s="46">
        <f t="shared" si="63"/>
        <v>14</v>
      </c>
      <c r="AO36" s="37"/>
      <c r="AP36" s="43">
        <f t="shared" si="3"/>
        <v>14</v>
      </c>
      <c r="AQ36" s="41"/>
      <c r="AR36" s="41"/>
      <c r="AS36" s="53"/>
      <c r="AT36" s="54"/>
      <c r="AU36" s="54"/>
      <c r="AV36" s="4"/>
      <c r="AW36" s="4"/>
    </row>
    <row r="37" spans="1:49" ht="42" customHeight="1" x14ac:dyDescent="0.4">
      <c r="A37" s="35">
        <v>32</v>
      </c>
      <c r="B37" s="53" t="s">
        <v>181</v>
      </c>
      <c r="C37" s="68" t="s">
        <v>91</v>
      </c>
      <c r="D37" s="56" t="s">
        <v>58</v>
      </c>
      <c r="E37" s="41" t="s">
        <v>182</v>
      </c>
      <c r="F37" s="37" t="s">
        <v>183</v>
      </c>
      <c r="G37" s="38" t="s">
        <v>42</v>
      </c>
      <c r="H37" s="40">
        <v>7500</v>
      </c>
      <c r="I37" s="41" t="s">
        <v>184</v>
      </c>
      <c r="J37" s="37" t="s">
        <v>72</v>
      </c>
      <c r="K37" s="42">
        <v>45107</v>
      </c>
      <c r="L37" s="43" t="s">
        <v>109</v>
      </c>
      <c r="M37" s="43">
        <v>392</v>
      </c>
      <c r="N37" s="44">
        <v>5</v>
      </c>
      <c r="O37" s="43">
        <v>5</v>
      </c>
      <c r="P37" s="45">
        <f t="shared" si="0"/>
        <v>5</v>
      </c>
      <c r="Q37" s="46">
        <f t="shared" ref="Q37:T37" si="64">AJ37</f>
        <v>5</v>
      </c>
      <c r="R37" s="46">
        <f t="shared" si="64"/>
        <v>5</v>
      </c>
      <c r="S37" s="46">
        <f t="shared" si="64"/>
        <v>5</v>
      </c>
      <c r="T37" s="47">
        <f t="shared" si="64"/>
        <v>5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2">
        <f t="shared" ref="AJ37:AN37" si="65">P37-Z37+AE37+U37</f>
        <v>5</v>
      </c>
      <c r="AK37" s="46">
        <f t="shared" si="65"/>
        <v>5</v>
      </c>
      <c r="AL37" s="46">
        <f t="shared" si="65"/>
        <v>5</v>
      </c>
      <c r="AM37" s="46">
        <f t="shared" si="65"/>
        <v>5</v>
      </c>
      <c r="AN37" s="46">
        <f t="shared" si="65"/>
        <v>5</v>
      </c>
      <c r="AO37" s="37">
        <v>1</v>
      </c>
      <c r="AP37" s="43">
        <f t="shared" si="3"/>
        <v>5</v>
      </c>
      <c r="AQ37" s="41"/>
      <c r="AR37" s="41"/>
      <c r="AS37" s="53"/>
      <c r="AT37" s="54"/>
      <c r="AU37" s="54"/>
      <c r="AV37" s="4"/>
      <c r="AW37" s="4"/>
    </row>
    <row r="38" spans="1:49" ht="42" customHeight="1" x14ac:dyDescent="0.4">
      <c r="A38" s="35">
        <v>33</v>
      </c>
      <c r="B38" s="53" t="s">
        <v>189</v>
      </c>
      <c r="C38" s="68" t="s">
        <v>190</v>
      </c>
      <c r="D38" s="56" t="s">
        <v>58</v>
      </c>
      <c r="E38" s="41" t="s">
        <v>191</v>
      </c>
      <c r="F38" s="37" t="s">
        <v>183</v>
      </c>
      <c r="G38" s="38" t="s">
        <v>42</v>
      </c>
      <c r="H38" s="40">
        <v>10800</v>
      </c>
      <c r="I38" s="41" t="s">
        <v>192</v>
      </c>
      <c r="J38" s="37" t="s">
        <v>72</v>
      </c>
      <c r="K38" s="42">
        <v>45673</v>
      </c>
      <c r="L38" s="43" t="s">
        <v>89</v>
      </c>
      <c r="M38" s="43">
        <v>126</v>
      </c>
      <c r="N38" s="44">
        <v>5</v>
      </c>
      <c r="O38" s="43">
        <v>0</v>
      </c>
      <c r="P38" s="45">
        <f t="shared" si="0"/>
        <v>0</v>
      </c>
      <c r="Q38" s="46">
        <f t="shared" ref="Q38:T38" si="66">AJ38</f>
        <v>0</v>
      </c>
      <c r="R38" s="46">
        <f t="shared" si="66"/>
        <v>0</v>
      </c>
      <c r="S38" s="46">
        <f t="shared" si="66"/>
        <v>5</v>
      </c>
      <c r="T38" s="47">
        <f t="shared" si="66"/>
        <v>5</v>
      </c>
      <c r="U38" s="48"/>
      <c r="V38" s="37"/>
      <c r="W38" s="37">
        <v>5</v>
      </c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2">
        <f t="shared" ref="AJ38:AN38" si="67">P38-Z38+AE38+U38</f>
        <v>0</v>
      </c>
      <c r="AK38" s="46">
        <f t="shared" si="67"/>
        <v>0</v>
      </c>
      <c r="AL38" s="46">
        <f t="shared" si="67"/>
        <v>5</v>
      </c>
      <c r="AM38" s="46">
        <f t="shared" si="67"/>
        <v>5</v>
      </c>
      <c r="AN38" s="46">
        <f t="shared" si="67"/>
        <v>5</v>
      </c>
      <c r="AO38" s="37">
        <v>1</v>
      </c>
      <c r="AP38" s="43">
        <f t="shared" si="3"/>
        <v>5</v>
      </c>
      <c r="AQ38" s="41"/>
      <c r="AR38" s="41"/>
      <c r="AS38" s="53"/>
      <c r="AT38" s="54"/>
      <c r="AU38" s="54"/>
      <c r="AV38" s="4"/>
      <c r="AW38" s="4"/>
    </row>
    <row r="39" spans="1:49" ht="42" customHeight="1" x14ac:dyDescent="0.4">
      <c r="A39" s="35">
        <v>34</v>
      </c>
      <c r="B39" s="53" t="s">
        <v>193</v>
      </c>
      <c r="C39" s="68" t="s">
        <v>91</v>
      </c>
      <c r="D39" s="56" t="s">
        <v>58</v>
      </c>
      <c r="E39" s="41" t="s">
        <v>194</v>
      </c>
      <c r="F39" s="37" t="s">
        <v>149</v>
      </c>
      <c r="G39" s="38" t="s">
        <v>42</v>
      </c>
      <c r="H39" s="40">
        <v>2800</v>
      </c>
      <c r="I39" s="41" t="s">
        <v>195</v>
      </c>
      <c r="J39" s="37" t="s">
        <v>72</v>
      </c>
      <c r="K39" s="42">
        <v>45574</v>
      </c>
      <c r="L39" s="43" t="s">
        <v>142</v>
      </c>
      <c r="M39" s="43">
        <v>71</v>
      </c>
      <c r="N39" s="44">
        <v>4</v>
      </c>
      <c r="O39" s="43">
        <v>8</v>
      </c>
      <c r="P39" s="45">
        <f t="shared" si="0"/>
        <v>8</v>
      </c>
      <c r="Q39" s="46">
        <f t="shared" ref="Q39:T39" si="68">AJ39</f>
        <v>8</v>
      </c>
      <c r="R39" s="46">
        <f t="shared" si="68"/>
        <v>8</v>
      </c>
      <c r="S39" s="46">
        <f t="shared" si="68"/>
        <v>8</v>
      </c>
      <c r="T39" s="47">
        <f t="shared" si="68"/>
        <v>8</v>
      </c>
      <c r="U39" s="48"/>
      <c r="V39" s="37"/>
      <c r="W39" s="37"/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2">
        <f t="shared" ref="AJ39:AN39" si="69">P39-Z39+AE39+U39</f>
        <v>8</v>
      </c>
      <c r="AK39" s="46">
        <f t="shared" si="69"/>
        <v>8</v>
      </c>
      <c r="AL39" s="46">
        <f t="shared" si="69"/>
        <v>8</v>
      </c>
      <c r="AM39" s="46">
        <f t="shared" si="69"/>
        <v>8</v>
      </c>
      <c r="AN39" s="46">
        <f t="shared" si="69"/>
        <v>8</v>
      </c>
      <c r="AO39" s="37">
        <v>1</v>
      </c>
      <c r="AP39" s="43">
        <f t="shared" si="3"/>
        <v>8</v>
      </c>
      <c r="AQ39" s="41"/>
      <c r="AR39" s="41"/>
      <c r="AS39" s="53"/>
      <c r="AT39" s="54"/>
      <c r="AU39" s="54"/>
      <c r="AV39" s="4"/>
      <c r="AW39" s="4"/>
    </row>
    <row r="40" spans="1:49" ht="42" customHeight="1" x14ac:dyDescent="0.4">
      <c r="A40" s="35">
        <v>35</v>
      </c>
      <c r="B40" s="53" t="s">
        <v>198</v>
      </c>
      <c r="C40" s="68" t="s">
        <v>91</v>
      </c>
      <c r="D40" s="56" t="s">
        <v>58</v>
      </c>
      <c r="E40" s="41" t="s">
        <v>194</v>
      </c>
      <c r="F40" s="37" t="s">
        <v>199</v>
      </c>
      <c r="G40" s="38" t="s">
        <v>42</v>
      </c>
      <c r="H40" s="40">
        <v>2800</v>
      </c>
      <c r="I40" s="41" t="s">
        <v>200</v>
      </c>
      <c r="J40" s="37" t="s">
        <v>72</v>
      </c>
      <c r="K40" s="42">
        <v>45574</v>
      </c>
      <c r="L40" s="43" t="s">
        <v>142</v>
      </c>
      <c r="M40" s="43">
        <v>71</v>
      </c>
      <c r="N40" s="53"/>
      <c r="O40" s="43">
        <v>2</v>
      </c>
      <c r="P40" s="45">
        <f t="shared" si="0"/>
        <v>2</v>
      </c>
      <c r="Q40" s="46">
        <f t="shared" ref="Q40:T40" si="70">AJ40</f>
        <v>2</v>
      </c>
      <c r="R40" s="46">
        <f t="shared" si="70"/>
        <v>2</v>
      </c>
      <c r="S40" s="46">
        <f t="shared" si="70"/>
        <v>2</v>
      </c>
      <c r="T40" s="47">
        <f t="shared" si="70"/>
        <v>2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2">
        <f t="shared" ref="AJ40:AN40" si="71">P40-Z40+AE40+U40</f>
        <v>2</v>
      </c>
      <c r="AK40" s="46">
        <f t="shared" si="71"/>
        <v>2</v>
      </c>
      <c r="AL40" s="46">
        <f t="shared" si="71"/>
        <v>2</v>
      </c>
      <c r="AM40" s="46">
        <f t="shared" si="71"/>
        <v>2</v>
      </c>
      <c r="AN40" s="46">
        <f t="shared" si="71"/>
        <v>2</v>
      </c>
      <c r="AO40" s="37">
        <v>0</v>
      </c>
      <c r="AP40" s="43">
        <f t="shared" si="3"/>
        <v>2</v>
      </c>
      <c r="AQ40" s="53"/>
      <c r="AR40" s="53"/>
      <c r="AS40" s="53"/>
      <c r="AT40" s="54"/>
      <c r="AU40" s="54"/>
      <c r="AV40" s="4"/>
      <c r="AW40" s="4"/>
    </row>
    <row r="41" spans="1:49" ht="42" customHeight="1" x14ac:dyDescent="0.4">
      <c r="A41" s="35">
        <v>36</v>
      </c>
      <c r="B41" s="53" t="s">
        <v>201</v>
      </c>
      <c r="C41" s="68" t="s">
        <v>91</v>
      </c>
      <c r="D41" s="37" t="s">
        <v>58</v>
      </c>
      <c r="E41" s="41" t="s">
        <v>203</v>
      </c>
      <c r="F41" s="37" t="s">
        <v>204</v>
      </c>
      <c r="G41" s="38" t="s">
        <v>42</v>
      </c>
      <c r="H41" s="40">
        <v>5500</v>
      </c>
      <c r="I41" s="41" t="s">
        <v>205</v>
      </c>
      <c r="J41" s="37" t="s">
        <v>72</v>
      </c>
      <c r="K41" s="62">
        <v>45673</v>
      </c>
      <c r="L41" s="43" t="s">
        <v>89</v>
      </c>
      <c r="M41" s="43">
        <v>127</v>
      </c>
      <c r="N41" s="53">
        <v>7</v>
      </c>
      <c r="O41" s="43">
        <v>5</v>
      </c>
      <c r="P41" s="45">
        <f t="shared" si="0"/>
        <v>5</v>
      </c>
      <c r="Q41" s="46">
        <f t="shared" ref="Q41:T41" si="72">AJ41</f>
        <v>5</v>
      </c>
      <c r="R41" s="46">
        <f t="shared" si="72"/>
        <v>5</v>
      </c>
      <c r="S41" s="46">
        <f t="shared" si="72"/>
        <v>10</v>
      </c>
      <c r="T41" s="47">
        <f t="shared" si="72"/>
        <v>10</v>
      </c>
      <c r="U41" s="48"/>
      <c r="V41" s="37"/>
      <c r="W41" s="37">
        <v>5</v>
      </c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2">
        <f t="shared" ref="AJ41:AN41" si="73">P41-Z41+AE41+U41</f>
        <v>5</v>
      </c>
      <c r="AK41" s="46">
        <f t="shared" si="73"/>
        <v>5</v>
      </c>
      <c r="AL41" s="46">
        <f t="shared" si="73"/>
        <v>10</v>
      </c>
      <c r="AM41" s="46">
        <f t="shared" si="73"/>
        <v>10</v>
      </c>
      <c r="AN41" s="46">
        <f t="shared" si="73"/>
        <v>10</v>
      </c>
      <c r="AO41" s="37">
        <v>1</v>
      </c>
      <c r="AP41" s="43">
        <f t="shared" si="3"/>
        <v>10</v>
      </c>
      <c r="AQ41" s="41"/>
      <c r="AR41" s="41"/>
      <c r="AS41" s="53"/>
      <c r="AT41" s="54"/>
      <c r="AU41" s="54"/>
      <c r="AV41" s="4"/>
      <c r="AW41" s="4"/>
    </row>
    <row r="42" spans="1:49" ht="42" customHeight="1" x14ac:dyDescent="0.4">
      <c r="A42" s="35">
        <v>37</v>
      </c>
      <c r="B42" s="53" t="s">
        <v>211</v>
      </c>
      <c r="C42" s="68" t="s">
        <v>212</v>
      </c>
      <c r="D42" s="37" t="s">
        <v>58</v>
      </c>
      <c r="E42" s="41" t="s">
        <v>213</v>
      </c>
      <c r="F42" s="37" t="s">
        <v>214</v>
      </c>
      <c r="G42" s="38" t="s">
        <v>42</v>
      </c>
      <c r="H42" s="40"/>
      <c r="I42" s="41" t="s">
        <v>215</v>
      </c>
      <c r="J42" s="37" t="s">
        <v>72</v>
      </c>
      <c r="K42" s="62">
        <v>45673</v>
      </c>
      <c r="L42" s="43" t="s">
        <v>89</v>
      </c>
      <c r="M42" s="43">
        <v>128</v>
      </c>
      <c r="N42" s="53">
        <v>10</v>
      </c>
      <c r="O42" s="43">
        <v>0</v>
      </c>
      <c r="P42" s="45">
        <f t="shared" si="0"/>
        <v>0</v>
      </c>
      <c r="Q42" s="46">
        <f t="shared" ref="Q42:T42" si="74">AJ42</f>
        <v>0</v>
      </c>
      <c r="R42" s="46">
        <f t="shared" si="74"/>
        <v>0</v>
      </c>
      <c r="S42" s="46">
        <f t="shared" si="74"/>
        <v>10</v>
      </c>
      <c r="T42" s="47">
        <f t="shared" si="74"/>
        <v>10</v>
      </c>
      <c r="U42" s="48"/>
      <c r="V42" s="37"/>
      <c r="W42" s="37">
        <v>10</v>
      </c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2">
        <f t="shared" ref="AJ42:AN42" si="75">P42-Z42+AE42+U42</f>
        <v>0</v>
      </c>
      <c r="AK42" s="46">
        <f t="shared" si="75"/>
        <v>0</v>
      </c>
      <c r="AL42" s="46">
        <f t="shared" si="75"/>
        <v>10</v>
      </c>
      <c r="AM42" s="46">
        <f t="shared" si="75"/>
        <v>10</v>
      </c>
      <c r="AN42" s="46">
        <f t="shared" si="75"/>
        <v>10</v>
      </c>
      <c r="AO42" s="37">
        <v>1</v>
      </c>
      <c r="AP42" s="43">
        <f t="shared" si="3"/>
        <v>10</v>
      </c>
      <c r="AQ42" s="41"/>
      <c r="AR42" s="41"/>
      <c r="AS42" s="53"/>
      <c r="AT42" s="54"/>
      <c r="AU42" s="54"/>
      <c r="AV42" s="4"/>
      <c r="AW42" s="4"/>
    </row>
    <row r="43" spans="1:49" ht="42" customHeight="1" x14ac:dyDescent="0.4">
      <c r="A43" s="35">
        <v>38</v>
      </c>
      <c r="B43" s="53" t="s">
        <v>217</v>
      </c>
      <c r="C43" s="68" t="s">
        <v>91</v>
      </c>
      <c r="D43" s="37" t="s">
        <v>218</v>
      </c>
      <c r="E43" s="41" t="s">
        <v>219</v>
      </c>
      <c r="F43" s="37" t="s">
        <v>220</v>
      </c>
      <c r="G43" s="38" t="s">
        <v>42</v>
      </c>
      <c r="H43" s="40">
        <v>2000</v>
      </c>
      <c r="I43" s="41" t="s">
        <v>221</v>
      </c>
      <c r="J43" s="37" t="s">
        <v>218</v>
      </c>
      <c r="K43" s="42">
        <v>44592</v>
      </c>
      <c r="L43" s="43"/>
      <c r="M43" s="43"/>
      <c r="N43" s="44">
        <v>1</v>
      </c>
      <c r="O43" s="43">
        <v>1</v>
      </c>
      <c r="P43" s="45">
        <f t="shared" si="0"/>
        <v>1</v>
      </c>
      <c r="Q43" s="46">
        <f t="shared" ref="Q43:T43" si="76">AJ43</f>
        <v>1</v>
      </c>
      <c r="R43" s="46">
        <f t="shared" si="76"/>
        <v>1</v>
      </c>
      <c r="S43" s="46">
        <f t="shared" si="76"/>
        <v>1</v>
      </c>
      <c r="T43" s="47">
        <f t="shared" si="76"/>
        <v>1</v>
      </c>
      <c r="U43" s="48"/>
      <c r="V43" s="37"/>
      <c r="W43" s="37"/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2">
        <f t="shared" ref="AJ43:AN43" si="77">P43-Z43+AE43+U43</f>
        <v>1</v>
      </c>
      <c r="AK43" s="46">
        <f t="shared" si="77"/>
        <v>1</v>
      </c>
      <c r="AL43" s="46">
        <f t="shared" si="77"/>
        <v>1</v>
      </c>
      <c r="AM43" s="46">
        <f t="shared" si="77"/>
        <v>1</v>
      </c>
      <c r="AN43" s="46">
        <f t="shared" si="77"/>
        <v>1</v>
      </c>
      <c r="AO43" s="37"/>
      <c r="AP43" s="43">
        <f t="shared" si="3"/>
        <v>1</v>
      </c>
      <c r="AQ43" s="41"/>
      <c r="AR43" s="41"/>
      <c r="AS43" s="53"/>
      <c r="AT43" s="54"/>
      <c r="AU43" s="54"/>
      <c r="AV43" s="4"/>
      <c r="AW43" s="4"/>
    </row>
    <row r="44" spans="1:49" ht="42" customHeight="1" x14ac:dyDescent="0.4">
      <c r="A44" s="35">
        <v>39</v>
      </c>
      <c r="B44" s="55" t="s">
        <v>225</v>
      </c>
      <c r="C44" s="68" t="s">
        <v>91</v>
      </c>
      <c r="D44" s="56" t="s">
        <v>58</v>
      </c>
      <c r="E44" s="57" t="s">
        <v>226</v>
      </c>
      <c r="F44" s="58" t="s">
        <v>145</v>
      </c>
      <c r="G44" s="59" t="s">
        <v>42</v>
      </c>
      <c r="H44" s="60">
        <v>1500</v>
      </c>
      <c r="I44" s="61" t="s">
        <v>227</v>
      </c>
      <c r="J44" s="40" t="s">
        <v>58</v>
      </c>
      <c r="K44" s="62">
        <v>44592</v>
      </c>
      <c r="L44" s="43"/>
      <c r="M44" s="43"/>
      <c r="N44" s="41">
        <v>1</v>
      </c>
      <c r="O44" s="43">
        <v>1</v>
      </c>
      <c r="P44" s="45">
        <f t="shared" si="0"/>
        <v>1</v>
      </c>
      <c r="Q44" s="46">
        <f t="shared" ref="Q44:T44" si="78">AJ44</f>
        <v>1</v>
      </c>
      <c r="R44" s="46">
        <f t="shared" si="78"/>
        <v>1</v>
      </c>
      <c r="S44" s="46">
        <f t="shared" si="78"/>
        <v>1</v>
      </c>
      <c r="T44" s="47">
        <f t="shared" si="78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2">
        <f t="shared" ref="AJ44:AN44" si="79">P44-Z44+AE44+U44</f>
        <v>1</v>
      </c>
      <c r="AK44" s="46">
        <f t="shared" si="79"/>
        <v>1</v>
      </c>
      <c r="AL44" s="46">
        <f t="shared" si="79"/>
        <v>1</v>
      </c>
      <c r="AM44" s="46">
        <f t="shared" si="79"/>
        <v>1</v>
      </c>
      <c r="AN44" s="46">
        <f t="shared" si="79"/>
        <v>1</v>
      </c>
      <c r="AO44" s="37"/>
      <c r="AP44" s="43">
        <f t="shared" si="3"/>
        <v>1</v>
      </c>
      <c r="AQ44" s="41"/>
      <c r="AR44" s="41"/>
      <c r="AS44" s="53"/>
      <c r="AT44" s="54"/>
      <c r="AU44" s="54"/>
      <c r="AV44" s="4"/>
      <c r="AW44" s="4"/>
    </row>
    <row r="45" spans="1:49" ht="42" customHeight="1" x14ac:dyDescent="0.4">
      <c r="A45" s="35">
        <v>40</v>
      </c>
      <c r="B45" s="55" t="s">
        <v>229</v>
      </c>
      <c r="C45" s="68" t="s">
        <v>91</v>
      </c>
      <c r="D45" s="63" t="s">
        <v>58</v>
      </c>
      <c r="E45" s="57" t="s">
        <v>230</v>
      </c>
      <c r="F45" s="64" t="s">
        <v>143</v>
      </c>
      <c r="G45" s="55" t="s">
        <v>42</v>
      </c>
      <c r="H45" s="65">
        <v>3200</v>
      </c>
      <c r="I45" s="61" t="s">
        <v>231</v>
      </c>
      <c r="J45" s="40" t="s">
        <v>58</v>
      </c>
      <c r="K45" s="62">
        <v>44592</v>
      </c>
      <c r="L45" s="43"/>
      <c r="M45" s="43"/>
      <c r="N45" s="41">
        <v>1</v>
      </c>
      <c r="O45" s="43">
        <v>0</v>
      </c>
      <c r="P45" s="45">
        <f t="shared" si="0"/>
        <v>0</v>
      </c>
      <c r="Q45" s="46">
        <f t="shared" ref="Q45:T45" si="80">AJ45</f>
        <v>0</v>
      </c>
      <c r="R45" s="46">
        <f t="shared" si="80"/>
        <v>0</v>
      </c>
      <c r="S45" s="46">
        <f t="shared" si="80"/>
        <v>0</v>
      </c>
      <c r="T45" s="47">
        <f t="shared" si="80"/>
        <v>0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2">
        <f t="shared" ref="AJ45:AN45" si="81">P45-Z45+AE45+U45</f>
        <v>0</v>
      </c>
      <c r="AK45" s="46">
        <f t="shared" si="81"/>
        <v>0</v>
      </c>
      <c r="AL45" s="46">
        <f t="shared" si="81"/>
        <v>0</v>
      </c>
      <c r="AM45" s="46">
        <f t="shared" si="81"/>
        <v>0</v>
      </c>
      <c r="AN45" s="46">
        <f t="shared" si="81"/>
        <v>0</v>
      </c>
      <c r="AO45" s="37"/>
      <c r="AP45" s="43">
        <f t="shared" si="3"/>
        <v>0</v>
      </c>
      <c r="AQ45" s="41"/>
      <c r="AR45" s="41"/>
      <c r="AS45" s="53"/>
      <c r="AT45" s="54"/>
      <c r="AU45" s="54"/>
      <c r="AV45" s="4"/>
      <c r="AW45" s="4"/>
    </row>
    <row r="46" spans="1:49" ht="42" customHeight="1" x14ac:dyDescent="0.4">
      <c r="A46" s="35">
        <v>41</v>
      </c>
      <c r="B46" s="55" t="s">
        <v>232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102" t="s">
        <v>233</v>
      </c>
      <c r="J46" s="40" t="s">
        <v>58</v>
      </c>
      <c r="K46" s="62">
        <v>44592</v>
      </c>
      <c r="L46" s="43"/>
      <c r="M46" s="43"/>
      <c r="N46" s="41">
        <v>1</v>
      </c>
      <c r="O46" s="43">
        <v>1</v>
      </c>
      <c r="P46" s="45">
        <f t="shared" si="0"/>
        <v>1</v>
      </c>
      <c r="Q46" s="46">
        <f t="shared" ref="Q46:T46" si="82">AJ46</f>
        <v>1</v>
      </c>
      <c r="R46" s="46">
        <f t="shared" si="82"/>
        <v>1</v>
      </c>
      <c r="S46" s="46">
        <f t="shared" si="82"/>
        <v>1</v>
      </c>
      <c r="T46" s="47">
        <f t="shared" si="82"/>
        <v>1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2">
        <f t="shared" ref="AJ46:AN46" si="83">P46-Z46+AE46+U46</f>
        <v>1</v>
      </c>
      <c r="AK46" s="46">
        <f t="shared" si="83"/>
        <v>1</v>
      </c>
      <c r="AL46" s="46">
        <f t="shared" si="83"/>
        <v>1</v>
      </c>
      <c r="AM46" s="46">
        <f t="shared" si="83"/>
        <v>1</v>
      </c>
      <c r="AN46" s="46">
        <f t="shared" si="83"/>
        <v>1</v>
      </c>
      <c r="AO46" s="37">
        <v>1</v>
      </c>
      <c r="AP46" s="43">
        <f t="shared" si="3"/>
        <v>1</v>
      </c>
      <c r="AQ46" s="72"/>
      <c r="AR46" s="72"/>
      <c r="AS46" s="103"/>
      <c r="AT46" s="104"/>
      <c r="AU46" s="104"/>
      <c r="AV46" s="4"/>
      <c r="AW46" s="4"/>
    </row>
    <row r="47" spans="1:49" ht="42" customHeight="1" x14ac:dyDescent="0.4">
      <c r="A47" s="35">
        <v>42</v>
      </c>
      <c r="B47" s="55" t="s">
        <v>234</v>
      </c>
      <c r="C47" s="68" t="s">
        <v>91</v>
      </c>
      <c r="D47" s="56" t="s">
        <v>58</v>
      </c>
      <c r="E47" s="57" t="s">
        <v>235</v>
      </c>
      <c r="F47" s="58" t="s">
        <v>236</v>
      </c>
      <c r="G47" s="59" t="s">
        <v>42</v>
      </c>
      <c r="H47" s="60">
        <v>1725</v>
      </c>
      <c r="I47" s="61" t="s">
        <v>237</v>
      </c>
      <c r="J47" s="40" t="s">
        <v>58</v>
      </c>
      <c r="K47" s="42">
        <v>45138</v>
      </c>
      <c r="L47" s="43">
        <v>2130012</v>
      </c>
      <c r="M47" s="43">
        <v>417</v>
      </c>
      <c r="N47" s="41">
        <v>1</v>
      </c>
      <c r="O47" s="43">
        <v>1</v>
      </c>
      <c r="P47" s="45">
        <f t="shared" si="0"/>
        <v>1</v>
      </c>
      <c r="Q47" s="46">
        <f t="shared" ref="Q47:T47" si="84">AJ47</f>
        <v>1</v>
      </c>
      <c r="R47" s="46">
        <f t="shared" si="84"/>
        <v>1</v>
      </c>
      <c r="S47" s="46">
        <f t="shared" si="84"/>
        <v>1</v>
      </c>
      <c r="T47" s="47">
        <f t="shared" si="84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2">
        <f t="shared" ref="AJ47:AN47" si="85">P47-Z47+AE47+U47</f>
        <v>1</v>
      </c>
      <c r="AK47" s="46">
        <f t="shared" si="85"/>
        <v>1</v>
      </c>
      <c r="AL47" s="46">
        <f t="shared" si="85"/>
        <v>1</v>
      </c>
      <c r="AM47" s="46">
        <f t="shared" si="85"/>
        <v>1</v>
      </c>
      <c r="AN47" s="46">
        <f t="shared" si="85"/>
        <v>1</v>
      </c>
      <c r="AO47" s="37"/>
      <c r="AP47" s="43">
        <f t="shared" si="3"/>
        <v>1</v>
      </c>
      <c r="AQ47" s="41"/>
      <c r="AR47" s="41"/>
      <c r="AS47" s="53"/>
      <c r="AT47" s="54"/>
      <c r="AU47" s="54"/>
      <c r="AV47" s="4"/>
      <c r="AW47" s="4"/>
    </row>
    <row r="48" spans="1:49" ht="42" customHeight="1" x14ac:dyDescent="0.4">
      <c r="A48" s="35">
        <v>43</v>
      </c>
      <c r="B48" s="53" t="s">
        <v>243</v>
      </c>
      <c r="C48" s="68" t="s">
        <v>91</v>
      </c>
      <c r="D48" s="41" t="s">
        <v>218</v>
      </c>
      <c r="E48" s="41" t="s">
        <v>244</v>
      </c>
      <c r="F48" s="41" t="s">
        <v>245</v>
      </c>
      <c r="G48" s="53" t="s">
        <v>42</v>
      </c>
      <c r="H48" s="74">
        <v>1500</v>
      </c>
      <c r="I48" s="41" t="s">
        <v>246</v>
      </c>
      <c r="J48" s="37" t="s">
        <v>218</v>
      </c>
      <c r="K48" s="42">
        <v>44592</v>
      </c>
      <c r="L48" s="43"/>
      <c r="M48" s="43"/>
      <c r="N48" s="44">
        <v>1</v>
      </c>
      <c r="O48" s="43">
        <v>1</v>
      </c>
      <c r="P48" s="45">
        <f t="shared" si="0"/>
        <v>1</v>
      </c>
      <c r="Q48" s="46">
        <f t="shared" ref="Q48:T48" si="86">AJ48</f>
        <v>1</v>
      </c>
      <c r="R48" s="46">
        <f t="shared" si="86"/>
        <v>1</v>
      </c>
      <c r="S48" s="46">
        <f t="shared" si="86"/>
        <v>1</v>
      </c>
      <c r="T48" s="47">
        <f t="shared" si="86"/>
        <v>1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2">
        <f t="shared" ref="AJ48:AN48" si="87">P48-Z48+AE48+U48</f>
        <v>1</v>
      </c>
      <c r="AK48" s="46">
        <f t="shared" si="87"/>
        <v>1</v>
      </c>
      <c r="AL48" s="46">
        <f t="shared" si="87"/>
        <v>1</v>
      </c>
      <c r="AM48" s="46">
        <f t="shared" si="87"/>
        <v>1</v>
      </c>
      <c r="AN48" s="46">
        <f t="shared" si="87"/>
        <v>1</v>
      </c>
      <c r="AO48" s="37"/>
      <c r="AP48" s="43">
        <f t="shared" si="3"/>
        <v>1</v>
      </c>
      <c r="AQ48" s="41"/>
      <c r="AR48" s="41"/>
      <c r="AS48" s="53"/>
      <c r="AT48" s="54"/>
      <c r="AU48" s="54"/>
      <c r="AV48" s="4"/>
      <c r="AW48" s="4"/>
    </row>
    <row r="49" spans="1:49" ht="42" customHeight="1" x14ac:dyDescent="0.4">
      <c r="A49" s="35">
        <v>44</v>
      </c>
      <c r="B49" s="53" t="s">
        <v>249</v>
      </c>
      <c r="C49" s="68" t="s">
        <v>91</v>
      </c>
      <c r="D49" s="41" t="s">
        <v>218</v>
      </c>
      <c r="E49" s="41" t="s">
        <v>250</v>
      </c>
      <c r="F49" s="41" t="s">
        <v>251</v>
      </c>
      <c r="G49" s="53" t="s">
        <v>42</v>
      </c>
      <c r="H49" s="74">
        <v>1500</v>
      </c>
      <c r="I49" s="41" t="s">
        <v>252</v>
      </c>
      <c r="J49" s="37" t="s">
        <v>218</v>
      </c>
      <c r="K49" s="42">
        <v>44592</v>
      </c>
      <c r="L49" s="43"/>
      <c r="M49" s="43"/>
      <c r="N49" s="44"/>
      <c r="O49" s="43">
        <v>1</v>
      </c>
      <c r="P49" s="45">
        <f t="shared" si="0"/>
        <v>1</v>
      </c>
      <c r="Q49" s="46">
        <f t="shared" ref="Q49:T49" si="88">AJ49</f>
        <v>1</v>
      </c>
      <c r="R49" s="46">
        <f t="shared" si="88"/>
        <v>1</v>
      </c>
      <c r="S49" s="46">
        <f t="shared" si="88"/>
        <v>1</v>
      </c>
      <c r="T49" s="47">
        <f t="shared" si="88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2">
        <f t="shared" ref="AJ49:AN49" si="89">P49-Z49+AE49+U49</f>
        <v>1</v>
      </c>
      <c r="AK49" s="46">
        <f t="shared" si="89"/>
        <v>1</v>
      </c>
      <c r="AL49" s="46">
        <f t="shared" si="89"/>
        <v>1</v>
      </c>
      <c r="AM49" s="46">
        <f t="shared" si="89"/>
        <v>1</v>
      </c>
      <c r="AN49" s="46">
        <f t="shared" si="89"/>
        <v>1</v>
      </c>
      <c r="AO49" s="37"/>
      <c r="AP49" s="43">
        <f t="shared" si="3"/>
        <v>1</v>
      </c>
      <c r="AQ49" s="41"/>
      <c r="AR49" s="41"/>
      <c r="AS49" s="53"/>
      <c r="AT49" s="54"/>
      <c r="AU49" s="54"/>
      <c r="AV49" s="4"/>
      <c r="AW49" s="4"/>
    </row>
    <row r="50" spans="1:49" ht="42" customHeight="1" x14ac:dyDescent="0.4">
      <c r="A50" s="35">
        <v>45</v>
      </c>
      <c r="B50" s="53" t="s">
        <v>254</v>
      </c>
      <c r="C50" s="41" t="s">
        <v>97</v>
      </c>
      <c r="D50" s="105" t="s">
        <v>255</v>
      </c>
      <c r="E50" s="41" t="s">
        <v>256</v>
      </c>
      <c r="F50" s="41" t="s">
        <v>257</v>
      </c>
      <c r="G50" s="53" t="s">
        <v>42</v>
      </c>
      <c r="H50" s="74">
        <v>9800</v>
      </c>
      <c r="I50" s="41" t="s">
        <v>258</v>
      </c>
      <c r="J50" s="37" t="s">
        <v>259</v>
      </c>
      <c r="K50" s="42">
        <v>45315</v>
      </c>
      <c r="L50" s="43">
        <v>3673178618</v>
      </c>
      <c r="M50" s="43">
        <v>11</v>
      </c>
      <c r="N50" s="44"/>
      <c r="O50" s="43">
        <v>0</v>
      </c>
      <c r="P50" s="45">
        <f t="shared" si="0"/>
        <v>0</v>
      </c>
      <c r="Q50" s="46">
        <f t="shared" ref="Q50:T50" si="90">AJ50</f>
        <v>0</v>
      </c>
      <c r="R50" s="46">
        <f t="shared" si="90"/>
        <v>0</v>
      </c>
      <c r="S50" s="46">
        <f t="shared" si="90"/>
        <v>0</v>
      </c>
      <c r="T50" s="47">
        <f t="shared" si="90"/>
        <v>0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2">
        <f t="shared" ref="AJ50:AN50" si="91">P50-Z50+AE50+U50</f>
        <v>0</v>
      </c>
      <c r="AK50" s="46">
        <f t="shared" si="91"/>
        <v>0</v>
      </c>
      <c r="AL50" s="46">
        <f t="shared" si="91"/>
        <v>0</v>
      </c>
      <c r="AM50" s="46">
        <f t="shared" si="91"/>
        <v>0</v>
      </c>
      <c r="AN50" s="46">
        <f t="shared" si="91"/>
        <v>0</v>
      </c>
      <c r="AO50" s="37"/>
      <c r="AP50" s="43">
        <f t="shared" si="3"/>
        <v>0</v>
      </c>
      <c r="AQ50" s="41"/>
      <c r="AR50" s="41"/>
      <c r="AS50" s="53"/>
      <c r="AT50" s="54"/>
      <c r="AU50" s="54"/>
      <c r="AV50" s="4"/>
      <c r="AW50" s="4"/>
    </row>
    <row r="51" spans="1:49" ht="42" customHeight="1" x14ac:dyDescent="0.4">
      <c r="A51" s="35">
        <v>46</v>
      </c>
      <c r="B51" s="44" t="s">
        <v>261</v>
      </c>
      <c r="C51" s="41" t="s">
        <v>38</v>
      </c>
      <c r="D51" s="41" t="s">
        <v>262</v>
      </c>
      <c r="E51" s="41" t="s">
        <v>263</v>
      </c>
      <c r="F51" s="41" t="s">
        <v>149</v>
      </c>
      <c r="G51" s="44" t="s">
        <v>42</v>
      </c>
      <c r="H51" s="74">
        <v>4800</v>
      </c>
      <c r="I51" s="41" t="s">
        <v>264</v>
      </c>
      <c r="J51" s="37" t="s">
        <v>72</v>
      </c>
      <c r="K51" s="42">
        <v>45107</v>
      </c>
      <c r="L51" s="43" t="s">
        <v>109</v>
      </c>
      <c r="M51" s="43">
        <v>393</v>
      </c>
      <c r="N51" s="44">
        <v>2</v>
      </c>
      <c r="O51" s="43">
        <v>1</v>
      </c>
      <c r="P51" s="45">
        <f t="shared" si="0"/>
        <v>1</v>
      </c>
      <c r="Q51" s="46">
        <f t="shared" ref="Q51:T51" si="92">AJ51</f>
        <v>1</v>
      </c>
      <c r="R51" s="46">
        <f t="shared" si="92"/>
        <v>1</v>
      </c>
      <c r="S51" s="46">
        <f t="shared" si="92"/>
        <v>1</v>
      </c>
      <c r="T51" s="47">
        <f t="shared" si="92"/>
        <v>1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2">
        <f t="shared" ref="AJ51:AN51" si="93">P51-Z51+AE51+U51</f>
        <v>1</v>
      </c>
      <c r="AK51" s="46">
        <f t="shared" si="93"/>
        <v>1</v>
      </c>
      <c r="AL51" s="46">
        <f t="shared" si="93"/>
        <v>1</v>
      </c>
      <c r="AM51" s="46">
        <f t="shared" si="93"/>
        <v>1</v>
      </c>
      <c r="AN51" s="46">
        <f t="shared" si="93"/>
        <v>1</v>
      </c>
      <c r="AO51" s="37"/>
      <c r="AP51" s="43">
        <f t="shared" si="3"/>
        <v>1</v>
      </c>
      <c r="AQ51" s="41"/>
      <c r="AR51" s="41"/>
      <c r="AS51" s="53"/>
      <c r="AT51" s="54"/>
      <c r="AU51" s="54"/>
      <c r="AV51" s="4"/>
      <c r="AW51" s="4"/>
    </row>
    <row r="52" spans="1:49" ht="42" customHeight="1" x14ac:dyDescent="0.4">
      <c r="A52" s="35">
        <v>47</v>
      </c>
      <c r="B52" s="53" t="s">
        <v>266</v>
      </c>
      <c r="C52" s="41" t="s">
        <v>38</v>
      </c>
      <c r="D52" s="41" t="s">
        <v>262</v>
      </c>
      <c r="E52" s="41"/>
      <c r="F52" s="41" t="s">
        <v>267</v>
      </c>
      <c r="G52" s="53" t="s">
        <v>42</v>
      </c>
      <c r="H52" s="74">
        <v>4800</v>
      </c>
      <c r="I52" s="41" t="s">
        <v>268</v>
      </c>
      <c r="J52" s="37" t="s">
        <v>72</v>
      </c>
      <c r="K52" s="42">
        <v>44592</v>
      </c>
      <c r="L52" s="43"/>
      <c r="M52" s="43"/>
      <c r="N52" s="44">
        <v>1</v>
      </c>
      <c r="O52" s="43">
        <v>1</v>
      </c>
      <c r="P52" s="45">
        <f t="shared" si="0"/>
        <v>1</v>
      </c>
      <c r="Q52" s="46">
        <f t="shared" ref="Q52:T52" si="94">AJ52</f>
        <v>1</v>
      </c>
      <c r="R52" s="46">
        <f t="shared" si="94"/>
        <v>1</v>
      </c>
      <c r="S52" s="46">
        <f t="shared" si="94"/>
        <v>1</v>
      </c>
      <c r="T52" s="47">
        <f t="shared" si="94"/>
        <v>1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2">
        <f t="shared" ref="AJ52:AN52" si="95">P52-Z52+AE52+U52</f>
        <v>1</v>
      </c>
      <c r="AK52" s="46">
        <f t="shared" si="95"/>
        <v>1</v>
      </c>
      <c r="AL52" s="46">
        <f t="shared" si="95"/>
        <v>1</v>
      </c>
      <c r="AM52" s="46">
        <f t="shared" si="95"/>
        <v>1</v>
      </c>
      <c r="AN52" s="46">
        <f t="shared" si="95"/>
        <v>1</v>
      </c>
      <c r="AO52" s="37"/>
      <c r="AP52" s="43">
        <f t="shared" si="3"/>
        <v>1</v>
      </c>
      <c r="AQ52" s="41"/>
      <c r="AR52" s="41"/>
      <c r="AS52" s="53"/>
      <c r="AT52" s="54"/>
      <c r="AU52" s="54"/>
      <c r="AV52" s="4"/>
      <c r="AW52" s="4"/>
    </row>
    <row r="53" spans="1:49" ht="93" customHeight="1" x14ac:dyDescent="0.5">
      <c r="A53" s="35">
        <v>48</v>
      </c>
      <c r="B53" s="67" t="s">
        <v>269</v>
      </c>
      <c r="C53" s="41" t="s">
        <v>212</v>
      </c>
      <c r="D53" s="53" t="s">
        <v>176</v>
      </c>
      <c r="E53" s="41" t="s">
        <v>270</v>
      </c>
      <c r="F53" s="41" t="s">
        <v>271</v>
      </c>
      <c r="G53" s="53" t="s">
        <v>42</v>
      </c>
      <c r="H53" s="74"/>
      <c r="I53" s="41" t="s">
        <v>272</v>
      </c>
      <c r="J53" s="37" t="s">
        <v>72</v>
      </c>
      <c r="K53" s="42">
        <v>45687</v>
      </c>
      <c r="L53" s="43" t="s">
        <v>89</v>
      </c>
      <c r="M53" s="43">
        <v>144</v>
      </c>
      <c r="N53" s="44" t="s">
        <v>1836</v>
      </c>
      <c r="O53" s="43">
        <v>0</v>
      </c>
      <c r="P53" s="45">
        <f t="shared" si="0"/>
        <v>0</v>
      </c>
      <c r="Q53" s="46">
        <f t="shared" ref="Q53:T53" si="96">AJ53</f>
        <v>0</v>
      </c>
      <c r="R53" s="46">
        <f t="shared" si="96"/>
        <v>0</v>
      </c>
      <c r="S53" s="46">
        <f t="shared" si="96"/>
        <v>2</v>
      </c>
      <c r="T53" s="47">
        <f t="shared" si="96"/>
        <v>2</v>
      </c>
      <c r="U53" s="48"/>
      <c r="V53" s="37"/>
      <c r="W53" s="37">
        <v>4</v>
      </c>
      <c r="X53" s="37"/>
      <c r="Y53" s="49"/>
      <c r="Z53" s="50"/>
      <c r="AA53" s="37"/>
      <c r="AB53" s="37">
        <v>2</v>
      </c>
      <c r="AC53" s="37"/>
      <c r="AD53" s="49"/>
      <c r="AE53" s="50"/>
      <c r="AF53" s="37"/>
      <c r="AG53" s="37"/>
      <c r="AH53" s="37"/>
      <c r="AI53" s="49">
        <v>2</v>
      </c>
      <c r="AJ53" s="52">
        <f t="shared" ref="AJ53:AN53" si="97">P53-Z53+AE53+U53</f>
        <v>0</v>
      </c>
      <c r="AK53" s="46">
        <f t="shared" si="97"/>
        <v>0</v>
      </c>
      <c r="AL53" s="46">
        <f t="shared" si="97"/>
        <v>2</v>
      </c>
      <c r="AM53" s="46">
        <f t="shared" si="97"/>
        <v>2</v>
      </c>
      <c r="AN53" s="46">
        <f t="shared" si="97"/>
        <v>4</v>
      </c>
      <c r="AO53" s="37"/>
      <c r="AP53" s="43">
        <f t="shared" si="3"/>
        <v>4</v>
      </c>
      <c r="AQ53" s="107"/>
      <c r="AR53" s="107">
        <v>285</v>
      </c>
      <c r="AS53" s="53"/>
      <c r="AT53" s="54"/>
      <c r="AU53" s="54"/>
      <c r="AV53" s="4"/>
      <c r="AW53" s="4"/>
    </row>
    <row r="54" spans="1:49" ht="63.75" customHeight="1" x14ac:dyDescent="0.5">
      <c r="A54" s="35">
        <v>49</v>
      </c>
      <c r="B54" s="67" t="s">
        <v>273</v>
      </c>
      <c r="C54" s="41" t="s">
        <v>132</v>
      </c>
      <c r="D54" s="53" t="s">
        <v>176</v>
      </c>
      <c r="E54" s="41" t="s">
        <v>274</v>
      </c>
      <c r="F54" s="41" t="s">
        <v>275</v>
      </c>
      <c r="G54" s="53" t="s">
        <v>42</v>
      </c>
      <c r="H54" s="74"/>
      <c r="I54" s="41" t="s">
        <v>276</v>
      </c>
      <c r="J54" s="37" t="s">
        <v>72</v>
      </c>
      <c r="K54" s="42">
        <v>45566</v>
      </c>
      <c r="L54" s="43" t="s">
        <v>277</v>
      </c>
      <c r="M54" s="43">
        <v>68</v>
      </c>
      <c r="N54" s="107">
        <v>2</v>
      </c>
      <c r="O54" s="43">
        <v>0</v>
      </c>
      <c r="P54" s="45">
        <f t="shared" si="0"/>
        <v>0</v>
      </c>
      <c r="Q54" s="46">
        <f t="shared" ref="Q54:T54" si="98">AJ54</f>
        <v>0</v>
      </c>
      <c r="R54" s="46">
        <f t="shared" si="98"/>
        <v>0</v>
      </c>
      <c r="S54" s="46">
        <f t="shared" si="98"/>
        <v>0</v>
      </c>
      <c r="T54" s="47">
        <f t="shared" si="98"/>
        <v>0</v>
      </c>
      <c r="U54" s="48"/>
      <c r="V54" s="37"/>
      <c r="W54" s="37"/>
      <c r="X54" s="37"/>
      <c r="Y54" s="49"/>
      <c r="Z54" s="50"/>
      <c r="AA54" s="37"/>
      <c r="AB54" s="37"/>
      <c r="AC54" s="37"/>
      <c r="AD54" s="49"/>
      <c r="AE54" s="50"/>
      <c r="AF54" s="37"/>
      <c r="AG54" s="37"/>
      <c r="AH54" s="37"/>
      <c r="AI54" s="49"/>
      <c r="AJ54" s="52">
        <f t="shared" ref="AJ54:AN54" si="99">P54-Z54+AE54+U54</f>
        <v>0</v>
      </c>
      <c r="AK54" s="46">
        <f t="shared" si="99"/>
        <v>0</v>
      </c>
      <c r="AL54" s="46">
        <f t="shared" si="99"/>
        <v>0</v>
      </c>
      <c r="AM54" s="46">
        <f t="shared" si="99"/>
        <v>0</v>
      </c>
      <c r="AN54" s="46">
        <f t="shared" si="99"/>
        <v>0</v>
      </c>
      <c r="AO54" s="37"/>
      <c r="AP54" s="43">
        <f t="shared" si="3"/>
        <v>0</v>
      </c>
      <c r="AQ54" s="41"/>
      <c r="AR54" s="41"/>
      <c r="AS54" s="53"/>
      <c r="AT54" s="54"/>
      <c r="AU54" s="54"/>
      <c r="AV54" s="4"/>
      <c r="AW54" s="4"/>
    </row>
    <row r="55" spans="1:49" ht="75" customHeight="1" x14ac:dyDescent="0.4">
      <c r="A55" s="35">
        <v>50</v>
      </c>
      <c r="B55" s="67" t="s">
        <v>882</v>
      </c>
      <c r="C55" s="41" t="s">
        <v>190</v>
      </c>
      <c r="D55" s="53" t="s">
        <v>176</v>
      </c>
      <c r="E55" s="41" t="s">
        <v>883</v>
      </c>
      <c r="F55" s="41" t="s">
        <v>884</v>
      </c>
      <c r="G55" s="53" t="s">
        <v>42</v>
      </c>
      <c r="H55" s="74"/>
      <c r="I55" s="41" t="s">
        <v>885</v>
      </c>
      <c r="J55" s="37" t="s">
        <v>72</v>
      </c>
      <c r="K55" s="42">
        <v>45566</v>
      </c>
      <c r="L55" s="43" t="s">
        <v>277</v>
      </c>
      <c r="M55" s="43">
        <v>69</v>
      </c>
      <c r="N55" s="44">
        <v>1</v>
      </c>
      <c r="O55" s="43">
        <v>1</v>
      </c>
      <c r="P55" s="45">
        <f t="shared" si="0"/>
        <v>1</v>
      </c>
      <c r="Q55" s="46">
        <f t="shared" ref="Q55:T55" si="100">AJ55</f>
        <v>1</v>
      </c>
      <c r="R55" s="46">
        <f t="shared" si="100"/>
        <v>1</v>
      </c>
      <c r="S55" s="46">
        <f t="shared" si="100"/>
        <v>1</v>
      </c>
      <c r="T55" s="47">
        <f t="shared" si="100"/>
        <v>1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2">
        <f t="shared" ref="AJ55:AN55" si="101">P55-Z55+AE55+U55</f>
        <v>1</v>
      </c>
      <c r="AK55" s="46">
        <f t="shared" si="101"/>
        <v>1</v>
      </c>
      <c r="AL55" s="46">
        <f t="shared" si="101"/>
        <v>1</v>
      </c>
      <c r="AM55" s="46">
        <f t="shared" si="101"/>
        <v>1</v>
      </c>
      <c r="AN55" s="46">
        <f t="shared" si="101"/>
        <v>1</v>
      </c>
      <c r="AO55" s="37"/>
      <c r="AP55" s="43">
        <f t="shared" si="3"/>
        <v>1</v>
      </c>
      <c r="AQ55" s="41"/>
      <c r="AR55" s="41"/>
      <c r="AS55" s="53"/>
      <c r="AT55" s="54"/>
      <c r="AU55" s="54"/>
      <c r="AV55" s="4"/>
      <c r="AW55" s="4"/>
    </row>
    <row r="56" spans="1:49" ht="50.25" customHeight="1" x14ac:dyDescent="0.4">
      <c r="A56" s="35">
        <v>51</v>
      </c>
      <c r="B56" s="67" t="s">
        <v>279</v>
      </c>
      <c r="C56" s="41" t="s">
        <v>132</v>
      </c>
      <c r="D56" s="53" t="s">
        <v>58</v>
      </c>
      <c r="E56" s="41" t="s">
        <v>280</v>
      </c>
      <c r="F56" s="41" t="s">
        <v>281</v>
      </c>
      <c r="G56" s="53" t="s">
        <v>42</v>
      </c>
      <c r="H56" s="74"/>
      <c r="I56" s="41" t="s">
        <v>282</v>
      </c>
      <c r="J56" s="37" t="s">
        <v>72</v>
      </c>
      <c r="K56" s="42">
        <v>45566</v>
      </c>
      <c r="L56" s="43" t="s">
        <v>277</v>
      </c>
      <c r="M56" s="43">
        <v>75</v>
      </c>
      <c r="N56" s="44" t="s">
        <v>311</v>
      </c>
      <c r="O56" s="43">
        <v>3</v>
      </c>
      <c r="P56" s="45">
        <f t="shared" si="0"/>
        <v>3</v>
      </c>
      <c r="Q56" s="46">
        <f t="shared" ref="Q56:T56" si="102">AJ56</f>
        <v>2</v>
      </c>
      <c r="R56" s="46">
        <f t="shared" si="102"/>
        <v>2</v>
      </c>
      <c r="S56" s="46">
        <f t="shared" si="102"/>
        <v>2</v>
      </c>
      <c r="T56" s="47">
        <f t="shared" si="102"/>
        <v>2</v>
      </c>
      <c r="U56" s="48"/>
      <c r="V56" s="37"/>
      <c r="W56" s="37"/>
      <c r="X56" s="37"/>
      <c r="Y56" s="49"/>
      <c r="Z56" s="50">
        <v>1</v>
      </c>
      <c r="AA56" s="37"/>
      <c r="AB56" s="37"/>
      <c r="AC56" s="37"/>
      <c r="AD56" s="49"/>
      <c r="AE56" s="50"/>
      <c r="AF56" s="37"/>
      <c r="AG56" s="37"/>
      <c r="AH56" s="37"/>
      <c r="AI56" s="49"/>
      <c r="AJ56" s="52">
        <f t="shared" ref="AJ56:AN56" si="103">P56-Z56+AE56+U56</f>
        <v>2</v>
      </c>
      <c r="AK56" s="46">
        <f t="shared" si="103"/>
        <v>2</v>
      </c>
      <c r="AL56" s="46">
        <f t="shared" si="103"/>
        <v>2</v>
      </c>
      <c r="AM56" s="46">
        <f t="shared" si="103"/>
        <v>2</v>
      </c>
      <c r="AN56" s="46">
        <f t="shared" si="103"/>
        <v>2</v>
      </c>
      <c r="AO56" s="37"/>
      <c r="AP56" s="43">
        <f t="shared" si="3"/>
        <v>2</v>
      </c>
      <c r="AQ56" s="41">
        <v>900349960</v>
      </c>
      <c r="AR56" s="41">
        <v>252</v>
      </c>
      <c r="AS56" s="53" t="s">
        <v>312</v>
      </c>
      <c r="AT56" s="54"/>
      <c r="AU56" s="54"/>
      <c r="AV56" s="4"/>
      <c r="AW56" s="4"/>
    </row>
    <row r="57" spans="1:49" ht="52.5" customHeight="1" x14ac:dyDescent="0.4">
      <c r="A57" s="35">
        <v>52</v>
      </c>
      <c r="B57" s="67" t="s">
        <v>283</v>
      </c>
      <c r="C57" s="41" t="s">
        <v>132</v>
      </c>
      <c r="D57" s="53" t="s">
        <v>58</v>
      </c>
      <c r="E57" s="41" t="s">
        <v>280</v>
      </c>
      <c r="F57" s="41" t="s">
        <v>284</v>
      </c>
      <c r="G57" s="53" t="s">
        <v>42</v>
      </c>
      <c r="H57" s="74"/>
      <c r="I57" s="41" t="s">
        <v>285</v>
      </c>
      <c r="J57" s="37" t="s">
        <v>72</v>
      </c>
      <c r="K57" s="42">
        <v>45566</v>
      </c>
      <c r="L57" s="43" t="s">
        <v>277</v>
      </c>
      <c r="M57" s="43">
        <v>75</v>
      </c>
      <c r="N57" s="44">
        <v>7</v>
      </c>
      <c r="O57" s="43">
        <v>7</v>
      </c>
      <c r="P57" s="45">
        <f t="shared" si="0"/>
        <v>7</v>
      </c>
      <c r="Q57" s="46">
        <f t="shared" ref="Q57:T57" si="104">AJ57</f>
        <v>7</v>
      </c>
      <c r="R57" s="46">
        <f t="shared" si="104"/>
        <v>7</v>
      </c>
      <c r="S57" s="46">
        <f t="shared" si="104"/>
        <v>7</v>
      </c>
      <c r="T57" s="47">
        <f t="shared" si="104"/>
        <v>7</v>
      </c>
      <c r="U57" s="48"/>
      <c r="V57" s="37"/>
      <c r="W57" s="37"/>
      <c r="X57" s="37"/>
      <c r="Y57" s="49"/>
      <c r="Z57" s="50"/>
      <c r="AA57" s="37"/>
      <c r="AB57" s="37"/>
      <c r="AC57" s="37"/>
      <c r="AD57" s="49"/>
      <c r="AE57" s="50"/>
      <c r="AF57" s="37"/>
      <c r="AG57" s="37"/>
      <c r="AH57" s="37"/>
      <c r="AI57" s="49"/>
      <c r="AJ57" s="52">
        <f t="shared" ref="AJ57:AN57" si="105">P57-Z57+AE57+U57</f>
        <v>7</v>
      </c>
      <c r="AK57" s="46">
        <f t="shared" si="105"/>
        <v>7</v>
      </c>
      <c r="AL57" s="46">
        <f t="shared" si="105"/>
        <v>7</v>
      </c>
      <c r="AM57" s="46">
        <f t="shared" si="105"/>
        <v>7</v>
      </c>
      <c r="AN57" s="46">
        <f t="shared" si="105"/>
        <v>7</v>
      </c>
      <c r="AO57" s="37"/>
      <c r="AP57" s="43">
        <f t="shared" si="3"/>
        <v>7</v>
      </c>
      <c r="AQ57" s="41"/>
      <c r="AR57" s="41"/>
      <c r="AS57" s="53"/>
      <c r="AT57" s="54"/>
      <c r="AU57" s="54"/>
      <c r="AV57" s="4"/>
      <c r="AW57" s="4"/>
    </row>
    <row r="58" spans="1:49" ht="121.5" customHeight="1" x14ac:dyDescent="0.4">
      <c r="A58" s="35">
        <v>53</v>
      </c>
      <c r="B58" s="110" t="s">
        <v>321</v>
      </c>
      <c r="C58" s="41"/>
      <c r="D58" s="105" t="s">
        <v>287</v>
      </c>
      <c r="E58" s="41" t="s">
        <v>288</v>
      </c>
      <c r="F58" s="41" t="s">
        <v>281</v>
      </c>
      <c r="G58" s="53"/>
      <c r="H58" s="74"/>
      <c r="I58" s="41"/>
      <c r="J58" s="37" t="s">
        <v>289</v>
      </c>
      <c r="K58" s="42">
        <v>45687</v>
      </c>
      <c r="L58" s="43" t="s">
        <v>290</v>
      </c>
      <c r="M58" s="43">
        <v>141</v>
      </c>
      <c r="N58" s="109" t="s">
        <v>325</v>
      </c>
      <c r="O58" s="43">
        <v>0</v>
      </c>
      <c r="P58" s="45">
        <f t="shared" si="0"/>
        <v>0</v>
      </c>
      <c r="Q58" s="46">
        <f t="shared" ref="Q58:T58" si="106">AJ58</f>
        <v>0</v>
      </c>
      <c r="R58" s="46">
        <f t="shared" si="106"/>
        <v>0</v>
      </c>
      <c r="S58" s="46">
        <f t="shared" si="106"/>
        <v>0</v>
      </c>
      <c r="T58" s="47">
        <f t="shared" si="106"/>
        <v>0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>
        <v>1</v>
      </c>
      <c r="AJ58" s="52">
        <f t="shared" ref="AJ58:AN58" si="107">P58-Z58+AE58+U58</f>
        <v>0</v>
      </c>
      <c r="AK58" s="46">
        <f t="shared" si="107"/>
        <v>0</v>
      </c>
      <c r="AL58" s="46">
        <f t="shared" si="107"/>
        <v>0</v>
      </c>
      <c r="AM58" s="46">
        <f t="shared" si="107"/>
        <v>0</v>
      </c>
      <c r="AN58" s="46">
        <f t="shared" si="107"/>
        <v>1</v>
      </c>
      <c r="AO58" s="37"/>
      <c r="AP58" s="43">
        <f t="shared" si="3"/>
        <v>1</v>
      </c>
      <c r="AQ58" s="41"/>
      <c r="AR58" s="41"/>
      <c r="AS58" s="53"/>
      <c r="AT58" s="54"/>
      <c r="AU58" s="54"/>
      <c r="AV58" s="4"/>
      <c r="AW58" s="4"/>
    </row>
    <row r="59" spans="1:49" ht="42" customHeight="1" x14ac:dyDescent="0.4">
      <c r="A59" s="35">
        <v>54</v>
      </c>
      <c r="B59" s="44" t="s">
        <v>296</v>
      </c>
      <c r="C59" s="41" t="s">
        <v>38</v>
      </c>
      <c r="D59" s="41" t="s">
        <v>59</v>
      </c>
      <c r="E59" s="41" t="s">
        <v>59</v>
      </c>
      <c r="F59" s="41" t="s">
        <v>297</v>
      </c>
      <c r="G59" s="44" t="s">
        <v>42</v>
      </c>
      <c r="H59" s="74">
        <v>300</v>
      </c>
      <c r="I59" s="41" t="s">
        <v>298</v>
      </c>
      <c r="J59" s="37" t="s">
        <v>72</v>
      </c>
      <c r="K59" s="42">
        <v>45107</v>
      </c>
      <c r="L59" s="43" t="s">
        <v>109</v>
      </c>
      <c r="M59" s="43">
        <v>387</v>
      </c>
      <c r="N59" s="44">
        <v>32</v>
      </c>
      <c r="O59" s="43">
        <v>34</v>
      </c>
      <c r="P59" s="45">
        <f t="shared" si="0"/>
        <v>34</v>
      </c>
      <c r="Q59" s="46">
        <f t="shared" ref="Q59:T59" si="108">AJ59</f>
        <v>34</v>
      </c>
      <c r="R59" s="46">
        <f t="shared" si="108"/>
        <v>34</v>
      </c>
      <c r="S59" s="46">
        <f t="shared" si="108"/>
        <v>34</v>
      </c>
      <c r="T59" s="47">
        <f t="shared" si="108"/>
        <v>34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/>
      <c r="AJ59" s="52">
        <f t="shared" ref="AJ59:AN59" si="109">P59-Z59+AE59+U59</f>
        <v>34</v>
      </c>
      <c r="AK59" s="46">
        <f t="shared" si="109"/>
        <v>34</v>
      </c>
      <c r="AL59" s="46">
        <f t="shared" si="109"/>
        <v>34</v>
      </c>
      <c r="AM59" s="46">
        <f t="shared" si="109"/>
        <v>34</v>
      </c>
      <c r="AN59" s="46">
        <f t="shared" si="109"/>
        <v>34</v>
      </c>
      <c r="AO59" s="37"/>
      <c r="AP59" s="43">
        <f t="shared" si="3"/>
        <v>34</v>
      </c>
      <c r="AQ59" s="41"/>
      <c r="AR59" s="41"/>
      <c r="AS59" s="53"/>
      <c r="AT59" s="54"/>
      <c r="AU59" s="54"/>
      <c r="AV59" s="4"/>
      <c r="AW59" s="4"/>
    </row>
    <row r="60" spans="1:49" ht="42" customHeight="1" x14ac:dyDescent="0.4">
      <c r="A60" s="35">
        <v>55</v>
      </c>
      <c r="B60" s="44" t="s">
        <v>300</v>
      </c>
      <c r="C60" s="41" t="s">
        <v>38</v>
      </c>
      <c r="D60" s="41" t="s">
        <v>59</v>
      </c>
      <c r="E60" s="41" t="s">
        <v>59</v>
      </c>
      <c r="F60" s="41" t="s">
        <v>301</v>
      </c>
      <c r="G60" s="44" t="s">
        <v>42</v>
      </c>
      <c r="H60" s="74">
        <v>300</v>
      </c>
      <c r="I60" s="41" t="s">
        <v>302</v>
      </c>
      <c r="J60" s="37" t="s">
        <v>72</v>
      </c>
      <c r="K60" s="42">
        <v>45107</v>
      </c>
      <c r="L60" s="43" t="s">
        <v>109</v>
      </c>
      <c r="M60" s="43">
        <v>387</v>
      </c>
      <c r="N60" s="44">
        <v>38</v>
      </c>
      <c r="O60" s="43">
        <v>58</v>
      </c>
      <c r="P60" s="45">
        <f t="shared" si="0"/>
        <v>58</v>
      </c>
      <c r="Q60" s="46">
        <f t="shared" ref="Q60:T60" si="110">AJ60</f>
        <v>55</v>
      </c>
      <c r="R60" s="46">
        <f t="shared" si="110"/>
        <v>53</v>
      </c>
      <c r="S60" s="46">
        <f t="shared" si="110"/>
        <v>53</v>
      </c>
      <c r="T60" s="47">
        <f t="shared" si="110"/>
        <v>53</v>
      </c>
      <c r="U60" s="48"/>
      <c r="V60" s="37"/>
      <c r="W60" s="37"/>
      <c r="X60" s="37"/>
      <c r="Y60" s="49"/>
      <c r="Z60" s="50">
        <v>3</v>
      </c>
      <c r="AA60" s="37">
        <v>2</v>
      </c>
      <c r="AB60" s="37"/>
      <c r="AC60" s="37"/>
      <c r="AD60" s="49"/>
      <c r="AE60" s="50"/>
      <c r="AF60" s="37"/>
      <c r="AG60" s="37"/>
      <c r="AH60" s="37"/>
      <c r="AI60" s="49"/>
      <c r="AJ60" s="52">
        <f t="shared" ref="AJ60:AN60" si="111">P60-Z60+AE60+U60</f>
        <v>55</v>
      </c>
      <c r="AK60" s="46">
        <f t="shared" si="111"/>
        <v>53</v>
      </c>
      <c r="AL60" s="46">
        <f t="shared" si="111"/>
        <v>53</v>
      </c>
      <c r="AM60" s="46">
        <f t="shared" si="111"/>
        <v>53</v>
      </c>
      <c r="AN60" s="46">
        <f t="shared" si="111"/>
        <v>53</v>
      </c>
      <c r="AO60" s="37"/>
      <c r="AP60" s="43">
        <v>52</v>
      </c>
      <c r="AQ60" s="41">
        <v>837175793</v>
      </c>
      <c r="AR60" s="41" t="s">
        <v>342</v>
      </c>
      <c r="AS60" s="53" t="s">
        <v>343</v>
      </c>
      <c r="AT60" s="54"/>
      <c r="AU60" s="54"/>
      <c r="AV60" s="4"/>
      <c r="AW60" s="4"/>
    </row>
    <row r="61" spans="1:49" ht="42" customHeight="1" x14ac:dyDescent="0.4">
      <c r="A61" s="35">
        <v>56</v>
      </c>
      <c r="B61" s="44" t="s">
        <v>306</v>
      </c>
      <c r="C61" s="41" t="s">
        <v>155</v>
      </c>
      <c r="D61" s="41"/>
      <c r="E61" s="41" t="s">
        <v>59</v>
      </c>
      <c r="F61" s="41" t="s">
        <v>301</v>
      </c>
      <c r="G61" s="44"/>
      <c r="H61" s="74"/>
      <c r="I61" s="41"/>
      <c r="J61" s="37"/>
      <c r="K61" s="42"/>
      <c r="L61" s="43"/>
      <c r="M61" s="43">
        <v>72</v>
      </c>
      <c r="N61" s="44">
        <v>0</v>
      </c>
      <c r="O61" s="43">
        <v>0</v>
      </c>
      <c r="P61" s="45">
        <f t="shared" si="0"/>
        <v>0</v>
      </c>
      <c r="Q61" s="46">
        <f t="shared" ref="Q61:T61" si="112">AJ61</f>
        <v>0</v>
      </c>
      <c r="R61" s="46">
        <f t="shared" si="112"/>
        <v>0</v>
      </c>
      <c r="S61" s="46">
        <f t="shared" si="112"/>
        <v>0</v>
      </c>
      <c r="T61" s="47">
        <f t="shared" si="112"/>
        <v>0</v>
      </c>
      <c r="U61" s="48"/>
      <c r="V61" s="37"/>
      <c r="W61" s="37"/>
      <c r="X61" s="37"/>
      <c r="Y61" s="49"/>
      <c r="Z61" s="50"/>
      <c r="AA61" s="37"/>
      <c r="AB61" s="37"/>
      <c r="AC61" s="37"/>
      <c r="AD61" s="49"/>
      <c r="AE61" s="50"/>
      <c r="AF61" s="37"/>
      <c r="AG61" s="37"/>
      <c r="AH61" s="37"/>
      <c r="AI61" s="49"/>
      <c r="AJ61" s="52">
        <f t="shared" ref="AJ61:AN61" si="113">P61-Z61+AE61+U61</f>
        <v>0</v>
      </c>
      <c r="AK61" s="46">
        <f t="shared" si="113"/>
        <v>0</v>
      </c>
      <c r="AL61" s="46">
        <f t="shared" si="113"/>
        <v>0</v>
      </c>
      <c r="AM61" s="46">
        <f t="shared" si="113"/>
        <v>0</v>
      </c>
      <c r="AN61" s="46">
        <f t="shared" si="113"/>
        <v>0</v>
      </c>
      <c r="AO61" s="37"/>
      <c r="AP61" s="43">
        <f t="shared" ref="AP61:AP142" si="114">AN61</f>
        <v>0</v>
      </c>
      <c r="AQ61" s="53"/>
      <c r="AR61" s="53"/>
      <c r="AS61" s="53"/>
      <c r="AT61" s="54"/>
      <c r="AU61" s="54"/>
      <c r="AV61" s="4"/>
      <c r="AW61" s="4"/>
    </row>
    <row r="62" spans="1:49" ht="42" customHeight="1" x14ac:dyDescent="0.4">
      <c r="A62" s="35">
        <v>57</v>
      </c>
      <c r="B62" s="44" t="s">
        <v>307</v>
      </c>
      <c r="C62" s="41" t="s">
        <v>74</v>
      </c>
      <c r="D62" s="41" t="s">
        <v>59</v>
      </c>
      <c r="E62" s="53" t="s">
        <v>308</v>
      </c>
      <c r="F62" s="41" t="s">
        <v>309</v>
      </c>
      <c r="G62" s="44"/>
      <c r="H62" s="74"/>
      <c r="I62" s="41" t="s">
        <v>310</v>
      </c>
      <c r="J62" s="37" t="s">
        <v>72</v>
      </c>
      <c r="K62" s="42">
        <v>45574</v>
      </c>
      <c r="L62" s="43" t="s">
        <v>142</v>
      </c>
      <c r="M62" s="43">
        <v>75</v>
      </c>
      <c r="N62" s="44">
        <v>24</v>
      </c>
      <c r="O62" s="43">
        <v>35</v>
      </c>
      <c r="P62" s="45">
        <f t="shared" si="0"/>
        <v>35</v>
      </c>
      <c r="Q62" s="46">
        <f t="shared" ref="Q62:T62" si="115">AJ62</f>
        <v>35</v>
      </c>
      <c r="R62" s="46">
        <f t="shared" si="115"/>
        <v>35</v>
      </c>
      <c r="S62" s="46">
        <f t="shared" si="115"/>
        <v>35</v>
      </c>
      <c r="T62" s="47">
        <f t="shared" si="115"/>
        <v>25</v>
      </c>
      <c r="U62" s="48"/>
      <c r="V62" s="37"/>
      <c r="W62" s="37"/>
      <c r="X62" s="37"/>
      <c r="Y62" s="49"/>
      <c r="Z62" s="50"/>
      <c r="AA62" s="37"/>
      <c r="AB62" s="37"/>
      <c r="AC62" s="37">
        <v>10</v>
      </c>
      <c r="AD62" s="49"/>
      <c r="AE62" s="50"/>
      <c r="AF62" s="37"/>
      <c r="AG62" s="37"/>
      <c r="AH62" s="37"/>
      <c r="AI62" s="49"/>
      <c r="AJ62" s="52">
        <f t="shared" ref="AJ62:AN62" si="116">P62-Z62+AE62+U62</f>
        <v>35</v>
      </c>
      <c r="AK62" s="46">
        <f t="shared" si="116"/>
        <v>35</v>
      </c>
      <c r="AL62" s="46">
        <f t="shared" si="116"/>
        <v>35</v>
      </c>
      <c r="AM62" s="46">
        <f t="shared" si="116"/>
        <v>25</v>
      </c>
      <c r="AN62" s="46">
        <f t="shared" si="116"/>
        <v>25</v>
      </c>
      <c r="AO62" s="37"/>
      <c r="AP62" s="43">
        <f t="shared" si="114"/>
        <v>25</v>
      </c>
      <c r="AQ62" s="53"/>
      <c r="AR62" s="53">
        <v>293</v>
      </c>
      <c r="AS62" s="53"/>
      <c r="AT62" s="54"/>
      <c r="AU62" s="54"/>
      <c r="AV62" s="4"/>
      <c r="AW62" s="4"/>
    </row>
    <row r="63" spans="1:49" ht="42" customHeight="1" x14ac:dyDescent="0.4">
      <c r="A63" s="35">
        <v>58</v>
      </c>
      <c r="B63" s="44" t="s">
        <v>315</v>
      </c>
      <c r="C63" s="41" t="s">
        <v>74</v>
      </c>
      <c r="D63" s="41" t="s">
        <v>59</v>
      </c>
      <c r="E63" s="53" t="s">
        <v>316</v>
      </c>
      <c r="F63" s="41" t="s">
        <v>317</v>
      </c>
      <c r="G63" s="44" t="s">
        <v>42</v>
      </c>
      <c r="H63" s="74"/>
      <c r="I63" s="41" t="s">
        <v>318</v>
      </c>
      <c r="J63" s="37" t="s">
        <v>72</v>
      </c>
      <c r="K63" s="42">
        <v>45574</v>
      </c>
      <c r="L63" s="43" t="s">
        <v>142</v>
      </c>
      <c r="M63" s="43">
        <v>75</v>
      </c>
      <c r="N63" s="44"/>
      <c r="O63" s="43">
        <v>45</v>
      </c>
      <c r="P63" s="45">
        <f t="shared" si="0"/>
        <v>45</v>
      </c>
      <c r="Q63" s="46">
        <f t="shared" ref="Q63:T63" si="117">AJ63</f>
        <v>45</v>
      </c>
      <c r="R63" s="46">
        <f t="shared" si="117"/>
        <v>45</v>
      </c>
      <c r="S63" s="46">
        <f t="shared" si="117"/>
        <v>45</v>
      </c>
      <c r="T63" s="47">
        <f t="shared" si="117"/>
        <v>45</v>
      </c>
      <c r="U63" s="48"/>
      <c r="V63" s="37"/>
      <c r="W63" s="37"/>
      <c r="X63" s="37"/>
      <c r="Y63" s="49"/>
      <c r="Z63" s="50"/>
      <c r="AA63" s="37"/>
      <c r="AB63" s="37"/>
      <c r="AC63" s="37"/>
      <c r="AD63" s="49"/>
      <c r="AE63" s="50"/>
      <c r="AF63" s="37"/>
      <c r="AG63" s="37"/>
      <c r="AH63" s="37"/>
      <c r="AI63" s="49"/>
      <c r="AJ63" s="52">
        <f t="shared" ref="AJ63:AN63" si="118">P63-Z63+AE63+U63</f>
        <v>45</v>
      </c>
      <c r="AK63" s="46">
        <f t="shared" si="118"/>
        <v>45</v>
      </c>
      <c r="AL63" s="46">
        <f t="shared" si="118"/>
        <v>45</v>
      </c>
      <c r="AM63" s="46">
        <f t="shared" si="118"/>
        <v>45</v>
      </c>
      <c r="AN63" s="46">
        <f t="shared" si="118"/>
        <v>45</v>
      </c>
      <c r="AO63" s="37"/>
      <c r="AP63" s="43">
        <f t="shared" si="114"/>
        <v>45</v>
      </c>
      <c r="AQ63" s="53"/>
      <c r="AR63" s="53"/>
      <c r="AS63" s="53"/>
      <c r="AT63" s="54"/>
      <c r="AU63" s="54"/>
      <c r="AV63" s="4"/>
      <c r="AW63" s="4"/>
    </row>
    <row r="64" spans="1:49" ht="42" customHeight="1" x14ac:dyDescent="0.4">
      <c r="A64" s="35">
        <v>59</v>
      </c>
      <c r="B64" s="44" t="s">
        <v>322</v>
      </c>
      <c r="C64" s="41" t="s">
        <v>155</v>
      </c>
      <c r="D64" s="41" t="s">
        <v>59</v>
      </c>
      <c r="E64" s="41" t="s">
        <v>323</v>
      </c>
      <c r="F64" s="41" t="s">
        <v>324</v>
      </c>
      <c r="G64" s="44" t="s">
        <v>42</v>
      </c>
      <c r="H64" s="74"/>
      <c r="I64" s="41" t="s">
        <v>326</v>
      </c>
      <c r="J64" s="37" t="s">
        <v>72</v>
      </c>
      <c r="K64" s="42">
        <v>45673</v>
      </c>
      <c r="L64" s="43" t="s">
        <v>89</v>
      </c>
      <c r="M64" s="43">
        <v>130</v>
      </c>
      <c r="N64" s="44"/>
      <c r="O64" s="43">
        <v>0</v>
      </c>
      <c r="P64" s="45">
        <f t="shared" si="0"/>
        <v>0</v>
      </c>
      <c r="Q64" s="46">
        <f t="shared" ref="Q64:T64" si="119">AJ64</f>
        <v>0</v>
      </c>
      <c r="R64" s="46">
        <f t="shared" si="119"/>
        <v>0</v>
      </c>
      <c r="S64" s="46">
        <f t="shared" si="119"/>
        <v>4</v>
      </c>
      <c r="T64" s="47">
        <f t="shared" si="119"/>
        <v>4</v>
      </c>
      <c r="U64" s="48"/>
      <c r="V64" s="37"/>
      <c r="W64" s="37">
        <v>4</v>
      </c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2">
        <f t="shared" ref="AJ64:AN64" si="120">P64-Z64+AE64+U64</f>
        <v>0</v>
      </c>
      <c r="AK64" s="46">
        <f t="shared" si="120"/>
        <v>0</v>
      </c>
      <c r="AL64" s="46">
        <f t="shared" si="120"/>
        <v>4</v>
      </c>
      <c r="AM64" s="46">
        <f t="shared" si="120"/>
        <v>4</v>
      </c>
      <c r="AN64" s="46">
        <f t="shared" si="120"/>
        <v>4</v>
      </c>
      <c r="AO64" s="37"/>
      <c r="AP64" s="43">
        <f t="shared" si="114"/>
        <v>4</v>
      </c>
      <c r="AQ64" s="53"/>
      <c r="AR64" s="53"/>
      <c r="AS64" s="53"/>
      <c r="AT64" s="54"/>
      <c r="AU64" s="54"/>
      <c r="AV64" s="4"/>
      <c r="AW64" s="4"/>
    </row>
    <row r="65" spans="1:49" ht="42" customHeight="1" x14ac:dyDescent="0.4">
      <c r="A65" s="35">
        <v>60</v>
      </c>
      <c r="B65" s="44" t="s">
        <v>328</v>
      </c>
      <c r="C65" s="41" t="s">
        <v>155</v>
      </c>
      <c r="D65" s="41" t="s">
        <v>59</v>
      </c>
      <c r="E65" s="41" t="s">
        <v>329</v>
      </c>
      <c r="F65" s="41" t="s">
        <v>330</v>
      </c>
      <c r="G65" s="44" t="s">
        <v>42</v>
      </c>
      <c r="H65" s="74"/>
      <c r="I65" s="41" t="s">
        <v>331</v>
      </c>
      <c r="J65" s="37" t="s">
        <v>72</v>
      </c>
      <c r="K65" s="42">
        <v>45673</v>
      </c>
      <c r="L65" s="43" t="s">
        <v>89</v>
      </c>
      <c r="M65" s="43">
        <v>131</v>
      </c>
      <c r="N65" s="44"/>
      <c r="O65" s="43">
        <v>0</v>
      </c>
      <c r="P65" s="45">
        <f t="shared" si="0"/>
        <v>0</v>
      </c>
      <c r="Q65" s="46">
        <f t="shared" ref="Q65:T65" si="121">AJ65</f>
        <v>0</v>
      </c>
      <c r="R65" s="46">
        <f t="shared" si="121"/>
        <v>0</v>
      </c>
      <c r="S65" s="46">
        <f t="shared" si="121"/>
        <v>10</v>
      </c>
      <c r="T65" s="47">
        <f t="shared" si="121"/>
        <v>10</v>
      </c>
      <c r="U65" s="48"/>
      <c r="V65" s="37"/>
      <c r="W65" s="37">
        <v>10</v>
      </c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2">
        <f t="shared" ref="AJ65:AN65" si="122">P65-Z65+AE65+U65</f>
        <v>0</v>
      </c>
      <c r="AK65" s="46">
        <f t="shared" si="122"/>
        <v>0</v>
      </c>
      <c r="AL65" s="46">
        <f t="shared" si="122"/>
        <v>10</v>
      </c>
      <c r="AM65" s="46">
        <f t="shared" si="122"/>
        <v>10</v>
      </c>
      <c r="AN65" s="46">
        <f t="shared" si="122"/>
        <v>10</v>
      </c>
      <c r="AO65" s="37"/>
      <c r="AP65" s="43">
        <f t="shared" si="114"/>
        <v>10</v>
      </c>
      <c r="AQ65" s="53"/>
      <c r="AR65" s="53"/>
      <c r="AS65" s="53"/>
      <c r="AT65" s="54"/>
      <c r="AU65" s="54"/>
      <c r="AV65" s="4"/>
      <c r="AW65" s="4"/>
    </row>
    <row r="66" spans="1:49" ht="42" customHeight="1" x14ac:dyDescent="0.4">
      <c r="A66" s="35">
        <v>61</v>
      </c>
      <c r="B66" s="53" t="s">
        <v>333</v>
      </c>
      <c r="C66" s="41" t="s">
        <v>38</v>
      </c>
      <c r="D66" s="105" t="s">
        <v>334</v>
      </c>
      <c r="E66" s="41" t="s">
        <v>335</v>
      </c>
      <c r="F66" s="41"/>
      <c r="G66" s="53" t="s">
        <v>42</v>
      </c>
      <c r="H66" s="41"/>
      <c r="I66" s="41" t="s">
        <v>336</v>
      </c>
      <c r="J66" s="39"/>
      <c r="K66" s="42">
        <v>44592</v>
      </c>
      <c r="L66" s="43"/>
      <c r="M66" s="43"/>
      <c r="N66" s="44"/>
      <c r="O66" s="43">
        <v>0</v>
      </c>
      <c r="P66" s="45">
        <f t="shared" si="0"/>
        <v>0</v>
      </c>
      <c r="Q66" s="46">
        <f t="shared" ref="Q66:T66" si="123">AJ66</f>
        <v>0</v>
      </c>
      <c r="R66" s="46">
        <f t="shared" si="123"/>
        <v>0</v>
      </c>
      <c r="S66" s="46">
        <f t="shared" si="123"/>
        <v>0</v>
      </c>
      <c r="T66" s="47">
        <f t="shared" si="123"/>
        <v>0</v>
      </c>
      <c r="U66" s="48"/>
      <c r="V66" s="37"/>
      <c r="W66" s="37"/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2">
        <f t="shared" ref="AJ66:AN66" si="124">P66-Z66+AE66+U66</f>
        <v>0</v>
      </c>
      <c r="AK66" s="46">
        <f t="shared" si="124"/>
        <v>0</v>
      </c>
      <c r="AL66" s="46">
        <f t="shared" si="124"/>
        <v>0</v>
      </c>
      <c r="AM66" s="46">
        <f t="shared" si="124"/>
        <v>0</v>
      </c>
      <c r="AN66" s="46">
        <f t="shared" si="124"/>
        <v>0</v>
      </c>
      <c r="AO66" s="37"/>
      <c r="AP66" s="43">
        <f t="shared" si="114"/>
        <v>0</v>
      </c>
      <c r="AQ66" s="41"/>
      <c r="AR66" s="41"/>
      <c r="AS66" s="53"/>
      <c r="AT66" s="54"/>
      <c r="AU66" s="54"/>
      <c r="AV66" s="4"/>
      <c r="AW66" s="4"/>
    </row>
    <row r="67" spans="1:49" ht="42" customHeight="1" x14ac:dyDescent="0.4">
      <c r="A67" s="35">
        <v>62</v>
      </c>
      <c r="B67" s="53" t="s">
        <v>339</v>
      </c>
      <c r="C67" s="41" t="s">
        <v>38</v>
      </c>
      <c r="D67" s="105" t="s">
        <v>334</v>
      </c>
      <c r="E67" s="41" t="s">
        <v>340</v>
      </c>
      <c r="F67" s="41"/>
      <c r="G67" s="53" t="s">
        <v>42</v>
      </c>
      <c r="H67" s="41"/>
      <c r="I67" s="41" t="s">
        <v>341</v>
      </c>
      <c r="J67" s="44"/>
      <c r="K67" s="42">
        <v>44592</v>
      </c>
      <c r="L67" s="43"/>
      <c r="M67" s="43"/>
      <c r="N67" s="44"/>
      <c r="O67" s="43">
        <v>0</v>
      </c>
      <c r="P67" s="45">
        <f t="shared" si="0"/>
        <v>0</v>
      </c>
      <c r="Q67" s="46">
        <f t="shared" ref="Q67:T67" si="125">AJ67</f>
        <v>0</v>
      </c>
      <c r="R67" s="46">
        <f t="shared" si="125"/>
        <v>0</v>
      </c>
      <c r="S67" s="46">
        <f t="shared" si="125"/>
        <v>0</v>
      </c>
      <c r="T67" s="47">
        <f t="shared" si="125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2">
        <f t="shared" ref="AJ67:AN67" si="126">P67-Z67+AE67+U67</f>
        <v>0</v>
      </c>
      <c r="AK67" s="46">
        <f t="shared" si="126"/>
        <v>0</v>
      </c>
      <c r="AL67" s="46">
        <f t="shared" si="126"/>
        <v>0</v>
      </c>
      <c r="AM67" s="46">
        <f t="shared" si="126"/>
        <v>0</v>
      </c>
      <c r="AN67" s="46">
        <f t="shared" si="126"/>
        <v>0</v>
      </c>
      <c r="AO67" s="37"/>
      <c r="AP67" s="43">
        <f t="shared" si="114"/>
        <v>0</v>
      </c>
      <c r="AQ67" s="41"/>
      <c r="AR67" s="41"/>
      <c r="AS67" s="53"/>
      <c r="AT67" s="54"/>
      <c r="AU67" s="54"/>
      <c r="AV67" s="4"/>
      <c r="AW67" s="4"/>
    </row>
    <row r="68" spans="1:49" ht="74.25" customHeight="1" x14ac:dyDescent="0.4">
      <c r="A68" s="35">
        <v>63</v>
      </c>
      <c r="B68" s="67" t="s">
        <v>344</v>
      </c>
      <c r="C68" s="37" t="s">
        <v>52</v>
      </c>
      <c r="D68" s="37"/>
      <c r="E68" s="41" t="s">
        <v>345</v>
      </c>
      <c r="F68" s="37"/>
      <c r="G68" s="38"/>
      <c r="H68" s="37"/>
      <c r="I68" s="41" t="s">
        <v>346</v>
      </c>
      <c r="J68" s="37" t="s">
        <v>72</v>
      </c>
      <c r="K68" s="42">
        <v>45279</v>
      </c>
      <c r="L68" s="43"/>
      <c r="M68" s="43">
        <v>481</v>
      </c>
      <c r="N68" s="44"/>
      <c r="O68" s="43">
        <v>12</v>
      </c>
      <c r="P68" s="45">
        <f t="shared" si="0"/>
        <v>12</v>
      </c>
      <c r="Q68" s="46">
        <f t="shared" ref="Q68:T68" si="127">AJ68</f>
        <v>12</v>
      </c>
      <c r="R68" s="46">
        <f t="shared" si="127"/>
        <v>12</v>
      </c>
      <c r="S68" s="46">
        <f t="shared" si="127"/>
        <v>12</v>
      </c>
      <c r="T68" s="47">
        <f t="shared" si="127"/>
        <v>12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2">
        <f t="shared" ref="AJ68:AN68" si="128">P68-Z68+AE68+U68</f>
        <v>12</v>
      </c>
      <c r="AK68" s="46">
        <f t="shared" si="128"/>
        <v>12</v>
      </c>
      <c r="AL68" s="46">
        <f t="shared" si="128"/>
        <v>12</v>
      </c>
      <c r="AM68" s="46">
        <f t="shared" si="128"/>
        <v>12</v>
      </c>
      <c r="AN68" s="46">
        <f t="shared" si="128"/>
        <v>12</v>
      </c>
      <c r="AO68" s="37"/>
      <c r="AP68" s="43">
        <f t="shared" si="114"/>
        <v>12</v>
      </c>
      <c r="AQ68" s="41"/>
      <c r="AR68" s="41"/>
      <c r="AS68" s="53"/>
      <c r="AT68" s="54"/>
      <c r="AU68" s="54"/>
      <c r="AV68" s="4"/>
      <c r="AW68" s="4"/>
    </row>
    <row r="69" spans="1:49" ht="54" customHeight="1" x14ac:dyDescent="0.4">
      <c r="A69" s="35">
        <v>64</v>
      </c>
      <c r="B69" s="67" t="s">
        <v>348</v>
      </c>
      <c r="C69" s="37" t="s">
        <v>155</v>
      </c>
      <c r="D69" s="37" t="s">
        <v>59</v>
      </c>
      <c r="E69" s="41" t="s">
        <v>59</v>
      </c>
      <c r="F69" s="37" t="s">
        <v>87</v>
      </c>
      <c r="G69" s="38" t="s">
        <v>42</v>
      </c>
      <c r="H69" s="37"/>
      <c r="I69" s="41" t="s">
        <v>349</v>
      </c>
      <c r="J69" s="37" t="s">
        <v>72</v>
      </c>
      <c r="K69" s="42">
        <v>45673</v>
      </c>
      <c r="L69" s="43" t="s">
        <v>89</v>
      </c>
      <c r="M69" s="43">
        <v>130</v>
      </c>
      <c r="N69" s="131" t="s">
        <v>374</v>
      </c>
      <c r="O69" s="43">
        <v>0</v>
      </c>
      <c r="P69" s="45">
        <f t="shared" si="0"/>
        <v>0</v>
      </c>
      <c r="Q69" s="46">
        <f t="shared" ref="Q69:T69" si="129">AJ69</f>
        <v>0</v>
      </c>
      <c r="R69" s="46">
        <f t="shared" si="129"/>
        <v>0</v>
      </c>
      <c r="S69" s="37">
        <f t="shared" si="129"/>
        <v>11</v>
      </c>
      <c r="T69" s="132">
        <f t="shared" si="129"/>
        <v>11</v>
      </c>
      <c r="U69" s="48"/>
      <c r="V69" s="37"/>
      <c r="W69" s="37">
        <v>11</v>
      </c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2">
        <f t="shared" ref="AJ69:AK69" si="130">P69-Z69+AE69+U69</f>
        <v>0</v>
      </c>
      <c r="AK69" s="46">
        <f t="shared" si="130"/>
        <v>0</v>
      </c>
      <c r="AL69" s="37">
        <v>11</v>
      </c>
      <c r="AM69" s="37">
        <f t="shared" ref="AM69:AN69" si="131">S69-AC69+AH69+X69</f>
        <v>11</v>
      </c>
      <c r="AN69" s="37">
        <f t="shared" si="131"/>
        <v>11</v>
      </c>
      <c r="AO69" s="37"/>
      <c r="AP69" s="43">
        <f t="shared" si="114"/>
        <v>11</v>
      </c>
      <c r="AQ69" s="41"/>
      <c r="AR69" s="41"/>
      <c r="AS69" s="53"/>
      <c r="AT69" s="54"/>
      <c r="AU69" s="54"/>
      <c r="AV69" s="4"/>
      <c r="AW69" s="4"/>
    </row>
    <row r="70" spans="1:49" ht="42" customHeight="1" x14ac:dyDescent="0.4">
      <c r="A70" s="35">
        <v>65</v>
      </c>
      <c r="B70" s="53" t="s">
        <v>350</v>
      </c>
      <c r="C70" s="41" t="s">
        <v>38</v>
      </c>
      <c r="D70" s="37"/>
      <c r="E70" s="41"/>
      <c r="F70" s="37"/>
      <c r="G70" s="38" t="s">
        <v>42</v>
      </c>
      <c r="H70" s="37"/>
      <c r="I70" s="41" t="s">
        <v>351</v>
      </c>
      <c r="J70" s="37"/>
      <c r="K70" s="42"/>
      <c r="L70" s="43"/>
      <c r="M70" s="43"/>
      <c r="N70" s="44">
        <v>3</v>
      </c>
      <c r="O70" s="43">
        <v>3</v>
      </c>
      <c r="P70" s="45">
        <f t="shared" si="0"/>
        <v>3</v>
      </c>
      <c r="Q70" s="46">
        <f t="shared" ref="Q70:T70" si="132">AJ70</f>
        <v>3</v>
      </c>
      <c r="R70" s="46">
        <f t="shared" si="132"/>
        <v>3</v>
      </c>
      <c r="S70" s="46">
        <f t="shared" si="132"/>
        <v>3</v>
      </c>
      <c r="T70" s="47">
        <f t="shared" si="132"/>
        <v>3</v>
      </c>
      <c r="U70" s="48"/>
      <c r="V70" s="37"/>
      <c r="W70" s="37"/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2">
        <f t="shared" ref="AJ70:AN70" si="133">P70-Z70+AE70+U70</f>
        <v>3</v>
      </c>
      <c r="AK70" s="46">
        <f t="shared" si="133"/>
        <v>3</v>
      </c>
      <c r="AL70" s="46">
        <f t="shared" si="133"/>
        <v>3</v>
      </c>
      <c r="AM70" s="46">
        <f t="shared" si="133"/>
        <v>3</v>
      </c>
      <c r="AN70" s="46">
        <f t="shared" si="133"/>
        <v>3</v>
      </c>
      <c r="AO70" s="37"/>
      <c r="AP70" s="43">
        <f t="shared" si="114"/>
        <v>3</v>
      </c>
      <c r="AQ70" s="41"/>
      <c r="AR70" s="41"/>
      <c r="AS70" s="53"/>
      <c r="AT70" s="54"/>
      <c r="AU70" s="54"/>
      <c r="AV70" s="4"/>
      <c r="AW70" s="4"/>
    </row>
    <row r="71" spans="1:49" ht="42" customHeight="1" x14ac:dyDescent="0.4">
      <c r="A71" s="35">
        <v>66</v>
      </c>
      <c r="B71" s="53" t="s">
        <v>352</v>
      </c>
      <c r="C71" s="41" t="s">
        <v>38</v>
      </c>
      <c r="D71" s="41" t="s">
        <v>59</v>
      </c>
      <c r="E71" s="41" t="s">
        <v>354</v>
      </c>
      <c r="F71" s="37" t="s">
        <v>355</v>
      </c>
      <c r="G71" s="53" t="s">
        <v>42</v>
      </c>
      <c r="H71" s="74">
        <v>1500</v>
      </c>
      <c r="I71" s="41" t="s">
        <v>356</v>
      </c>
      <c r="J71" s="41" t="s">
        <v>72</v>
      </c>
      <c r="K71" s="62">
        <v>45687</v>
      </c>
      <c r="L71" s="43" t="s">
        <v>109</v>
      </c>
      <c r="M71" s="43">
        <v>145</v>
      </c>
      <c r="N71" s="44">
        <v>2</v>
      </c>
      <c r="O71" s="43">
        <v>7</v>
      </c>
      <c r="P71" s="45">
        <f t="shared" si="0"/>
        <v>7</v>
      </c>
      <c r="Q71" s="46">
        <f t="shared" ref="Q71:T71" si="134">AJ71</f>
        <v>7</v>
      </c>
      <c r="R71" s="46">
        <f t="shared" si="134"/>
        <v>7</v>
      </c>
      <c r="S71" s="46">
        <f t="shared" si="134"/>
        <v>6</v>
      </c>
      <c r="T71" s="47">
        <f t="shared" si="134"/>
        <v>5</v>
      </c>
      <c r="U71" s="48"/>
      <c r="V71" s="37"/>
      <c r="W71" s="37">
        <v>1</v>
      </c>
      <c r="X71" s="37"/>
      <c r="Y71" s="49"/>
      <c r="Z71" s="50"/>
      <c r="AA71" s="37"/>
      <c r="AB71" s="37">
        <v>2</v>
      </c>
      <c r="AC71" s="37">
        <v>1</v>
      </c>
      <c r="AD71" s="49"/>
      <c r="AE71" s="50"/>
      <c r="AF71" s="37"/>
      <c r="AG71" s="37"/>
      <c r="AH71" s="37"/>
      <c r="AI71" s="49">
        <v>1</v>
      </c>
      <c r="AJ71" s="52">
        <f t="shared" ref="AJ71:AN71" si="135">P71-Z71+AE71+U71</f>
        <v>7</v>
      </c>
      <c r="AK71" s="46">
        <f t="shared" si="135"/>
        <v>7</v>
      </c>
      <c r="AL71" s="46">
        <f t="shared" si="135"/>
        <v>6</v>
      </c>
      <c r="AM71" s="46">
        <f t="shared" si="135"/>
        <v>5</v>
      </c>
      <c r="AN71" s="46">
        <f t="shared" si="135"/>
        <v>6</v>
      </c>
      <c r="AO71" s="38" t="s">
        <v>360</v>
      </c>
      <c r="AP71" s="43">
        <f t="shared" si="114"/>
        <v>6</v>
      </c>
      <c r="AQ71" s="53"/>
      <c r="AR71" s="53" t="s">
        <v>387</v>
      </c>
      <c r="AS71" s="133"/>
      <c r="AT71" s="54"/>
      <c r="AU71" s="54"/>
      <c r="AV71" s="4"/>
      <c r="AW71" s="4"/>
    </row>
    <row r="72" spans="1:49" ht="42" customHeight="1" x14ac:dyDescent="0.4">
      <c r="A72" s="35">
        <v>67</v>
      </c>
      <c r="B72" s="53" t="s">
        <v>361</v>
      </c>
      <c r="C72" s="41" t="s">
        <v>38</v>
      </c>
      <c r="D72" s="37" t="s">
        <v>362</v>
      </c>
      <c r="E72" s="41" t="s">
        <v>363</v>
      </c>
      <c r="F72" s="37"/>
      <c r="G72" s="38"/>
      <c r="H72" s="37"/>
      <c r="I72" s="41" t="s">
        <v>364</v>
      </c>
      <c r="J72" s="37" t="s">
        <v>362</v>
      </c>
      <c r="K72" s="42">
        <v>45062</v>
      </c>
      <c r="L72" s="43"/>
      <c r="M72" s="43">
        <v>352</v>
      </c>
      <c r="N72" s="44"/>
      <c r="O72" s="43">
        <v>0</v>
      </c>
      <c r="P72" s="45">
        <f t="shared" si="0"/>
        <v>0</v>
      </c>
      <c r="Q72" s="46">
        <f t="shared" ref="Q72:T72" si="136">AJ72</f>
        <v>0</v>
      </c>
      <c r="R72" s="46">
        <f t="shared" si="136"/>
        <v>0</v>
      </c>
      <c r="S72" s="46">
        <f t="shared" si="136"/>
        <v>0</v>
      </c>
      <c r="T72" s="47">
        <f t="shared" si="136"/>
        <v>0</v>
      </c>
      <c r="U72" s="48"/>
      <c r="V72" s="37"/>
      <c r="W72" s="37"/>
      <c r="X72" s="37"/>
      <c r="Y72" s="49"/>
      <c r="Z72" s="50"/>
      <c r="AA72" s="37"/>
      <c r="AB72" s="37"/>
      <c r="AC72" s="37"/>
      <c r="AD72" s="49"/>
      <c r="AE72" s="50"/>
      <c r="AF72" s="37"/>
      <c r="AG72" s="37"/>
      <c r="AH72" s="37"/>
      <c r="AI72" s="49"/>
      <c r="AJ72" s="52">
        <f t="shared" ref="AJ72:AN72" si="137">P72-Z72+AE72+U72</f>
        <v>0</v>
      </c>
      <c r="AK72" s="46">
        <f t="shared" si="137"/>
        <v>0</v>
      </c>
      <c r="AL72" s="46">
        <f t="shared" si="137"/>
        <v>0</v>
      </c>
      <c r="AM72" s="46">
        <f t="shared" si="137"/>
        <v>0</v>
      </c>
      <c r="AN72" s="46">
        <f t="shared" si="137"/>
        <v>0</v>
      </c>
      <c r="AO72" s="37"/>
      <c r="AP72" s="43">
        <f t="shared" si="114"/>
        <v>0</v>
      </c>
      <c r="AQ72" s="41"/>
      <c r="AR72" s="41"/>
      <c r="AS72" s="53"/>
      <c r="AT72" s="54"/>
      <c r="AU72" s="54"/>
      <c r="AV72" s="4"/>
      <c r="AW72" s="4"/>
    </row>
    <row r="73" spans="1:49" ht="42" customHeight="1" x14ac:dyDescent="0.4">
      <c r="A73" s="35">
        <v>68</v>
      </c>
      <c r="B73" s="55" t="s">
        <v>365</v>
      </c>
      <c r="C73" s="41" t="s">
        <v>38</v>
      </c>
      <c r="D73" s="56" t="s">
        <v>58</v>
      </c>
      <c r="E73" s="57" t="s">
        <v>366</v>
      </c>
      <c r="F73" s="58"/>
      <c r="G73" s="59" t="s">
        <v>42</v>
      </c>
      <c r="H73" s="60">
        <v>5500</v>
      </c>
      <c r="I73" s="61" t="s">
        <v>367</v>
      </c>
      <c r="J73" s="40" t="s">
        <v>58</v>
      </c>
      <c r="K73" s="42">
        <v>45391</v>
      </c>
      <c r="L73" s="43" t="s">
        <v>368</v>
      </c>
      <c r="M73" s="43">
        <v>55</v>
      </c>
      <c r="N73" s="53">
        <v>1</v>
      </c>
      <c r="O73" s="43">
        <v>3</v>
      </c>
      <c r="P73" s="45">
        <f t="shared" si="0"/>
        <v>3</v>
      </c>
      <c r="Q73" s="46">
        <f t="shared" ref="Q73:T73" si="138">AJ73</f>
        <v>3</v>
      </c>
      <c r="R73" s="46">
        <f t="shared" si="138"/>
        <v>3</v>
      </c>
      <c r="S73" s="46">
        <f t="shared" si="138"/>
        <v>1</v>
      </c>
      <c r="T73" s="47">
        <f t="shared" si="138"/>
        <v>1</v>
      </c>
      <c r="U73" s="48"/>
      <c r="V73" s="37"/>
      <c r="W73" s="37"/>
      <c r="X73" s="37"/>
      <c r="Y73" s="49"/>
      <c r="Z73" s="50"/>
      <c r="AA73" s="37"/>
      <c r="AB73" s="37">
        <v>2</v>
      </c>
      <c r="AC73" s="37"/>
      <c r="AD73" s="49"/>
      <c r="AE73" s="50"/>
      <c r="AF73" s="37"/>
      <c r="AG73" s="37"/>
      <c r="AH73" s="37"/>
      <c r="AI73" s="49"/>
      <c r="AJ73" s="52">
        <f t="shared" ref="AJ73:AN73" si="139">P73-Z73+AE73+U73</f>
        <v>3</v>
      </c>
      <c r="AK73" s="46">
        <f t="shared" si="139"/>
        <v>3</v>
      </c>
      <c r="AL73" s="46">
        <f t="shared" si="139"/>
        <v>1</v>
      </c>
      <c r="AM73" s="46">
        <f t="shared" si="139"/>
        <v>1</v>
      </c>
      <c r="AN73" s="46">
        <f t="shared" si="139"/>
        <v>1</v>
      </c>
      <c r="AO73" s="37"/>
      <c r="AP73" s="43">
        <f t="shared" si="114"/>
        <v>1</v>
      </c>
      <c r="AQ73" s="41"/>
      <c r="AR73" s="41">
        <v>285</v>
      </c>
      <c r="AS73" s="53"/>
      <c r="AT73" s="54"/>
      <c r="AU73" s="54"/>
      <c r="AV73" s="4"/>
      <c r="AW73" s="4"/>
    </row>
    <row r="74" spans="1:49" ht="42" customHeight="1" x14ac:dyDescent="0.4">
      <c r="A74" s="35">
        <v>69</v>
      </c>
      <c r="B74" s="55" t="s">
        <v>369</v>
      </c>
      <c r="C74" s="41" t="s">
        <v>38</v>
      </c>
      <c r="D74" s="56" t="s">
        <v>63</v>
      </c>
      <c r="E74" s="57" t="s">
        <v>371</v>
      </c>
      <c r="F74" s="58"/>
      <c r="G74" s="59" t="s">
        <v>42</v>
      </c>
      <c r="H74" s="60">
        <v>5500</v>
      </c>
      <c r="I74" s="61" t="s">
        <v>372</v>
      </c>
      <c r="J74" s="40" t="s">
        <v>63</v>
      </c>
      <c r="K74" s="42">
        <v>45013</v>
      </c>
      <c r="L74" s="43">
        <v>2103556</v>
      </c>
      <c r="M74" s="43">
        <v>321</v>
      </c>
      <c r="N74" s="41">
        <v>2</v>
      </c>
      <c r="O74" s="43">
        <v>6</v>
      </c>
      <c r="P74" s="45">
        <f t="shared" si="0"/>
        <v>6</v>
      </c>
      <c r="Q74" s="46">
        <f t="shared" ref="Q74:T74" si="140">AJ74</f>
        <v>6</v>
      </c>
      <c r="R74" s="46">
        <f t="shared" si="140"/>
        <v>6</v>
      </c>
      <c r="S74" s="46">
        <f t="shared" si="140"/>
        <v>6</v>
      </c>
      <c r="T74" s="47">
        <f t="shared" si="140"/>
        <v>6</v>
      </c>
      <c r="U74" s="48"/>
      <c r="V74" s="37"/>
      <c r="W74" s="37"/>
      <c r="X74" s="37"/>
      <c r="Y74" s="49"/>
      <c r="Z74" s="50"/>
      <c r="AA74" s="37"/>
      <c r="AB74" s="37"/>
      <c r="AC74" s="37"/>
      <c r="AD74" s="49"/>
      <c r="AE74" s="50"/>
      <c r="AF74" s="37"/>
      <c r="AG74" s="37"/>
      <c r="AH74" s="37"/>
      <c r="AI74" s="49"/>
      <c r="AJ74" s="52">
        <f t="shared" ref="AJ74:AN74" si="141">P74-Z74+AE74+U74</f>
        <v>6</v>
      </c>
      <c r="AK74" s="46">
        <f t="shared" si="141"/>
        <v>6</v>
      </c>
      <c r="AL74" s="46">
        <f t="shared" si="141"/>
        <v>6</v>
      </c>
      <c r="AM74" s="46">
        <f t="shared" si="141"/>
        <v>6</v>
      </c>
      <c r="AN74" s="46">
        <f t="shared" si="141"/>
        <v>6</v>
      </c>
      <c r="AO74" s="37"/>
      <c r="AP74" s="43">
        <f t="shared" si="114"/>
        <v>6</v>
      </c>
      <c r="AQ74" s="41"/>
      <c r="AR74" s="41"/>
      <c r="AS74" s="53"/>
      <c r="AT74" s="54"/>
      <c r="AU74" s="54"/>
      <c r="AV74" s="4"/>
      <c r="AW74" s="4"/>
    </row>
    <row r="75" spans="1:49" ht="42" customHeight="1" x14ac:dyDescent="0.4">
      <c r="A75" s="35">
        <v>70</v>
      </c>
      <c r="B75" s="53" t="s">
        <v>375</v>
      </c>
      <c r="C75" s="41" t="s">
        <v>38</v>
      </c>
      <c r="D75" s="37" t="s">
        <v>72</v>
      </c>
      <c r="E75" s="41" t="s">
        <v>376</v>
      </c>
      <c r="F75" s="37" t="s">
        <v>355</v>
      </c>
      <c r="G75" s="38" t="s">
        <v>42</v>
      </c>
      <c r="H75" s="40">
        <v>2500</v>
      </c>
      <c r="I75" s="41" t="s">
        <v>377</v>
      </c>
      <c r="J75" s="37" t="s">
        <v>72</v>
      </c>
      <c r="K75" s="62">
        <v>45328</v>
      </c>
      <c r="L75" s="43" t="s">
        <v>109</v>
      </c>
      <c r="M75" s="43">
        <v>32</v>
      </c>
      <c r="N75" s="41">
        <v>12</v>
      </c>
      <c r="O75" s="43">
        <v>13</v>
      </c>
      <c r="P75" s="45">
        <f t="shared" si="0"/>
        <v>13</v>
      </c>
      <c r="Q75" s="46">
        <f t="shared" ref="Q75:T75" si="142">AJ75</f>
        <v>13</v>
      </c>
      <c r="R75" s="46">
        <f t="shared" si="142"/>
        <v>13</v>
      </c>
      <c r="S75" s="46">
        <f t="shared" si="142"/>
        <v>13</v>
      </c>
      <c r="T75" s="47">
        <f t="shared" si="142"/>
        <v>13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2">
        <f t="shared" ref="AJ75:AN75" si="143">P75-Z75+AE75+U75</f>
        <v>13</v>
      </c>
      <c r="AK75" s="46">
        <f t="shared" si="143"/>
        <v>13</v>
      </c>
      <c r="AL75" s="46">
        <f t="shared" si="143"/>
        <v>13</v>
      </c>
      <c r="AM75" s="46">
        <f t="shared" si="143"/>
        <v>13</v>
      </c>
      <c r="AN75" s="46">
        <f t="shared" si="143"/>
        <v>13</v>
      </c>
      <c r="AO75" s="37"/>
      <c r="AP75" s="43">
        <f t="shared" si="114"/>
        <v>13</v>
      </c>
      <c r="AQ75" s="41"/>
      <c r="AR75" s="41"/>
      <c r="AS75" s="53"/>
      <c r="AT75" s="54"/>
      <c r="AU75" s="54"/>
      <c r="AV75" s="4"/>
      <c r="AW75" s="4"/>
    </row>
    <row r="76" spans="1:49" ht="42" customHeight="1" x14ac:dyDescent="0.4">
      <c r="A76" s="35">
        <v>71</v>
      </c>
      <c r="B76" s="53" t="s">
        <v>375</v>
      </c>
      <c r="C76" s="41" t="s">
        <v>155</v>
      </c>
      <c r="D76" s="37" t="s">
        <v>58</v>
      </c>
      <c r="E76" s="41" t="s">
        <v>379</v>
      </c>
      <c r="F76" s="37" t="s">
        <v>355</v>
      </c>
      <c r="G76" s="38" t="s">
        <v>42</v>
      </c>
      <c r="H76" s="40"/>
      <c r="I76" s="41" t="s">
        <v>380</v>
      </c>
      <c r="J76" s="37" t="s">
        <v>72</v>
      </c>
      <c r="K76" s="62">
        <v>45626</v>
      </c>
      <c r="L76" s="43" t="s">
        <v>48</v>
      </c>
      <c r="M76" s="43">
        <v>103</v>
      </c>
      <c r="N76" s="53" t="s">
        <v>404</v>
      </c>
      <c r="O76" s="43">
        <v>1</v>
      </c>
      <c r="P76" s="45">
        <f t="shared" si="0"/>
        <v>1</v>
      </c>
      <c r="Q76" s="46">
        <f t="shared" ref="Q76:T76" si="144">AJ76</f>
        <v>1</v>
      </c>
      <c r="R76" s="46">
        <f t="shared" si="144"/>
        <v>1</v>
      </c>
      <c r="S76" s="46">
        <f t="shared" si="144"/>
        <v>1</v>
      </c>
      <c r="T76" s="47">
        <f t="shared" si="144"/>
        <v>3</v>
      </c>
      <c r="U76" s="48"/>
      <c r="V76" s="37"/>
      <c r="W76" s="37"/>
      <c r="X76" s="37">
        <v>2</v>
      </c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2">
        <f t="shared" ref="AJ76:AN76" si="145">P76-Z76+AE76+U76</f>
        <v>1</v>
      </c>
      <c r="AK76" s="46">
        <f t="shared" si="145"/>
        <v>1</v>
      </c>
      <c r="AL76" s="46">
        <f t="shared" si="145"/>
        <v>1</v>
      </c>
      <c r="AM76" s="46">
        <f t="shared" si="145"/>
        <v>3</v>
      </c>
      <c r="AN76" s="46">
        <f t="shared" si="145"/>
        <v>3</v>
      </c>
      <c r="AO76" s="37"/>
      <c r="AP76" s="43">
        <f t="shared" si="114"/>
        <v>3</v>
      </c>
      <c r="AQ76" s="41"/>
      <c r="AR76" s="53" t="s">
        <v>408</v>
      </c>
      <c r="AS76" s="53"/>
      <c r="AT76" s="54"/>
      <c r="AU76" s="54"/>
      <c r="AV76" s="4"/>
      <c r="AW76" s="4"/>
    </row>
    <row r="77" spans="1:49" ht="42" customHeight="1" x14ac:dyDescent="0.4">
      <c r="A77" s="35">
        <v>72</v>
      </c>
      <c r="B77" s="53" t="s">
        <v>381</v>
      </c>
      <c r="C77" s="41" t="s">
        <v>38</v>
      </c>
      <c r="D77" s="37" t="s">
        <v>58</v>
      </c>
      <c r="E77" s="41" t="s">
        <v>382</v>
      </c>
      <c r="F77" s="37" t="s">
        <v>383</v>
      </c>
      <c r="G77" s="38" t="s">
        <v>42</v>
      </c>
      <c r="H77" s="37"/>
      <c r="I77" s="41" t="s">
        <v>385</v>
      </c>
      <c r="J77" s="37" t="s">
        <v>386</v>
      </c>
      <c r="K77" s="42">
        <v>45126</v>
      </c>
      <c r="L77" s="43">
        <v>2023015</v>
      </c>
      <c r="M77" s="43">
        <v>409</v>
      </c>
      <c r="N77" s="44">
        <v>0</v>
      </c>
      <c r="O77" s="43">
        <v>0</v>
      </c>
      <c r="P77" s="45">
        <f t="shared" si="0"/>
        <v>0</v>
      </c>
      <c r="Q77" s="46">
        <f t="shared" ref="Q77:T77" si="146">AJ77</f>
        <v>0</v>
      </c>
      <c r="R77" s="46">
        <f t="shared" si="146"/>
        <v>0</v>
      </c>
      <c r="S77" s="46">
        <f t="shared" si="146"/>
        <v>0</v>
      </c>
      <c r="T77" s="47">
        <f t="shared" si="146"/>
        <v>0</v>
      </c>
      <c r="U77" s="48"/>
      <c r="V77" s="37"/>
      <c r="W77" s="37"/>
      <c r="X77" s="37"/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2">
        <f t="shared" ref="AJ77:AN77" si="147">P77-Z77+AE77+U77</f>
        <v>0</v>
      </c>
      <c r="AK77" s="46">
        <f t="shared" si="147"/>
        <v>0</v>
      </c>
      <c r="AL77" s="46">
        <f t="shared" si="147"/>
        <v>0</v>
      </c>
      <c r="AM77" s="46">
        <f t="shared" si="147"/>
        <v>0</v>
      </c>
      <c r="AN77" s="46">
        <f t="shared" si="147"/>
        <v>0</v>
      </c>
      <c r="AO77" s="37"/>
      <c r="AP77" s="43">
        <f t="shared" si="114"/>
        <v>0</v>
      </c>
      <c r="AQ77" s="41"/>
      <c r="AR77" s="41"/>
      <c r="AS77" s="53"/>
      <c r="AT77" s="54"/>
      <c r="AU77" s="54"/>
      <c r="AV77" s="4"/>
      <c r="AW77" s="4"/>
    </row>
    <row r="78" spans="1:49" ht="42" customHeight="1" x14ac:dyDescent="0.4">
      <c r="A78" s="35">
        <v>73</v>
      </c>
      <c r="B78" s="53" t="s">
        <v>388</v>
      </c>
      <c r="C78" s="41" t="s">
        <v>155</v>
      </c>
      <c r="D78" s="37" t="s">
        <v>59</v>
      </c>
      <c r="E78" s="41" t="s">
        <v>59</v>
      </c>
      <c r="F78" s="37" t="s">
        <v>389</v>
      </c>
      <c r="G78" s="38"/>
      <c r="H78" s="37"/>
      <c r="I78" s="41" t="s">
        <v>87</v>
      </c>
      <c r="J78" s="37"/>
      <c r="K78" s="42">
        <v>45656</v>
      </c>
      <c r="L78" s="134" t="s">
        <v>390</v>
      </c>
      <c r="M78" s="43">
        <v>102</v>
      </c>
      <c r="N78" s="44">
        <v>1</v>
      </c>
      <c r="O78" s="43">
        <v>1</v>
      </c>
      <c r="P78" s="45">
        <f t="shared" si="0"/>
        <v>1</v>
      </c>
      <c r="Q78" s="46">
        <f t="shared" ref="Q78:T78" si="148">AJ78</f>
        <v>1</v>
      </c>
      <c r="R78" s="46">
        <f t="shared" si="148"/>
        <v>1</v>
      </c>
      <c r="S78" s="46">
        <f t="shared" si="148"/>
        <v>1</v>
      </c>
      <c r="T78" s="47">
        <f t="shared" si="148"/>
        <v>1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2">
        <f t="shared" ref="AJ78:AN78" si="149">P78-Z78+AE78+U78</f>
        <v>1</v>
      </c>
      <c r="AK78" s="46">
        <f t="shared" si="149"/>
        <v>1</v>
      </c>
      <c r="AL78" s="46">
        <f t="shared" si="149"/>
        <v>1</v>
      </c>
      <c r="AM78" s="46">
        <f t="shared" si="149"/>
        <v>1</v>
      </c>
      <c r="AN78" s="46">
        <f t="shared" si="149"/>
        <v>1</v>
      </c>
      <c r="AO78" s="37"/>
      <c r="AP78" s="43">
        <f t="shared" si="114"/>
        <v>1</v>
      </c>
      <c r="AQ78" s="41"/>
      <c r="AR78" s="41"/>
      <c r="AS78" s="53"/>
      <c r="AT78" s="54"/>
      <c r="AU78" s="54"/>
      <c r="AV78" s="4"/>
      <c r="AW78" s="4"/>
    </row>
    <row r="79" spans="1:49" ht="42" customHeight="1" x14ac:dyDescent="0.4">
      <c r="A79" s="35">
        <v>74</v>
      </c>
      <c r="B79" s="53" t="s">
        <v>391</v>
      </c>
      <c r="C79" s="41" t="s">
        <v>155</v>
      </c>
      <c r="D79" s="37" t="s">
        <v>392</v>
      </c>
      <c r="E79" s="53" t="s">
        <v>393</v>
      </c>
      <c r="F79" s="38" t="s">
        <v>394</v>
      </c>
      <c r="G79" s="38" t="s">
        <v>42</v>
      </c>
      <c r="H79" s="40">
        <v>4200</v>
      </c>
      <c r="I79" s="41" t="s">
        <v>396</v>
      </c>
      <c r="J79" s="68" t="s">
        <v>397</v>
      </c>
      <c r="K79" s="42">
        <v>45670</v>
      </c>
      <c r="L79" s="43">
        <v>131207285</v>
      </c>
      <c r="M79" s="43">
        <v>124</v>
      </c>
      <c r="N79" s="44">
        <v>0</v>
      </c>
      <c r="O79" s="43">
        <v>0</v>
      </c>
      <c r="P79" s="45">
        <f t="shared" si="0"/>
        <v>0</v>
      </c>
      <c r="Q79" s="46">
        <f t="shared" ref="Q79:T79" si="150">AJ79</f>
        <v>0</v>
      </c>
      <c r="R79" s="46">
        <f t="shared" si="150"/>
        <v>1</v>
      </c>
      <c r="S79" s="46">
        <f t="shared" si="150"/>
        <v>0</v>
      </c>
      <c r="T79" s="47">
        <f t="shared" si="150"/>
        <v>0</v>
      </c>
      <c r="U79" s="48"/>
      <c r="V79" s="37">
        <v>1</v>
      </c>
      <c r="W79" s="37"/>
      <c r="X79" s="37"/>
      <c r="Y79" s="49"/>
      <c r="Z79" s="50"/>
      <c r="AA79" s="37"/>
      <c r="AB79" s="37">
        <v>1</v>
      </c>
      <c r="AC79" s="37"/>
      <c r="AD79" s="49"/>
      <c r="AE79" s="50"/>
      <c r="AF79" s="37"/>
      <c r="AG79" s="37"/>
      <c r="AH79" s="37"/>
      <c r="AI79" s="49"/>
      <c r="AJ79" s="52">
        <f t="shared" ref="AJ79:AN79" si="151">P79-Z79+AE79+U79</f>
        <v>0</v>
      </c>
      <c r="AK79" s="46">
        <f t="shared" si="151"/>
        <v>1</v>
      </c>
      <c r="AL79" s="46">
        <f t="shared" si="151"/>
        <v>0</v>
      </c>
      <c r="AM79" s="46">
        <f t="shared" si="151"/>
        <v>0</v>
      </c>
      <c r="AN79" s="46">
        <f t="shared" si="151"/>
        <v>0</v>
      </c>
      <c r="AO79" s="37"/>
      <c r="AP79" s="43">
        <f t="shared" si="114"/>
        <v>0</v>
      </c>
      <c r="AQ79" s="41"/>
      <c r="AR79" s="41">
        <v>278</v>
      </c>
      <c r="AS79" s="53" t="s">
        <v>423</v>
      </c>
      <c r="AT79" s="54"/>
      <c r="AU79" s="54"/>
      <c r="AV79" s="4"/>
      <c r="AW79" s="4"/>
    </row>
    <row r="80" spans="1:49" ht="42" customHeight="1" x14ac:dyDescent="0.4">
      <c r="A80" s="35">
        <v>75</v>
      </c>
      <c r="B80" s="53" t="s">
        <v>398</v>
      </c>
      <c r="C80" s="41" t="s">
        <v>155</v>
      </c>
      <c r="D80" s="37" t="s">
        <v>392</v>
      </c>
      <c r="E80" s="53" t="s">
        <v>399</v>
      </c>
      <c r="F80" s="38" t="s">
        <v>400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>
        <v>0</v>
      </c>
      <c r="O80" s="43">
        <v>0</v>
      </c>
      <c r="P80" s="45">
        <f t="shared" si="0"/>
        <v>0</v>
      </c>
      <c r="Q80" s="46">
        <f t="shared" ref="Q80:T80" si="152">AJ80</f>
        <v>0</v>
      </c>
      <c r="R80" s="46">
        <f t="shared" si="152"/>
        <v>1</v>
      </c>
      <c r="S80" s="46">
        <f t="shared" si="152"/>
        <v>0</v>
      </c>
      <c r="T80" s="47">
        <f t="shared" si="152"/>
        <v>0</v>
      </c>
      <c r="U80" s="48"/>
      <c r="V80" s="37">
        <v>1</v>
      </c>
      <c r="W80" s="37"/>
      <c r="X80" s="37"/>
      <c r="Y80" s="49"/>
      <c r="Z80" s="50"/>
      <c r="AA80" s="37"/>
      <c r="AB80" s="37">
        <v>1</v>
      </c>
      <c r="AC80" s="37"/>
      <c r="AD80" s="49"/>
      <c r="AE80" s="50"/>
      <c r="AF80" s="37"/>
      <c r="AG80" s="37"/>
      <c r="AH80" s="37"/>
      <c r="AI80" s="49"/>
      <c r="AJ80" s="52">
        <f t="shared" ref="AJ80:AN80" si="153">P80-Z80+AE80+U80</f>
        <v>0</v>
      </c>
      <c r="AK80" s="46">
        <f t="shared" si="153"/>
        <v>1</v>
      </c>
      <c r="AL80" s="46">
        <f t="shared" si="153"/>
        <v>0</v>
      </c>
      <c r="AM80" s="46">
        <f t="shared" si="153"/>
        <v>0</v>
      </c>
      <c r="AN80" s="46">
        <f t="shared" si="153"/>
        <v>0</v>
      </c>
      <c r="AO80" s="37"/>
      <c r="AP80" s="43">
        <f t="shared" si="114"/>
        <v>0</v>
      </c>
      <c r="AQ80" s="41"/>
      <c r="AR80" s="41">
        <v>278</v>
      </c>
      <c r="AS80" s="53" t="s">
        <v>423</v>
      </c>
      <c r="AT80" s="54"/>
      <c r="AU80" s="54"/>
      <c r="AV80" s="4"/>
      <c r="AW80" s="4"/>
    </row>
    <row r="81" spans="1:49" ht="42" customHeight="1" x14ac:dyDescent="0.4">
      <c r="A81" s="35">
        <v>76</v>
      </c>
      <c r="B81" s="53" t="s">
        <v>401</v>
      </c>
      <c r="C81" s="41" t="s">
        <v>38</v>
      </c>
      <c r="D81" s="37" t="s">
        <v>58</v>
      </c>
      <c r="E81" s="41" t="s">
        <v>402</v>
      </c>
      <c r="F81" s="37"/>
      <c r="G81" s="38" t="s">
        <v>42</v>
      </c>
      <c r="H81" s="37"/>
      <c r="I81" s="41" t="s">
        <v>403</v>
      </c>
      <c r="J81" s="37" t="s">
        <v>72</v>
      </c>
      <c r="K81" s="42">
        <v>44592</v>
      </c>
      <c r="L81" s="43"/>
      <c r="M81" s="43"/>
      <c r="N81" s="44">
        <v>1</v>
      </c>
      <c r="O81" s="43">
        <v>1</v>
      </c>
      <c r="P81" s="45">
        <f t="shared" si="0"/>
        <v>1</v>
      </c>
      <c r="Q81" s="46">
        <f t="shared" ref="Q81:T81" si="154">AJ81</f>
        <v>1</v>
      </c>
      <c r="R81" s="46">
        <f t="shared" si="154"/>
        <v>1</v>
      </c>
      <c r="S81" s="46">
        <f t="shared" si="154"/>
        <v>1</v>
      </c>
      <c r="T81" s="47">
        <f t="shared" si="154"/>
        <v>1</v>
      </c>
      <c r="U81" s="48"/>
      <c r="V81" s="37"/>
      <c r="W81" s="37"/>
      <c r="X81" s="37"/>
      <c r="Y81" s="49"/>
      <c r="Z81" s="50"/>
      <c r="AA81" s="37"/>
      <c r="AB81" s="37"/>
      <c r="AC81" s="37"/>
      <c r="AD81" s="49"/>
      <c r="AE81" s="50"/>
      <c r="AF81" s="37"/>
      <c r="AG81" s="37"/>
      <c r="AH81" s="37"/>
      <c r="AI81" s="49"/>
      <c r="AJ81" s="52">
        <f t="shared" ref="AJ81:AN81" si="155">P81-Z81+AE81+U81</f>
        <v>1</v>
      </c>
      <c r="AK81" s="46">
        <f t="shared" si="155"/>
        <v>1</v>
      </c>
      <c r="AL81" s="46">
        <f t="shared" si="155"/>
        <v>1</v>
      </c>
      <c r="AM81" s="46">
        <f t="shared" si="155"/>
        <v>1</v>
      </c>
      <c r="AN81" s="46">
        <f t="shared" si="155"/>
        <v>1</v>
      </c>
      <c r="AO81" s="37"/>
      <c r="AP81" s="43">
        <f t="shared" si="114"/>
        <v>1</v>
      </c>
      <c r="AQ81" s="41"/>
      <c r="AR81" s="41"/>
      <c r="AS81" s="53"/>
      <c r="AT81" s="54"/>
      <c r="AU81" s="54"/>
      <c r="AV81" s="4"/>
      <c r="AW81" s="4"/>
    </row>
    <row r="82" spans="1:49" ht="57" customHeight="1" x14ac:dyDescent="0.4">
      <c r="A82" s="35">
        <v>77</v>
      </c>
      <c r="B82" s="67" t="s">
        <v>405</v>
      </c>
      <c r="C82" s="37" t="s">
        <v>74</v>
      </c>
      <c r="D82" s="37" t="s">
        <v>58</v>
      </c>
      <c r="E82" s="41" t="s">
        <v>406</v>
      </c>
      <c r="F82" s="37"/>
      <c r="G82" s="38"/>
      <c r="H82" s="37"/>
      <c r="I82" s="41" t="s">
        <v>407</v>
      </c>
      <c r="J82" s="37" t="s">
        <v>72</v>
      </c>
      <c r="K82" s="42">
        <v>45574</v>
      </c>
      <c r="L82" s="43" t="s">
        <v>142</v>
      </c>
      <c r="M82" s="43">
        <v>76</v>
      </c>
      <c r="N82" s="44" t="s">
        <v>434</v>
      </c>
      <c r="O82" s="43">
        <v>10</v>
      </c>
      <c r="P82" s="45">
        <f t="shared" si="0"/>
        <v>10</v>
      </c>
      <c r="Q82" s="46">
        <f t="shared" ref="Q82:T82" si="156">AJ82</f>
        <v>10</v>
      </c>
      <c r="R82" s="46">
        <f t="shared" si="156"/>
        <v>10</v>
      </c>
      <c r="S82" s="46">
        <f t="shared" si="156"/>
        <v>8</v>
      </c>
      <c r="T82" s="47">
        <f t="shared" si="156"/>
        <v>8</v>
      </c>
      <c r="U82" s="48"/>
      <c r="V82" s="37"/>
      <c r="W82" s="37"/>
      <c r="X82" s="37"/>
      <c r="Y82" s="49"/>
      <c r="Z82" s="50"/>
      <c r="AA82" s="37"/>
      <c r="AB82" s="37">
        <v>2</v>
      </c>
      <c r="AC82" s="37"/>
      <c r="AD82" s="49"/>
      <c r="AE82" s="50"/>
      <c r="AF82" s="37"/>
      <c r="AG82" s="37"/>
      <c r="AH82" s="37"/>
      <c r="AI82" s="49"/>
      <c r="AJ82" s="52">
        <f t="shared" ref="AJ82:AN82" si="157">P82-Z82+AE82+U82</f>
        <v>10</v>
      </c>
      <c r="AK82" s="46">
        <f t="shared" si="157"/>
        <v>10</v>
      </c>
      <c r="AL82" s="46">
        <f t="shared" si="157"/>
        <v>8</v>
      </c>
      <c r="AM82" s="46">
        <f t="shared" si="157"/>
        <v>8</v>
      </c>
      <c r="AN82" s="46">
        <f t="shared" si="157"/>
        <v>8</v>
      </c>
      <c r="AO82" s="37"/>
      <c r="AP82" s="43">
        <f t="shared" si="114"/>
        <v>8</v>
      </c>
      <c r="AQ82" s="41"/>
      <c r="AR82" s="41">
        <v>293</v>
      </c>
      <c r="AS82" s="53"/>
      <c r="AT82" s="54"/>
      <c r="AU82" s="54"/>
      <c r="AV82" s="4"/>
      <c r="AW82" s="4"/>
    </row>
    <row r="83" spans="1:49" ht="42" customHeight="1" x14ac:dyDescent="0.4">
      <c r="A83" s="35">
        <v>78</v>
      </c>
      <c r="B83" s="53" t="s">
        <v>409</v>
      </c>
      <c r="C83" s="37" t="s">
        <v>410</v>
      </c>
      <c r="D83" s="37" t="s">
        <v>411</v>
      </c>
      <c r="E83" s="41" t="s">
        <v>412</v>
      </c>
      <c r="F83" s="37"/>
      <c r="G83" s="38" t="s">
        <v>42</v>
      </c>
      <c r="H83" s="37"/>
      <c r="I83" s="41" t="s">
        <v>413</v>
      </c>
      <c r="J83" s="37" t="s">
        <v>72</v>
      </c>
      <c r="K83" s="62">
        <v>44592</v>
      </c>
      <c r="L83" s="43"/>
      <c r="M83" s="43"/>
      <c r="N83" s="44">
        <v>1</v>
      </c>
      <c r="O83" s="43">
        <v>1</v>
      </c>
      <c r="P83" s="45">
        <f t="shared" si="0"/>
        <v>1</v>
      </c>
      <c r="Q83" s="46">
        <f t="shared" ref="Q83:T83" si="158">AJ83</f>
        <v>1</v>
      </c>
      <c r="R83" s="46">
        <f t="shared" si="158"/>
        <v>1</v>
      </c>
      <c r="S83" s="46">
        <f t="shared" si="158"/>
        <v>1</v>
      </c>
      <c r="T83" s="47">
        <f t="shared" si="158"/>
        <v>1</v>
      </c>
      <c r="U83" s="48"/>
      <c r="V83" s="37"/>
      <c r="W83" s="37"/>
      <c r="X83" s="37"/>
      <c r="Y83" s="49"/>
      <c r="Z83" s="50"/>
      <c r="AA83" s="37"/>
      <c r="AB83" s="37"/>
      <c r="AC83" s="37"/>
      <c r="AD83" s="49"/>
      <c r="AE83" s="50"/>
      <c r="AF83" s="37"/>
      <c r="AG83" s="37"/>
      <c r="AH83" s="37"/>
      <c r="AI83" s="49"/>
      <c r="AJ83" s="52">
        <f t="shared" ref="AJ83:AN83" si="159">P83-Z83+AE83+U83</f>
        <v>1</v>
      </c>
      <c r="AK83" s="46">
        <f t="shared" si="159"/>
        <v>1</v>
      </c>
      <c r="AL83" s="46">
        <f t="shared" si="159"/>
        <v>1</v>
      </c>
      <c r="AM83" s="46">
        <f t="shared" si="159"/>
        <v>1</v>
      </c>
      <c r="AN83" s="46">
        <f t="shared" si="159"/>
        <v>1</v>
      </c>
      <c r="AO83" s="37"/>
      <c r="AP83" s="43">
        <f t="shared" si="114"/>
        <v>1</v>
      </c>
      <c r="AQ83" s="41"/>
      <c r="AR83" s="41"/>
      <c r="AS83" s="53"/>
      <c r="AT83" s="54"/>
      <c r="AU83" s="54"/>
      <c r="AV83" s="4"/>
      <c r="AW83" s="4"/>
    </row>
    <row r="84" spans="1:49" ht="42" customHeight="1" x14ac:dyDescent="0.4">
      <c r="A84" s="35">
        <v>79</v>
      </c>
      <c r="B84" s="53" t="s">
        <v>414</v>
      </c>
      <c r="C84" s="37" t="s">
        <v>155</v>
      </c>
      <c r="D84" s="37" t="s">
        <v>415</v>
      </c>
      <c r="E84" s="41" t="s">
        <v>416</v>
      </c>
      <c r="F84" s="37"/>
      <c r="G84" s="38"/>
      <c r="H84" s="37"/>
      <c r="I84" s="41" t="s">
        <v>417</v>
      </c>
      <c r="J84" s="37" t="s">
        <v>72</v>
      </c>
      <c r="K84" s="62">
        <v>45582</v>
      </c>
      <c r="L84" s="43"/>
      <c r="M84" s="43">
        <v>81</v>
      </c>
      <c r="N84" s="44">
        <v>10</v>
      </c>
      <c r="O84" s="43">
        <v>10</v>
      </c>
      <c r="P84" s="45">
        <f t="shared" si="0"/>
        <v>10</v>
      </c>
      <c r="Q84" s="46">
        <f t="shared" ref="Q84:T84" si="160">AJ84</f>
        <v>10</v>
      </c>
      <c r="R84" s="46">
        <f t="shared" si="160"/>
        <v>10</v>
      </c>
      <c r="S84" s="46">
        <f t="shared" si="160"/>
        <v>10</v>
      </c>
      <c r="T84" s="47">
        <f t="shared" si="160"/>
        <v>10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2">
        <f t="shared" ref="AJ84:AN84" si="161">P84-Z84+AE84+U84</f>
        <v>10</v>
      </c>
      <c r="AK84" s="46">
        <f t="shared" si="161"/>
        <v>10</v>
      </c>
      <c r="AL84" s="46">
        <f t="shared" si="161"/>
        <v>10</v>
      </c>
      <c r="AM84" s="46">
        <f t="shared" si="161"/>
        <v>10</v>
      </c>
      <c r="AN84" s="46">
        <f t="shared" si="161"/>
        <v>10</v>
      </c>
      <c r="AO84" s="37"/>
      <c r="AP84" s="43">
        <f t="shared" si="114"/>
        <v>10</v>
      </c>
      <c r="AQ84" s="41"/>
      <c r="AR84" s="41"/>
      <c r="AS84" s="53"/>
      <c r="AT84" s="54"/>
      <c r="AU84" s="54"/>
      <c r="AV84" s="4"/>
      <c r="AW84" s="4"/>
    </row>
    <row r="85" spans="1:49" ht="42" customHeight="1" x14ac:dyDescent="0.4">
      <c r="A85" s="35">
        <v>80</v>
      </c>
      <c r="B85" s="44" t="s">
        <v>419</v>
      </c>
      <c r="C85" s="41" t="s">
        <v>38</v>
      </c>
      <c r="D85" s="41" t="s">
        <v>59</v>
      </c>
      <c r="E85" s="41" t="s">
        <v>420</v>
      </c>
      <c r="F85" s="41" t="s">
        <v>421</v>
      </c>
      <c r="G85" s="44" t="s">
        <v>42</v>
      </c>
      <c r="H85" s="74">
        <v>2800</v>
      </c>
      <c r="I85" s="44" t="s">
        <v>422</v>
      </c>
      <c r="J85" s="37" t="s">
        <v>72</v>
      </c>
      <c r="K85" s="42">
        <v>45325</v>
      </c>
      <c r="L85" s="43"/>
      <c r="M85" s="43">
        <v>12</v>
      </c>
      <c r="N85" s="44" t="s">
        <v>446</v>
      </c>
      <c r="O85" s="43">
        <v>3</v>
      </c>
      <c r="P85" s="45">
        <f t="shared" si="0"/>
        <v>3</v>
      </c>
      <c r="Q85" s="46">
        <f t="shared" ref="Q85:T85" si="162">AJ85</f>
        <v>2</v>
      </c>
      <c r="R85" s="46">
        <f t="shared" si="162"/>
        <v>2</v>
      </c>
      <c r="S85" s="46">
        <f t="shared" si="162"/>
        <v>2</v>
      </c>
      <c r="T85" s="47">
        <f t="shared" si="162"/>
        <v>1</v>
      </c>
      <c r="U85" s="48"/>
      <c r="V85" s="37"/>
      <c r="W85" s="37"/>
      <c r="X85" s="37"/>
      <c r="Y85" s="49"/>
      <c r="Z85" s="50">
        <v>1</v>
      </c>
      <c r="AA85" s="37"/>
      <c r="AB85" s="37"/>
      <c r="AC85" s="37">
        <v>1</v>
      </c>
      <c r="AD85" s="49"/>
      <c r="AE85" s="50"/>
      <c r="AF85" s="37"/>
      <c r="AG85" s="37"/>
      <c r="AH85" s="37"/>
      <c r="AI85" s="49"/>
      <c r="AJ85" s="52">
        <f t="shared" ref="AJ85:AN85" si="163">P85-Z85+AE85+U85</f>
        <v>2</v>
      </c>
      <c r="AK85" s="46">
        <f t="shared" si="163"/>
        <v>2</v>
      </c>
      <c r="AL85" s="46">
        <f t="shared" si="163"/>
        <v>2</v>
      </c>
      <c r="AM85" s="46">
        <f t="shared" si="163"/>
        <v>1</v>
      </c>
      <c r="AN85" s="46">
        <f t="shared" si="163"/>
        <v>1</v>
      </c>
      <c r="AO85" s="37"/>
      <c r="AP85" s="43">
        <f t="shared" si="114"/>
        <v>1</v>
      </c>
      <c r="AQ85" s="41">
        <v>1523862006</v>
      </c>
      <c r="AR85" s="41" t="s">
        <v>448</v>
      </c>
      <c r="AS85" s="53" t="s">
        <v>449</v>
      </c>
      <c r="AT85" s="54"/>
      <c r="AU85" s="54"/>
      <c r="AV85" s="4"/>
      <c r="AW85" s="4"/>
    </row>
    <row r="86" spans="1:49" ht="60" customHeight="1" x14ac:dyDescent="0.4">
      <c r="A86" s="35">
        <v>81</v>
      </c>
      <c r="B86" s="55" t="s">
        <v>424</v>
      </c>
      <c r="C86" s="41" t="s">
        <v>38</v>
      </c>
      <c r="D86" s="56" t="s">
        <v>58</v>
      </c>
      <c r="E86" s="57" t="s">
        <v>425</v>
      </c>
      <c r="F86" s="58" t="s">
        <v>426</v>
      </c>
      <c r="G86" s="59" t="s">
        <v>42</v>
      </c>
      <c r="H86" s="58" t="s">
        <v>427</v>
      </c>
      <c r="I86" s="61" t="s">
        <v>428</v>
      </c>
      <c r="J86" s="40" t="s">
        <v>58</v>
      </c>
      <c r="K86" s="66">
        <v>44592</v>
      </c>
      <c r="L86" s="43"/>
      <c r="M86" s="43"/>
      <c r="N86" s="41"/>
      <c r="O86" s="43">
        <v>2</v>
      </c>
      <c r="P86" s="45">
        <f t="shared" si="0"/>
        <v>2</v>
      </c>
      <c r="Q86" s="46">
        <f t="shared" ref="Q86:T86" si="164">AJ86</f>
        <v>2</v>
      </c>
      <c r="R86" s="46">
        <f t="shared" si="164"/>
        <v>2</v>
      </c>
      <c r="S86" s="46">
        <f t="shared" si="164"/>
        <v>2</v>
      </c>
      <c r="T86" s="47">
        <f t="shared" si="164"/>
        <v>2</v>
      </c>
      <c r="U86" s="48"/>
      <c r="V86" s="37"/>
      <c r="W86" s="37"/>
      <c r="X86" s="37"/>
      <c r="Y86" s="49"/>
      <c r="Z86" s="50"/>
      <c r="AA86" s="37"/>
      <c r="AB86" s="37"/>
      <c r="AC86" s="37"/>
      <c r="AD86" s="49"/>
      <c r="AE86" s="50"/>
      <c r="AF86" s="37"/>
      <c r="AG86" s="37"/>
      <c r="AH86" s="37"/>
      <c r="AI86" s="49"/>
      <c r="AJ86" s="52">
        <f t="shared" ref="AJ86:AN86" si="165">P86-Z86+AE86+U86</f>
        <v>2</v>
      </c>
      <c r="AK86" s="46">
        <f t="shared" si="165"/>
        <v>2</v>
      </c>
      <c r="AL86" s="46">
        <f t="shared" si="165"/>
        <v>2</v>
      </c>
      <c r="AM86" s="46">
        <f t="shared" si="165"/>
        <v>2</v>
      </c>
      <c r="AN86" s="46">
        <f t="shared" si="165"/>
        <v>2</v>
      </c>
      <c r="AO86" s="37"/>
      <c r="AP86" s="43">
        <f t="shared" si="114"/>
        <v>2</v>
      </c>
      <c r="AQ86" s="41"/>
      <c r="AR86" s="41"/>
      <c r="AS86" s="53"/>
      <c r="AT86" s="54"/>
      <c r="AU86" s="54"/>
      <c r="AV86" s="4"/>
      <c r="AW86" s="4"/>
    </row>
    <row r="87" spans="1:49" ht="42" customHeight="1" x14ac:dyDescent="0.4">
      <c r="A87" s="35">
        <v>82</v>
      </c>
      <c r="B87" s="55" t="s">
        <v>430</v>
      </c>
      <c r="C87" s="41" t="s">
        <v>38</v>
      </c>
      <c r="D87" s="56" t="s">
        <v>362</v>
      </c>
      <c r="E87" s="57" t="s">
        <v>431</v>
      </c>
      <c r="F87" s="58" t="s">
        <v>432</v>
      </c>
      <c r="G87" s="59" t="s">
        <v>42</v>
      </c>
      <c r="H87" s="58"/>
      <c r="I87" s="61" t="s">
        <v>433</v>
      </c>
      <c r="J87" s="40" t="s">
        <v>362</v>
      </c>
      <c r="K87" s="62">
        <v>44592</v>
      </c>
      <c r="L87" s="43"/>
      <c r="M87" s="43"/>
      <c r="N87" s="41">
        <v>1</v>
      </c>
      <c r="O87" s="43">
        <v>1</v>
      </c>
      <c r="P87" s="45">
        <f t="shared" si="0"/>
        <v>1</v>
      </c>
      <c r="Q87" s="46">
        <f t="shared" ref="Q87:T87" si="166">AJ87</f>
        <v>1</v>
      </c>
      <c r="R87" s="46">
        <f t="shared" si="166"/>
        <v>1</v>
      </c>
      <c r="S87" s="46">
        <f t="shared" si="166"/>
        <v>1</v>
      </c>
      <c r="T87" s="47">
        <f t="shared" si="166"/>
        <v>1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2">
        <f t="shared" ref="AJ87:AN87" si="167">P87-Z87+AE87+U87</f>
        <v>1</v>
      </c>
      <c r="AK87" s="46">
        <f t="shared" si="167"/>
        <v>1</v>
      </c>
      <c r="AL87" s="46">
        <f t="shared" si="167"/>
        <v>1</v>
      </c>
      <c r="AM87" s="46">
        <f t="shared" si="167"/>
        <v>1</v>
      </c>
      <c r="AN87" s="46">
        <f t="shared" si="167"/>
        <v>1</v>
      </c>
      <c r="AO87" s="37"/>
      <c r="AP87" s="43">
        <f t="shared" si="114"/>
        <v>1</v>
      </c>
      <c r="AQ87" s="41"/>
      <c r="AR87" s="41"/>
      <c r="AS87" s="53"/>
      <c r="AT87" s="54"/>
      <c r="AU87" s="54"/>
      <c r="AV87" s="4"/>
      <c r="AW87" s="4"/>
    </row>
    <row r="88" spans="1:49" ht="51.75" customHeight="1" x14ac:dyDescent="0.4">
      <c r="A88" s="35">
        <v>83</v>
      </c>
      <c r="B88" s="55" t="s">
        <v>435</v>
      </c>
      <c r="C88" s="41" t="s">
        <v>38</v>
      </c>
      <c r="D88" s="56" t="s">
        <v>72</v>
      </c>
      <c r="E88" s="57" t="s">
        <v>436</v>
      </c>
      <c r="F88" s="58" t="s">
        <v>437</v>
      </c>
      <c r="G88" s="59"/>
      <c r="H88" s="58"/>
      <c r="I88" s="61"/>
      <c r="J88" s="37" t="s">
        <v>72</v>
      </c>
      <c r="K88" s="62">
        <v>45416</v>
      </c>
      <c r="L88" s="43"/>
      <c r="M88" s="43">
        <v>59</v>
      </c>
      <c r="N88" s="647" t="s">
        <v>1094</v>
      </c>
      <c r="O88" s="43">
        <v>1</v>
      </c>
      <c r="P88" s="45">
        <f t="shared" si="0"/>
        <v>1</v>
      </c>
      <c r="Q88" s="46">
        <f t="shared" ref="Q88:T88" si="168">AJ88</f>
        <v>1</v>
      </c>
      <c r="R88" s="46">
        <f t="shared" si="168"/>
        <v>1</v>
      </c>
      <c r="S88" s="46">
        <f t="shared" si="168"/>
        <v>1</v>
      </c>
      <c r="T88" s="47">
        <f t="shared" si="168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2">
        <f t="shared" ref="AJ88:AN88" si="169">P88-Z88+AE88+U88</f>
        <v>1</v>
      </c>
      <c r="AK88" s="46">
        <f t="shared" si="169"/>
        <v>1</v>
      </c>
      <c r="AL88" s="46">
        <f t="shared" si="169"/>
        <v>1</v>
      </c>
      <c r="AM88" s="46">
        <f t="shared" si="169"/>
        <v>1</v>
      </c>
      <c r="AN88" s="46">
        <f t="shared" si="169"/>
        <v>1</v>
      </c>
      <c r="AO88" s="37"/>
      <c r="AP88" s="43">
        <f t="shared" si="114"/>
        <v>1</v>
      </c>
      <c r="AQ88" s="53"/>
      <c r="AR88" s="53"/>
      <c r="AS88" s="53"/>
      <c r="AT88" s="54"/>
      <c r="AU88" s="54"/>
      <c r="AV88" s="4"/>
      <c r="AW88" s="4"/>
    </row>
    <row r="89" spans="1:49" ht="42" customHeight="1" x14ac:dyDescent="0.4">
      <c r="A89" s="35">
        <v>84</v>
      </c>
      <c r="B89" s="53" t="s">
        <v>438</v>
      </c>
      <c r="C89" s="41" t="s">
        <v>38</v>
      </c>
      <c r="D89" s="37"/>
      <c r="E89" s="41"/>
      <c r="F89" s="37" t="s">
        <v>439</v>
      </c>
      <c r="G89" s="38"/>
      <c r="H89" s="37"/>
      <c r="I89" s="41" t="s">
        <v>440</v>
      </c>
      <c r="J89" s="37" t="s">
        <v>72</v>
      </c>
      <c r="K89" s="72">
        <v>44592</v>
      </c>
      <c r="L89" s="43"/>
      <c r="M89" s="43"/>
      <c r="N89" s="44">
        <v>0</v>
      </c>
      <c r="O89" s="43">
        <v>0</v>
      </c>
      <c r="P89" s="45">
        <f t="shared" si="0"/>
        <v>0</v>
      </c>
      <c r="Q89" s="46">
        <f t="shared" ref="Q89:T89" si="170">AJ89</f>
        <v>0</v>
      </c>
      <c r="R89" s="46">
        <f t="shared" si="170"/>
        <v>0</v>
      </c>
      <c r="S89" s="46">
        <f t="shared" si="170"/>
        <v>0</v>
      </c>
      <c r="T89" s="47">
        <f t="shared" si="170"/>
        <v>0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2">
        <f t="shared" ref="AJ89:AN89" si="171">P89-Z89+AE89+U89</f>
        <v>0</v>
      </c>
      <c r="AK89" s="46">
        <f t="shared" si="171"/>
        <v>0</v>
      </c>
      <c r="AL89" s="46">
        <f t="shared" si="171"/>
        <v>0</v>
      </c>
      <c r="AM89" s="46">
        <f t="shared" si="171"/>
        <v>0</v>
      </c>
      <c r="AN89" s="46">
        <f t="shared" si="171"/>
        <v>0</v>
      </c>
      <c r="AO89" s="37"/>
      <c r="AP89" s="43">
        <f t="shared" si="114"/>
        <v>0</v>
      </c>
      <c r="AQ89" s="41"/>
      <c r="AR89" s="41"/>
      <c r="AS89" s="53"/>
      <c r="AT89" s="54"/>
      <c r="AU89" s="54"/>
      <c r="AV89" s="4"/>
      <c r="AW89" s="4"/>
    </row>
    <row r="90" spans="1:49" ht="42" customHeight="1" x14ac:dyDescent="0.4">
      <c r="A90" s="35">
        <v>85</v>
      </c>
      <c r="B90" s="53" t="s">
        <v>441</v>
      </c>
      <c r="C90" s="41" t="s">
        <v>38</v>
      </c>
      <c r="D90" s="53" t="s">
        <v>442</v>
      </c>
      <c r="E90" s="41" t="s">
        <v>443</v>
      </c>
      <c r="F90" s="37" t="s">
        <v>444</v>
      </c>
      <c r="G90" s="38" t="s">
        <v>42</v>
      </c>
      <c r="H90" s="40">
        <v>7500</v>
      </c>
      <c r="I90" s="41" t="s">
        <v>445</v>
      </c>
      <c r="J90" s="41" t="s">
        <v>72</v>
      </c>
      <c r="K90" s="72">
        <v>45673</v>
      </c>
      <c r="L90" s="43" t="s">
        <v>89</v>
      </c>
      <c r="M90" s="43">
        <v>129</v>
      </c>
      <c r="N90" s="136">
        <v>10</v>
      </c>
      <c r="O90" s="43">
        <v>4</v>
      </c>
      <c r="P90" s="45">
        <f t="shared" si="0"/>
        <v>4</v>
      </c>
      <c r="Q90" s="46">
        <f t="shared" ref="Q90:T90" si="172">AJ90</f>
        <v>3</v>
      </c>
      <c r="R90" s="46">
        <f t="shared" si="172"/>
        <v>1</v>
      </c>
      <c r="S90" s="46">
        <f t="shared" si="172"/>
        <v>16</v>
      </c>
      <c r="T90" s="47">
        <f t="shared" si="172"/>
        <v>16</v>
      </c>
      <c r="U90" s="48"/>
      <c r="V90" s="37"/>
      <c r="W90" s="37">
        <v>15</v>
      </c>
      <c r="X90" s="37"/>
      <c r="Y90" s="49"/>
      <c r="Z90" s="50">
        <v>1</v>
      </c>
      <c r="AA90" s="37">
        <v>2</v>
      </c>
      <c r="AB90" s="37"/>
      <c r="AC90" s="37"/>
      <c r="AD90" s="49"/>
      <c r="AE90" s="50"/>
      <c r="AF90" s="37"/>
      <c r="AG90" s="37"/>
      <c r="AH90" s="37"/>
      <c r="AI90" s="49"/>
      <c r="AJ90" s="52">
        <f t="shared" ref="AJ90:AN90" si="173">P90-Z90+AE90+U90</f>
        <v>3</v>
      </c>
      <c r="AK90" s="46">
        <f t="shared" si="173"/>
        <v>1</v>
      </c>
      <c r="AL90" s="46">
        <f t="shared" si="173"/>
        <v>16</v>
      </c>
      <c r="AM90" s="46">
        <f t="shared" si="173"/>
        <v>16</v>
      </c>
      <c r="AN90" s="46">
        <f t="shared" si="173"/>
        <v>16</v>
      </c>
      <c r="AO90" s="37"/>
      <c r="AP90" s="43">
        <f t="shared" si="114"/>
        <v>16</v>
      </c>
      <c r="AQ90" s="41"/>
      <c r="AR90" s="41" t="s">
        <v>1975</v>
      </c>
      <c r="AS90" s="53" t="s">
        <v>479</v>
      </c>
      <c r="AT90" s="54"/>
      <c r="AU90" s="54"/>
      <c r="AV90" s="4"/>
      <c r="AW90" s="4"/>
    </row>
    <row r="91" spans="1:49" ht="42" customHeight="1" x14ac:dyDescent="0.4">
      <c r="A91" s="35">
        <v>86</v>
      </c>
      <c r="B91" s="53" t="s">
        <v>450</v>
      </c>
      <c r="C91" s="41" t="s">
        <v>38</v>
      </c>
      <c r="D91" s="41"/>
      <c r="E91" s="41" t="s">
        <v>451</v>
      </c>
      <c r="F91" s="37" t="s">
        <v>452</v>
      </c>
      <c r="G91" s="38" t="s">
        <v>42</v>
      </c>
      <c r="H91" s="37"/>
      <c r="I91" s="41" t="s">
        <v>453</v>
      </c>
      <c r="J91" s="41" t="s">
        <v>72</v>
      </c>
      <c r="K91" s="72">
        <v>44592</v>
      </c>
      <c r="L91" s="43"/>
      <c r="M91" s="43"/>
      <c r="N91" s="136">
        <v>1</v>
      </c>
      <c r="O91" s="43">
        <v>1</v>
      </c>
      <c r="P91" s="45">
        <f t="shared" si="0"/>
        <v>1</v>
      </c>
      <c r="Q91" s="46">
        <f t="shared" ref="Q91:T91" si="174">AJ91</f>
        <v>1</v>
      </c>
      <c r="R91" s="46">
        <f t="shared" si="174"/>
        <v>1</v>
      </c>
      <c r="S91" s="46">
        <f t="shared" si="174"/>
        <v>1</v>
      </c>
      <c r="T91" s="47">
        <f t="shared" si="174"/>
        <v>1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52">
        <f t="shared" ref="AJ91:AN91" si="175">P91-Z91+AE91+U91</f>
        <v>1</v>
      </c>
      <c r="AK91" s="46">
        <f t="shared" si="175"/>
        <v>1</v>
      </c>
      <c r="AL91" s="46">
        <f t="shared" si="175"/>
        <v>1</v>
      </c>
      <c r="AM91" s="46">
        <f t="shared" si="175"/>
        <v>1</v>
      </c>
      <c r="AN91" s="46">
        <f t="shared" si="175"/>
        <v>1</v>
      </c>
      <c r="AO91" s="37"/>
      <c r="AP91" s="43">
        <f t="shared" si="114"/>
        <v>1</v>
      </c>
      <c r="AQ91" s="41"/>
      <c r="AR91" s="41"/>
      <c r="AS91" s="53"/>
      <c r="AT91" s="54"/>
      <c r="AU91" s="54"/>
      <c r="AV91" s="4"/>
      <c r="AW91" s="4"/>
    </row>
    <row r="92" spans="1:49" ht="42" customHeight="1" x14ac:dyDescent="0.4">
      <c r="A92" s="35">
        <v>87</v>
      </c>
      <c r="B92" s="55" t="s">
        <v>454</v>
      </c>
      <c r="C92" s="41" t="s">
        <v>38</v>
      </c>
      <c r="D92" s="63" t="s">
        <v>58</v>
      </c>
      <c r="E92" s="57" t="s">
        <v>455</v>
      </c>
      <c r="F92" s="58" t="s">
        <v>456</v>
      </c>
      <c r="G92" s="59" t="s">
        <v>42</v>
      </c>
      <c r="H92" s="58"/>
      <c r="I92" s="61" t="s">
        <v>457</v>
      </c>
      <c r="J92" s="74" t="s">
        <v>58</v>
      </c>
      <c r="K92" s="62">
        <v>44592</v>
      </c>
      <c r="L92" s="43"/>
      <c r="M92" s="43"/>
      <c r="N92" s="137">
        <v>2</v>
      </c>
      <c r="O92" s="43">
        <v>2</v>
      </c>
      <c r="P92" s="45">
        <f t="shared" si="0"/>
        <v>2</v>
      </c>
      <c r="Q92" s="46">
        <f t="shared" ref="Q92:T92" si="176">AJ92</f>
        <v>2</v>
      </c>
      <c r="R92" s="46">
        <f t="shared" si="176"/>
        <v>2</v>
      </c>
      <c r="S92" s="46">
        <f t="shared" si="176"/>
        <v>2</v>
      </c>
      <c r="T92" s="47">
        <f t="shared" si="176"/>
        <v>2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2">
        <f t="shared" ref="AJ92:AN92" si="177">P92-Z92+AE92+U92</f>
        <v>2</v>
      </c>
      <c r="AK92" s="46">
        <f t="shared" si="177"/>
        <v>2</v>
      </c>
      <c r="AL92" s="46">
        <f t="shared" si="177"/>
        <v>2</v>
      </c>
      <c r="AM92" s="46">
        <f t="shared" si="177"/>
        <v>2</v>
      </c>
      <c r="AN92" s="46">
        <f t="shared" si="177"/>
        <v>2</v>
      </c>
      <c r="AO92" s="37"/>
      <c r="AP92" s="43">
        <f t="shared" si="114"/>
        <v>2</v>
      </c>
      <c r="AQ92" s="41"/>
      <c r="AR92" s="41"/>
      <c r="AS92" s="53"/>
      <c r="AT92" s="54"/>
      <c r="AU92" s="54"/>
      <c r="AV92" s="4"/>
      <c r="AW92" s="4"/>
    </row>
    <row r="93" spans="1:49" ht="42" customHeight="1" x14ac:dyDescent="0.4">
      <c r="A93" s="35">
        <v>88</v>
      </c>
      <c r="B93" s="55" t="s">
        <v>458</v>
      </c>
      <c r="C93" s="41" t="s">
        <v>38</v>
      </c>
      <c r="D93" s="63" t="s">
        <v>58</v>
      </c>
      <c r="E93" s="57" t="s">
        <v>459</v>
      </c>
      <c r="F93" s="58" t="s">
        <v>460</v>
      </c>
      <c r="G93" s="59" t="s">
        <v>42</v>
      </c>
      <c r="H93" s="60">
        <v>5200</v>
      </c>
      <c r="I93" s="61" t="s">
        <v>461</v>
      </c>
      <c r="J93" s="74" t="s">
        <v>58</v>
      </c>
      <c r="K93" s="62">
        <v>44592</v>
      </c>
      <c r="L93" s="43"/>
      <c r="M93" s="43"/>
      <c r="N93" s="136">
        <v>0</v>
      </c>
      <c r="O93" s="43">
        <v>0</v>
      </c>
      <c r="P93" s="45">
        <f t="shared" si="0"/>
        <v>0</v>
      </c>
      <c r="Q93" s="46">
        <f t="shared" ref="Q93:T93" si="178">AJ93</f>
        <v>0</v>
      </c>
      <c r="R93" s="46">
        <f t="shared" si="178"/>
        <v>0</v>
      </c>
      <c r="S93" s="46">
        <f t="shared" si="178"/>
        <v>0</v>
      </c>
      <c r="T93" s="47">
        <f t="shared" si="178"/>
        <v>0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2">
        <f t="shared" ref="AJ93:AN93" si="179">P93-Z93+AE93+U93</f>
        <v>0</v>
      </c>
      <c r="AK93" s="46">
        <f t="shared" si="179"/>
        <v>0</v>
      </c>
      <c r="AL93" s="46">
        <f t="shared" si="179"/>
        <v>0</v>
      </c>
      <c r="AM93" s="46">
        <f t="shared" si="179"/>
        <v>0</v>
      </c>
      <c r="AN93" s="46">
        <f t="shared" si="179"/>
        <v>0</v>
      </c>
      <c r="AO93" s="37"/>
      <c r="AP93" s="43">
        <f t="shared" si="114"/>
        <v>0</v>
      </c>
      <c r="AQ93" s="41"/>
      <c r="AR93" s="41"/>
      <c r="AS93" s="53"/>
      <c r="AT93" s="54"/>
      <c r="AU93" s="54"/>
      <c r="AV93" s="4"/>
      <c r="AW93" s="4"/>
    </row>
    <row r="94" spans="1:49" ht="42" customHeight="1" x14ac:dyDescent="0.4">
      <c r="A94" s="35">
        <v>89</v>
      </c>
      <c r="B94" s="53" t="s">
        <v>464</v>
      </c>
      <c r="C94" s="41" t="s">
        <v>38</v>
      </c>
      <c r="D94" s="41" t="s">
        <v>59</v>
      </c>
      <c r="E94" s="41" t="s">
        <v>465</v>
      </c>
      <c r="F94" s="37" t="s">
        <v>466</v>
      </c>
      <c r="G94" s="38" t="s">
        <v>42</v>
      </c>
      <c r="H94" s="37"/>
      <c r="I94" s="41" t="s">
        <v>467</v>
      </c>
      <c r="J94" s="41" t="s">
        <v>72</v>
      </c>
      <c r="K94" s="42">
        <v>44592</v>
      </c>
      <c r="L94" s="43"/>
      <c r="M94" s="43"/>
      <c r="N94" s="136">
        <v>1</v>
      </c>
      <c r="O94" s="43">
        <v>1</v>
      </c>
      <c r="P94" s="45">
        <f t="shared" si="0"/>
        <v>1</v>
      </c>
      <c r="Q94" s="46">
        <f t="shared" ref="Q94:T94" si="180">AJ94</f>
        <v>1</v>
      </c>
      <c r="R94" s="46">
        <f t="shared" si="180"/>
        <v>1</v>
      </c>
      <c r="S94" s="46">
        <f t="shared" si="180"/>
        <v>1</v>
      </c>
      <c r="T94" s="47">
        <f t="shared" si="180"/>
        <v>1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2">
        <f t="shared" ref="AJ94:AN94" si="181">P94-Z94+AE94+U94</f>
        <v>1</v>
      </c>
      <c r="AK94" s="46">
        <f t="shared" si="181"/>
        <v>1</v>
      </c>
      <c r="AL94" s="46">
        <f t="shared" si="181"/>
        <v>1</v>
      </c>
      <c r="AM94" s="46">
        <f t="shared" si="181"/>
        <v>1</v>
      </c>
      <c r="AN94" s="46">
        <f t="shared" si="181"/>
        <v>1</v>
      </c>
      <c r="AO94" s="37"/>
      <c r="AP94" s="43">
        <f t="shared" si="114"/>
        <v>1</v>
      </c>
      <c r="AQ94" s="41"/>
      <c r="AR94" s="41"/>
      <c r="AS94" s="53"/>
      <c r="AT94" s="54"/>
      <c r="AU94" s="54"/>
      <c r="AV94" s="4"/>
      <c r="AW94" s="4"/>
    </row>
    <row r="95" spans="1:49" ht="29.25" customHeight="1" x14ac:dyDescent="0.4">
      <c r="A95" s="35">
        <v>90</v>
      </c>
      <c r="B95" s="53" t="s">
        <v>468</v>
      </c>
      <c r="C95" s="41"/>
      <c r="D95" s="41" t="s">
        <v>58</v>
      </c>
      <c r="E95" s="41" t="s">
        <v>203</v>
      </c>
      <c r="F95" s="41" t="s">
        <v>204</v>
      </c>
      <c r="G95" s="53" t="s">
        <v>42</v>
      </c>
      <c r="H95" s="74">
        <v>4500</v>
      </c>
      <c r="I95" s="41" t="s">
        <v>469</v>
      </c>
      <c r="J95" s="41" t="s">
        <v>72</v>
      </c>
      <c r="K95" s="62">
        <v>44592</v>
      </c>
      <c r="L95" s="43"/>
      <c r="M95" s="43"/>
      <c r="N95" s="71"/>
      <c r="O95" s="43">
        <v>0</v>
      </c>
      <c r="P95" s="45">
        <f t="shared" si="0"/>
        <v>0</v>
      </c>
      <c r="Q95" s="46">
        <f t="shared" ref="Q95:T95" si="182">AJ95</f>
        <v>0</v>
      </c>
      <c r="R95" s="46">
        <f t="shared" si="182"/>
        <v>0</v>
      </c>
      <c r="S95" s="46">
        <f t="shared" si="182"/>
        <v>0</v>
      </c>
      <c r="T95" s="47">
        <f t="shared" si="182"/>
        <v>0</v>
      </c>
      <c r="U95" s="48"/>
      <c r="V95" s="37"/>
      <c r="W95" s="37"/>
      <c r="X95" s="37"/>
      <c r="Y95" s="49"/>
      <c r="Z95" s="138"/>
      <c r="AA95" s="139"/>
      <c r="AB95" s="37"/>
      <c r="AC95" s="37"/>
      <c r="AD95" s="49"/>
      <c r="AE95" s="50"/>
      <c r="AF95" s="37"/>
      <c r="AG95" s="37"/>
      <c r="AH95" s="37"/>
      <c r="AI95" s="49"/>
      <c r="AJ95" s="52">
        <f t="shared" ref="AJ95:AN95" si="183">P95-Z95+AE95+U95</f>
        <v>0</v>
      </c>
      <c r="AK95" s="46">
        <f t="shared" si="183"/>
        <v>0</v>
      </c>
      <c r="AL95" s="46">
        <f t="shared" si="183"/>
        <v>0</v>
      </c>
      <c r="AM95" s="46">
        <f t="shared" si="183"/>
        <v>0</v>
      </c>
      <c r="AN95" s="46">
        <f t="shared" si="183"/>
        <v>0</v>
      </c>
      <c r="AO95" s="37"/>
      <c r="AP95" s="43">
        <f t="shared" si="114"/>
        <v>0</v>
      </c>
      <c r="AQ95" s="41"/>
      <c r="AR95" s="41"/>
      <c r="AS95" s="53"/>
      <c r="AT95" s="54"/>
      <c r="AU95" s="54"/>
      <c r="AV95" s="4"/>
      <c r="AW95" s="4"/>
    </row>
    <row r="96" spans="1:49" ht="42" customHeight="1" x14ac:dyDescent="0.4">
      <c r="A96" s="35">
        <v>91</v>
      </c>
      <c r="B96" s="44" t="s">
        <v>470</v>
      </c>
      <c r="C96" s="41" t="s">
        <v>38</v>
      </c>
      <c r="D96" s="63" t="s">
        <v>442</v>
      </c>
      <c r="E96" s="57" t="s">
        <v>471</v>
      </c>
      <c r="F96" s="41" t="s">
        <v>472</v>
      </c>
      <c r="G96" s="44" t="s">
        <v>42</v>
      </c>
      <c r="H96" s="41"/>
      <c r="I96" s="41" t="s">
        <v>473</v>
      </c>
      <c r="J96" s="74" t="s">
        <v>58</v>
      </c>
      <c r="K96" s="66">
        <v>44592</v>
      </c>
      <c r="L96" s="43"/>
      <c r="M96" s="43"/>
      <c r="N96" s="137">
        <v>0</v>
      </c>
      <c r="O96" s="43">
        <v>0</v>
      </c>
      <c r="P96" s="45">
        <f t="shared" si="0"/>
        <v>0</v>
      </c>
      <c r="Q96" s="46">
        <f t="shared" ref="Q96:T96" si="184">AJ96</f>
        <v>0</v>
      </c>
      <c r="R96" s="46">
        <f t="shared" si="184"/>
        <v>0</v>
      </c>
      <c r="S96" s="46">
        <f t="shared" si="184"/>
        <v>0</v>
      </c>
      <c r="T96" s="47">
        <f t="shared" si="184"/>
        <v>0</v>
      </c>
      <c r="U96" s="48"/>
      <c r="V96" s="37"/>
      <c r="W96" s="37"/>
      <c r="X96" s="37"/>
      <c r="Y96" s="49"/>
      <c r="Z96" s="50"/>
      <c r="AA96" s="37"/>
      <c r="AB96" s="37"/>
      <c r="AC96" s="37"/>
      <c r="AD96" s="49"/>
      <c r="AE96" s="50"/>
      <c r="AF96" s="37"/>
      <c r="AG96" s="37"/>
      <c r="AH96" s="37"/>
      <c r="AI96" s="49"/>
      <c r="AJ96" s="52">
        <f t="shared" ref="AJ96:AN96" si="185">P96-Z96+AE96+U96</f>
        <v>0</v>
      </c>
      <c r="AK96" s="46">
        <f t="shared" si="185"/>
        <v>0</v>
      </c>
      <c r="AL96" s="46">
        <f t="shared" si="185"/>
        <v>0</v>
      </c>
      <c r="AM96" s="46">
        <f t="shared" si="185"/>
        <v>0</v>
      </c>
      <c r="AN96" s="46">
        <f t="shared" si="185"/>
        <v>0</v>
      </c>
      <c r="AO96" s="37"/>
      <c r="AP96" s="43">
        <f t="shared" si="114"/>
        <v>0</v>
      </c>
      <c r="AQ96" s="41"/>
      <c r="AR96" s="41"/>
      <c r="AS96" s="53"/>
      <c r="AT96" s="54"/>
      <c r="AU96" s="54"/>
      <c r="AV96" s="4"/>
      <c r="AW96" s="4"/>
    </row>
    <row r="97" spans="1:49" ht="42" customHeight="1" x14ac:dyDescent="0.4">
      <c r="A97" s="35">
        <v>92</v>
      </c>
      <c r="B97" s="55" t="s">
        <v>475</v>
      </c>
      <c r="C97" s="41" t="s">
        <v>38</v>
      </c>
      <c r="D97" s="63" t="s">
        <v>58</v>
      </c>
      <c r="E97" s="57" t="s">
        <v>476</v>
      </c>
      <c r="F97" s="64" t="s">
        <v>472</v>
      </c>
      <c r="G97" s="55" t="s">
        <v>42</v>
      </c>
      <c r="H97" s="64"/>
      <c r="I97" s="61" t="s">
        <v>477</v>
      </c>
      <c r="J97" s="74" t="s">
        <v>58</v>
      </c>
      <c r="K97" s="62">
        <v>44592</v>
      </c>
      <c r="L97" s="43"/>
      <c r="M97" s="43"/>
      <c r="N97" s="137">
        <v>3</v>
      </c>
      <c r="O97" s="43">
        <v>3</v>
      </c>
      <c r="P97" s="45">
        <f t="shared" si="0"/>
        <v>3</v>
      </c>
      <c r="Q97" s="46">
        <f t="shared" ref="Q97:T97" si="186">AJ97</f>
        <v>3</v>
      </c>
      <c r="R97" s="46">
        <f t="shared" si="186"/>
        <v>3</v>
      </c>
      <c r="S97" s="46">
        <f t="shared" si="186"/>
        <v>3</v>
      </c>
      <c r="T97" s="47">
        <f t="shared" si="186"/>
        <v>3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2">
        <f t="shared" ref="AJ97:AN97" si="187">P97-Z97+AE97+U97</f>
        <v>3</v>
      </c>
      <c r="AK97" s="46">
        <f t="shared" si="187"/>
        <v>3</v>
      </c>
      <c r="AL97" s="46">
        <f t="shared" si="187"/>
        <v>3</v>
      </c>
      <c r="AM97" s="46">
        <f t="shared" si="187"/>
        <v>3</v>
      </c>
      <c r="AN97" s="46">
        <f t="shared" si="187"/>
        <v>3</v>
      </c>
      <c r="AO97" s="37"/>
      <c r="AP97" s="43">
        <f t="shared" si="114"/>
        <v>3</v>
      </c>
      <c r="AQ97" s="41"/>
      <c r="AR97" s="41"/>
      <c r="AS97" s="53"/>
      <c r="AT97" s="54"/>
      <c r="AU97" s="54"/>
      <c r="AV97" s="4"/>
      <c r="AW97" s="4"/>
    </row>
    <row r="98" spans="1:49" ht="42" customHeight="1" x14ac:dyDescent="0.4">
      <c r="A98" s="35">
        <v>93</v>
      </c>
      <c r="B98" s="55" t="s">
        <v>480</v>
      </c>
      <c r="C98" s="41" t="s">
        <v>38</v>
      </c>
      <c r="D98" s="63" t="s">
        <v>58</v>
      </c>
      <c r="E98" s="57" t="s">
        <v>481</v>
      </c>
      <c r="F98" s="64" t="s">
        <v>472</v>
      </c>
      <c r="G98" s="55" t="s">
        <v>42</v>
      </c>
      <c r="H98" s="64"/>
      <c r="I98" s="61" t="s">
        <v>482</v>
      </c>
      <c r="J98" s="74" t="s">
        <v>58</v>
      </c>
      <c r="K98" s="62">
        <v>44592</v>
      </c>
      <c r="L98" s="43"/>
      <c r="M98" s="43"/>
      <c r="N98" s="137">
        <v>3</v>
      </c>
      <c r="O98" s="43">
        <v>3</v>
      </c>
      <c r="P98" s="45">
        <f t="shared" si="0"/>
        <v>3</v>
      </c>
      <c r="Q98" s="46">
        <f t="shared" ref="Q98:T98" si="188">AJ98</f>
        <v>3</v>
      </c>
      <c r="R98" s="46">
        <f t="shared" si="188"/>
        <v>3</v>
      </c>
      <c r="S98" s="46">
        <f t="shared" si="188"/>
        <v>3</v>
      </c>
      <c r="T98" s="47">
        <f t="shared" si="188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2">
        <f t="shared" ref="AJ98:AN98" si="189">P98-Z98+AE98+U98</f>
        <v>3</v>
      </c>
      <c r="AK98" s="46">
        <f t="shared" si="189"/>
        <v>3</v>
      </c>
      <c r="AL98" s="46">
        <f t="shared" si="189"/>
        <v>3</v>
      </c>
      <c r="AM98" s="46">
        <f t="shared" si="189"/>
        <v>3</v>
      </c>
      <c r="AN98" s="46">
        <f t="shared" si="189"/>
        <v>3</v>
      </c>
      <c r="AO98" s="37"/>
      <c r="AP98" s="43">
        <f t="shared" si="114"/>
        <v>3</v>
      </c>
      <c r="AQ98" s="41"/>
      <c r="AR98" s="41"/>
      <c r="AS98" s="53"/>
      <c r="AT98" s="54"/>
      <c r="AU98" s="54"/>
      <c r="AV98" s="4"/>
      <c r="AW98" s="4"/>
    </row>
    <row r="99" spans="1:49" ht="50.25" customHeight="1" x14ac:dyDescent="0.4">
      <c r="A99" s="35">
        <v>94</v>
      </c>
      <c r="B99" s="55" t="s">
        <v>483</v>
      </c>
      <c r="C99" s="41" t="s">
        <v>38</v>
      </c>
      <c r="D99" s="63" t="s">
        <v>442</v>
      </c>
      <c r="E99" s="57" t="s">
        <v>484</v>
      </c>
      <c r="F99" s="64" t="s">
        <v>426</v>
      </c>
      <c r="G99" s="55" t="s">
        <v>42</v>
      </c>
      <c r="H99" s="64" t="s">
        <v>427</v>
      </c>
      <c r="I99" s="61" t="s">
        <v>485</v>
      </c>
      <c r="J99" s="74" t="s">
        <v>486</v>
      </c>
      <c r="K99" s="72">
        <v>45505</v>
      </c>
      <c r="L99" s="43">
        <v>2410004753</v>
      </c>
      <c r="M99" s="43">
        <v>17</v>
      </c>
      <c r="N99" s="137" t="s">
        <v>1995</v>
      </c>
      <c r="O99" s="43">
        <v>2</v>
      </c>
      <c r="P99" s="45">
        <f t="shared" si="0"/>
        <v>2</v>
      </c>
      <c r="Q99" s="46">
        <f t="shared" ref="Q99:T99" si="190">AJ99</f>
        <v>2</v>
      </c>
      <c r="R99" s="46">
        <f t="shared" si="190"/>
        <v>2</v>
      </c>
      <c r="S99" s="46">
        <f t="shared" si="190"/>
        <v>2</v>
      </c>
      <c r="T99" s="47">
        <f t="shared" si="190"/>
        <v>2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2">
        <f t="shared" ref="AJ99:AN99" si="191">P99-Z99+AE99+U99</f>
        <v>2</v>
      </c>
      <c r="AK99" s="46">
        <f t="shared" si="191"/>
        <v>2</v>
      </c>
      <c r="AL99" s="46">
        <f t="shared" si="191"/>
        <v>2</v>
      </c>
      <c r="AM99" s="46">
        <f t="shared" si="191"/>
        <v>2</v>
      </c>
      <c r="AN99" s="46">
        <f t="shared" si="191"/>
        <v>2</v>
      </c>
      <c r="AO99" s="37"/>
      <c r="AP99" s="43">
        <f t="shared" si="114"/>
        <v>2</v>
      </c>
      <c r="AQ99" s="41"/>
      <c r="AR99" s="41"/>
      <c r="AS99" s="53"/>
      <c r="AT99" s="54"/>
      <c r="AU99" s="54"/>
      <c r="AV99" s="4"/>
      <c r="AW99" s="4"/>
    </row>
    <row r="100" spans="1:49" ht="61.5" customHeight="1" x14ac:dyDescent="0.4">
      <c r="A100" s="35">
        <v>95</v>
      </c>
      <c r="B100" s="55" t="s">
        <v>487</v>
      </c>
      <c r="C100" s="41" t="s">
        <v>38</v>
      </c>
      <c r="D100" s="63" t="s">
        <v>442</v>
      </c>
      <c r="E100" s="57" t="s">
        <v>488</v>
      </c>
      <c r="F100" s="58" t="s">
        <v>489</v>
      </c>
      <c r="G100" s="59" t="s">
        <v>42</v>
      </c>
      <c r="H100" s="58"/>
      <c r="I100" s="61"/>
      <c r="J100" s="74" t="s">
        <v>486</v>
      </c>
      <c r="K100" s="42">
        <v>45505</v>
      </c>
      <c r="L100" s="43">
        <v>2410004752</v>
      </c>
      <c r="M100" s="43">
        <v>17</v>
      </c>
      <c r="N100" s="137" t="s">
        <v>1995</v>
      </c>
      <c r="O100" s="43">
        <v>0</v>
      </c>
      <c r="P100" s="45">
        <f t="shared" si="0"/>
        <v>0</v>
      </c>
      <c r="Q100" s="46">
        <f t="shared" ref="Q100:T100" si="192">AJ100</f>
        <v>0</v>
      </c>
      <c r="R100" s="46">
        <f t="shared" si="192"/>
        <v>0</v>
      </c>
      <c r="S100" s="46">
        <f t="shared" si="192"/>
        <v>0</v>
      </c>
      <c r="T100" s="47">
        <f t="shared" si="192"/>
        <v>0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2">
        <f t="shared" ref="AJ100:AN100" si="193">P100-Z100+AE100+U100</f>
        <v>0</v>
      </c>
      <c r="AK100" s="46">
        <f t="shared" si="193"/>
        <v>0</v>
      </c>
      <c r="AL100" s="46">
        <f t="shared" si="193"/>
        <v>0</v>
      </c>
      <c r="AM100" s="46">
        <f t="shared" si="193"/>
        <v>0</v>
      </c>
      <c r="AN100" s="46">
        <f t="shared" si="193"/>
        <v>0</v>
      </c>
      <c r="AO100" s="37"/>
      <c r="AP100" s="43">
        <f t="shared" si="114"/>
        <v>0</v>
      </c>
      <c r="AQ100" s="41"/>
      <c r="AR100" s="41"/>
      <c r="AS100" s="53"/>
      <c r="AT100" s="54"/>
      <c r="AU100" s="54"/>
      <c r="AV100" s="4"/>
      <c r="AW100" s="4"/>
    </row>
    <row r="101" spans="1:49" ht="42" customHeight="1" x14ac:dyDescent="0.4">
      <c r="A101" s="35">
        <v>96</v>
      </c>
      <c r="B101" s="44" t="s">
        <v>491</v>
      </c>
      <c r="C101" s="41" t="s">
        <v>38</v>
      </c>
      <c r="D101" s="63" t="s">
        <v>442</v>
      </c>
      <c r="E101" s="57" t="s">
        <v>492</v>
      </c>
      <c r="F101" s="37" t="s">
        <v>493</v>
      </c>
      <c r="G101" s="39" t="s">
        <v>42</v>
      </c>
      <c r="H101" s="37"/>
      <c r="I101" s="41" t="s">
        <v>494</v>
      </c>
      <c r="J101" s="74" t="s">
        <v>58</v>
      </c>
      <c r="K101" s="42">
        <v>45279</v>
      </c>
      <c r="L101" s="43"/>
      <c r="M101" s="43">
        <v>481</v>
      </c>
      <c r="N101" s="137">
        <v>0</v>
      </c>
      <c r="O101" s="43">
        <v>0</v>
      </c>
      <c r="P101" s="45">
        <f t="shared" si="0"/>
        <v>0</v>
      </c>
      <c r="Q101" s="46">
        <f t="shared" ref="Q101:T101" si="194">AJ101</f>
        <v>0</v>
      </c>
      <c r="R101" s="46">
        <f t="shared" si="194"/>
        <v>0</v>
      </c>
      <c r="S101" s="46">
        <f t="shared" si="194"/>
        <v>0</v>
      </c>
      <c r="T101" s="47">
        <f t="shared" si="194"/>
        <v>0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2">
        <f t="shared" ref="AJ101:AN101" si="195">P101-Z101+AE101+U101</f>
        <v>0</v>
      </c>
      <c r="AK101" s="46">
        <f t="shared" si="195"/>
        <v>0</v>
      </c>
      <c r="AL101" s="46">
        <f t="shared" si="195"/>
        <v>0</v>
      </c>
      <c r="AM101" s="46">
        <f t="shared" si="195"/>
        <v>0</v>
      </c>
      <c r="AN101" s="46">
        <f t="shared" si="195"/>
        <v>0</v>
      </c>
      <c r="AO101" s="37"/>
      <c r="AP101" s="43">
        <f t="shared" si="114"/>
        <v>0</v>
      </c>
      <c r="AQ101" s="41"/>
      <c r="AR101" s="41"/>
      <c r="AS101" s="53"/>
      <c r="AT101" s="54"/>
      <c r="AU101" s="54"/>
      <c r="AV101" s="4"/>
      <c r="AW101" s="4"/>
    </row>
    <row r="102" spans="1:49" ht="51.75" customHeight="1" x14ac:dyDescent="0.4">
      <c r="A102" s="35">
        <v>97</v>
      </c>
      <c r="B102" s="55" t="s">
        <v>495</v>
      </c>
      <c r="C102" s="41" t="s">
        <v>38</v>
      </c>
      <c r="D102" s="63" t="s">
        <v>58</v>
      </c>
      <c r="E102" s="57" t="s">
        <v>496</v>
      </c>
      <c r="F102" s="58" t="s">
        <v>497</v>
      </c>
      <c r="G102" s="59" t="s">
        <v>42</v>
      </c>
      <c r="H102" s="60">
        <v>7500</v>
      </c>
      <c r="I102" s="61" t="s">
        <v>498</v>
      </c>
      <c r="J102" s="74" t="s">
        <v>58</v>
      </c>
      <c r="K102" s="62">
        <v>44592</v>
      </c>
      <c r="L102" s="43"/>
      <c r="M102" s="43"/>
      <c r="N102" s="137">
        <v>2</v>
      </c>
      <c r="O102" s="43">
        <v>2</v>
      </c>
      <c r="P102" s="45">
        <f t="shared" si="0"/>
        <v>2</v>
      </c>
      <c r="Q102" s="46">
        <f t="shared" ref="Q102:T102" si="196">AJ102</f>
        <v>2</v>
      </c>
      <c r="R102" s="46">
        <f t="shared" si="196"/>
        <v>2</v>
      </c>
      <c r="S102" s="46">
        <f t="shared" si="196"/>
        <v>2</v>
      </c>
      <c r="T102" s="47">
        <f t="shared" si="196"/>
        <v>2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2">
        <f t="shared" ref="AJ102:AN102" si="197">P102-Z102+AE102+U102</f>
        <v>2</v>
      </c>
      <c r="AK102" s="46">
        <f t="shared" si="197"/>
        <v>2</v>
      </c>
      <c r="AL102" s="46">
        <f t="shared" si="197"/>
        <v>2</v>
      </c>
      <c r="AM102" s="46">
        <f t="shared" si="197"/>
        <v>2</v>
      </c>
      <c r="AN102" s="46">
        <f t="shared" si="197"/>
        <v>2</v>
      </c>
      <c r="AO102" s="37"/>
      <c r="AP102" s="43">
        <f t="shared" si="114"/>
        <v>2</v>
      </c>
      <c r="AQ102" s="41"/>
      <c r="AR102" s="41"/>
      <c r="AS102" s="53"/>
      <c r="AT102" s="54"/>
      <c r="AU102" s="54"/>
      <c r="AV102" s="4"/>
      <c r="AW102" s="4"/>
    </row>
    <row r="103" spans="1:49" ht="42" customHeight="1" x14ac:dyDescent="0.4">
      <c r="A103" s="35">
        <v>98</v>
      </c>
      <c r="B103" s="44" t="s">
        <v>499</v>
      </c>
      <c r="C103" s="41" t="s">
        <v>38</v>
      </c>
      <c r="D103" s="63" t="s">
        <v>58</v>
      </c>
      <c r="E103" s="57" t="s">
        <v>500</v>
      </c>
      <c r="F103" s="37" t="s">
        <v>501</v>
      </c>
      <c r="G103" s="39" t="s">
        <v>42</v>
      </c>
      <c r="H103" s="37"/>
      <c r="I103" s="53" t="s">
        <v>502</v>
      </c>
      <c r="J103" s="74" t="s">
        <v>486</v>
      </c>
      <c r="K103" s="72">
        <v>45233</v>
      </c>
      <c r="L103" s="43">
        <v>3753</v>
      </c>
      <c r="M103" s="43">
        <v>459</v>
      </c>
      <c r="N103" s="137">
        <v>0</v>
      </c>
      <c r="O103" s="43">
        <v>0</v>
      </c>
      <c r="P103" s="45">
        <f t="shared" si="0"/>
        <v>0</v>
      </c>
      <c r="Q103" s="46">
        <f t="shared" ref="Q103:T103" si="198">AJ103</f>
        <v>0</v>
      </c>
      <c r="R103" s="46">
        <f t="shared" si="198"/>
        <v>0</v>
      </c>
      <c r="S103" s="46">
        <f t="shared" si="198"/>
        <v>0</v>
      </c>
      <c r="T103" s="47">
        <f t="shared" si="198"/>
        <v>0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2">
        <f t="shared" ref="AJ103:AN103" si="199">P103-Z103+AE103+U103</f>
        <v>0</v>
      </c>
      <c r="AK103" s="46">
        <f t="shared" si="199"/>
        <v>0</v>
      </c>
      <c r="AL103" s="46">
        <f t="shared" si="199"/>
        <v>0</v>
      </c>
      <c r="AM103" s="46">
        <f t="shared" si="199"/>
        <v>0</v>
      </c>
      <c r="AN103" s="46">
        <f t="shared" si="199"/>
        <v>0</v>
      </c>
      <c r="AO103" s="37"/>
      <c r="AP103" s="43">
        <f t="shared" si="114"/>
        <v>0</v>
      </c>
      <c r="AQ103" s="41"/>
      <c r="AR103" s="41"/>
      <c r="AS103" s="53"/>
      <c r="AT103" s="54"/>
      <c r="AU103" s="54"/>
      <c r="AV103" s="4"/>
      <c r="AW103" s="4"/>
    </row>
    <row r="104" spans="1:49" ht="42" customHeight="1" x14ac:dyDescent="0.4">
      <c r="A104" s="35">
        <v>99</v>
      </c>
      <c r="B104" s="651" t="s">
        <v>503</v>
      </c>
      <c r="C104" s="41" t="s">
        <v>38</v>
      </c>
      <c r="D104" s="63" t="s">
        <v>58</v>
      </c>
      <c r="E104" s="57" t="s">
        <v>504</v>
      </c>
      <c r="F104" s="140" t="s">
        <v>505</v>
      </c>
      <c r="G104" s="140" t="s">
        <v>42</v>
      </c>
      <c r="H104" s="140"/>
      <c r="I104" s="61" t="s">
        <v>506</v>
      </c>
      <c r="J104" s="74" t="s">
        <v>58</v>
      </c>
      <c r="K104" s="66">
        <v>44592</v>
      </c>
      <c r="L104" s="43"/>
      <c r="M104" s="43"/>
      <c r="N104" s="137">
        <v>1</v>
      </c>
      <c r="O104" s="43">
        <v>1</v>
      </c>
      <c r="P104" s="45">
        <f t="shared" si="0"/>
        <v>1</v>
      </c>
      <c r="Q104" s="46">
        <f t="shared" ref="Q104:T104" si="200">AJ104</f>
        <v>1</v>
      </c>
      <c r="R104" s="46">
        <f t="shared" si="200"/>
        <v>1</v>
      </c>
      <c r="S104" s="46">
        <f t="shared" si="200"/>
        <v>1</v>
      </c>
      <c r="T104" s="47">
        <f t="shared" si="200"/>
        <v>1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2">
        <f t="shared" ref="AJ104:AN104" si="201">P104-Z104+AE104+U104</f>
        <v>1</v>
      </c>
      <c r="AK104" s="46">
        <f t="shared" si="201"/>
        <v>1</v>
      </c>
      <c r="AL104" s="46">
        <f t="shared" si="201"/>
        <v>1</v>
      </c>
      <c r="AM104" s="46">
        <f t="shared" si="201"/>
        <v>1</v>
      </c>
      <c r="AN104" s="46">
        <f t="shared" si="201"/>
        <v>1</v>
      </c>
      <c r="AO104" s="37"/>
      <c r="AP104" s="43">
        <f t="shared" si="114"/>
        <v>1</v>
      </c>
      <c r="AQ104" s="41"/>
      <c r="AR104" s="41"/>
      <c r="AS104" s="53"/>
      <c r="AT104" s="54"/>
      <c r="AU104" s="54"/>
      <c r="AV104" s="4"/>
      <c r="AW104" s="4"/>
    </row>
    <row r="105" spans="1:49" ht="42" customHeight="1" x14ac:dyDescent="0.4">
      <c r="A105" s="35">
        <v>100</v>
      </c>
      <c r="B105" s="651" t="s">
        <v>507</v>
      </c>
      <c r="C105" s="41" t="s">
        <v>38</v>
      </c>
      <c r="D105" s="105" t="s">
        <v>508</v>
      </c>
      <c r="E105" s="57" t="s">
        <v>509</v>
      </c>
      <c r="F105" s="140" t="s">
        <v>510</v>
      </c>
      <c r="G105" s="140" t="s">
        <v>42</v>
      </c>
      <c r="H105" s="140"/>
      <c r="I105" s="61"/>
      <c r="J105" s="74"/>
      <c r="K105" s="66">
        <v>45608</v>
      </c>
      <c r="L105" s="43"/>
      <c r="M105" s="43">
        <v>93</v>
      </c>
      <c r="N105" s="137">
        <v>6</v>
      </c>
      <c r="O105" s="43">
        <v>4</v>
      </c>
      <c r="P105" s="45">
        <f t="shared" si="0"/>
        <v>4</v>
      </c>
      <c r="Q105" s="46">
        <f t="shared" ref="Q105:T105" si="202">AJ105</f>
        <v>4</v>
      </c>
      <c r="R105" s="46">
        <f t="shared" si="202"/>
        <v>4</v>
      </c>
      <c r="S105" s="46">
        <f t="shared" si="202"/>
        <v>4</v>
      </c>
      <c r="T105" s="47">
        <f t="shared" si="202"/>
        <v>4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2">
        <f t="shared" ref="AJ105:AN105" si="203">P105-Z105+AE105+U105</f>
        <v>4</v>
      </c>
      <c r="AK105" s="46">
        <f t="shared" si="203"/>
        <v>4</v>
      </c>
      <c r="AL105" s="46">
        <f t="shared" si="203"/>
        <v>4</v>
      </c>
      <c r="AM105" s="46">
        <f t="shared" si="203"/>
        <v>4</v>
      </c>
      <c r="AN105" s="46">
        <f t="shared" si="203"/>
        <v>4</v>
      </c>
      <c r="AO105" s="37"/>
      <c r="AP105" s="43">
        <f t="shared" si="114"/>
        <v>4</v>
      </c>
      <c r="AQ105" s="53"/>
      <c r="AR105" s="53"/>
      <c r="AS105" s="53"/>
      <c r="AT105" s="54"/>
      <c r="AU105" s="54"/>
      <c r="AV105" s="4"/>
      <c r="AW105" s="4"/>
    </row>
    <row r="106" spans="1:49" ht="42" customHeight="1" x14ac:dyDescent="0.4">
      <c r="A106" s="35">
        <v>101</v>
      </c>
      <c r="B106" s="53" t="s">
        <v>511</v>
      </c>
      <c r="C106" s="41" t="s">
        <v>38</v>
      </c>
      <c r="D106" s="105" t="s">
        <v>508</v>
      </c>
      <c r="E106" s="41" t="s">
        <v>512</v>
      </c>
      <c r="F106" s="37" t="s">
        <v>513</v>
      </c>
      <c r="G106" s="39" t="s">
        <v>42</v>
      </c>
      <c r="H106" s="37" t="s">
        <v>514</v>
      </c>
      <c r="I106" s="41" t="s">
        <v>515</v>
      </c>
      <c r="J106" s="41" t="s">
        <v>72</v>
      </c>
      <c r="K106" s="72">
        <v>45574</v>
      </c>
      <c r="L106" s="43" t="s">
        <v>142</v>
      </c>
      <c r="M106" s="43">
        <v>72</v>
      </c>
      <c r="N106" s="136">
        <v>4</v>
      </c>
      <c r="O106" s="43">
        <v>6</v>
      </c>
      <c r="P106" s="45">
        <f t="shared" si="0"/>
        <v>6</v>
      </c>
      <c r="Q106" s="46">
        <f t="shared" ref="Q106:T106" si="204">AJ106</f>
        <v>6</v>
      </c>
      <c r="R106" s="46">
        <f t="shared" si="204"/>
        <v>6</v>
      </c>
      <c r="S106" s="46">
        <f t="shared" si="204"/>
        <v>6</v>
      </c>
      <c r="T106" s="47">
        <f t="shared" si="204"/>
        <v>6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2">
        <f t="shared" ref="AJ106:AN106" si="205">P106-Z106+AE106+U106</f>
        <v>6</v>
      </c>
      <c r="AK106" s="46">
        <f t="shared" si="205"/>
        <v>6</v>
      </c>
      <c r="AL106" s="46">
        <f t="shared" si="205"/>
        <v>6</v>
      </c>
      <c r="AM106" s="46">
        <f t="shared" si="205"/>
        <v>6</v>
      </c>
      <c r="AN106" s="46">
        <f t="shared" si="205"/>
        <v>6</v>
      </c>
      <c r="AO106" s="37"/>
      <c r="AP106" s="43">
        <f t="shared" si="114"/>
        <v>6</v>
      </c>
      <c r="AQ106" s="41"/>
      <c r="AR106" s="41"/>
      <c r="AS106" s="53"/>
      <c r="AT106" s="54"/>
      <c r="AU106" s="54"/>
      <c r="AV106" s="4"/>
      <c r="AW106" s="4"/>
    </row>
    <row r="107" spans="1:49" ht="42" customHeight="1" x14ac:dyDescent="0.4">
      <c r="A107" s="35">
        <v>102</v>
      </c>
      <c r="B107" s="53" t="s">
        <v>516</v>
      </c>
      <c r="C107" s="41" t="s">
        <v>38</v>
      </c>
      <c r="D107" s="105" t="s">
        <v>508</v>
      </c>
      <c r="E107" s="41" t="s">
        <v>512</v>
      </c>
      <c r="F107" s="37" t="s">
        <v>517</v>
      </c>
      <c r="G107" s="39" t="s">
        <v>42</v>
      </c>
      <c r="H107" s="37" t="s">
        <v>514</v>
      </c>
      <c r="I107" s="41" t="s">
        <v>518</v>
      </c>
      <c r="J107" s="41" t="s">
        <v>72</v>
      </c>
      <c r="K107" s="72">
        <v>45574</v>
      </c>
      <c r="L107" s="43" t="s">
        <v>142</v>
      </c>
      <c r="M107" s="43">
        <v>72</v>
      </c>
      <c r="N107" s="136">
        <v>0</v>
      </c>
      <c r="O107" s="43">
        <v>4</v>
      </c>
      <c r="P107" s="45">
        <f t="shared" si="0"/>
        <v>4</v>
      </c>
      <c r="Q107" s="46">
        <f t="shared" ref="Q107:T107" si="206">AJ107</f>
        <v>4</v>
      </c>
      <c r="R107" s="46">
        <f t="shared" si="206"/>
        <v>4</v>
      </c>
      <c r="S107" s="46">
        <f t="shared" si="206"/>
        <v>4</v>
      </c>
      <c r="T107" s="47">
        <f t="shared" si="206"/>
        <v>4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2">
        <f t="shared" ref="AJ107:AN107" si="207">P107-Z107+AE107+U107</f>
        <v>4</v>
      </c>
      <c r="AK107" s="46">
        <f t="shared" si="207"/>
        <v>4</v>
      </c>
      <c r="AL107" s="46">
        <f t="shared" si="207"/>
        <v>4</v>
      </c>
      <c r="AM107" s="46">
        <f t="shared" si="207"/>
        <v>4</v>
      </c>
      <c r="AN107" s="46">
        <f t="shared" si="207"/>
        <v>4</v>
      </c>
      <c r="AO107" s="37"/>
      <c r="AP107" s="43">
        <f t="shared" si="114"/>
        <v>4</v>
      </c>
      <c r="AQ107" s="41"/>
      <c r="AR107" s="41"/>
      <c r="AS107" s="53"/>
      <c r="AT107" s="54"/>
      <c r="AU107" s="54"/>
      <c r="AV107" s="4"/>
      <c r="AW107" s="4"/>
    </row>
    <row r="108" spans="1:49" ht="42" customHeight="1" x14ac:dyDescent="0.4">
      <c r="A108" s="35">
        <v>103</v>
      </c>
      <c r="B108" s="44" t="s">
        <v>519</v>
      </c>
      <c r="C108" s="41" t="s">
        <v>38</v>
      </c>
      <c r="D108" s="41" t="s">
        <v>59</v>
      </c>
      <c r="E108" s="41" t="s">
        <v>520</v>
      </c>
      <c r="F108" s="37" t="s">
        <v>432</v>
      </c>
      <c r="G108" s="39" t="s">
        <v>42</v>
      </c>
      <c r="H108" s="40">
        <v>5200</v>
      </c>
      <c r="I108" s="41" t="s">
        <v>521</v>
      </c>
      <c r="J108" s="41" t="s">
        <v>72</v>
      </c>
      <c r="K108" s="72">
        <v>45328</v>
      </c>
      <c r="L108" s="43" t="s">
        <v>109</v>
      </c>
      <c r="M108" s="43">
        <v>31</v>
      </c>
      <c r="N108" s="136">
        <v>11</v>
      </c>
      <c r="O108" s="43">
        <v>17</v>
      </c>
      <c r="P108" s="45">
        <f t="shared" si="0"/>
        <v>17</v>
      </c>
      <c r="Q108" s="46">
        <f t="shared" ref="Q108:T108" si="208">AJ108</f>
        <v>17</v>
      </c>
      <c r="R108" s="46">
        <f t="shared" si="208"/>
        <v>17</v>
      </c>
      <c r="S108" s="46">
        <f t="shared" si="208"/>
        <v>17</v>
      </c>
      <c r="T108" s="47">
        <f t="shared" si="208"/>
        <v>17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2">
        <f t="shared" ref="AJ108:AN108" si="209">P108-Z108+AE108+U108</f>
        <v>17</v>
      </c>
      <c r="AK108" s="46">
        <f t="shared" si="209"/>
        <v>17</v>
      </c>
      <c r="AL108" s="46">
        <f t="shared" si="209"/>
        <v>17</v>
      </c>
      <c r="AM108" s="46">
        <f t="shared" si="209"/>
        <v>17</v>
      </c>
      <c r="AN108" s="46">
        <f t="shared" si="209"/>
        <v>17</v>
      </c>
      <c r="AO108" s="37"/>
      <c r="AP108" s="43">
        <f t="shared" si="114"/>
        <v>17</v>
      </c>
      <c r="AQ108" s="41"/>
      <c r="AR108" s="41"/>
      <c r="AS108" s="53"/>
      <c r="AT108" s="54"/>
      <c r="AU108" s="54"/>
      <c r="AV108" s="4"/>
      <c r="AW108" s="4"/>
    </row>
    <row r="109" spans="1:49" ht="42" customHeight="1" x14ac:dyDescent="0.4">
      <c r="A109" s="35">
        <v>104</v>
      </c>
      <c r="B109" s="53" t="s">
        <v>522</v>
      </c>
      <c r="C109" s="41" t="s">
        <v>38</v>
      </c>
      <c r="D109" s="53" t="s">
        <v>362</v>
      </c>
      <c r="E109" s="53" t="s">
        <v>523</v>
      </c>
      <c r="F109" s="37"/>
      <c r="G109" s="38"/>
      <c r="H109" s="37"/>
      <c r="I109" s="41" t="s">
        <v>524</v>
      </c>
      <c r="J109" s="41" t="s">
        <v>362</v>
      </c>
      <c r="K109" s="72">
        <v>45057</v>
      </c>
      <c r="L109" s="43"/>
      <c r="M109" s="43"/>
      <c r="N109" s="136">
        <v>0</v>
      </c>
      <c r="O109" s="43">
        <v>0</v>
      </c>
      <c r="P109" s="45">
        <f t="shared" si="0"/>
        <v>0</v>
      </c>
      <c r="Q109" s="46">
        <f t="shared" ref="Q109:T109" si="210">AJ109</f>
        <v>0</v>
      </c>
      <c r="R109" s="46">
        <f t="shared" si="210"/>
        <v>0</v>
      </c>
      <c r="S109" s="46">
        <f t="shared" si="210"/>
        <v>0</v>
      </c>
      <c r="T109" s="47">
        <f t="shared" si="210"/>
        <v>0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2">
        <f t="shared" ref="AJ109:AN109" si="211">P109-Z109+AE109+U109</f>
        <v>0</v>
      </c>
      <c r="AK109" s="46">
        <f t="shared" si="211"/>
        <v>0</v>
      </c>
      <c r="AL109" s="46">
        <f t="shared" si="211"/>
        <v>0</v>
      </c>
      <c r="AM109" s="46">
        <f t="shared" si="211"/>
        <v>0</v>
      </c>
      <c r="AN109" s="46">
        <f t="shared" si="211"/>
        <v>0</v>
      </c>
      <c r="AO109" s="37"/>
      <c r="AP109" s="43">
        <f t="shared" si="114"/>
        <v>0</v>
      </c>
      <c r="AQ109" s="41"/>
      <c r="AR109" s="41"/>
      <c r="AS109" s="53"/>
      <c r="AT109" s="54"/>
      <c r="AU109" s="54"/>
      <c r="AV109" s="4"/>
      <c r="AW109" s="4"/>
    </row>
    <row r="110" spans="1:49" ht="42" customHeight="1" x14ac:dyDescent="0.4">
      <c r="A110" s="35">
        <v>105</v>
      </c>
      <c r="B110" s="53" t="s">
        <v>525</v>
      </c>
      <c r="C110" s="41" t="s">
        <v>38</v>
      </c>
      <c r="D110" s="105" t="s">
        <v>508</v>
      </c>
      <c r="E110" s="41" t="s">
        <v>526</v>
      </c>
      <c r="F110" s="37" t="s">
        <v>527</v>
      </c>
      <c r="G110" s="140" t="s">
        <v>42</v>
      </c>
      <c r="H110" s="38" t="s">
        <v>528</v>
      </c>
      <c r="I110" s="41" t="s">
        <v>529</v>
      </c>
      <c r="J110" s="41" t="s">
        <v>72</v>
      </c>
      <c r="K110" s="42">
        <v>45574</v>
      </c>
      <c r="L110" s="43" t="s">
        <v>142</v>
      </c>
      <c r="M110" s="43">
        <v>72</v>
      </c>
      <c r="N110" s="136">
        <v>10</v>
      </c>
      <c r="O110" s="43">
        <v>10</v>
      </c>
      <c r="P110" s="45">
        <f t="shared" si="0"/>
        <v>10</v>
      </c>
      <c r="Q110" s="46">
        <f t="shared" ref="Q110:T110" si="212">AJ110</f>
        <v>10</v>
      </c>
      <c r="R110" s="46">
        <f t="shared" si="212"/>
        <v>10</v>
      </c>
      <c r="S110" s="46">
        <f t="shared" si="212"/>
        <v>10</v>
      </c>
      <c r="T110" s="47">
        <f t="shared" si="212"/>
        <v>10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2">
        <f t="shared" ref="AJ110:AN110" si="213">P110-Z110+AE110+U110</f>
        <v>10</v>
      </c>
      <c r="AK110" s="46">
        <f t="shared" si="213"/>
        <v>10</v>
      </c>
      <c r="AL110" s="46">
        <f t="shared" si="213"/>
        <v>10</v>
      </c>
      <c r="AM110" s="46">
        <f t="shared" si="213"/>
        <v>10</v>
      </c>
      <c r="AN110" s="46">
        <f t="shared" si="213"/>
        <v>10</v>
      </c>
      <c r="AO110" s="37"/>
      <c r="AP110" s="43">
        <f t="shared" si="114"/>
        <v>10</v>
      </c>
      <c r="AQ110" s="41"/>
      <c r="AR110" s="41"/>
      <c r="AS110" s="53"/>
      <c r="AT110" s="54"/>
      <c r="AU110" s="54"/>
      <c r="AV110" s="4"/>
      <c r="AW110" s="4"/>
    </row>
    <row r="111" spans="1:49" ht="42" customHeight="1" x14ac:dyDescent="0.4">
      <c r="A111" s="35">
        <v>106</v>
      </c>
      <c r="B111" s="53" t="s">
        <v>530</v>
      </c>
      <c r="C111" s="41" t="s">
        <v>38</v>
      </c>
      <c r="D111" s="41" t="s">
        <v>59</v>
      </c>
      <c r="E111" s="41" t="s">
        <v>531</v>
      </c>
      <c r="F111" s="41" t="s">
        <v>517</v>
      </c>
      <c r="G111" s="53" t="s">
        <v>42</v>
      </c>
      <c r="H111" s="41"/>
      <c r="I111" s="41" t="s">
        <v>532</v>
      </c>
      <c r="J111" s="41" t="s">
        <v>72</v>
      </c>
      <c r="K111" s="42">
        <v>45139</v>
      </c>
      <c r="L111" s="43">
        <v>781781092133</v>
      </c>
      <c r="M111" s="43">
        <v>419</v>
      </c>
      <c r="N111" s="136">
        <v>0</v>
      </c>
      <c r="O111" s="43">
        <v>0</v>
      </c>
      <c r="P111" s="45">
        <f t="shared" si="0"/>
        <v>0</v>
      </c>
      <c r="Q111" s="46">
        <f t="shared" ref="Q111:T111" si="214">AJ111</f>
        <v>0</v>
      </c>
      <c r="R111" s="46">
        <f t="shared" si="214"/>
        <v>0</v>
      </c>
      <c r="S111" s="46">
        <f t="shared" si="214"/>
        <v>0</v>
      </c>
      <c r="T111" s="47">
        <f t="shared" si="214"/>
        <v>4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>
        <v>4</v>
      </c>
      <c r="AI111" s="49"/>
      <c r="AJ111" s="52">
        <f t="shared" ref="AJ111:AN111" si="215">P111-Z111+AE111+U111</f>
        <v>0</v>
      </c>
      <c r="AK111" s="46">
        <f t="shared" si="215"/>
        <v>0</v>
      </c>
      <c r="AL111" s="46">
        <f t="shared" si="215"/>
        <v>0</v>
      </c>
      <c r="AM111" s="46">
        <f t="shared" si="215"/>
        <v>4</v>
      </c>
      <c r="AN111" s="46">
        <f t="shared" si="215"/>
        <v>4</v>
      </c>
      <c r="AO111" s="37"/>
      <c r="AP111" s="43">
        <f t="shared" si="114"/>
        <v>4</v>
      </c>
      <c r="AQ111" s="41"/>
      <c r="AR111" s="53" t="s">
        <v>550</v>
      </c>
      <c r="AS111" s="53"/>
      <c r="AT111" s="54"/>
      <c r="AU111" s="54"/>
      <c r="AV111" s="4"/>
      <c r="AW111" s="4"/>
    </row>
    <row r="112" spans="1:49" ht="42" customHeight="1" x14ac:dyDescent="0.4">
      <c r="A112" s="35">
        <v>107</v>
      </c>
      <c r="B112" s="53" t="s">
        <v>533</v>
      </c>
      <c r="C112" s="41" t="s">
        <v>132</v>
      </c>
      <c r="D112" s="41"/>
      <c r="E112" s="41"/>
      <c r="F112" s="41" t="s">
        <v>534</v>
      </c>
      <c r="G112" s="53" t="s">
        <v>42</v>
      </c>
      <c r="H112" s="41"/>
      <c r="I112" s="41" t="s">
        <v>536</v>
      </c>
      <c r="J112" s="41" t="s">
        <v>72</v>
      </c>
      <c r="K112" s="42">
        <v>44592</v>
      </c>
      <c r="L112" s="43"/>
      <c r="M112" s="43"/>
      <c r="N112" s="136">
        <v>4</v>
      </c>
      <c r="O112" s="43">
        <v>4</v>
      </c>
      <c r="P112" s="45">
        <f t="shared" si="0"/>
        <v>4</v>
      </c>
      <c r="Q112" s="46">
        <f t="shared" ref="Q112:T112" si="216">AJ112</f>
        <v>4</v>
      </c>
      <c r="R112" s="46">
        <f t="shared" si="216"/>
        <v>4</v>
      </c>
      <c r="S112" s="46">
        <f t="shared" si="216"/>
        <v>4</v>
      </c>
      <c r="T112" s="47">
        <f t="shared" si="216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2">
        <f t="shared" ref="AJ112:AN112" si="217">P112-Z112+AE112+U112</f>
        <v>4</v>
      </c>
      <c r="AK112" s="46">
        <f t="shared" si="217"/>
        <v>4</v>
      </c>
      <c r="AL112" s="46">
        <f t="shared" si="217"/>
        <v>4</v>
      </c>
      <c r="AM112" s="46">
        <f t="shared" si="217"/>
        <v>4</v>
      </c>
      <c r="AN112" s="46">
        <f t="shared" si="217"/>
        <v>4</v>
      </c>
      <c r="AO112" s="37"/>
      <c r="AP112" s="43">
        <f t="shared" si="114"/>
        <v>4</v>
      </c>
      <c r="AQ112" s="41"/>
      <c r="AR112" s="41"/>
      <c r="AS112" s="53"/>
      <c r="AT112" s="54"/>
      <c r="AU112" s="54"/>
      <c r="AV112" s="4"/>
      <c r="AW112" s="4"/>
    </row>
    <row r="113" spans="1:49" ht="42" customHeight="1" x14ac:dyDescent="0.4">
      <c r="A113" s="35">
        <v>108</v>
      </c>
      <c r="B113" s="53" t="s">
        <v>537</v>
      </c>
      <c r="C113" s="41" t="s">
        <v>38</v>
      </c>
      <c r="D113" s="105" t="s">
        <v>334</v>
      </c>
      <c r="E113" s="41" t="s">
        <v>538</v>
      </c>
      <c r="F113" s="41" t="s">
        <v>426</v>
      </c>
      <c r="G113" s="53"/>
      <c r="H113" s="41"/>
      <c r="I113" s="41" t="s">
        <v>539</v>
      </c>
      <c r="J113" s="44"/>
      <c r="K113" s="42">
        <v>44592</v>
      </c>
      <c r="L113" s="43"/>
      <c r="M113" s="43"/>
      <c r="N113" s="136">
        <v>1</v>
      </c>
      <c r="O113" s="43">
        <v>0</v>
      </c>
      <c r="P113" s="45">
        <f t="shared" si="0"/>
        <v>0</v>
      </c>
      <c r="Q113" s="46">
        <f t="shared" ref="Q113:T113" si="218">AJ113</f>
        <v>0</v>
      </c>
      <c r="R113" s="46">
        <f t="shared" si="218"/>
        <v>0</v>
      </c>
      <c r="S113" s="46">
        <f t="shared" si="218"/>
        <v>0</v>
      </c>
      <c r="T113" s="47">
        <f t="shared" si="218"/>
        <v>0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2">
        <f t="shared" ref="AJ113:AN113" si="219">P113-Z113+AE113+U113</f>
        <v>0</v>
      </c>
      <c r="AK113" s="46">
        <f t="shared" si="219"/>
        <v>0</v>
      </c>
      <c r="AL113" s="46">
        <f t="shared" si="219"/>
        <v>0</v>
      </c>
      <c r="AM113" s="46">
        <f t="shared" si="219"/>
        <v>0</v>
      </c>
      <c r="AN113" s="46">
        <f t="shared" si="219"/>
        <v>0</v>
      </c>
      <c r="AO113" s="37"/>
      <c r="AP113" s="43">
        <f t="shared" si="114"/>
        <v>0</v>
      </c>
      <c r="AQ113" s="41"/>
      <c r="AR113" s="41"/>
      <c r="AS113" s="53"/>
      <c r="AT113" s="54"/>
      <c r="AU113" s="54"/>
      <c r="AV113" s="4"/>
      <c r="AW113" s="4"/>
    </row>
    <row r="114" spans="1:49" ht="42" customHeight="1" x14ac:dyDescent="0.4">
      <c r="A114" s="35">
        <v>109</v>
      </c>
      <c r="B114" s="53" t="s">
        <v>543</v>
      </c>
      <c r="C114" s="41" t="s">
        <v>38</v>
      </c>
      <c r="D114" s="41" t="s">
        <v>386</v>
      </c>
      <c r="E114" s="41" t="s">
        <v>544</v>
      </c>
      <c r="F114" s="37" t="s">
        <v>545</v>
      </c>
      <c r="G114" s="38" t="s">
        <v>42</v>
      </c>
      <c r="H114" s="37"/>
      <c r="I114" s="41" t="s">
        <v>546</v>
      </c>
      <c r="J114" s="41" t="s">
        <v>386</v>
      </c>
      <c r="K114" s="42">
        <v>45126</v>
      </c>
      <c r="L114" s="43">
        <v>2023015</v>
      </c>
      <c r="M114" s="43">
        <v>409</v>
      </c>
      <c r="N114" s="136">
        <v>12</v>
      </c>
      <c r="O114" s="43">
        <v>12</v>
      </c>
      <c r="P114" s="45">
        <f t="shared" si="0"/>
        <v>12</v>
      </c>
      <c r="Q114" s="46">
        <f t="shared" ref="Q114:T114" si="220">AJ114</f>
        <v>12</v>
      </c>
      <c r="R114" s="46">
        <f t="shared" si="220"/>
        <v>12</v>
      </c>
      <c r="S114" s="46">
        <f t="shared" si="220"/>
        <v>12</v>
      </c>
      <c r="T114" s="47">
        <f t="shared" si="220"/>
        <v>12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2">
        <f t="shared" ref="AJ114:AN114" si="221">P114-Z114+AE114+U114</f>
        <v>12</v>
      </c>
      <c r="AK114" s="46">
        <f t="shared" si="221"/>
        <v>12</v>
      </c>
      <c r="AL114" s="46">
        <f t="shared" si="221"/>
        <v>12</v>
      </c>
      <c r="AM114" s="46">
        <f t="shared" si="221"/>
        <v>12</v>
      </c>
      <c r="AN114" s="46">
        <f t="shared" si="221"/>
        <v>12</v>
      </c>
      <c r="AO114" s="37"/>
      <c r="AP114" s="43">
        <f t="shared" si="114"/>
        <v>12</v>
      </c>
      <c r="AQ114" s="41"/>
      <c r="AR114" s="41"/>
      <c r="AS114" s="53"/>
      <c r="AT114" s="54"/>
      <c r="AU114" s="54"/>
      <c r="AV114" s="4"/>
      <c r="AW114" s="4"/>
    </row>
    <row r="115" spans="1:49" ht="57.75" customHeight="1" x14ac:dyDescent="0.4">
      <c r="A115" s="35">
        <v>110</v>
      </c>
      <c r="B115" s="73" t="s">
        <v>548</v>
      </c>
      <c r="C115" s="41" t="s">
        <v>38</v>
      </c>
      <c r="D115" s="41"/>
      <c r="E115" s="41"/>
      <c r="F115" s="68"/>
      <c r="G115" s="36" t="s">
        <v>42</v>
      </c>
      <c r="H115" s="68"/>
      <c r="I115" s="41" t="s">
        <v>549</v>
      </c>
      <c r="J115" s="44"/>
      <c r="K115" s="42">
        <v>44592</v>
      </c>
      <c r="L115" s="43"/>
      <c r="M115" s="43"/>
      <c r="N115" s="136">
        <v>1</v>
      </c>
      <c r="O115" s="43">
        <v>1</v>
      </c>
      <c r="P115" s="45">
        <f t="shared" si="0"/>
        <v>1</v>
      </c>
      <c r="Q115" s="46">
        <f t="shared" ref="Q115:T115" si="222">AJ115</f>
        <v>1</v>
      </c>
      <c r="R115" s="46">
        <f t="shared" si="222"/>
        <v>1</v>
      </c>
      <c r="S115" s="46">
        <f t="shared" si="222"/>
        <v>1</v>
      </c>
      <c r="T115" s="47">
        <f t="shared" si="222"/>
        <v>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2">
        <f t="shared" ref="AJ115:AN115" si="223">P115-Z115+AE115+U115</f>
        <v>1</v>
      </c>
      <c r="AK115" s="46">
        <f t="shared" si="223"/>
        <v>1</v>
      </c>
      <c r="AL115" s="46">
        <f t="shared" si="223"/>
        <v>1</v>
      </c>
      <c r="AM115" s="46">
        <f t="shared" si="223"/>
        <v>1</v>
      </c>
      <c r="AN115" s="46">
        <f t="shared" si="223"/>
        <v>1</v>
      </c>
      <c r="AO115" s="37"/>
      <c r="AP115" s="43">
        <f t="shared" si="114"/>
        <v>1</v>
      </c>
      <c r="AQ115" s="41"/>
      <c r="AR115" s="41"/>
      <c r="AS115" s="53"/>
      <c r="AT115" s="54"/>
      <c r="AU115" s="54"/>
      <c r="AV115" s="4"/>
      <c r="AW115" s="4"/>
    </row>
    <row r="116" spans="1:49" ht="42" customHeight="1" x14ac:dyDescent="0.4">
      <c r="A116" s="35">
        <v>111</v>
      </c>
      <c r="B116" s="55" t="s">
        <v>551</v>
      </c>
      <c r="C116" s="41" t="s">
        <v>38</v>
      </c>
      <c r="D116" s="63" t="s">
        <v>218</v>
      </c>
      <c r="E116" s="57" t="s">
        <v>552</v>
      </c>
      <c r="F116" s="58"/>
      <c r="G116" s="59" t="s">
        <v>42</v>
      </c>
      <c r="H116" s="58"/>
      <c r="I116" s="61" t="s">
        <v>553</v>
      </c>
      <c r="J116" s="74" t="s">
        <v>58</v>
      </c>
      <c r="K116" s="66">
        <v>44592</v>
      </c>
      <c r="L116" s="43"/>
      <c r="M116" s="43"/>
      <c r="N116" s="137">
        <v>1</v>
      </c>
      <c r="O116" s="43">
        <v>1</v>
      </c>
      <c r="P116" s="45">
        <f t="shared" si="0"/>
        <v>1</v>
      </c>
      <c r="Q116" s="46">
        <f t="shared" ref="Q116:T116" si="224">AJ116</f>
        <v>1</v>
      </c>
      <c r="R116" s="46">
        <f t="shared" si="224"/>
        <v>1</v>
      </c>
      <c r="S116" s="46">
        <f t="shared" si="224"/>
        <v>1</v>
      </c>
      <c r="T116" s="47">
        <f t="shared" si="224"/>
        <v>1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2">
        <f t="shared" ref="AJ116:AN116" si="225">P116-Z116+AE116+U116</f>
        <v>1</v>
      </c>
      <c r="AK116" s="46">
        <f t="shared" si="225"/>
        <v>1</v>
      </c>
      <c r="AL116" s="46">
        <f t="shared" si="225"/>
        <v>1</v>
      </c>
      <c r="AM116" s="46">
        <f t="shared" si="225"/>
        <v>1</v>
      </c>
      <c r="AN116" s="46">
        <f t="shared" si="225"/>
        <v>1</v>
      </c>
      <c r="AO116" s="37"/>
      <c r="AP116" s="43">
        <f t="shared" si="114"/>
        <v>1</v>
      </c>
      <c r="AQ116" s="41"/>
      <c r="AR116" s="41"/>
      <c r="AS116" s="53"/>
      <c r="AT116" s="54"/>
      <c r="AU116" s="54"/>
      <c r="AV116" s="4"/>
      <c r="AW116" s="4"/>
    </row>
    <row r="117" spans="1:49" ht="60" customHeight="1" x14ac:dyDescent="0.4">
      <c r="A117" s="35">
        <v>112</v>
      </c>
      <c r="B117" s="55" t="s">
        <v>554</v>
      </c>
      <c r="C117" s="41"/>
      <c r="D117" s="63"/>
      <c r="E117" s="57"/>
      <c r="F117" s="58"/>
      <c r="G117" s="59"/>
      <c r="H117" s="58"/>
      <c r="I117" s="61"/>
      <c r="J117" s="74"/>
      <c r="K117" s="66"/>
      <c r="L117" s="43"/>
      <c r="M117" s="43"/>
      <c r="N117" s="137">
        <v>4</v>
      </c>
      <c r="O117" s="43">
        <v>4</v>
      </c>
      <c r="P117" s="45">
        <f t="shared" si="0"/>
        <v>4</v>
      </c>
      <c r="Q117" s="46">
        <f t="shared" ref="Q117:T117" si="226">AJ117</f>
        <v>4</v>
      </c>
      <c r="R117" s="46">
        <f t="shared" si="226"/>
        <v>4</v>
      </c>
      <c r="S117" s="46">
        <f t="shared" si="226"/>
        <v>4</v>
      </c>
      <c r="T117" s="47">
        <f t="shared" si="226"/>
        <v>4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2">
        <f t="shared" ref="AJ117:AN117" si="227">P117-Z117+AE117+U117</f>
        <v>4</v>
      </c>
      <c r="AK117" s="46">
        <f t="shared" si="227"/>
        <v>4</v>
      </c>
      <c r="AL117" s="46">
        <f t="shared" si="227"/>
        <v>4</v>
      </c>
      <c r="AM117" s="46">
        <f t="shared" si="227"/>
        <v>4</v>
      </c>
      <c r="AN117" s="46">
        <f t="shared" si="227"/>
        <v>4</v>
      </c>
      <c r="AO117" s="37"/>
      <c r="AP117" s="43">
        <f t="shared" si="114"/>
        <v>4</v>
      </c>
      <c r="AQ117" s="41"/>
      <c r="AR117" s="41"/>
      <c r="AS117" s="53"/>
      <c r="AT117" s="54"/>
      <c r="AU117" s="54"/>
      <c r="AV117" s="4"/>
      <c r="AW117" s="4"/>
    </row>
    <row r="118" spans="1:49" ht="42" customHeight="1" x14ac:dyDescent="0.4">
      <c r="A118" s="35">
        <v>113</v>
      </c>
      <c r="B118" s="53" t="s">
        <v>555</v>
      </c>
      <c r="C118" s="41" t="s">
        <v>38</v>
      </c>
      <c r="D118" s="105" t="s">
        <v>334</v>
      </c>
      <c r="E118" s="41" t="s">
        <v>340</v>
      </c>
      <c r="F118" s="37"/>
      <c r="G118" s="38" t="s">
        <v>42</v>
      </c>
      <c r="H118" s="37"/>
      <c r="I118" s="41" t="s">
        <v>556</v>
      </c>
      <c r="J118" s="44"/>
      <c r="K118" s="72">
        <v>44592</v>
      </c>
      <c r="L118" s="43"/>
      <c r="M118" s="43"/>
      <c r="N118" s="136">
        <v>0</v>
      </c>
      <c r="O118" s="43">
        <v>1</v>
      </c>
      <c r="P118" s="45">
        <f t="shared" si="0"/>
        <v>1</v>
      </c>
      <c r="Q118" s="46">
        <f t="shared" ref="Q118:T118" si="228">AJ118</f>
        <v>1</v>
      </c>
      <c r="R118" s="46">
        <f t="shared" si="228"/>
        <v>1</v>
      </c>
      <c r="S118" s="46">
        <f t="shared" si="228"/>
        <v>1</v>
      </c>
      <c r="T118" s="47">
        <f t="shared" si="228"/>
        <v>1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2">
        <f t="shared" ref="AJ118:AN118" si="229">P118-Z118+AE118+U118</f>
        <v>1</v>
      </c>
      <c r="AK118" s="46">
        <f t="shared" si="229"/>
        <v>1</v>
      </c>
      <c r="AL118" s="46">
        <f t="shared" si="229"/>
        <v>1</v>
      </c>
      <c r="AM118" s="46">
        <f t="shared" si="229"/>
        <v>1</v>
      </c>
      <c r="AN118" s="46">
        <f t="shared" si="229"/>
        <v>1</v>
      </c>
      <c r="AO118" s="37"/>
      <c r="AP118" s="43">
        <f t="shared" si="114"/>
        <v>1</v>
      </c>
      <c r="AQ118" s="41"/>
      <c r="AR118" s="41"/>
      <c r="AS118" s="53"/>
      <c r="AT118" s="54"/>
      <c r="AU118" s="54"/>
      <c r="AV118" s="4"/>
      <c r="AW118" s="4"/>
    </row>
    <row r="119" spans="1:49" ht="42" customHeight="1" x14ac:dyDescent="0.4">
      <c r="A119" s="35">
        <v>114</v>
      </c>
      <c r="B119" s="53" t="s">
        <v>557</v>
      </c>
      <c r="C119" s="41" t="s">
        <v>38</v>
      </c>
      <c r="D119" s="105" t="s">
        <v>334</v>
      </c>
      <c r="E119" s="53" t="s">
        <v>558</v>
      </c>
      <c r="F119" s="37" t="s">
        <v>559</v>
      </c>
      <c r="G119" s="38" t="s">
        <v>42</v>
      </c>
      <c r="H119" s="37"/>
      <c r="I119" s="41" t="s">
        <v>560</v>
      </c>
      <c r="J119" s="44"/>
      <c r="K119" s="72">
        <v>44592</v>
      </c>
      <c r="L119" s="43"/>
      <c r="M119" s="43"/>
      <c r="N119" s="136">
        <v>3</v>
      </c>
      <c r="O119" s="43">
        <v>3</v>
      </c>
      <c r="P119" s="45">
        <f t="shared" si="0"/>
        <v>3</v>
      </c>
      <c r="Q119" s="46">
        <f t="shared" ref="Q119:T119" si="230">AJ119</f>
        <v>3</v>
      </c>
      <c r="R119" s="46">
        <f t="shared" si="230"/>
        <v>3</v>
      </c>
      <c r="S119" s="46">
        <f t="shared" si="230"/>
        <v>3</v>
      </c>
      <c r="T119" s="47">
        <f t="shared" si="230"/>
        <v>3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2">
        <f t="shared" ref="AJ119:AN119" si="231">P119-Z119+AE119+U119</f>
        <v>3</v>
      </c>
      <c r="AK119" s="46">
        <f t="shared" si="231"/>
        <v>3</v>
      </c>
      <c r="AL119" s="46">
        <f t="shared" si="231"/>
        <v>3</v>
      </c>
      <c r="AM119" s="46">
        <f t="shared" si="231"/>
        <v>3</v>
      </c>
      <c r="AN119" s="46">
        <f t="shared" si="231"/>
        <v>3</v>
      </c>
      <c r="AO119" s="37"/>
      <c r="AP119" s="43">
        <f t="shared" si="114"/>
        <v>3</v>
      </c>
      <c r="AQ119" s="41"/>
      <c r="AR119" s="41"/>
      <c r="AS119" s="53"/>
      <c r="AT119" s="54"/>
      <c r="AU119" s="54"/>
      <c r="AV119" s="4"/>
      <c r="AW119" s="4"/>
    </row>
    <row r="120" spans="1:49" ht="42" customHeight="1" x14ac:dyDescent="0.4">
      <c r="A120" s="35">
        <v>115</v>
      </c>
      <c r="B120" s="53" t="s">
        <v>561</v>
      </c>
      <c r="C120" s="41" t="s">
        <v>38</v>
      </c>
      <c r="D120" s="41" t="s">
        <v>386</v>
      </c>
      <c r="E120" s="41" t="s">
        <v>562</v>
      </c>
      <c r="F120" s="37" t="s">
        <v>563</v>
      </c>
      <c r="G120" s="38" t="s">
        <v>42</v>
      </c>
      <c r="H120" s="37"/>
      <c r="I120" s="41" t="s">
        <v>564</v>
      </c>
      <c r="J120" s="41" t="s">
        <v>386</v>
      </c>
      <c r="K120" s="72">
        <v>45079</v>
      </c>
      <c r="L120" s="43"/>
      <c r="M120" s="43">
        <v>367</v>
      </c>
      <c r="N120" s="136">
        <v>0</v>
      </c>
      <c r="O120" s="43">
        <v>0</v>
      </c>
      <c r="P120" s="45">
        <f t="shared" si="0"/>
        <v>0</v>
      </c>
      <c r="Q120" s="46">
        <f t="shared" ref="Q120:T120" si="232">AJ120</f>
        <v>0</v>
      </c>
      <c r="R120" s="46">
        <f t="shared" si="232"/>
        <v>0</v>
      </c>
      <c r="S120" s="46">
        <f t="shared" si="232"/>
        <v>0</v>
      </c>
      <c r="T120" s="47">
        <f t="shared" si="232"/>
        <v>0</v>
      </c>
      <c r="U120" s="142"/>
      <c r="V120" s="143"/>
      <c r="W120" s="143"/>
      <c r="X120" s="143"/>
      <c r="Y120" s="144"/>
      <c r="Z120" s="145"/>
      <c r="AA120" s="37"/>
      <c r="AB120" s="37"/>
      <c r="AC120" s="37"/>
      <c r="AD120" s="49"/>
      <c r="AE120" s="50"/>
      <c r="AF120" s="37"/>
      <c r="AG120" s="37"/>
      <c r="AH120" s="37"/>
      <c r="AI120" s="49"/>
      <c r="AJ120" s="52">
        <f t="shared" ref="AJ120:AN120" si="233">P120-Z120+AE120+U120</f>
        <v>0</v>
      </c>
      <c r="AK120" s="46">
        <f t="shared" si="233"/>
        <v>0</v>
      </c>
      <c r="AL120" s="46">
        <f t="shared" si="233"/>
        <v>0</v>
      </c>
      <c r="AM120" s="46">
        <f t="shared" si="233"/>
        <v>0</v>
      </c>
      <c r="AN120" s="46">
        <f t="shared" si="233"/>
        <v>0</v>
      </c>
      <c r="AO120" s="37"/>
      <c r="AP120" s="43">
        <f t="shared" si="114"/>
        <v>0</v>
      </c>
      <c r="AQ120" s="41"/>
      <c r="AR120" s="41"/>
      <c r="AS120" s="53"/>
      <c r="AT120" s="54"/>
      <c r="AU120" s="54"/>
      <c r="AV120" s="4"/>
      <c r="AW120" s="4"/>
    </row>
    <row r="121" spans="1:49" ht="51.75" customHeight="1" x14ac:dyDescent="0.4">
      <c r="A121" s="35">
        <v>116</v>
      </c>
      <c r="B121" s="55" t="s">
        <v>565</v>
      </c>
      <c r="C121" s="41" t="s">
        <v>38</v>
      </c>
      <c r="D121" s="63" t="s">
        <v>58</v>
      </c>
      <c r="E121" s="146" t="s">
        <v>566</v>
      </c>
      <c r="F121" s="58" t="s">
        <v>567</v>
      </c>
      <c r="G121" s="59" t="s">
        <v>42</v>
      </c>
      <c r="H121" s="60">
        <v>2500</v>
      </c>
      <c r="I121" s="61" t="s">
        <v>568</v>
      </c>
      <c r="J121" s="74" t="s">
        <v>58</v>
      </c>
      <c r="K121" s="66">
        <v>44592</v>
      </c>
      <c r="L121" s="43"/>
      <c r="M121" s="43"/>
      <c r="N121" s="147">
        <v>0</v>
      </c>
      <c r="O121" s="43">
        <v>0</v>
      </c>
      <c r="P121" s="45">
        <f t="shared" si="0"/>
        <v>0</v>
      </c>
      <c r="Q121" s="46">
        <f t="shared" ref="Q121:T121" si="234">AJ121</f>
        <v>0</v>
      </c>
      <c r="R121" s="46">
        <f t="shared" si="234"/>
        <v>0</v>
      </c>
      <c r="S121" s="46">
        <f t="shared" si="234"/>
        <v>0</v>
      </c>
      <c r="T121" s="148">
        <f t="shared" si="234"/>
        <v>0</v>
      </c>
      <c r="U121" s="149"/>
      <c r="V121" s="41"/>
      <c r="W121" s="41"/>
      <c r="X121" s="41"/>
      <c r="Y121" s="150"/>
      <c r="Z121" s="151"/>
      <c r="AA121" s="37"/>
      <c r="AB121" s="37"/>
      <c r="AC121" s="37"/>
      <c r="AD121" s="49"/>
      <c r="AE121" s="50"/>
      <c r="AF121" s="37"/>
      <c r="AG121" s="37"/>
      <c r="AH121" s="37"/>
      <c r="AI121" s="49"/>
      <c r="AJ121" s="52">
        <f t="shared" ref="AJ121:AN121" si="235">P121-Z121+AE121+U121</f>
        <v>0</v>
      </c>
      <c r="AK121" s="46">
        <f t="shared" si="235"/>
        <v>0</v>
      </c>
      <c r="AL121" s="46">
        <f t="shared" si="235"/>
        <v>0</v>
      </c>
      <c r="AM121" s="46">
        <f t="shared" si="235"/>
        <v>0</v>
      </c>
      <c r="AN121" s="46">
        <f t="shared" si="235"/>
        <v>0</v>
      </c>
      <c r="AO121" s="37"/>
      <c r="AP121" s="43">
        <f t="shared" si="114"/>
        <v>0</v>
      </c>
      <c r="AQ121" s="41"/>
      <c r="AR121" s="41"/>
      <c r="AS121" s="53"/>
      <c r="AT121" s="54"/>
      <c r="AU121" s="54"/>
      <c r="AV121" s="4"/>
      <c r="AW121" s="4"/>
    </row>
    <row r="122" spans="1:49" ht="42" customHeight="1" x14ac:dyDescent="0.4">
      <c r="A122" s="35">
        <v>117</v>
      </c>
      <c r="B122" s="53" t="s">
        <v>569</v>
      </c>
      <c r="C122" s="41" t="s">
        <v>38</v>
      </c>
      <c r="D122" s="41" t="s">
        <v>442</v>
      </c>
      <c r="E122" s="41" t="s">
        <v>570</v>
      </c>
      <c r="F122" s="41" t="s">
        <v>567</v>
      </c>
      <c r="G122" s="53" t="s">
        <v>42</v>
      </c>
      <c r="H122" s="41"/>
      <c r="I122" s="41" t="s">
        <v>571</v>
      </c>
      <c r="J122" s="41" t="s">
        <v>72</v>
      </c>
      <c r="K122" s="72">
        <v>45574</v>
      </c>
      <c r="L122" s="43" t="s">
        <v>142</v>
      </c>
      <c r="M122" s="43">
        <v>74</v>
      </c>
      <c r="N122" s="136">
        <v>6</v>
      </c>
      <c r="O122" s="43">
        <v>6</v>
      </c>
      <c r="P122" s="45">
        <f t="shared" si="0"/>
        <v>6</v>
      </c>
      <c r="Q122" s="46">
        <f t="shared" ref="Q122:T122" si="236">AJ122</f>
        <v>6</v>
      </c>
      <c r="R122" s="46">
        <f t="shared" si="236"/>
        <v>6</v>
      </c>
      <c r="S122" s="46">
        <f t="shared" si="236"/>
        <v>6</v>
      </c>
      <c r="T122" s="152">
        <f t="shared" si="236"/>
        <v>6</v>
      </c>
      <c r="U122" s="149"/>
      <c r="V122" s="41"/>
      <c r="W122" s="41"/>
      <c r="X122" s="41"/>
      <c r="Y122" s="150"/>
      <c r="Z122" s="153"/>
      <c r="AA122" s="139"/>
      <c r="AB122" s="37"/>
      <c r="AC122" s="37"/>
      <c r="AD122" s="49"/>
      <c r="AE122" s="50"/>
      <c r="AF122" s="37"/>
      <c r="AG122" s="37"/>
      <c r="AH122" s="37"/>
      <c r="AI122" s="49"/>
      <c r="AJ122" s="52">
        <f t="shared" ref="AJ122:AN122" si="237">P122-Z122+AE122+U122</f>
        <v>6</v>
      </c>
      <c r="AK122" s="46">
        <f t="shared" si="237"/>
        <v>6</v>
      </c>
      <c r="AL122" s="46">
        <f t="shared" si="237"/>
        <v>6</v>
      </c>
      <c r="AM122" s="46">
        <f t="shared" si="237"/>
        <v>6</v>
      </c>
      <c r="AN122" s="46">
        <f t="shared" si="237"/>
        <v>6</v>
      </c>
      <c r="AO122" s="37"/>
      <c r="AP122" s="43">
        <f t="shared" si="114"/>
        <v>6</v>
      </c>
      <c r="AQ122" s="41"/>
      <c r="AR122" s="41"/>
      <c r="AS122" s="53"/>
      <c r="AT122" s="54"/>
      <c r="AU122" s="54"/>
      <c r="AV122" s="4"/>
      <c r="AW122" s="4"/>
    </row>
    <row r="123" spans="1:49" ht="42" customHeight="1" x14ac:dyDescent="0.4">
      <c r="A123" s="35">
        <v>118</v>
      </c>
      <c r="B123" s="53" t="s">
        <v>572</v>
      </c>
      <c r="C123" s="41" t="s">
        <v>38</v>
      </c>
      <c r="D123" s="41" t="s">
        <v>59</v>
      </c>
      <c r="E123" s="41" t="s">
        <v>573</v>
      </c>
      <c r="F123" s="41" t="s">
        <v>574</v>
      </c>
      <c r="G123" s="53" t="s">
        <v>42</v>
      </c>
      <c r="H123" s="74">
        <v>2500</v>
      </c>
      <c r="I123" s="41" t="s">
        <v>575</v>
      </c>
      <c r="J123" s="41" t="s">
        <v>72</v>
      </c>
      <c r="K123" s="72">
        <v>45107</v>
      </c>
      <c r="L123" s="43" t="s">
        <v>109</v>
      </c>
      <c r="M123" s="43">
        <v>387</v>
      </c>
      <c r="N123" s="44">
        <v>0</v>
      </c>
      <c r="O123" s="43">
        <v>0</v>
      </c>
      <c r="P123" s="45">
        <f t="shared" si="0"/>
        <v>0</v>
      </c>
      <c r="Q123" s="46">
        <f t="shared" ref="Q123:T123" si="238">AJ123</f>
        <v>0</v>
      </c>
      <c r="R123" s="46">
        <f t="shared" si="238"/>
        <v>0</v>
      </c>
      <c r="S123" s="46">
        <f t="shared" si="238"/>
        <v>0</v>
      </c>
      <c r="T123" s="47">
        <f t="shared" si="238"/>
        <v>0</v>
      </c>
      <c r="U123" s="48"/>
      <c r="V123" s="37"/>
      <c r="W123" s="37"/>
      <c r="X123" s="37"/>
      <c r="Y123" s="49"/>
      <c r="Z123" s="138"/>
      <c r="AA123" s="139"/>
      <c r="AB123" s="37"/>
      <c r="AC123" s="37"/>
      <c r="AD123" s="49"/>
      <c r="AE123" s="50"/>
      <c r="AF123" s="37"/>
      <c r="AG123" s="37"/>
      <c r="AH123" s="37"/>
      <c r="AI123" s="49"/>
      <c r="AJ123" s="52">
        <f t="shared" ref="AJ123:AN123" si="239">P123-Z123+AE123+U123</f>
        <v>0</v>
      </c>
      <c r="AK123" s="46">
        <f t="shared" si="239"/>
        <v>0</v>
      </c>
      <c r="AL123" s="46">
        <f t="shared" si="239"/>
        <v>0</v>
      </c>
      <c r="AM123" s="46">
        <f t="shared" si="239"/>
        <v>0</v>
      </c>
      <c r="AN123" s="46">
        <f t="shared" si="239"/>
        <v>0</v>
      </c>
      <c r="AO123" s="37"/>
      <c r="AP123" s="43">
        <f t="shared" si="114"/>
        <v>0</v>
      </c>
      <c r="AQ123" s="41"/>
      <c r="AR123" s="41"/>
      <c r="AS123" s="53"/>
      <c r="AT123" s="54"/>
      <c r="AU123" s="54"/>
      <c r="AV123" s="4"/>
      <c r="AW123" s="4"/>
    </row>
    <row r="124" spans="1:49" ht="31.5" customHeight="1" x14ac:dyDescent="0.4">
      <c r="A124" s="35">
        <v>119</v>
      </c>
      <c r="B124" s="648" t="s">
        <v>576</v>
      </c>
      <c r="C124" s="155"/>
      <c r="D124" s="41" t="s">
        <v>577</v>
      </c>
      <c r="E124" s="41" t="s">
        <v>578</v>
      </c>
      <c r="F124" s="41" t="s">
        <v>87</v>
      </c>
      <c r="G124" s="53"/>
      <c r="H124" s="74">
        <v>5500</v>
      </c>
      <c r="I124" s="41" t="s">
        <v>579</v>
      </c>
      <c r="J124" s="41" t="s">
        <v>72</v>
      </c>
      <c r="K124" s="62">
        <v>44592</v>
      </c>
      <c r="L124" s="43"/>
      <c r="M124" s="43"/>
      <c r="N124" s="44"/>
      <c r="O124" s="43">
        <v>4</v>
      </c>
      <c r="P124" s="45">
        <f t="shared" si="0"/>
        <v>4</v>
      </c>
      <c r="Q124" s="46">
        <f t="shared" ref="Q124:T124" si="240">AJ124</f>
        <v>4</v>
      </c>
      <c r="R124" s="46">
        <f t="shared" si="240"/>
        <v>4</v>
      </c>
      <c r="S124" s="46">
        <f t="shared" si="240"/>
        <v>4</v>
      </c>
      <c r="T124" s="47">
        <f t="shared" si="240"/>
        <v>4</v>
      </c>
      <c r="U124" s="48"/>
      <c r="V124" s="37"/>
      <c r="W124" s="37"/>
      <c r="X124" s="37"/>
      <c r="Y124" s="49"/>
      <c r="Z124" s="138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2">
        <f t="shared" ref="AJ124:AN124" si="241">P124-Z124+AE124+U124</f>
        <v>4</v>
      </c>
      <c r="AK124" s="46">
        <f t="shared" si="241"/>
        <v>4</v>
      </c>
      <c r="AL124" s="46">
        <f t="shared" si="241"/>
        <v>4</v>
      </c>
      <c r="AM124" s="46">
        <f t="shared" si="241"/>
        <v>4</v>
      </c>
      <c r="AN124" s="46">
        <f t="shared" si="241"/>
        <v>4</v>
      </c>
      <c r="AO124" s="37"/>
      <c r="AP124" s="43">
        <f t="shared" si="114"/>
        <v>4</v>
      </c>
      <c r="AQ124" s="41"/>
      <c r="AR124" s="41"/>
      <c r="AS124" s="53"/>
      <c r="AT124" s="54"/>
      <c r="AU124" s="54"/>
      <c r="AV124" s="4"/>
      <c r="AW124" s="4"/>
    </row>
    <row r="125" spans="1:49" ht="34.5" customHeight="1" x14ac:dyDescent="0.4">
      <c r="A125" s="35">
        <v>120</v>
      </c>
      <c r="B125" s="53" t="s">
        <v>580</v>
      </c>
      <c r="C125" s="41"/>
      <c r="D125" s="41" t="s">
        <v>58</v>
      </c>
      <c r="E125" s="41" t="s">
        <v>581</v>
      </c>
      <c r="F125" s="41" t="s">
        <v>582</v>
      </c>
      <c r="G125" s="53" t="s">
        <v>42</v>
      </c>
      <c r="H125" s="41"/>
      <c r="I125" s="156" t="s">
        <v>413</v>
      </c>
      <c r="J125" s="41" t="s">
        <v>72</v>
      </c>
      <c r="K125" s="62">
        <v>44592</v>
      </c>
      <c r="L125" s="43"/>
      <c r="M125" s="43"/>
      <c r="N125" s="44"/>
      <c r="O125" s="43">
        <v>0</v>
      </c>
      <c r="P125" s="45">
        <f t="shared" si="0"/>
        <v>0</v>
      </c>
      <c r="Q125" s="46">
        <f t="shared" ref="Q125:T125" si="242">AJ125</f>
        <v>0</v>
      </c>
      <c r="R125" s="46">
        <f t="shared" si="242"/>
        <v>0</v>
      </c>
      <c r="S125" s="46">
        <f t="shared" si="242"/>
        <v>0</v>
      </c>
      <c r="T125" s="47">
        <f t="shared" si="242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2">
        <f t="shared" ref="AJ125:AN125" si="243">P125-Z125+AE125+U125</f>
        <v>0</v>
      </c>
      <c r="AK125" s="46">
        <f t="shared" si="243"/>
        <v>0</v>
      </c>
      <c r="AL125" s="46">
        <f t="shared" si="243"/>
        <v>0</v>
      </c>
      <c r="AM125" s="46">
        <f t="shared" si="243"/>
        <v>0</v>
      </c>
      <c r="AN125" s="46">
        <f t="shared" si="243"/>
        <v>0</v>
      </c>
      <c r="AO125" s="37"/>
      <c r="AP125" s="43">
        <f t="shared" si="114"/>
        <v>0</v>
      </c>
      <c r="AQ125" s="41"/>
      <c r="AR125" s="41"/>
      <c r="AS125" s="53"/>
      <c r="AT125" s="54"/>
      <c r="AU125" s="54"/>
      <c r="AV125" s="4"/>
      <c r="AW125" s="4"/>
    </row>
    <row r="126" spans="1:49" ht="42" customHeight="1" x14ac:dyDescent="0.4">
      <c r="A126" s="35">
        <v>121</v>
      </c>
      <c r="B126" s="53" t="s">
        <v>583</v>
      </c>
      <c r="C126" s="41" t="s">
        <v>38</v>
      </c>
      <c r="D126" s="41" t="s">
        <v>59</v>
      </c>
      <c r="E126" s="41" t="s">
        <v>573</v>
      </c>
      <c r="F126" s="41" t="s">
        <v>584</v>
      </c>
      <c r="G126" s="53" t="s">
        <v>42</v>
      </c>
      <c r="H126" s="74">
        <v>2500</v>
      </c>
      <c r="I126" s="41" t="s">
        <v>585</v>
      </c>
      <c r="J126" s="41" t="s">
        <v>72</v>
      </c>
      <c r="K126" s="72">
        <v>45328</v>
      </c>
      <c r="L126" s="43" t="s">
        <v>109</v>
      </c>
      <c r="M126" s="43">
        <v>31</v>
      </c>
      <c r="N126" s="44">
        <v>3</v>
      </c>
      <c r="O126" s="43">
        <v>5</v>
      </c>
      <c r="P126" s="45">
        <f t="shared" si="0"/>
        <v>5</v>
      </c>
      <c r="Q126" s="46">
        <f t="shared" ref="Q126:T126" si="244">AJ126</f>
        <v>5</v>
      </c>
      <c r="R126" s="46">
        <f t="shared" si="244"/>
        <v>5</v>
      </c>
      <c r="S126" s="46">
        <f t="shared" si="244"/>
        <v>5</v>
      </c>
      <c r="T126" s="47">
        <f t="shared" si="244"/>
        <v>5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2">
        <f t="shared" ref="AJ126:AN126" si="245">P126-Z126+AE126+U126</f>
        <v>5</v>
      </c>
      <c r="AK126" s="46">
        <f t="shared" si="245"/>
        <v>5</v>
      </c>
      <c r="AL126" s="46">
        <f t="shared" si="245"/>
        <v>5</v>
      </c>
      <c r="AM126" s="46">
        <f t="shared" si="245"/>
        <v>5</v>
      </c>
      <c r="AN126" s="46">
        <f t="shared" si="245"/>
        <v>5</v>
      </c>
      <c r="AO126" s="37"/>
      <c r="AP126" s="43">
        <f t="shared" si="114"/>
        <v>5</v>
      </c>
      <c r="AQ126" s="41"/>
      <c r="AR126" s="41"/>
      <c r="AS126" s="53"/>
      <c r="AT126" s="54"/>
      <c r="AU126" s="54"/>
      <c r="AV126" s="4"/>
      <c r="AW126" s="4"/>
    </row>
    <row r="127" spans="1:49" ht="42" customHeight="1" x14ac:dyDescent="0.4">
      <c r="A127" s="35">
        <v>122</v>
      </c>
      <c r="B127" s="44" t="s">
        <v>587</v>
      </c>
      <c r="C127" s="41" t="s">
        <v>38</v>
      </c>
      <c r="D127" s="41" t="s">
        <v>59</v>
      </c>
      <c r="E127" s="41" t="s">
        <v>573</v>
      </c>
      <c r="F127" s="41" t="s">
        <v>456</v>
      </c>
      <c r="G127" s="44" t="s">
        <v>42</v>
      </c>
      <c r="H127" s="74">
        <v>2500</v>
      </c>
      <c r="I127" s="41" t="s">
        <v>588</v>
      </c>
      <c r="J127" s="41" t="s">
        <v>72</v>
      </c>
      <c r="K127" s="72">
        <v>45107</v>
      </c>
      <c r="L127" s="43" t="s">
        <v>109</v>
      </c>
      <c r="M127" s="43">
        <v>388</v>
      </c>
      <c r="N127" s="44">
        <v>6</v>
      </c>
      <c r="O127" s="43">
        <v>6</v>
      </c>
      <c r="P127" s="45">
        <f t="shared" si="0"/>
        <v>6</v>
      </c>
      <c r="Q127" s="46">
        <f t="shared" ref="Q127:T127" si="246">AJ127</f>
        <v>6</v>
      </c>
      <c r="R127" s="46">
        <f t="shared" si="246"/>
        <v>6</v>
      </c>
      <c r="S127" s="46">
        <f t="shared" si="246"/>
        <v>6</v>
      </c>
      <c r="T127" s="47">
        <f t="shared" si="246"/>
        <v>6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2">
        <f t="shared" ref="AJ127:AN127" si="247">P127-Z127+AE127+U127</f>
        <v>6</v>
      </c>
      <c r="AK127" s="46">
        <f t="shared" si="247"/>
        <v>6</v>
      </c>
      <c r="AL127" s="46">
        <f t="shared" si="247"/>
        <v>6</v>
      </c>
      <c r="AM127" s="46">
        <f t="shared" si="247"/>
        <v>6</v>
      </c>
      <c r="AN127" s="46">
        <f t="shared" si="247"/>
        <v>6</v>
      </c>
      <c r="AO127" s="37"/>
      <c r="AP127" s="43">
        <f t="shared" si="114"/>
        <v>6</v>
      </c>
      <c r="AQ127" s="41"/>
      <c r="AR127" s="41"/>
      <c r="AS127" s="53"/>
      <c r="AT127" s="54"/>
      <c r="AU127" s="54"/>
      <c r="AV127" s="4"/>
      <c r="AW127" s="4"/>
    </row>
    <row r="128" spans="1:49" ht="42" customHeight="1" x14ac:dyDescent="0.4">
      <c r="A128" s="35">
        <v>123</v>
      </c>
      <c r="B128" s="53" t="s">
        <v>590</v>
      </c>
      <c r="C128" s="41" t="s">
        <v>38</v>
      </c>
      <c r="D128" s="41" t="s">
        <v>386</v>
      </c>
      <c r="E128" s="41" t="s">
        <v>591</v>
      </c>
      <c r="F128" s="41" t="s">
        <v>592</v>
      </c>
      <c r="G128" s="53" t="s">
        <v>42</v>
      </c>
      <c r="H128" s="41"/>
      <c r="I128" s="41" t="s">
        <v>593</v>
      </c>
      <c r="J128" s="41" t="s">
        <v>386</v>
      </c>
      <c r="K128" s="72">
        <v>45126</v>
      </c>
      <c r="L128" s="43">
        <v>2023015</v>
      </c>
      <c r="M128" s="43">
        <v>409</v>
      </c>
      <c r="N128" s="44">
        <v>5</v>
      </c>
      <c r="O128" s="43">
        <v>5</v>
      </c>
      <c r="P128" s="45">
        <f t="shared" si="0"/>
        <v>5</v>
      </c>
      <c r="Q128" s="46">
        <f t="shared" ref="Q128:T128" si="248">AJ128</f>
        <v>5</v>
      </c>
      <c r="R128" s="46">
        <f t="shared" si="248"/>
        <v>5</v>
      </c>
      <c r="S128" s="46">
        <f t="shared" si="248"/>
        <v>5</v>
      </c>
      <c r="T128" s="47">
        <f t="shared" si="248"/>
        <v>5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2">
        <f t="shared" ref="AJ128:AN128" si="249">P128-Z128+AE128+U128</f>
        <v>5</v>
      </c>
      <c r="AK128" s="46">
        <f t="shared" si="249"/>
        <v>5</v>
      </c>
      <c r="AL128" s="46">
        <f t="shared" si="249"/>
        <v>5</v>
      </c>
      <c r="AM128" s="46">
        <f t="shared" si="249"/>
        <v>5</v>
      </c>
      <c r="AN128" s="46">
        <f t="shared" si="249"/>
        <v>5</v>
      </c>
      <c r="AO128" s="37"/>
      <c r="AP128" s="43">
        <f t="shared" si="114"/>
        <v>5</v>
      </c>
      <c r="AQ128" s="41"/>
      <c r="AR128" s="41"/>
      <c r="AS128" s="53"/>
      <c r="AT128" s="54"/>
      <c r="AU128" s="54"/>
      <c r="AV128" s="4"/>
      <c r="AW128" s="4"/>
    </row>
    <row r="129" spans="1:49" ht="42" customHeight="1" x14ac:dyDescent="0.4">
      <c r="A129" s="35">
        <v>124</v>
      </c>
      <c r="B129" s="53" t="s">
        <v>594</v>
      </c>
      <c r="C129" s="41" t="s">
        <v>38</v>
      </c>
      <c r="D129" s="41" t="s">
        <v>59</v>
      </c>
      <c r="E129" s="41" t="s">
        <v>595</v>
      </c>
      <c r="F129" s="41" t="s">
        <v>596</v>
      </c>
      <c r="G129" s="53" t="s">
        <v>42</v>
      </c>
      <c r="H129" s="74">
        <v>5500</v>
      </c>
      <c r="I129" s="41" t="s">
        <v>597</v>
      </c>
      <c r="J129" s="41" t="s">
        <v>72</v>
      </c>
      <c r="K129" s="72">
        <v>45107</v>
      </c>
      <c r="L129" s="43">
        <v>389</v>
      </c>
      <c r="M129" s="43"/>
      <c r="N129" s="44">
        <v>12</v>
      </c>
      <c r="O129" s="43">
        <v>12</v>
      </c>
      <c r="P129" s="45">
        <f t="shared" si="0"/>
        <v>12</v>
      </c>
      <c r="Q129" s="46">
        <f t="shared" ref="Q129:T129" si="250">AJ129</f>
        <v>12</v>
      </c>
      <c r="R129" s="46">
        <f t="shared" si="250"/>
        <v>12</v>
      </c>
      <c r="S129" s="46">
        <f t="shared" si="250"/>
        <v>12</v>
      </c>
      <c r="T129" s="47">
        <f t="shared" si="250"/>
        <v>12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2">
        <f t="shared" ref="AJ129:AN129" si="251">P129-Z129+AE129+U129</f>
        <v>12</v>
      </c>
      <c r="AK129" s="46">
        <f t="shared" si="251"/>
        <v>12</v>
      </c>
      <c r="AL129" s="46">
        <f t="shared" si="251"/>
        <v>12</v>
      </c>
      <c r="AM129" s="46">
        <f t="shared" si="251"/>
        <v>12</v>
      </c>
      <c r="AN129" s="46">
        <f t="shared" si="251"/>
        <v>12</v>
      </c>
      <c r="AO129" s="37"/>
      <c r="AP129" s="43">
        <f t="shared" si="114"/>
        <v>12</v>
      </c>
      <c r="AQ129" s="41"/>
      <c r="AR129" s="41"/>
      <c r="AS129" s="53"/>
      <c r="AT129" s="54"/>
      <c r="AU129" s="54"/>
      <c r="AV129" s="4"/>
      <c r="AW129" s="4"/>
    </row>
    <row r="130" spans="1:49" ht="42" customHeight="1" x14ac:dyDescent="0.4">
      <c r="A130" s="35">
        <v>125</v>
      </c>
      <c r="B130" s="53" t="s">
        <v>598</v>
      </c>
      <c r="C130" s="41" t="s">
        <v>38</v>
      </c>
      <c r="D130" s="41" t="s">
        <v>59</v>
      </c>
      <c r="E130" s="41" t="s">
        <v>595</v>
      </c>
      <c r="F130" s="41" t="s">
        <v>271</v>
      </c>
      <c r="G130" s="53" t="s">
        <v>42</v>
      </c>
      <c r="H130" s="74"/>
      <c r="I130" s="41" t="s">
        <v>599</v>
      </c>
      <c r="J130" s="41" t="s">
        <v>72</v>
      </c>
      <c r="K130" s="72">
        <v>45574</v>
      </c>
      <c r="L130" s="43" t="s">
        <v>142</v>
      </c>
      <c r="M130" s="43">
        <v>74</v>
      </c>
      <c r="N130" s="44">
        <v>2</v>
      </c>
      <c r="O130" s="43">
        <v>2</v>
      </c>
      <c r="P130" s="45">
        <f t="shared" si="0"/>
        <v>2</v>
      </c>
      <c r="Q130" s="46">
        <f t="shared" ref="Q130:T130" si="252">AJ130</f>
        <v>2</v>
      </c>
      <c r="R130" s="46">
        <f t="shared" si="252"/>
        <v>2</v>
      </c>
      <c r="S130" s="46">
        <f t="shared" si="252"/>
        <v>2</v>
      </c>
      <c r="T130" s="47">
        <f t="shared" si="252"/>
        <v>2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2">
        <f t="shared" ref="AJ130:AN130" si="253">P130-Z130+AE130+U130</f>
        <v>2</v>
      </c>
      <c r="AK130" s="46">
        <f t="shared" si="253"/>
        <v>2</v>
      </c>
      <c r="AL130" s="46">
        <f t="shared" si="253"/>
        <v>2</v>
      </c>
      <c r="AM130" s="46">
        <f t="shared" si="253"/>
        <v>2</v>
      </c>
      <c r="AN130" s="46">
        <f t="shared" si="253"/>
        <v>2</v>
      </c>
      <c r="AO130" s="37"/>
      <c r="AP130" s="43">
        <f t="shared" si="114"/>
        <v>2</v>
      </c>
      <c r="AQ130" s="41"/>
      <c r="AR130" s="41"/>
      <c r="AS130" s="53"/>
      <c r="AT130" s="54"/>
      <c r="AU130" s="54"/>
      <c r="AV130" s="4"/>
      <c r="AW130" s="4"/>
    </row>
    <row r="131" spans="1:49" ht="42" customHeight="1" x14ac:dyDescent="0.4">
      <c r="A131" s="35">
        <v>126</v>
      </c>
      <c r="B131" s="44" t="s">
        <v>600</v>
      </c>
      <c r="C131" s="41" t="s">
        <v>38</v>
      </c>
      <c r="D131" s="41" t="s">
        <v>59</v>
      </c>
      <c r="E131" s="41" t="s">
        <v>573</v>
      </c>
      <c r="F131" s="41" t="s">
        <v>601</v>
      </c>
      <c r="G131" s="44" t="s">
        <v>42</v>
      </c>
      <c r="H131" s="74">
        <v>2500</v>
      </c>
      <c r="I131" s="41" t="s">
        <v>602</v>
      </c>
      <c r="J131" s="41" t="s">
        <v>72</v>
      </c>
      <c r="K131" s="72">
        <v>45107</v>
      </c>
      <c r="L131" s="43" t="s">
        <v>109</v>
      </c>
      <c r="M131" s="43">
        <v>388</v>
      </c>
      <c r="N131" s="44">
        <v>5</v>
      </c>
      <c r="O131" s="43">
        <v>5</v>
      </c>
      <c r="P131" s="45">
        <f t="shared" si="0"/>
        <v>5</v>
      </c>
      <c r="Q131" s="46">
        <f t="shared" ref="Q131:T131" si="254">AJ131</f>
        <v>5</v>
      </c>
      <c r="R131" s="46">
        <f t="shared" si="254"/>
        <v>5</v>
      </c>
      <c r="S131" s="46">
        <f t="shared" si="254"/>
        <v>5</v>
      </c>
      <c r="T131" s="47">
        <f t="shared" si="254"/>
        <v>5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2">
        <f t="shared" ref="AJ131:AN131" si="255">P131-Z131+AE131+U131</f>
        <v>5</v>
      </c>
      <c r="AK131" s="46">
        <f t="shared" si="255"/>
        <v>5</v>
      </c>
      <c r="AL131" s="46">
        <f t="shared" si="255"/>
        <v>5</v>
      </c>
      <c r="AM131" s="46">
        <f t="shared" si="255"/>
        <v>5</v>
      </c>
      <c r="AN131" s="46">
        <f t="shared" si="255"/>
        <v>5</v>
      </c>
      <c r="AO131" s="37"/>
      <c r="AP131" s="43">
        <f t="shared" si="114"/>
        <v>5</v>
      </c>
      <c r="AQ131" s="41"/>
      <c r="AR131" s="41"/>
      <c r="AS131" s="53"/>
      <c r="AT131" s="54"/>
      <c r="AU131" s="54"/>
      <c r="AV131" s="4"/>
      <c r="AW131" s="4"/>
    </row>
    <row r="132" spans="1:49" ht="42" customHeight="1" x14ac:dyDescent="0.4">
      <c r="A132" s="35">
        <v>127</v>
      </c>
      <c r="B132" s="44" t="s">
        <v>603</v>
      </c>
      <c r="C132" s="41" t="s">
        <v>38</v>
      </c>
      <c r="D132" s="41" t="s">
        <v>59</v>
      </c>
      <c r="E132" s="41" t="s">
        <v>604</v>
      </c>
      <c r="F132" s="41" t="s">
        <v>605</v>
      </c>
      <c r="G132" s="44" t="s">
        <v>42</v>
      </c>
      <c r="H132" s="74">
        <v>2500</v>
      </c>
      <c r="I132" s="41" t="s">
        <v>606</v>
      </c>
      <c r="J132" s="41" t="s">
        <v>72</v>
      </c>
      <c r="K132" s="72">
        <v>45216</v>
      </c>
      <c r="L132" s="43">
        <v>2015</v>
      </c>
      <c r="M132" s="43">
        <v>451</v>
      </c>
      <c r="N132" s="44">
        <v>3</v>
      </c>
      <c r="O132" s="43">
        <v>3</v>
      </c>
      <c r="P132" s="45">
        <f t="shared" si="0"/>
        <v>3</v>
      </c>
      <c r="Q132" s="46">
        <f t="shared" ref="Q132:T132" si="256">AJ132</f>
        <v>3</v>
      </c>
      <c r="R132" s="46">
        <f t="shared" si="256"/>
        <v>3</v>
      </c>
      <c r="S132" s="46">
        <f t="shared" si="256"/>
        <v>3</v>
      </c>
      <c r="T132" s="47">
        <f t="shared" si="256"/>
        <v>3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2">
        <f t="shared" ref="AJ132:AN132" si="257">P132-Z132+AE132+U132</f>
        <v>3</v>
      </c>
      <c r="AK132" s="46">
        <f t="shared" si="257"/>
        <v>3</v>
      </c>
      <c r="AL132" s="46">
        <f t="shared" si="257"/>
        <v>3</v>
      </c>
      <c r="AM132" s="46">
        <f t="shared" si="257"/>
        <v>3</v>
      </c>
      <c r="AN132" s="46">
        <f t="shared" si="257"/>
        <v>3</v>
      </c>
      <c r="AO132" s="37"/>
      <c r="AP132" s="43">
        <f t="shared" si="114"/>
        <v>3</v>
      </c>
      <c r="AQ132" s="41"/>
      <c r="AR132" s="41"/>
      <c r="AS132" s="53"/>
      <c r="AT132" s="54"/>
      <c r="AU132" s="54"/>
      <c r="AV132" s="4"/>
      <c r="AW132" s="4"/>
    </row>
    <row r="133" spans="1:49" ht="60" customHeight="1" x14ac:dyDescent="0.4">
      <c r="A133" s="35">
        <v>128</v>
      </c>
      <c r="B133" s="67" t="s">
        <v>607</v>
      </c>
      <c r="C133" s="41" t="s">
        <v>38</v>
      </c>
      <c r="D133" s="37" t="s">
        <v>59</v>
      </c>
      <c r="E133" s="41" t="s">
        <v>608</v>
      </c>
      <c r="F133" s="37" t="s">
        <v>609</v>
      </c>
      <c r="G133" s="38" t="s">
        <v>42</v>
      </c>
      <c r="H133" s="37"/>
      <c r="I133" s="41" t="s">
        <v>610</v>
      </c>
      <c r="J133" s="41" t="s">
        <v>72</v>
      </c>
      <c r="K133" s="66">
        <v>45682</v>
      </c>
      <c r="L133" s="43"/>
      <c r="M133" s="43">
        <v>140</v>
      </c>
      <c r="N133" s="133">
        <v>5</v>
      </c>
      <c r="O133" s="43">
        <v>6</v>
      </c>
      <c r="P133" s="45">
        <f t="shared" si="0"/>
        <v>6</v>
      </c>
      <c r="Q133" s="46">
        <f t="shared" ref="Q133:T133" si="258">AJ133</f>
        <v>6</v>
      </c>
      <c r="R133" s="46">
        <f t="shared" si="258"/>
        <v>6</v>
      </c>
      <c r="S133" s="46">
        <f t="shared" si="258"/>
        <v>2</v>
      </c>
      <c r="T133" s="47">
        <f t="shared" si="258"/>
        <v>2</v>
      </c>
      <c r="U133" s="48"/>
      <c r="V133" s="37"/>
      <c r="W133" s="37"/>
      <c r="X133" s="37"/>
      <c r="Y133" s="49">
        <v>4</v>
      </c>
      <c r="Z133" s="138"/>
      <c r="AA133" s="139"/>
      <c r="AB133" s="37">
        <v>4</v>
      </c>
      <c r="AC133" s="37"/>
      <c r="AD133" s="49"/>
      <c r="AE133" s="50"/>
      <c r="AF133" s="37"/>
      <c r="AG133" s="37"/>
      <c r="AH133" s="37"/>
      <c r="AI133" s="49"/>
      <c r="AJ133" s="52">
        <f t="shared" ref="AJ133:AN133" si="259">P133-Z133+AE133+U133</f>
        <v>6</v>
      </c>
      <c r="AK133" s="46">
        <f t="shared" si="259"/>
        <v>6</v>
      </c>
      <c r="AL133" s="46">
        <f t="shared" si="259"/>
        <v>2</v>
      </c>
      <c r="AM133" s="46">
        <f t="shared" si="259"/>
        <v>2</v>
      </c>
      <c r="AN133" s="46">
        <f t="shared" si="259"/>
        <v>6</v>
      </c>
      <c r="AO133" s="37"/>
      <c r="AP133" s="43">
        <f t="shared" si="114"/>
        <v>6</v>
      </c>
      <c r="AQ133" s="41"/>
      <c r="AR133" s="41">
        <v>276</v>
      </c>
      <c r="AS133" s="53"/>
      <c r="AT133" s="54"/>
      <c r="AU133" s="54"/>
      <c r="AV133" s="4"/>
      <c r="AW133" s="4"/>
    </row>
    <row r="134" spans="1:49" ht="51.75" customHeight="1" x14ac:dyDescent="0.4">
      <c r="A134" s="35">
        <v>129</v>
      </c>
      <c r="B134" s="55" t="s">
        <v>611</v>
      </c>
      <c r="C134" s="41" t="s">
        <v>38</v>
      </c>
      <c r="D134" s="56" t="s">
        <v>58</v>
      </c>
      <c r="E134" s="57" t="s">
        <v>608</v>
      </c>
      <c r="F134" s="58" t="s">
        <v>612</v>
      </c>
      <c r="G134" s="59" t="s">
        <v>42</v>
      </c>
      <c r="H134" s="58"/>
      <c r="I134" s="61" t="s">
        <v>613</v>
      </c>
      <c r="J134" s="74" t="s">
        <v>58</v>
      </c>
      <c r="K134" s="66">
        <v>44592</v>
      </c>
      <c r="L134" s="43"/>
      <c r="M134" s="43"/>
      <c r="N134" s="53">
        <v>4</v>
      </c>
      <c r="O134" s="43">
        <v>4</v>
      </c>
      <c r="P134" s="45">
        <f t="shared" si="0"/>
        <v>4</v>
      </c>
      <c r="Q134" s="46">
        <f t="shared" ref="Q134:T134" si="260">AJ134</f>
        <v>4</v>
      </c>
      <c r="R134" s="46">
        <f t="shared" si="260"/>
        <v>4</v>
      </c>
      <c r="S134" s="46">
        <f t="shared" si="260"/>
        <v>4</v>
      </c>
      <c r="T134" s="47">
        <f t="shared" si="260"/>
        <v>4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2">
        <f t="shared" ref="AJ134:AN134" si="261">P134-Z134+AE134+U134</f>
        <v>4</v>
      </c>
      <c r="AK134" s="46">
        <f t="shared" si="261"/>
        <v>4</v>
      </c>
      <c r="AL134" s="46">
        <f t="shared" si="261"/>
        <v>4</v>
      </c>
      <c r="AM134" s="46">
        <f t="shared" si="261"/>
        <v>4</v>
      </c>
      <c r="AN134" s="46">
        <f t="shared" si="261"/>
        <v>4</v>
      </c>
      <c r="AO134" s="37"/>
      <c r="AP134" s="43">
        <f t="shared" si="114"/>
        <v>4</v>
      </c>
      <c r="AQ134" s="41"/>
      <c r="AR134" s="41"/>
      <c r="AS134" s="53"/>
      <c r="AT134" s="54"/>
      <c r="AU134" s="54"/>
      <c r="AV134" s="4"/>
      <c r="AW134" s="4"/>
    </row>
    <row r="135" spans="1:49" ht="60" customHeight="1" x14ac:dyDescent="0.4">
      <c r="A135" s="35">
        <v>130</v>
      </c>
      <c r="B135" s="55" t="s">
        <v>614</v>
      </c>
      <c r="C135" s="41" t="s">
        <v>615</v>
      </c>
      <c r="D135" s="56" t="s">
        <v>59</v>
      </c>
      <c r="E135" s="57" t="s">
        <v>616</v>
      </c>
      <c r="F135" s="58" t="s">
        <v>617</v>
      </c>
      <c r="G135" s="59"/>
      <c r="H135" s="58"/>
      <c r="I135" s="61"/>
      <c r="J135" s="74" t="s">
        <v>72</v>
      </c>
      <c r="K135" s="66">
        <v>45433</v>
      </c>
      <c r="L135" s="43">
        <v>274441061489</v>
      </c>
      <c r="M135" s="43">
        <v>65</v>
      </c>
      <c r="N135" s="41">
        <v>0</v>
      </c>
      <c r="O135" s="43">
        <v>0</v>
      </c>
      <c r="P135" s="45">
        <f t="shared" si="0"/>
        <v>0</v>
      </c>
      <c r="Q135" s="46">
        <f t="shared" ref="Q135:T135" si="262">AJ135</f>
        <v>0</v>
      </c>
      <c r="R135" s="46">
        <f t="shared" si="262"/>
        <v>0</v>
      </c>
      <c r="S135" s="46">
        <f t="shared" si="262"/>
        <v>0</v>
      </c>
      <c r="T135" s="47">
        <f t="shared" si="262"/>
        <v>0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2">
        <f t="shared" ref="AJ135:AN135" si="263">P135-Z135+AE135+U135</f>
        <v>0</v>
      </c>
      <c r="AK135" s="46">
        <f t="shared" si="263"/>
        <v>0</v>
      </c>
      <c r="AL135" s="46">
        <f t="shared" si="263"/>
        <v>0</v>
      </c>
      <c r="AM135" s="46">
        <f t="shared" si="263"/>
        <v>0</v>
      </c>
      <c r="AN135" s="46">
        <f t="shared" si="263"/>
        <v>0</v>
      </c>
      <c r="AO135" s="37"/>
      <c r="AP135" s="43">
        <f t="shared" si="114"/>
        <v>0</v>
      </c>
      <c r="AQ135" s="41"/>
      <c r="AR135" s="41"/>
      <c r="AS135" s="53"/>
      <c r="AT135" s="54"/>
      <c r="AU135" s="54"/>
      <c r="AV135" s="4"/>
      <c r="AW135" s="4"/>
    </row>
    <row r="136" spans="1:49" ht="56.25" customHeight="1" x14ac:dyDescent="0.4">
      <c r="A136" s="35">
        <v>131</v>
      </c>
      <c r="B136" s="55" t="s">
        <v>619</v>
      </c>
      <c r="C136" s="41" t="s">
        <v>38</v>
      </c>
      <c r="D136" s="56" t="s">
        <v>59</v>
      </c>
      <c r="E136" s="57" t="s">
        <v>620</v>
      </c>
      <c r="F136" s="58" t="s">
        <v>621</v>
      </c>
      <c r="G136" s="59"/>
      <c r="H136" s="58"/>
      <c r="I136" s="61" t="s">
        <v>622</v>
      </c>
      <c r="J136" s="74" t="s">
        <v>72</v>
      </c>
      <c r="K136" s="66">
        <v>45574</v>
      </c>
      <c r="L136" s="43" t="s">
        <v>142</v>
      </c>
      <c r="M136" s="43">
        <v>74</v>
      </c>
      <c r="N136" s="53">
        <v>9</v>
      </c>
      <c r="O136" s="43">
        <v>9</v>
      </c>
      <c r="P136" s="45">
        <f t="shared" si="0"/>
        <v>9</v>
      </c>
      <c r="Q136" s="46">
        <f t="shared" ref="Q136:T136" si="264">AJ136</f>
        <v>9</v>
      </c>
      <c r="R136" s="46">
        <f t="shared" si="264"/>
        <v>9</v>
      </c>
      <c r="S136" s="46">
        <f t="shared" si="264"/>
        <v>9</v>
      </c>
      <c r="T136" s="47">
        <f t="shared" si="264"/>
        <v>9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2">
        <f t="shared" ref="AJ136:AN136" si="265">P136-Z136+AE136+U136</f>
        <v>9</v>
      </c>
      <c r="AK136" s="46">
        <f t="shared" si="265"/>
        <v>9</v>
      </c>
      <c r="AL136" s="46">
        <f t="shared" si="265"/>
        <v>9</v>
      </c>
      <c r="AM136" s="46">
        <f t="shared" si="265"/>
        <v>9</v>
      </c>
      <c r="AN136" s="46">
        <f t="shared" si="265"/>
        <v>9</v>
      </c>
      <c r="AO136" s="37"/>
      <c r="AP136" s="43">
        <f t="shared" si="114"/>
        <v>9</v>
      </c>
      <c r="AQ136" s="41"/>
      <c r="AR136" s="41"/>
      <c r="AS136" s="53"/>
      <c r="AT136" s="54"/>
      <c r="AU136" s="54"/>
      <c r="AV136" s="4"/>
      <c r="AW136" s="4"/>
    </row>
    <row r="137" spans="1:49" ht="65.25" customHeight="1" x14ac:dyDescent="0.4">
      <c r="A137" s="35">
        <v>132</v>
      </c>
      <c r="B137" s="55" t="s">
        <v>623</v>
      </c>
      <c r="C137" s="41" t="s">
        <v>155</v>
      </c>
      <c r="D137" s="56" t="s">
        <v>59</v>
      </c>
      <c r="E137" s="57" t="s">
        <v>624</v>
      </c>
      <c r="F137" s="58" t="s">
        <v>426</v>
      </c>
      <c r="G137" s="59"/>
      <c r="H137" s="58"/>
      <c r="I137" s="61"/>
      <c r="J137" s="74" t="s">
        <v>386</v>
      </c>
      <c r="K137" s="66">
        <v>45539</v>
      </c>
      <c r="L137" s="43" t="s">
        <v>625</v>
      </c>
      <c r="M137" s="43">
        <v>33</v>
      </c>
      <c r="N137" s="53">
        <v>18</v>
      </c>
      <c r="O137" s="43">
        <v>18</v>
      </c>
      <c r="P137" s="45">
        <f t="shared" si="0"/>
        <v>18</v>
      </c>
      <c r="Q137" s="46">
        <f t="shared" ref="Q137:T137" si="266">AJ137</f>
        <v>18</v>
      </c>
      <c r="R137" s="46">
        <f t="shared" si="266"/>
        <v>18</v>
      </c>
      <c r="S137" s="46">
        <f t="shared" si="266"/>
        <v>18</v>
      </c>
      <c r="T137" s="47">
        <f t="shared" si="266"/>
        <v>18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2">
        <f t="shared" ref="AJ137:AN137" si="267">P137-Z137+AE137+U137</f>
        <v>18</v>
      </c>
      <c r="AK137" s="46">
        <f t="shared" si="267"/>
        <v>18</v>
      </c>
      <c r="AL137" s="46">
        <f t="shared" si="267"/>
        <v>18</v>
      </c>
      <c r="AM137" s="46">
        <f t="shared" si="267"/>
        <v>18</v>
      </c>
      <c r="AN137" s="46">
        <f t="shared" si="267"/>
        <v>18</v>
      </c>
      <c r="AO137" s="37"/>
      <c r="AP137" s="43">
        <f t="shared" si="114"/>
        <v>18</v>
      </c>
      <c r="AQ137" s="41"/>
      <c r="AR137" s="41"/>
      <c r="AS137" s="53"/>
      <c r="AT137" s="54"/>
      <c r="AU137" s="54"/>
      <c r="AV137" s="4"/>
      <c r="AW137" s="4"/>
    </row>
    <row r="138" spans="1:49" ht="57.75" customHeight="1" x14ac:dyDescent="0.4">
      <c r="A138" s="35">
        <v>133</v>
      </c>
      <c r="B138" s="55" t="s">
        <v>2003</v>
      </c>
      <c r="C138" s="41" t="s">
        <v>155</v>
      </c>
      <c r="D138" s="56" t="s">
        <v>59</v>
      </c>
      <c r="E138" s="57" t="s">
        <v>627</v>
      </c>
      <c r="F138" s="58" t="s">
        <v>534</v>
      </c>
      <c r="G138" s="59" t="s">
        <v>42</v>
      </c>
      <c r="H138" s="58"/>
      <c r="I138" s="61"/>
      <c r="J138" s="74" t="s">
        <v>386</v>
      </c>
      <c r="K138" s="66">
        <v>45539</v>
      </c>
      <c r="L138" s="43" t="s">
        <v>625</v>
      </c>
      <c r="M138" s="43">
        <v>33</v>
      </c>
      <c r="N138" s="53">
        <v>8</v>
      </c>
      <c r="O138" s="43">
        <v>8</v>
      </c>
      <c r="P138" s="45">
        <f t="shared" si="0"/>
        <v>8</v>
      </c>
      <c r="Q138" s="46">
        <f t="shared" ref="Q138:T138" si="268">AJ138</f>
        <v>8</v>
      </c>
      <c r="R138" s="46">
        <f t="shared" si="268"/>
        <v>8</v>
      </c>
      <c r="S138" s="46">
        <f t="shared" si="268"/>
        <v>8</v>
      </c>
      <c r="T138" s="47">
        <f t="shared" si="268"/>
        <v>8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2">
        <f t="shared" ref="AJ138:AN138" si="269">P138-Z138+AE138+U138</f>
        <v>8</v>
      </c>
      <c r="AK138" s="46">
        <f t="shared" si="269"/>
        <v>8</v>
      </c>
      <c r="AL138" s="46">
        <f t="shared" si="269"/>
        <v>8</v>
      </c>
      <c r="AM138" s="46">
        <f t="shared" si="269"/>
        <v>8</v>
      </c>
      <c r="AN138" s="46">
        <f t="shared" si="269"/>
        <v>8</v>
      </c>
      <c r="AO138" s="37"/>
      <c r="AP138" s="43">
        <f t="shared" si="114"/>
        <v>8</v>
      </c>
      <c r="AQ138" s="41"/>
      <c r="AR138" s="41"/>
      <c r="AS138" s="53"/>
      <c r="AT138" s="54"/>
      <c r="AU138" s="54"/>
      <c r="AV138" s="4"/>
      <c r="AW138" s="4"/>
    </row>
    <row r="139" spans="1:49" ht="54" customHeight="1" x14ac:dyDescent="0.4">
      <c r="A139" s="35">
        <v>134</v>
      </c>
      <c r="B139" s="55" t="s">
        <v>2004</v>
      </c>
      <c r="C139" s="41" t="s">
        <v>155</v>
      </c>
      <c r="D139" s="56" t="s">
        <v>59</v>
      </c>
      <c r="E139" s="57" t="s">
        <v>629</v>
      </c>
      <c r="F139" s="58" t="s">
        <v>534</v>
      </c>
      <c r="G139" s="59" t="s">
        <v>42</v>
      </c>
      <c r="H139" s="58"/>
      <c r="I139" s="61"/>
      <c r="J139" s="74" t="s">
        <v>386</v>
      </c>
      <c r="K139" s="66">
        <v>45687</v>
      </c>
      <c r="L139" s="43" t="s">
        <v>625</v>
      </c>
      <c r="M139" s="43">
        <v>146</v>
      </c>
      <c r="N139" s="133">
        <v>4</v>
      </c>
      <c r="O139" s="43">
        <v>3</v>
      </c>
      <c r="P139" s="45">
        <f t="shared" si="0"/>
        <v>3</v>
      </c>
      <c r="Q139" s="46">
        <f t="shared" ref="Q139:T139" si="270">AJ139</f>
        <v>3</v>
      </c>
      <c r="R139" s="46">
        <f t="shared" si="270"/>
        <v>3</v>
      </c>
      <c r="S139" s="46">
        <f t="shared" si="270"/>
        <v>3</v>
      </c>
      <c r="T139" s="47">
        <f t="shared" si="270"/>
        <v>3</v>
      </c>
      <c r="U139" s="48"/>
      <c r="V139" s="37"/>
      <c r="W139" s="37"/>
      <c r="X139" s="37"/>
      <c r="Y139" s="49">
        <v>1</v>
      </c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2">
        <f t="shared" ref="AJ139:AN139" si="271">P139-Z139+AE139+U139</f>
        <v>3</v>
      </c>
      <c r="AK139" s="46">
        <f t="shared" si="271"/>
        <v>3</v>
      </c>
      <c r="AL139" s="46">
        <f t="shared" si="271"/>
        <v>3</v>
      </c>
      <c r="AM139" s="46">
        <f t="shared" si="271"/>
        <v>3</v>
      </c>
      <c r="AN139" s="46">
        <f t="shared" si="271"/>
        <v>4</v>
      </c>
      <c r="AO139" s="37"/>
      <c r="AP139" s="43">
        <f t="shared" si="114"/>
        <v>4</v>
      </c>
      <c r="AQ139" s="41"/>
      <c r="AR139" s="41"/>
      <c r="AS139" s="53"/>
      <c r="AT139" s="54"/>
      <c r="AU139" s="54"/>
      <c r="AV139" s="4"/>
      <c r="AW139" s="4"/>
    </row>
    <row r="140" spans="1:49" ht="54.75" customHeight="1" x14ac:dyDescent="0.4">
      <c r="A140" s="35">
        <v>135</v>
      </c>
      <c r="B140" s="55" t="s">
        <v>630</v>
      </c>
      <c r="C140" s="41" t="s">
        <v>74</v>
      </c>
      <c r="D140" s="56" t="s">
        <v>59</v>
      </c>
      <c r="E140" s="57" t="s">
        <v>631</v>
      </c>
      <c r="F140" s="58" t="s">
        <v>632</v>
      </c>
      <c r="G140" s="59" t="s">
        <v>42</v>
      </c>
      <c r="H140" s="58"/>
      <c r="I140" s="61" t="s">
        <v>633</v>
      </c>
      <c r="J140" s="74" t="s">
        <v>72</v>
      </c>
      <c r="K140" s="66">
        <v>45574</v>
      </c>
      <c r="L140" s="43" t="s">
        <v>142</v>
      </c>
      <c r="M140" s="43">
        <v>72</v>
      </c>
      <c r="N140" s="53">
        <v>4</v>
      </c>
      <c r="O140" s="43">
        <v>15</v>
      </c>
      <c r="P140" s="45">
        <f t="shared" si="0"/>
        <v>15</v>
      </c>
      <c r="Q140" s="46">
        <f t="shared" ref="Q140:T140" si="272">AJ140</f>
        <v>15</v>
      </c>
      <c r="R140" s="46">
        <f t="shared" si="272"/>
        <v>15</v>
      </c>
      <c r="S140" s="46">
        <f t="shared" si="272"/>
        <v>15</v>
      </c>
      <c r="T140" s="47">
        <f t="shared" si="272"/>
        <v>15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2">
        <f t="shared" ref="AJ140:AN140" si="273">P140-Z140+AE140+U140</f>
        <v>15</v>
      </c>
      <c r="AK140" s="46">
        <f t="shared" si="273"/>
        <v>15</v>
      </c>
      <c r="AL140" s="46">
        <f t="shared" si="273"/>
        <v>15</v>
      </c>
      <c r="AM140" s="46">
        <f t="shared" si="273"/>
        <v>15</v>
      </c>
      <c r="AN140" s="46">
        <f t="shared" si="273"/>
        <v>15</v>
      </c>
      <c r="AO140" s="37"/>
      <c r="AP140" s="43">
        <f t="shared" si="114"/>
        <v>15</v>
      </c>
      <c r="AQ140" s="41"/>
      <c r="AR140" s="41"/>
      <c r="AS140" s="53"/>
      <c r="AT140" s="54"/>
      <c r="AU140" s="54"/>
      <c r="AV140" s="4"/>
      <c r="AW140" s="4"/>
    </row>
    <row r="141" spans="1:49" ht="57" customHeight="1" x14ac:dyDescent="0.4">
      <c r="A141" s="35">
        <v>136</v>
      </c>
      <c r="B141" s="55" t="s">
        <v>636</v>
      </c>
      <c r="C141" s="41" t="s">
        <v>155</v>
      </c>
      <c r="D141" s="56" t="s">
        <v>442</v>
      </c>
      <c r="E141" s="57" t="s">
        <v>637</v>
      </c>
      <c r="F141" s="58" t="s">
        <v>510</v>
      </c>
      <c r="G141" s="59" t="s">
        <v>42</v>
      </c>
      <c r="H141" s="58"/>
      <c r="I141" s="61" t="s">
        <v>638</v>
      </c>
      <c r="J141" s="74" t="s">
        <v>44</v>
      </c>
      <c r="K141" s="66">
        <v>45666</v>
      </c>
      <c r="L141" s="43" t="s">
        <v>45</v>
      </c>
      <c r="M141" s="43">
        <v>118</v>
      </c>
      <c r="N141" s="53" t="s">
        <v>643</v>
      </c>
      <c r="O141" s="43">
        <v>0</v>
      </c>
      <c r="P141" s="45">
        <f t="shared" si="0"/>
        <v>0</v>
      </c>
      <c r="Q141" s="46">
        <f t="shared" ref="Q141:T141" si="274">AJ141</f>
        <v>2</v>
      </c>
      <c r="R141" s="46">
        <f t="shared" si="274"/>
        <v>0</v>
      </c>
      <c r="S141" s="46">
        <f t="shared" si="274"/>
        <v>0</v>
      </c>
      <c r="T141" s="47">
        <f t="shared" si="274"/>
        <v>0</v>
      </c>
      <c r="U141" s="48">
        <v>2</v>
      </c>
      <c r="V141" s="37"/>
      <c r="W141" s="37"/>
      <c r="X141" s="37"/>
      <c r="Y141" s="49"/>
      <c r="Z141" s="138"/>
      <c r="AA141" s="139">
        <v>2</v>
      </c>
      <c r="AB141" s="37"/>
      <c r="AC141" s="37"/>
      <c r="AD141" s="49"/>
      <c r="AE141" s="50"/>
      <c r="AF141" s="37"/>
      <c r="AG141" s="37"/>
      <c r="AH141" s="37"/>
      <c r="AI141" s="49"/>
      <c r="AJ141" s="52">
        <f t="shared" ref="AJ141:AN141" si="275">P141-Z141+AE141+U141</f>
        <v>2</v>
      </c>
      <c r="AK141" s="46">
        <f t="shared" si="275"/>
        <v>0</v>
      </c>
      <c r="AL141" s="46">
        <f t="shared" si="275"/>
        <v>0</v>
      </c>
      <c r="AM141" s="46">
        <f t="shared" si="275"/>
        <v>0</v>
      </c>
      <c r="AN141" s="46">
        <f t="shared" si="275"/>
        <v>0</v>
      </c>
      <c r="AO141" s="37"/>
      <c r="AP141" s="43">
        <f t="shared" si="114"/>
        <v>0</v>
      </c>
      <c r="AQ141" s="41"/>
      <c r="AR141" s="41">
        <v>264</v>
      </c>
      <c r="AS141" s="53" t="s">
        <v>647</v>
      </c>
      <c r="AT141" s="54"/>
      <c r="AU141" s="54"/>
      <c r="AV141" s="4"/>
      <c r="AW141" s="4"/>
    </row>
    <row r="142" spans="1:49" ht="42" customHeight="1" x14ac:dyDescent="0.4">
      <c r="A142" s="35">
        <v>137</v>
      </c>
      <c r="B142" s="55" t="s">
        <v>639</v>
      </c>
      <c r="C142" s="41" t="s">
        <v>155</v>
      </c>
      <c r="D142" s="56" t="s">
        <v>442</v>
      </c>
      <c r="E142" s="57" t="s">
        <v>640</v>
      </c>
      <c r="F142" s="58" t="s">
        <v>641</v>
      </c>
      <c r="G142" s="59" t="s">
        <v>42</v>
      </c>
      <c r="H142" s="58"/>
      <c r="I142" s="61" t="s">
        <v>642</v>
      </c>
      <c r="J142" s="74" t="s">
        <v>72</v>
      </c>
      <c r="K142" s="66">
        <v>45673</v>
      </c>
      <c r="L142" s="43" t="s">
        <v>89</v>
      </c>
      <c r="M142" s="43">
        <v>129</v>
      </c>
      <c r="N142" s="53">
        <v>10</v>
      </c>
      <c r="O142" s="43">
        <v>0</v>
      </c>
      <c r="P142" s="45">
        <f t="shared" si="0"/>
        <v>0</v>
      </c>
      <c r="Q142" s="46">
        <f t="shared" ref="Q142:T142" si="276">AJ142</f>
        <v>0</v>
      </c>
      <c r="R142" s="46">
        <f t="shared" si="276"/>
        <v>0</v>
      </c>
      <c r="S142" s="46">
        <f t="shared" si="276"/>
        <v>10</v>
      </c>
      <c r="T142" s="47">
        <f t="shared" si="276"/>
        <v>10</v>
      </c>
      <c r="U142" s="48"/>
      <c r="V142" s="37"/>
      <c r="W142" s="37">
        <v>10</v>
      </c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2">
        <f t="shared" ref="AJ142:AN142" si="277">P142-Z142+AE142+U142</f>
        <v>0</v>
      </c>
      <c r="AK142" s="46">
        <f t="shared" si="277"/>
        <v>0</v>
      </c>
      <c r="AL142" s="46">
        <f t="shared" si="277"/>
        <v>10</v>
      </c>
      <c r="AM142" s="46">
        <f t="shared" si="277"/>
        <v>10</v>
      </c>
      <c r="AN142" s="46">
        <f t="shared" si="277"/>
        <v>10</v>
      </c>
      <c r="AO142" s="37"/>
      <c r="AP142" s="43">
        <f t="shared" si="114"/>
        <v>10</v>
      </c>
      <c r="AQ142" s="41"/>
      <c r="AR142" s="41"/>
      <c r="AS142" s="53"/>
      <c r="AT142" s="54"/>
      <c r="AU142" s="54"/>
      <c r="AV142" s="4"/>
      <c r="AW142" s="4"/>
    </row>
    <row r="143" spans="1:49" ht="42" customHeight="1" x14ac:dyDescent="0.4">
      <c r="A143" s="35">
        <v>138</v>
      </c>
      <c r="B143" s="53" t="s">
        <v>644</v>
      </c>
      <c r="C143" s="41" t="s">
        <v>38</v>
      </c>
      <c r="D143" s="37" t="s">
        <v>59</v>
      </c>
      <c r="E143" s="41" t="s">
        <v>59</v>
      </c>
      <c r="F143" s="37" t="s">
        <v>645</v>
      </c>
      <c r="G143" s="38" t="s">
        <v>42</v>
      </c>
      <c r="H143" s="37"/>
      <c r="I143" s="41" t="s">
        <v>646</v>
      </c>
      <c r="J143" s="41" t="s">
        <v>72</v>
      </c>
      <c r="K143" s="72">
        <v>45107</v>
      </c>
      <c r="L143" s="43" t="s">
        <v>109</v>
      </c>
      <c r="M143" s="43">
        <v>395</v>
      </c>
      <c r="N143" s="131" t="s">
        <v>650</v>
      </c>
      <c r="O143" s="43">
        <v>165</v>
      </c>
      <c r="P143" s="45">
        <f t="shared" si="0"/>
        <v>165</v>
      </c>
      <c r="Q143" s="46">
        <f t="shared" ref="Q143:T143" si="278">AJ143</f>
        <v>165</v>
      </c>
      <c r="R143" s="46">
        <f t="shared" si="278"/>
        <v>165</v>
      </c>
      <c r="S143" s="46">
        <f t="shared" si="278"/>
        <v>165</v>
      </c>
      <c r="T143" s="47">
        <f t="shared" si="278"/>
        <v>165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2">
        <f t="shared" ref="AJ143:AN143" si="279">P143-Z143+AE143+U143</f>
        <v>165</v>
      </c>
      <c r="AK143" s="46">
        <f t="shared" si="279"/>
        <v>165</v>
      </c>
      <c r="AL143" s="46">
        <f t="shared" si="279"/>
        <v>165</v>
      </c>
      <c r="AM143" s="46">
        <f t="shared" si="279"/>
        <v>165</v>
      </c>
      <c r="AN143" s="46">
        <f t="shared" si="279"/>
        <v>165</v>
      </c>
      <c r="AO143" s="37"/>
      <c r="AP143" s="655">
        <v>155</v>
      </c>
      <c r="AQ143" s="41"/>
      <c r="AR143" s="41"/>
      <c r="AS143" s="53"/>
      <c r="AT143" s="54"/>
      <c r="AU143" s="54"/>
      <c r="AV143" s="4"/>
      <c r="AW143" s="4"/>
    </row>
    <row r="144" spans="1:49" ht="42" customHeight="1" x14ac:dyDescent="0.4">
      <c r="A144" s="35">
        <v>139</v>
      </c>
      <c r="B144" s="53" t="s">
        <v>648</v>
      </c>
      <c r="C144" s="41" t="s">
        <v>38</v>
      </c>
      <c r="D144" s="37" t="s">
        <v>59</v>
      </c>
      <c r="E144" s="41" t="s">
        <v>59</v>
      </c>
      <c r="F144" s="37" t="s">
        <v>645</v>
      </c>
      <c r="G144" s="38" t="s">
        <v>42</v>
      </c>
      <c r="H144" s="37"/>
      <c r="I144" s="41" t="s">
        <v>649</v>
      </c>
      <c r="J144" s="41" t="s">
        <v>72</v>
      </c>
      <c r="K144" s="72">
        <v>45107</v>
      </c>
      <c r="L144" s="43" t="s">
        <v>109</v>
      </c>
      <c r="M144" s="43">
        <v>395</v>
      </c>
      <c r="N144" s="131" t="s">
        <v>650</v>
      </c>
      <c r="O144" s="43">
        <v>165</v>
      </c>
      <c r="P144" s="45">
        <f t="shared" si="0"/>
        <v>165</v>
      </c>
      <c r="Q144" s="46">
        <f t="shared" ref="Q144:T144" si="280">AJ144</f>
        <v>165</v>
      </c>
      <c r="R144" s="46">
        <f t="shared" si="280"/>
        <v>165</v>
      </c>
      <c r="S144" s="46">
        <f t="shared" si="280"/>
        <v>165</v>
      </c>
      <c r="T144" s="47">
        <f t="shared" si="280"/>
        <v>165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2">
        <f t="shared" ref="AJ144:AN144" si="281">P144-Z144+AE144+U144</f>
        <v>165</v>
      </c>
      <c r="AK144" s="46">
        <f t="shared" si="281"/>
        <v>165</v>
      </c>
      <c r="AL144" s="46">
        <f t="shared" si="281"/>
        <v>165</v>
      </c>
      <c r="AM144" s="46">
        <f t="shared" si="281"/>
        <v>165</v>
      </c>
      <c r="AN144" s="46">
        <f t="shared" si="281"/>
        <v>165</v>
      </c>
      <c r="AO144" s="37"/>
      <c r="AP144" s="655">
        <v>155</v>
      </c>
      <c r="AQ144" s="41"/>
      <c r="AR144" s="41"/>
      <c r="AS144" s="53"/>
      <c r="AT144" s="54"/>
      <c r="AU144" s="54"/>
      <c r="AV144" s="4"/>
      <c r="AW144" s="4"/>
    </row>
    <row r="145" spans="1:49" ht="42" customHeight="1" x14ac:dyDescent="0.4">
      <c r="A145" s="35">
        <v>140</v>
      </c>
      <c r="B145" s="53" t="s">
        <v>651</v>
      </c>
      <c r="C145" s="41" t="s">
        <v>38</v>
      </c>
      <c r="D145" s="37" t="s">
        <v>59</v>
      </c>
      <c r="E145" s="41" t="s">
        <v>59</v>
      </c>
      <c r="F145" s="37" t="s">
        <v>652</v>
      </c>
      <c r="G145" s="38" t="s">
        <v>42</v>
      </c>
      <c r="H145" s="37"/>
      <c r="I145" s="41" t="s">
        <v>653</v>
      </c>
      <c r="J145" s="41" t="s">
        <v>72</v>
      </c>
      <c r="K145" s="72">
        <v>45107</v>
      </c>
      <c r="L145" s="43" t="s">
        <v>109</v>
      </c>
      <c r="M145" s="43">
        <v>395</v>
      </c>
      <c r="N145" s="44" t="s">
        <v>2006</v>
      </c>
      <c r="O145" s="43">
        <v>152</v>
      </c>
      <c r="P145" s="45">
        <f t="shared" si="0"/>
        <v>152</v>
      </c>
      <c r="Q145" s="46">
        <f t="shared" ref="Q145:T145" si="282">AJ145</f>
        <v>152</v>
      </c>
      <c r="R145" s="46">
        <f t="shared" si="282"/>
        <v>142</v>
      </c>
      <c r="S145" s="46">
        <f t="shared" si="282"/>
        <v>142</v>
      </c>
      <c r="T145" s="47">
        <f t="shared" si="282"/>
        <v>142</v>
      </c>
      <c r="U145" s="48"/>
      <c r="V145" s="37"/>
      <c r="W145" s="37"/>
      <c r="X145" s="37"/>
      <c r="Y145" s="49"/>
      <c r="Z145" s="138"/>
      <c r="AA145" s="139">
        <v>10</v>
      </c>
      <c r="AB145" s="37"/>
      <c r="AC145" s="37"/>
      <c r="AD145" s="49"/>
      <c r="AE145" s="50"/>
      <c r="AF145" s="37"/>
      <c r="AG145" s="37"/>
      <c r="AH145" s="37"/>
      <c r="AI145" s="49"/>
      <c r="AJ145" s="52">
        <f t="shared" ref="AJ145:AN145" si="283">P145-Z145+AE145+U145</f>
        <v>152</v>
      </c>
      <c r="AK145" s="46">
        <f t="shared" si="283"/>
        <v>142</v>
      </c>
      <c r="AL145" s="46">
        <f t="shared" si="283"/>
        <v>142</v>
      </c>
      <c r="AM145" s="46">
        <f t="shared" si="283"/>
        <v>142</v>
      </c>
      <c r="AN145" s="46">
        <f t="shared" si="283"/>
        <v>142</v>
      </c>
      <c r="AO145" s="37"/>
      <c r="AP145" s="655">
        <v>132</v>
      </c>
      <c r="AQ145" s="41"/>
      <c r="AR145" s="41">
        <v>256</v>
      </c>
      <c r="AS145" s="53"/>
      <c r="AT145" s="54"/>
      <c r="AU145" s="54"/>
      <c r="AV145" s="4"/>
      <c r="AW145" s="4"/>
    </row>
    <row r="146" spans="1:49" ht="42" customHeight="1" x14ac:dyDescent="0.4">
      <c r="A146" s="35">
        <v>141</v>
      </c>
      <c r="B146" s="53" t="s">
        <v>654</v>
      </c>
      <c r="C146" s="41" t="s">
        <v>38</v>
      </c>
      <c r="D146" s="37" t="s">
        <v>59</v>
      </c>
      <c r="E146" s="41" t="s">
        <v>59</v>
      </c>
      <c r="F146" s="37" t="s">
        <v>652</v>
      </c>
      <c r="G146" s="38" t="s">
        <v>42</v>
      </c>
      <c r="H146" s="37"/>
      <c r="I146" s="41" t="s">
        <v>655</v>
      </c>
      <c r="J146" s="41" t="s">
        <v>72</v>
      </c>
      <c r="K146" s="72">
        <v>45107</v>
      </c>
      <c r="L146" s="43" t="s">
        <v>109</v>
      </c>
      <c r="M146" s="43">
        <v>395</v>
      </c>
      <c r="N146" s="44" t="s">
        <v>2007</v>
      </c>
      <c r="O146" s="43">
        <v>152</v>
      </c>
      <c r="P146" s="45">
        <f t="shared" si="0"/>
        <v>152</v>
      </c>
      <c r="Q146" s="46">
        <f t="shared" ref="Q146:T146" si="284">AJ146</f>
        <v>152</v>
      </c>
      <c r="R146" s="46">
        <f t="shared" si="284"/>
        <v>142</v>
      </c>
      <c r="S146" s="46">
        <f t="shared" si="284"/>
        <v>142</v>
      </c>
      <c r="T146" s="47">
        <f t="shared" si="284"/>
        <v>142</v>
      </c>
      <c r="U146" s="48"/>
      <c r="V146" s="37"/>
      <c r="W146" s="37"/>
      <c r="X146" s="37"/>
      <c r="Y146" s="49"/>
      <c r="Z146" s="138"/>
      <c r="AA146" s="139">
        <v>10</v>
      </c>
      <c r="AB146" s="37"/>
      <c r="AC146" s="37"/>
      <c r="AD146" s="49"/>
      <c r="AE146" s="50"/>
      <c r="AF146" s="37"/>
      <c r="AG146" s="37"/>
      <c r="AH146" s="37"/>
      <c r="AI146" s="49"/>
      <c r="AJ146" s="52">
        <f t="shared" ref="AJ146:AN146" si="285">P146-Z146+AE146+U146</f>
        <v>152</v>
      </c>
      <c r="AK146" s="46">
        <f t="shared" si="285"/>
        <v>142</v>
      </c>
      <c r="AL146" s="46">
        <f t="shared" si="285"/>
        <v>142</v>
      </c>
      <c r="AM146" s="46">
        <f t="shared" si="285"/>
        <v>142</v>
      </c>
      <c r="AN146" s="46">
        <f t="shared" si="285"/>
        <v>142</v>
      </c>
      <c r="AO146" s="37"/>
      <c r="AP146" s="655">
        <v>132</v>
      </c>
      <c r="AQ146" s="41"/>
      <c r="AR146" s="41">
        <v>256</v>
      </c>
      <c r="AS146" s="53"/>
      <c r="AT146" s="54"/>
      <c r="AU146" s="54"/>
      <c r="AV146" s="4"/>
      <c r="AW146" s="4"/>
    </row>
    <row r="147" spans="1:49" ht="42" customHeight="1" x14ac:dyDescent="0.4">
      <c r="A147" s="35">
        <v>142</v>
      </c>
      <c r="B147" s="53" t="s">
        <v>658</v>
      </c>
      <c r="C147" s="41" t="s">
        <v>38</v>
      </c>
      <c r="D147" s="37" t="s">
        <v>176</v>
      </c>
      <c r="E147" s="41" t="s">
        <v>659</v>
      </c>
      <c r="F147" s="37" t="s">
        <v>652</v>
      </c>
      <c r="G147" s="38" t="s">
        <v>42</v>
      </c>
      <c r="H147" s="37"/>
      <c r="I147" s="41" t="s">
        <v>660</v>
      </c>
      <c r="J147" s="41" t="s">
        <v>44</v>
      </c>
      <c r="K147" s="72">
        <v>45666</v>
      </c>
      <c r="L147" s="43" t="s">
        <v>45</v>
      </c>
      <c r="M147" s="43">
        <v>117</v>
      </c>
      <c r="N147" s="44" t="s">
        <v>2008</v>
      </c>
      <c r="O147" s="43">
        <v>13</v>
      </c>
      <c r="P147" s="45">
        <f t="shared" si="0"/>
        <v>13</v>
      </c>
      <c r="Q147" s="46">
        <f t="shared" ref="Q147:T147" si="286">AJ147</f>
        <v>63</v>
      </c>
      <c r="R147" s="46">
        <f t="shared" si="286"/>
        <v>63</v>
      </c>
      <c r="S147" s="46">
        <f t="shared" si="286"/>
        <v>63</v>
      </c>
      <c r="T147" s="47">
        <f t="shared" si="286"/>
        <v>58</v>
      </c>
      <c r="U147" s="48">
        <v>50</v>
      </c>
      <c r="V147" s="37"/>
      <c r="W147" s="37"/>
      <c r="X147" s="37"/>
      <c r="Y147" s="49"/>
      <c r="Z147" s="138"/>
      <c r="AA147" s="139"/>
      <c r="AB147" s="37"/>
      <c r="AC147" s="37">
        <v>5</v>
      </c>
      <c r="AD147" s="49">
        <v>6</v>
      </c>
      <c r="AE147" s="50"/>
      <c r="AF147" s="37"/>
      <c r="AG147" s="37"/>
      <c r="AH147" s="37"/>
      <c r="AI147" s="49"/>
      <c r="AJ147" s="52">
        <f t="shared" ref="AJ147:AN147" si="287">P147-Z147+AE147+U147</f>
        <v>63</v>
      </c>
      <c r="AK147" s="46">
        <f t="shared" si="287"/>
        <v>63</v>
      </c>
      <c r="AL147" s="46">
        <f t="shared" si="287"/>
        <v>63</v>
      </c>
      <c r="AM147" s="46">
        <f t="shared" si="287"/>
        <v>58</v>
      </c>
      <c r="AN147" s="46">
        <f t="shared" si="287"/>
        <v>52</v>
      </c>
      <c r="AO147" s="37"/>
      <c r="AP147" s="43">
        <f t="shared" ref="AP147:AP243" si="288">AN147</f>
        <v>52</v>
      </c>
      <c r="AQ147" s="41"/>
      <c r="AR147" s="41">
        <v>304</v>
      </c>
      <c r="AS147" s="53"/>
      <c r="AT147" s="54"/>
      <c r="AU147" s="54"/>
      <c r="AV147" s="4"/>
      <c r="AW147" s="4"/>
    </row>
    <row r="148" spans="1:49" ht="42" customHeight="1" x14ac:dyDescent="0.5">
      <c r="A148" s="35">
        <v>143</v>
      </c>
      <c r="B148" s="53" t="s">
        <v>662</v>
      </c>
      <c r="C148" s="41" t="s">
        <v>38</v>
      </c>
      <c r="D148" s="37" t="s">
        <v>176</v>
      </c>
      <c r="E148" s="41" t="s">
        <v>659</v>
      </c>
      <c r="F148" s="37" t="s">
        <v>652</v>
      </c>
      <c r="G148" s="107" t="s">
        <v>42</v>
      </c>
      <c r="H148" s="37"/>
      <c r="I148" s="41" t="s">
        <v>663</v>
      </c>
      <c r="J148" s="41" t="s">
        <v>44</v>
      </c>
      <c r="K148" s="72">
        <v>45328</v>
      </c>
      <c r="L148" s="43" t="s">
        <v>45</v>
      </c>
      <c r="M148" s="43">
        <v>117</v>
      </c>
      <c r="N148" s="44" t="s">
        <v>2009</v>
      </c>
      <c r="O148" s="43">
        <v>13</v>
      </c>
      <c r="P148" s="45">
        <f t="shared" si="0"/>
        <v>13</v>
      </c>
      <c r="Q148" s="46">
        <f t="shared" ref="Q148:T148" si="289">AJ148</f>
        <v>63</v>
      </c>
      <c r="R148" s="46">
        <f t="shared" si="289"/>
        <v>63</v>
      </c>
      <c r="S148" s="46">
        <f t="shared" si="289"/>
        <v>63</v>
      </c>
      <c r="T148" s="47">
        <f t="shared" si="289"/>
        <v>58</v>
      </c>
      <c r="U148" s="48">
        <v>50</v>
      </c>
      <c r="V148" s="37"/>
      <c r="W148" s="37"/>
      <c r="X148" s="37"/>
      <c r="Y148" s="49"/>
      <c r="Z148" s="138"/>
      <c r="AA148" s="139"/>
      <c r="AB148" s="37"/>
      <c r="AC148" s="37">
        <v>5</v>
      </c>
      <c r="AD148" s="49">
        <v>6</v>
      </c>
      <c r="AE148" s="50"/>
      <c r="AF148" s="37"/>
      <c r="AG148" s="37"/>
      <c r="AH148" s="37"/>
      <c r="AI148" s="49"/>
      <c r="AJ148" s="52">
        <f t="shared" ref="AJ148:AN148" si="290">P148-Z148+AE148+U148</f>
        <v>63</v>
      </c>
      <c r="AK148" s="46">
        <f t="shared" si="290"/>
        <v>63</v>
      </c>
      <c r="AL148" s="46">
        <f t="shared" si="290"/>
        <v>63</v>
      </c>
      <c r="AM148" s="46">
        <f t="shared" si="290"/>
        <v>58</v>
      </c>
      <c r="AN148" s="46">
        <f t="shared" si="290"/>
        <v>52</v>
      </c>
      <c r="AO148" s="37"/>
      <c r="AP148" s="43">
        <f t="shared" si="288"/>
        <v>52</v>
      </c>
      <c r="AQ148" s="41"/>
      <c r="AR148" s="41">
        <v>304</v>
      </c>
      <c r="AS148" s="53"/>
      <c r="AT148" s="54"/>
      <c r="AU148" s="54"/>
      <c r="AV148" s="4"/>
      <c r="AW148" s="4"/>
    </row>
    <row r="149" spans="1:49" ht="62.25" customHeight="1" x14ac:dyDescent="0.4">
      <c r="A149" s="35">
        <v>144</v>
      </c>
      <c r="B149" s="67" t="s">
        <v>666</v>
      </c>
      <c r="C149" s="41" t="s">
        <v>155</v>
      </c>
      <c r="D149" s="37" t="s">
        <v>176</v>
      </c>
      <c r="E149" s="41" t="s">
        <v>667</v>
      </c>
      <c r="F149" s="37" t="s">
        <v>668</v>
      </c>
      <c r="G149" s="38" t="s">
        <v>42</v>
      </c>
      <c r="H149" s="37"/>
      <c r="I149" s="41"/>
      <c r="J149" s="41" t="s">
        <v>386</v>
      </c>
      <c r="K149" s="72">
        <v>45539</v>
      </c>
      <c r="L149" s="43" t="s">
        <v>625</v>
      </c>
      <c r="M149" s="43">
        <v>33</v>
      </c>
      <c r="N149" s="44">
        <v>2</v>
      </c>
      <c r="O149" s="43">
        <v>2</v>
      </c>
      <c r="P149" s="45">
        <f t="shared" si="0"/>
        <v>2</v>
      </c>
      <c r="Q149" s="46">
        <f t="shared" ref="Q149:Q217" si="291">AJ149</f>
        <v>2</v>
      </c>
      <c r="R149" s="37">
        <v>2</v>
      </c>
      <c r="S149" s="37">
        <v>2</v>
      </c>
      <c r="T149" s="132">
        <v>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2">
        <f t="shared" ref="AJ149:AN149" si="292">P149-Z149+AE149+U149</f>
        <v>2</v>
      </c>
      <c r="AK149" s="46">
        <f t="shared" si="292"/>
        <v>2</v>
      </c>
      <c r="AL149" s="37">
        <f t="shared" si="292"/>
        <v>2</v>
      </c>
      <c r="AM149" s="37">
        <f t="shared" si="292"/>
        <v>2</v>
      </c>
      <c r="AN149" s="37">
        <f t="shared" si="292"/>
        <v>2</v>
      </c>
      <c r="AO149" s="37"/>
      <c r="AP149" s="43">
        <f t="shared" si="288"/>
        <v>2</v>
      </c>
      <c r="AQ149" s="41"/>
      <c r="AR149" s="41"/>
      <c r="AS149" s="53"/>
      <c r="AT149" s="54"/>
      <c r="AU149" s="54"/>
      <c r="AV149" s="4"/>
      <c r="AW149" s="4"/>
    </row>
    <row r="150" spans="1:49" ht="42" customHeight="1" x14ac:dyDescent="0.4">
      <c r="A150" s="35">
        <v>145</v>
      </c>
      <c r="B150" s="53" t="s">
        <v>669</v>
      </c>
      <c r="C150" s="41" t="s">
        <v>38</v>
      </c>
      <c r="D150" s="37" t="s">
        <v>59</v>
      </c>
      <c r="E150" s="41" t="s">
        <v>59</v>
      </c>
      <c r="F150" s="37"/>
      <c r="G150" s="38" t="s">
        <v>42</v>
      </c>
      <c r="H150" s="37"/>
      <c r="I150" s="41" t="s">
        <v>670</v>
      </c>
      <c r="J150" s="41" t="s">
        <v>72</v>
      </c>
      <c r="K150" s="66">
        <v>44592</v>
      </c>
      <c r="L150" s="43"/>
      <c r="M150" s="43"/>
      <c r="N150" s="41">
        <v>14</v>
      </c>
      <c r="O150" s="43">
        <v>14</v>
      </c>
      <c r="P150" s="45">
        <f t="shared" si="0"/>
        <v>14</v>
      </c>
      <c r="Q150" s="46">
        <f t="shared" si="291"/>
        <v>14</v>
      </c>
      <c r="R150" s="46">
        <f t="shared" ref="R150:T150" si="293">AK150</f>
        <v>14</v>
      </c>
      <c r="S150" s="46">
        <f t="shared" si="293"/>
        <v>14</v>
      </c>
      <c r="T150" s="47">
        <f t="shared" si="293"/>
        <v>14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2">
        <f t="shared" ref="AJ150:AN150" si="294">P150-Z150+AE150+U150</f>
        <v>14</v>
      </c>
      <c r="AK150" s="46">
        <f t="shared" si="294"/>
        <v>14</v>
      </c>
      <c r="AL150" s="46">
        <f t="shared" si="294"/>
        <v>14</v>
      </c>
      <c r="AM150" s="46">
        <f t="shared" si="294"/>
        <v>14</v>
      </c>
      <c r="AN150" s="46">
        <f t="shared" si="294"/>
        <v>14</v>
      </c>
      <c r="AO150" s="37"/>
      <c r="AP150" s="43">
        <f t="shared" si="288"/>
        <v>14</v>
      </c>
      <c r="AQ150" s="41"/>
      <c r="AR150" s="41"/>
      <c r="AS150" s="53"/>
      <c r="AT150" s="54"/>
      <c r="AU150" s="54"/>
      <c r="AV150" s="4"/>
      <c r="AW150" s="4"/>
    </row>
    <row r="151" spans="1:49" ht="42" customHeight="1" x14ac:dyDescent="0.4">
      <c r="A151" s="35">
        <v>146</v>
      </c>
      <c r="B151" s="53" t="s">
        <v>671</v>
      </c>
      <c r="C151" s="41" t="s">
        <v>91</v>
      </c>
      <c r="D151" s="41" t="s">
        <v>58</v>
      </c>
      <c r="E151" s="41" t="s">
        <v>672</v>
      </c>
      <c r="F151" s="41" t="s">
        <v>673</v>
      </c>
      <c r="G151" s="53" t="s">
        <v>42</v>
      </c>
      <c r="H151" s="74">
        <v>14720</v>
      </c>
      <c r="I151" s="41" t="s">
        <v>674</v>
      </c>
      <c r="J151" s="41" t="s">
        <v>72</v>
      </c>
      <c r="K151" s="72">
        <v>44943</v>
      </c>
      <c r="L151" s="43">
        <v>393169019786</v>
      </c>
      <c r="M151" s="43">
        <v>264</v>
      </c>
      <c r="N151" s="41">
        <v>1</v>
      </c>
      <c r="O151" s="43">
        <v>1</v>
      </c>
      <c r="P151" s="45">
        <f t="shared" si="0"/>
        <v>1</v>
      </c>
      <c r="Q151" s="46">
        <f t="shared" si="291"/>
        <v>1</v>
      </c>
      <c r="R151" s="46">
        <f t="shared" ref="R151:T151" si="295">AK151</f>
        <v>1</v>
      </c>
      <c r="S151" s="46">
        <f t="shared" si="295"/>
        <v>1</v>
      </c>
      <c r="T151" s="47">
        <f t="shared" si="295"/>
        <v>1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2">
        <f t="shared" ref="AJ151:AN151" si="296">P151-Z151+AE151+U151</f>
        <v>1</v>
      </c>
      <c r="AK151" s="46">
        <f t="shared" si="296"/>
        <v>1</v>
      </c>
      <c r="AL151" s="46">
        <f t="shared" si="296"/>
        <v>1</v>
      </c>
      <c r="AM151" s="46">
        <f t="shared" si="296"/>
        <v>1</v>
      </c>
      <c r="AN151" s="46">
        <f t="shared" si="296"/>
        <v>1</v>
      </c>
      <c r="AO151" s="37"/>
      <c r="AP151" s="43">
        <f t="shared" si="288"/>
        <v>1</v>
      </c>
      <c r="AQ151" s="41"/>
      <c r="AR151" s="41"/>
      <c r="AS151" s="53"/>
      <c r="AT151" s="54"/>
      <c r="AU151" s="54"/>
      <c r="AV151" s="4"/>
      <c r="AW151" s="4"/>
    </row>
    <row r="152" spans="1:49" ht="42" customHeight="1" x14ac:dyDescent="0.4">
      <c r="A152" s="35">
        <v>147</v>
      </c>
      <c r="B152" s="53" t="s">
        <v>675</v>
      </c>
      <c r="C152" s="41" t="s">
        <v>190</v>
      </c>
      <c r="D152" s="41" t="s">
        <v>176</v>
      </c>
      <c r="E152" s="41" t="s">
        <v>676</v>
      </c>
      <c r="F152" s="41" t="s">
        <v>677</v>
      </c>
      <c r="G152" s="53" t="s">
        <v>42</v>
      </c>
      <c r="H152" s="74"/>
      <c r="I152" s="41"/>
      <c r="J152" s="41" t="s">
        <v>678</v>
      </c>
      <c r="K152" s="72">
        <v>45559</v>
      </c>
      <c r="L152" s="43" t="s">
        <v>679</v>
      </c>
      <c r="M152" s="43">
        <v>55</v>
      </c>
      <c r="N152" s="53">
        <v>0</v>
      </c>
      <c r="O152" s="43">
        <v>0</v>
      </c>
      <c r="P152" s="45">
        <f t="shared" si="0"/>
        <v>0</v>
      </c>
      <c r="Q152" s="46">
        <f t="shared" si="291"/>
        <v>0</v>
      </c>
      <c r="R152" s="46">
        <f t="shared" ref="R152:T152" si="297">AK152</f>
        <v>0</v>
      </c>
      <c r="S152" s="46">
        <f t="shared" si="297"/>
        <v>0</v>
      </c>
      <c r="T152" s="47">
        <f t="shared" si="297"/>
        <v>0</v>
      </c>
      <c r="U152" s="48"/>
      <c r="V152" s="37"/>
      <c r="W152" s="37"/>
      <c r="X152" s="37"/>
      <c r="Y152" s="49"/>
      <c r="Z152" s="50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2">
        <f t="shared" ref="AJ152:AN152" si="298">P152-Z152+AE152+U152</f>
        <v>0</v>
      </c>
      <c r="AK152" s="46">
        <f t="shared" si="298"/>
        <v>0</v>
      </c>
      <c r="AL152" s="46">
        <f t="shared" si="298"/>
        <v>0</v>
      </c>
      <c r="AM152" s="46">
        <f t="shared" si="298"/>
        <v>0</v>
      </c>
      <c r="AN152" s="46">
        <f t="shared" si="298"/>
        <v>0</v>
      </c>
      <c r="AO152" s="37"/>
      <c r="AP152" s="43">
        <f t="shared" si="288"/>
        <v>0</v>
      </c>
      <c r="AQ152" s="41"/>
      <c r="AR152" s="41"/>
      <c r="AS152" s="53"/>
      <c r="AT152" s="54"/>
      <c r="AU152" s="54"/>
      <c r="AV152" s="4"/>
      <c r="AW152" s="4"/>
    </row>
    <row r="153" spans="1:49" ht="42" customHeight="1" x14ac:dyDescent="0.4">
      <c r="A153" s="35">
        <v>148</v>
      </c>
      <c r="B153" s="53" t="s">
        <v>680</v>
      </c>
      <c r="C153" s="41" t="s">
        <v>74</v>
      </c>
      <c r="D153" s="41" t="s">
        <v>411</v>
      </c>
      <c r="E153" s="41" t="s">
        <v>681</v>
      </c>
      <c r="F153" s="41" t="s">
        <v>682</v>
      </c>
      <c r="G153" s="53" t="s">
        <v>42</v>
      </c>
      <c r="H153" s="74"/>
      <c r="I153" s="41" t="s">
        <v>681</v>
      </c>
      <c r="J153" s="41" t="s">
        <v>72</v>
      </c>
      <c r="K153" s="72">
        <v>45566</v>
      </c>
      <c r="L153" s="43" t="s">
        <v>277</v>
      </c>
      <c r="M153" s="43">
        <v>68</v>
      </c>
      <c r="N153" s="53">
        <v>0</v>
      </c>
      <c r="O153" s="43">
        <v>1</v>
      </c>
      <c r="P153" s="45">
        <f t="shared" si="0"/>
        <v>1</v>
      </c>
      <c r="Q153" s="46">
        <f t="shared" si="291"/>
        <v>1</v>
      </c>
      <c r="R153" s="46">
        <f t="shared" ref="R153:T153" si="299">AK153</f>
        <v>1</v>
      </c>
      <c r="S153" s="46">
        <f t="shared" si="299"/>
        <v>1</v>
      </c>
      <c r="T153" s="47">
        <f t="shared" si="299"/>
        <v>1</v>
      </c>
      <c r="U153" s="48"/>
      <c r="V153" s="37"/>
      <c r="W153" s="37"/>
      <c r="X153" s="37"/>
      <c r="Y153" s="49"/>
      <c r="Z153" s="50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2">
        <f t="shared" ref="AJ153:AN153" si="300">P153-Z153+AE153+U153</f>
        <v>1</v>
      </c>
      <c r="AK153" s="46">
        <f t="shared" si="300"/>
        <v>1</v>
      </c>
      <c r="AL153" s="46">
        <f t="shared" si="300"/>
        <v>1</v>
      </c>
      <c r="AM153" s="46">
        <f t="shared" si="300"/>
        <v>1</v>
      </c>
      <c r="AN153" s="46">
        <f t="shared" si="300"/>
        <v>1</v>
      </c>
      <c r="AO153" s="37"/>
      <c r="AP153" s="43">
        <f t="shared" si="288"/>
        <v>1</v>
      </c>
      <c r="AQ153" s="41"/>
      <c r="AR153" s="41"/>
      <c r="AS153" s="53"/>
      <c r="AT153" s="54"/>
      <c r="AU153" s="54"/>
      <c r="AV153" s="4"/>
      <c r="AW153" s="4"/>
    </row>
    <row r="154" spans="1:49" ht="42" customHeight="1" x14ac:dyDescent="0.4">
      <c r="A154" s="35">
        <v>149</v>
      </c>
      <c r="B154" s="67" t="s">
        <v>683</v>
      </c>
      <c r="C154" s="41" t="s">
        <v>74</v>
      </c>
      <c r="D154" s="41" t="s">
        <v>411</v>
      </c>
      <c r="E154" s="41" t="s">
        <v>684</v>
      </c>
      <c r="F154" s="41" t="s">
        <v>685</v>
      </c>
      <c r="G154" s="53" t="s">
        <v>42</v>
      </c>
      <c r="H154" s="74"/>
      <c r="I154" s="41" t="s">
        <v>684</v>
      </c>
      <c r="J154" s="41" t="s">
        <v>72</v>
      </c>
      <c r="K154" s="72">
        <v>45566</v>
      </c>
      <c r="L154" s="43" t="s">
        <v>277</v>
      </c>
      <c r="M154" s="43">
        <v>68</v>
      </c>
      <c r="N154" s="53">
        <v>0</v>
      </c>
      <c r="O154" s="43">
        <v>1</v>
      </c>
      <c r="P154" s="45">
        <f t="shared" si="0"/>
        <v>1</v>
      </c>
      <c r="Q154" s="46">
        <f t="shared" si="291"/>
        <v>1</v>
      </c>
      <c r="R154" s="46">
        <f t="shared" ref="R154:T154" si="301">AK154</f>
        <v>1</v>
      </c>
      <c r="S154" s="46">
        <f t="shared" si="301"/>
        <v>1</v>
      </c>
      <c r="T154" s="47">
        <f t="shared" si="301"/>
        <v>1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2">
        <f t="shared" ref="AJ154:AN154" si="302">P154-Z154+AE154+U154</f>
        <v>1</v>
      </c>
      <c r="AK154" s="46">
        <f t="shared" si="302"/>
        <v>1</v>
      </c>
      <c r="AL154" s="46">
        <f t="shared" si="302"/>
        <v>1</v>
      </c>
      <c r="AM154" s="46">
        <f t="shared" si="302"/>
        <v>1</v>
      </c>
      <c r="AN154" s="46">
        <f t="shared" si="302"/>
        <v>1</v>
      </c>
      <c r="AO154" s="37"/>
      <c r="AP154" s="43">
        <f t="shared" si="288"/>
        <v>1</v>
      </c>
      <c r="AQ154" s="41"/>
      <c r="AR154" s="41"/>
      <c r="AS154" s="53"/>
      <c r="AT154" s="54"/>
      <c r="AU154" s="54"/>
      <c r="AV154" s="4"/>
      <c r="AW154" s="4"/>
    </row>
    <row r="155" spans="1:49" ht="42" customHeight="1" x14ac:dyDescent="0.4">
      <c r="A155" s="35">
        <v>150</v>
      </c>
      <c r="B155" s="44" t="s">
        <v>686</v>
      </c>
      <c r="C155" s="44" t="s">
        <v>155</v>
      </c>
      <c r="D155" s="41"/>
      <c r="E155" s="41" t="s">
        <v>687</v>
      </c>
      <c r="F155" s="41"/>
      <c r="G155" s="44"/>
      <c r="H155" s="41"/>
      <c r="I155" s="44"/>
      <c r="J155" s="41" t="s">
        <v>72</v>
      </c>
      <c r="K155" s="72"/>
      <c r="L155" s="43"/>
      <c r="M155" s="43"/>
      <c r="N155" s="44">
        <v>49</v>
      </c>
      <c r="O155" s="43">
        <v>49</v>
      </c>
      <c r="P155" s="45">
        <f t="shared" si="0"/>
        <v>49</v>
      </c>
      <c r="Q155" s="46">
        <f t="shared" si="291"/>
        <v>49</v>
      </c>
      <c r="R155" s="46">
        <f t="shared" ref="R155:T155" si="303">AK155</f>
        <v>49</v>
      </c>
      <c r="S155" s="46">
        <f t="shared" si="303"/>
        <v>49</v>
      </c>
      <c r="T155" s="47">
        <f t="shared" si="303"/>
        <v>49</v>
      </c>
      <c r="U155" s="48"/>
      <c r="V155" s="37"/>
      <c r="W155" s="37"/>
      <c r="X155" s="37"/>
      <c r="Y155" s="49"/>
      <c r="Z155" s="50"/>
      <c r="AA155" s="37"/>
      <c r="AB155" s="37"/>
      <c r="AC155" s="37"/>
      <c r="AD155" s="49"/>
      <c r="AE155" s="50"/>
      <c r="AF155" s="37"/>
      <c r="AG155" s="37"/>
      <c r="AH155" s="37"/>
      <c r="AI155" s="49"/>
      <c r="AJ155" s="52">
        <f t="shared" ref="AJ155:AN155" si="304">P155-Z155+AE155+U155</f>
        <v>49</v>
      </c>
      <c r="AK155" s="46">
        <f t="shared" si="304"/>
        <v>49</v>
      </c>
      <c r="AL155" s="46">
        <f t="shared" si="304"/>
        <v>49</v>
      </c>
      <c r="AM155" s="46">
        <f t="shared" si="304"/>
        <v>49</v>
      </c>
      <c r="AN155" s="46">
        <f t="shared" si="304"/>
        <v>49</v>
      </c>
      <c r="AO155" s="37"/>
      <c r="AP155" s="43">
        <f t="shared" si="288"/>
        <v>49</v>
      </c>
      <c r="AQ155" s="41"/>
      <c r="AR155" s="41"/>
      <c r="AS155" s="53"/>
      <c r="AT155" s="54"/>
      <c r="AU155" s="54"/>
      <c r="AV155" s="4"/>
      <c r="AW155" s="4"/>
    </row>
    <row r="156" spans="1:49" ht="42" customHeight="1" x14ac:dyDescent="0.4">
      <c r="A156" s="35">
        <v>151</v>
      </c>
      <c r="B156" s="44" t="s">
        <v>688</v>
      </c>
      <c r="C156" s="44" t="s">
        <v>155</v>
      </c>
      <c r="D156" s="41"/>
      <c r="E156" s="41" t="s">
        <v>689</v>
      </c>
      <c r="F156" s="41"/>
      <c r="G156" s="44"/>
      <c r="H156" s="41"/>
      <c r="I156" s="44"/>
      <c r="J156" s="41" t="s">
        <v>72</v>
      </c>
      <c r="K156" s="41"/>
      <c r="L156" s="43"/>
      <c r="M156" s="43">
        <v>88</v>
      </c>
      <c r="N156" s="44">
        <v>4</v>
      </c>
      <c r="O156" s="43">
        <v>4</v>
      </c>
      <c r="P156" s="45">
        <f t="shared" si="0"/>
        <v>4</v>
      </c>
      <c r="Q156" s="46">
        <f t="shared" si="291"/>
        <v>4</v>
      </c>
      <c r="R156" s="46">
        <f t="shared" ref="R156:T156" si="305">AK156</f>
        <v>4</v>
      </c>
      <c r="S156" s="46">
        <f t="shared" si="305"/>
        <v>4</v>
      </c>
      <c r="T156" s="47">
        <f t="shared" si="305"/>
        <v>4</v>
      </c>
      <c r="U156" s="48"/>
      <c r="V156" s="37"/>
      <c r="W156" s="37"/>
      <c r="X156" s="37"/>
      <c r="Y156" s="49"/>
      <c r="Z156" s="50"/>
      <c r="AA156" s="37"/>
      <c r="AB156" s="37"/>
      <c r="AC156" s="37"/>
      <c r="AD156" s="49"/>
      <c r="AE156" s="50"/>
      <c r="AF156" s="37"/>
      <c r="AG156" s="37"/>
      <c r="AH156" s="37"/>
      <c r="AI156" s="49"/>
      <c r="AJ156" s="52">
        <f t="shared" ref="AJ156:AN156" si="306">P156-Z156+AE156+U156</f>
        <v>4</v>
      </c>
      <c r="AK156" s="46">
        <f t="shared" si="306"/>
        <v>4</v>
      </c>
      <c r="AL156" s="46">
        <f t="shared" si="306"/>
        <v>4</v>
      </c>
      <c r="AM156" s="46">
        <f t="shared" si="306"/>
        <v>4</v>
      </c>
      <c r="AN156" s="46">
        <f t="shared" si="306"/>
        <v>4</v>
      </c>
      <c r="AO156" s="37"/>
      <c r="AP156" s="43">
        <f t="shared" si="288"/>
        <v>4</v>
      </c>
      <c r="AQ156" s="41"/>
      <c r="AR156" s="41"/>
      <c r="AS156" s="53"/>
      <c r="AT156" s="54"/>
      <c r="AU156" s="54"/>
      <c r="AV156" s="4"/>
      <c r="AW156" s="4"/>
    </row>
    <row r="157" spans="1:49" ht="42" customHeight="1" x14ac:dyDescent="0.4">
      <c r="A157" s="35">
        <v>152</v>
      </c>
      <c r="B157" s="44" t="s">
        <v>690</v>
      </c>
      <c r="C157" s="44"/>
      <c r="D157" s="41"/>
      <c r="E157" s="41" t="s">
        <v>689</v>
      </c>
      <c r="F157" s="41"/>
      <c r="G157" s="44"/>
      <c r="H157" s="41"/>
      <c r="I157" s="44"/>
      <c r="J157" s="41" t="s">
        <v>72</v>
      </c>
      <c r="K157" s="41"/>
      <c r="L157" s="43"/>
      <c r="M157" s="43">
        <v>88</v>
      </c>
      <c r="N157" s="44">
        <v>0</v>
      </c>
      <c r="O157" s="43">
        <v>0</v>
      </c>
      <c r="P157" s="45">
        <f t="shared" si="0"/>
        <v>0</v>
      </c>
      <c r="Q157" s="46">
        <f t="shared" si="291"/>
        <v>0</v>
      </c>
      <c r="R157" s="46">
        <f t="shared" ref="R157:T157" si="307">AK157</f>
        <v>0</v>
      </c>
      <c r="S157" s="46">
        <f t="shared" si="307"/>
        <v>0</v>
      </c>
      <c r="T157" s="47">
        <f t="shared" si="307"/>
        <v>0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2">
        <f t="shared" ref="AJ157:AN157" si="308">P157-Z157+AE157+U157</f>
        <v>0</v>
      </c>
      <c r="AK157" s="46">
        <f t="shared" si="308"/>
        <v>0</v>
      </c>
      <c r="AL157" s="46">
        <f t="shared" si="308"/>
        <v>0</v>
      </c>
      <c r="AM157" s="46">
        <f t="shared" si="308"/>
        <v>0</v>
      </c>
      <c r="AN157" s="46">
        <f t="shared" si="308"/>
        <v>0</v>
      </c>
      <c r="AO157" s="37"/>
      <c r="AP157" s="43">
        <f t="shared" si="288"/>
        <v>0</v>
      </c>
      <c r="AQ157" s="41"/>
      <c r="AR157" s="41"/>
      <c r="AS157" s="53"/>
      <c r="AT157" s="54"/>
      <c r="AU157" s="54"/>
      <c r="AV157" s="4"/>
      <c r="AW157" s="4"/>
    </row>
    <row r="158" spans="1:49" ht="42" customHeight="1" x14ac:dyDescent="0.4">
      <c r="A158" s="35">
        <v>153</v>
      </c>
      <c r="B158" s="53" t="s">
        <v>691</v>
      </c>
      <c r="C158" s="41" t="s">
        <v>38</v>
      </c>
      <c r="D158" s="41" t="s">
        <v>59</v>
      </c>
      <c r="E158" s="41" t="s">
        <v>692</v>
      </c>
      <c r="F158" s="41" t="s">
        <v>87</v>
      </c>
      <c r="G158" s="53"/>
      <c r="H158" s="74">
        <v>3800</v>
      </c>
      <c r="I158" s="41" t="s">
        <v>692</v>
      </c>
      <c r="J158" s="41" t="s">
        <v>72</v>
      </c>
      <c r="K158" s="72">
        <v>45139</v>
      </c>
      <c r="L158" s="43">
        <v>781781092133</v>
      </c>
      <c r="M158" s="43">
        <v>419</v>
      </c>
      <c r="N158" s="44">
        <v>0</v>
      </c>
      <c r="O158" s="43">
        <v>0</v>
      </c>
      <c r="P158" s="45">
        <f t="shared" si="0"/>
        <v>0</v>
      </c>
      <c r="Q158" s="46">
        <f t="shared" si="291"/>
        <v>0</v>
      </c>
      <c r="R158" s="46">
        <f t="shared" ref="R158:T158" si="309">AK158</f>
        <v>0</v>
      </c>
      <c r="S158" s="46">
        <f t="shared" si="309"/>
        <v>0</v>
      </c>
      <c r="T158" s="47">
        <f t="shared" si="309"/>
        <v>0</v>
      </c>
      <c r="U158" s="48"/>
      <c r="V158" s="37"/>
      <c r="W158" s="37"/>
      <c r="X158" s="37"/>
      <c r="Y158" s="49"/>
      <c r="Z158" s="138"/>
      <c r="AA158" s="139"/>
      <c r="AB158" s="37"/>
      <c r="AC158" s="37"/>
      <c r="AD158" s="49"/>
      <c r="AE158" s="50"/>
      <c r="AF158" s="37"/>
      <c r="AG158" s="37"/>
      <c r="AH158" s="37"/>
      <c r="AI158" s="49"/>
      <c r="AJ158" s="52">
        <f t="shared" ref="AJ158:AN158" si="310">P158-Z158+AE158+U158</f>
        <v>0</v>
      </c>
      <c r="AK158" s="46">
        <f t="shared" si="310"/>
        <v>0</v>
      </c>
      <c r="AL158" s="46">
        <f t="shared" si="310"/>
        <v>0</v>
      </c>
      <c r="AM158" s="46">
        <f t="shared" si="310"/>
        <v>0</v>
      </c>
      <c r="AN158" s="46">
        <f t="shared" si="310"/>
        <v>0</v>
      </c>
      <c r="AO158" s="37"/>
      <c r="AP158" s="43">
        <f t="shared" si="288"/>
        <v>0</v>
      </c>
      <c r="AQ158" s="41"/>
      <c r="AR158" s="41"/>
      <c r="AS158" s="53"/>
      <c r="AT158" s="54"/>
      <c r="AU158" s="54"/>
      <c r="AV158" s="4"/>
      <c r="AW158" s="4"/>
    </row>
    <row r="159" spans="1:49" ht="42" customHeight="1" x14ac:dyDescent="0.4">
      <c r="A159" s="35">
        <v>154</v>
      </c>
      <c r="B159" s="53" t="s">
        <v>693</v>
      </c>
      <c r="C159" s="41" t="s">
        <v>38</v>
      </c>
      <c r="D159" s="41" t="s">
        <v>411</v>
      </c>
      <c r="E159" s="41" t="s">
        <v>694</v>
      </c>
      <c r="F159" s="41"/>
      <c r="G159" s="53" t="s">
        <v>42</v>
      </c>
      <c r="H159" s="74">
        <v>3800</v>
      </c>
      <c r="I159" s="41" t="s">
        <v>694</v>
      </c>
      <c r="J159" s="41" t="s">
        <v>72</v>
      </c>
      <c r="K159" s="72">
        <v>45107</v>
      </c>
      <c r="L159" s="43" t="s">
        <v>109</v>
      </c>
      <c r="M159" s="43">
        <v>387</v>
      </c>
      <c r="N159" s="53">
        <v>0</v>
      </c>
      <c r="O159" s="43">
        <v>0</v>
      </c>
      <c r="P159" s="45">
        <f t="shared" si="0"/>
        <v>0</v>
      </c>
      <c r="Q159" s="46">
        <f t="shared" si="291"/>
        <v>0</v>
      </c>
      <c r="R159" s="46">
        <f t="shared" ref="R159:T159" si="311">AK159</f>
        <v>0</v>
      </c>
      <c r="S159" s="46">
        <f t="shared" si="311"/>
        <v>0</v>
      </c>
      <c r="T159" s="47">
        <f t="shared" si="311"/>
        <v>0</v>
      </c>
      <c r="U159" s="48"/>
      <c r="V159" s="37"/>
      <c r="W159" s="37"/>
      <c r="X159" s="37"/>
      <c r="Y159" s="49"/>
      <c r="Z159" s="138"/>
      <c r="AA159" s="139"/>
      <c r="AB159" s="37"/>
      <c r="AC159" s="37"/>
      <c r="AD159" s="49"/>
      <c r="AE159" s="50"/>
      <c r="AF159" s="37"/>
      <c r="AG159" s="37"/>
      <c r="AH159" s="37"/>
      <c r="AI159" s="49"/>
      <c r="AJ159" s="52">
        <f t="shared" ref="AJ159:AN159" si="312">P159-Z159+AE159+U159</f>
        <v>0</v>
      </c>
      <c r="AK159" s="46">
        <f t="shared" si="312"/>
        <v>0</v>
      </c>
      <c r="AL159" s="46">
        <f t="shared" si="312"/>
        <v>0</v>
      </c>
      <c r="AM159" s="46">
        <f t="shared" si="312"/>
        <v>0</v>
      </c>
      <c r="AN159" s="46">
        <f t="shared" si="312"/>
        <v>0</v>
      </c>
      <c r="AO159" s="37"/>
      <c r="AP159" s="43">
        <f t="shared" si="288"/>
        <v>0</v>
      </c>
      <c r="AQ159" s="41"/>
      <c r="AR159" s="41"/>
      <c r="AS159" s="53"/>
      <c r="AT159" s="54"/>
      <c r="AU159" s="54"/>
      <c r="AV159" s="4"/>
      <c r="AW159" s="4"/>
    </row>
    <row r="160" spans="1:49" ht="54.75" customHeight="1" x14ac:dyDescent="0.4">
      <c r="A160" s="35">
        <v>155</v>
      </c>
      <c r="B160" s="67" t="s">
        <v>695</v>
      </c>
      <c r="C160" s="41" t="s">
        <v>155</v>
      </c>
      <c r="D160" s="41" t="s">
        <v>58</v>
      </c>
      <c r="E160" s="41" t="s">
        <v>696</v>
      </c>
      <c r="F160" s="41" t="s">
        <v>87</v>
      </c>
      <c r="G160" s="53"/>
      <c r="H160" s="74"/>
      <c r="I160" s="41" t="s">
        <v>697</v>
      </c>
      <c r="J160" s="41" t="s">
        <v>72</v>
      </c>
      <c r="K160" s="72">
        <v>45673</v>
      </c>
      <c r="L160" s="43" t="s">
        <v>89</v>
      </c>
      <c r="M160" s="43">
        <v>130</v>
      </c>
      <c r="N160" s="53">
        <v>3</v>
      </c>
      <c r="O160" s="43">
        <v>0</v>
      </c>
      <c r="P160" s="45">
        <f t="shared" si="0"/>
        <v>0</v>
      </c>
      <c r="Q160" s="46">
        <f t="shared" si="291"/>
        <v>0</v>
      </c>
      <c r="R160" s="46">
        <f t="shared" ref="R160:T160" si="313">AK160</f>
        <v>0</v>
      </c>
      <c r="S160" s="46">
        <f t="shared" si="313"/>
        <v>3</v>
      </c>
      <c r="T160" s="47">
        <f t="shared" si="313"/>
        <v>3</v>
      </c>
      <c r="U160" s="48"/>
      <c r="V160" s="37"/>
      <c r="W160" s="37">
        <v>3</v>
      </c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2">
        <f t="shared" ref="AJ160:AN160" si="314">P160-Z160+AE160+U160</f>
        <v>0</v>
      </c>
      <c r="AK160" s="46">
        <f t="shared" si="314"/>
        <v>0</v>
      </c>
      <c r="AL160" s="46">
        <f t="shared" si="314"/>
        <v>3</v>
      </c>
      <c r="AM160" s="46">
        <f t="shared" si="314"/>
        <v>3</v>
      </c>
      <c r="AN160" s="46">
        <f t="shared" si="314"/>
        <v>3</v>
      </c>
      <c r="AO160" s="37"/>
      <c r="AP160" s="43">
        <f t="shared" si="288"/>
        <v>3</v>
      </c>
      <c r="AQ160" s="41"/>
      <c r="AR160" s="41"/>
      <c r="AS160" s="53"/>
      <c r="AT160" s="54"/>
      <c r="AU160" s="54"/>
      <c r="AV160" s="4"/>
      <c r="AW160" s="4"/>
    </row>
    <row r="161" spans="1:49" ht="42" customHeight="1" x14ac:dyDescent="0.4">
      <c r="A161" s="35">
        <v>156</v>
      </c>
      <c r="B161" s="53" t="s">
        <v>698</v>
      </c>
      <c r="C161" s="41" t="s">
        <v>91</v>
      </c>
      <c r="D161" s="41" t="s">
        <v>58</v>
      </c>
      <c r="E161" s="41" t="s">
        <v>699</v>
      </c>
      <c r="F161" s="41" t="s">
        <v>700</v>
      </c>
      <c r="G161" s="53" t="s">
        <v>42</v>
      </c>
      <c r="H161" s="74">
        <v>1600</v>
      </c>
      <c r="I161" s="41" t="s">
        <v>701</v>
      </c>
      <c r="J161" s="41" t="s">
        <v>72</v>
      </c>
      <c r="K161" s="72">
        <v>45687</v>
      </c>
      <c r="L161" s="43" t="s">
        <v>109</v>
      </c>
      <c r="M161" s="43">
        <v>142</v>
      </c>
      <c r="N161" s="44">
        <v>10</v>
      </c>
      <c r="O161" s="43">
        <v>6</v>
      </c>
      <c r="P161" s="45">
        <f t="shared" si="0"/>
        <v>6</v>
      </c>
      <c r="Q161" s="46">
        <f t="shared" si="291"/>
        <v>6</v>
      </c>
      <c r="R161" s="46">
        <f t="shared" ref="R161:T161" si="315">AK161</f>
        <v>4</v>
      </c>
      <c r="S161" s="46">
        <f t="shared" si="315"/>
        <v>4</v>
      </c>
      <c r="T161" s="47">
        <f t="shared" si="315"/>
        <v>14</v>
      </c>
      <c r="U161" s="48"/>
      <c r="V161" s="37"/>
      <c r="W161" s="37"/>
      <c r="X161" s="37">
        <v>10</v>
      </c>
      <c r="Y161" s="49"/>
      <c r="Z161" s="138"/>
      <c r="AA161" s="139">
        <v>2</v>
      </c>
      <c r="AB161" s="37"/>
      <c r="AC161" s="37"/>
      <c r="AD161" s="49"/>
      <c r="AE161" s="50"/>
      <c r="AF161" s="37"/>
      <c r="AG161" s="37"/>
      <c r="AH161" s="37"/>
      <c r="AI161" s="49"/>
      <c r="AJ161" s="52">
        <f t="shared" ref="AJ161:AN161" si="316">P161-Z161+AE161+U161</f>
        <v>6</v>
      </c>
      <c r="AK161" s="46">
        <f t="shared" si="316"/>
        <v>4</v>
      </c>
      <c r="AL161" s="46">
        <f t="shared" si="316"/>
        <v>4</v>
      </c>
      <c r="AM161" s="46">
        <f t="shared" si="316"/>
        <v>14</v>
      </c>
      <c r="AN161" s="46">
        <f t="shared" si="316"/>
        <v>14</v>
      </c>
      <c r="AO161" s="38"/>
      <c r="AP161" s="43">
        <f t="shared" si="288"/>
        <v>14</v>
      </c>
      <c r="AQ161" s="53"/>
      <c r="AR161" s="53" t="s">
        <v>2014</v>
      </c>
      <c r="AS161" s="53" t="s">
        <v>705</v>
      </c>
      <c r="AT161" s="54"/>
      <c r="AU161" s="54"/>
      <c r="AV161" s="4"/>
      <c r="AW161" s="4"/>
    </row>
    <row r="162" spans="1:49" ht="42" customHeight="1" x14ac:dyDescent="0.4">
      <c r="A162" s="35">
        <v>157</v>
      </c>
      <c r="B162" s="53" t="s">
        <v>707</v>
      </c>
      <c r="C162" s="41" t="s">
        <v>91</v>
      </c>
      <c r="D162" s="41" t="s">
        <v>58</v>
      </c>
      <c r="E162" s="41" t="s">
        <v>708</v>
      </c>
      <c r="F162" s="41" t="s">
        <v>700</v>
      </c>
      <c r="G162" s="53" t="s">
        <v>42</v>
      </c>
      <c r="H162" s="41"/>
      <c r="I162" s="41" t="s">
        <v>708</v>
      </c>
      <c r="J162" s="41" t="s">
        <v>72</v>
      </c>
      <c r="K162" s="66">
        <v>45687</v>
      </c>
      <c r="L162" s="43"/>
      <c r="M162" s="43">
        <v>143</v>
      </c>
      <c r="N162" s="133">
        <v>4</v>
      </c>
      <c r="O162" s="43">
        <v>1</v>
      </c>
      <c r="P162" s="45">
        <f t="shared" si="0"/>
        <v>1</v>
      </c>
      <c r="Q162" s="46">
        <f t="shared" si="291"/>
        <v>1</v>
      </c>
      <c r="R162" s="46">
        <f t="shared" ref="R162:T162" si="317">AK162</f>
        <v>1</v>
      </c>
      <c r="S162" s="46">
        <f t="shared" si="317"/>
        <v>1</v>
      </c>
      <c r="T162" s="47">
        <f t="shared" si="317"/>
        <v>1</v>
      </c>
      <c r="U162" s="48"/>
      <c r="V162" s="37"/>
      <c r="W162" s="37"/>
      <c r="X162" s="37"/>
      <c r="Y162" s="49">
        <v>1</v>
      </c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2">
        <f t="shared" ref="AJ162:AN162" si="318">P162-Z162+AE162+U162</f>
        <v>1</v>
      </c>
      <c r="AK162" s="46">
        <f t="shared" si="318"/>
        <v>1</v>
      </c>
      <c r="AL162" s="46">
        <f t="shared" si="318"/>
        <v>1</v>
      </c>
      <c r="AM162" s="46">
        <f t="shared" si="318"/>
        <v>1</v>
      </c>
      <c r="AN162" s="46">
        <f t="shared" si="318"/>
        <v>2</v>
      </c>
      <c r="AO162" s="37"/>
      <c r="AP162" s="43">
        <f t="shared" si="288"/>
        <v>2</v>
      </c>
      <c r="AQ162" s="41"/>
      <c r="AR162" s="53"/>
      <c r="AS162" s="53"/>
      <c r="AT162" s="54"/>
      <c r="AU162" s="54"/>
      <c r="AV162" s="4"/>
      <c r="AW162" s="4"/>
    </row>
    <row r="163" spans="1:49" ht="51.75" customHeight="1" x14ac:dyDescent="0.4">
      <c r="A163" s="35">
        <v>158</v>
      </c>
      <c r="B163" s="67" t="s">
        <v>712</v>
      </c>
      <c r="C163" s="41" t="s">
        <v>91</v>
      </c>
      <c r="D163" s="41" t="s">
        <v>58</v>
      </c>
      <c r="E163" s="41" t="s">
        <v>713</v>
      </c>
      <c r="F163" s="41" t="s">
        <v>700</v>
      </c>
      <c r="G163" s="53" t="s">
        <v>42</v>
      </c>
      <c r="H163" s="74">
        <v>5500</v>
      </c>
      <c r="I163" s="41" t="s">
        <v>714</v>
      </c>
      <c r="J163" s="41" t="s">
        <v>72</v>
      </c>
      <c r="K163" s="72">
        <v>45673</v>
      </c>
      <c r="L163" s="43" t="s">
        <v>89</v>
      </c>
      <c r="M163" s="43">
        <v>129</v>
      </c>
      <c r="N163" s="53">
        <v>3</v>
      </c>
      <c r="O163" s="43">
        <v>0</v>
      </c>
      <c r="P163" s="45">
        <f t="shared" si="0"/>
        <v>0</v>
      </c>
      <c r="Q163" s="46">
        <f t="shared" si="291"/>
        <v>0</v>
      </c>
      <c r="R163" s="46">
        <f t="shared" ref="R163:T163" si="319">AK163</f>
        <v>0</v>
      </c>
      <c r="S163" s="46">
        <f t="shared" si="319"/>
        <v>3</v>
      </c>
      <c r="T163" s="47">
        <f t="shared" si="319"/>
        <v>3</v>
      </c>
      <c r="U163" s="48"/>
      <c r="V163" s="37"/>
      <c r="W163" s="37">
        <v>3</v>
      </c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2">
        <f t="shared" ref="AJ163:AN163" si="320">P163-Z163+AE163+U163</f>
        <v>0</v>
      </c>
      <c r="AK163" s="46">
        <f t="shared" si="320"/>
        <v>0</v>
      </c>
      <c r="AL163" s="46">
        <f t="shared" si="320"/>
        <v>3</v>
      </c>
      <c r="AM163" s="46">
        <f t="shared" si="320"/>
        <v>3</v>
      </c>
      <c r="AN163" s="46">
        <f t="shared" si="320"/>
        <v>3</v>
      </c>
      <c r="AO163" s="37"/>
      <c r="AP163" s="43">
        <f t="shared" si="288"/>
        <v>3</v>
      </c>
      <c r="AQ163" s="41"/>
      <c r="AR163" s="41"/>
      <c r="AS163" s="53"/>
      <c r="AT163" s="54"/>
      <c r="AU163" s="54"/>
      <c r="AV163" s="4"/>
      <c r="AW163" s="4"/>
    </row>
    <row r="164" spans="1:49" ht="42" customHeight="1" x14ac:dyDescent="0.4">
      <c r="A164" s="35">
        <v>159</v>
      </c>
      <c r="B164" s="53" t="s">
        <v>715</v>
      </c>
      <c r="C164" s="41" t="s">
        <v>91</v>
      </c>
      <c r="D164" s="41" t="s">
        <v>58</v>
      </c>
      <c r="E164" s="41" t="s">
        <v>716</v>
      </c>
      <c r="F164" s="41" t="s">
        <v>700</v>
      </c>
      <c r="G164" s="53" t="s">
        <v>42</v>
      </c>
      <c r="H164" s="74">
        <v>4500</v>
      </c>
      <c r="I164" s="41" t="s">
        <v>716</v>
      </c>
      <c r="J164" s="41" t="s">
        <v>72</v>
      </c>
      <c r="K164" s="72">
        <v>45107</v>
      </c>
      <c r="L164" s="43" t="s">
        <v>109</v>
      </c>
      <c r="M164" s="43">
        <v>391</v>
      </c>
      <c r="N164" s="53">
        <v>7</v>
      </c>
      <c r="O164" s="43">
        <v>8</v>
      </c>
      <c r="P164" s="45">
        <f t="shared" si="0"/>
        <v>8</v>
      </c>
      <c r="Q164" s="46">
        <f t="shared" si="291"/>
        <v>8</v>
      </c>
      <c r="R164" s="46">
        <f t="shared" ref="R164:T164" si="321">AK164</f>
        <v>8</v>
      </c>
      <c r="S164" s="46">
        <f t="shared" si="321"/>
        <v>8</v>
      </c>
      <c r="T164" s="47">
        <f t="shared" si="321"/>
        <v>8</v>
      </c>
      <c r="U164" s="48"/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2">
        <f t="shared" ref="AJ164:AN164" si="322">P164-Z164+AE164+U164</f>
        <v>8</v>
      </c>
      <c r="AK164" s="46">
        <f t="shared" si="322"/>
        <v>8</v>
      </c>
      <c r="AL164" s="46">
        <f t="shared" si="322"/>
        <v>8</v>
      </c>
      <c r="AM164" s="46">
        <f t="shared" si="322"/>
        <v>8</v>
      </c>
      <c r="AN164" s="46">
        <f t="shared" si="322"/>
        <v>8</v>
      </c>
      <c r="AO164" s="37"/>
      <c r="AP164" s="43">
        <f t="shared" si="288"/>
        <v>8</v>
      </c>
      <c r="AQ164" s="41"/>
      <c r="AR164" s="41"/>
      <c r="AS164" s="53"/>
      <c r="AT164" s="54"/>
      <c r="AU164" s="54"/>
      <c r="AV164" s="4"/>
      <c r="AW164" s="4"/>
    </row>
    <row r="165" spans="1:49" ht="42" customHeight="1" x14ac:dyDescent="0.4">
      <c r="A165" s="35">
        <v>160</v>
      </c>
      <c r="B165" s="53" t="s">
        <v>715</v>
      </c>
      <c r="C165" s="41" t="s">
        <v>91</v>
      </c>
      <c r="D165" s="41" t="s">
        <v>58</v>
      </c>
      <c r="E165" s="41" t="s">
        <v>717</v>
      </c>
      <c r="F165" s="41" t="s">
        <v>700</v>
      </c>
      <c r="G165" s="53" t="s">
        <v>42</v>
      </c>
      <c r="H165" s="74">
        <v>3500</v>
      </c>
      <c r="I165" s="41" t="s">
        <v>717</v>
      </c>
      <c r="J165" s="41" t="s">
        <v>72</v>
      </c>
      <c r="K165" s="72">
        <v>45107</v>
      </c>
      <c r="L165" s="43" t="s">
        <v>109</v>
      </c>
      <c r="M165" s="43">
        <v>391</v>
      </c>
      <c r="N165" s="53">
        <v>4</v>
      </c>
      <c r="O165" s="43">
        <v>5</v>
      </c>
      <c r="P165" s="45">
        <f t="shared" si="0"/>
        <v>5</v>
      </c>
      <c r="Q165" s="46">
        <f t="shared" si="291"/>
        <v>5</v>
      </c>
      <c r="R165" s="46">
        <f t="shared" ref="R165:T165" si="323">AK165</f>
        <v>5</v>
      </c>
      <c r="S165" s="46">
        <f t="shared" si="323"/>
        <v>5</v>
      </c>
      <c r="T165" s="47">
        <f t="shared" si="323"/>
        <v>5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2">
        <f t="shared" ref="AJ165:AN165" si="324">P165-Z165+AE165+U165</f>
        <v>5</v>
      </c>
      <c r="AK165" s="46">
        <f t="shared" si="324"/>
        <v>5</v>
      </c>
      <c r="AL165" s="46">
        <f t="shared" si="324"/>
        <v>5</v>
      </c>
      <c r="AM165" s="46">
        <f t="shared" si="324"/>
        <v>5</v>
      </c>
      <c r="AN165" s="46">
        <f t="shared" si="324"/>
        <v>5</v>
      </c>
      <c r="AO165" s="37"/>
      <c r="AP165" s="43">
        <f t="shared" si="288"/>
        <v>5</v>
      </c>
      <c r="AQ165" s="53"/>
      <c r="AR165" s="53"/>
      <c r="AS165" s="53"/>
      <c r="AT165" s="54"/>
      <c r="AU165" s="54"/>
      <c r="AV165" s="4"/>
      <c r="AW165" s="4"/>
    </row>
    <row r="166" spans="1:49" ht="42" customHeight="1" x14ac:dyDescent="0.4">
      <c r="A166" s="35">
        <v>161</v>
      </c>
      <c r="B166" s="53" t="s">
        <v>719</v>
      </c>
      <c r="C166" s="41" t="s">
        <v>91</v>
      </c>
      <c r="D166" s="63" t="s">
        <v>58</v>
      </c>
      <c r="E166" s="41" t="s">
        <v>170</v>
      </c>
      <c r="F166" s="41" t="s">
        <v>700</v>
      </c>
      <c r="G166" s="53" t="s">
        <v>42</v>
      </c>
      <c r="H166" s="41"/>
      <c r="I166" s="41" t="s">
        <v>720</v>
      </c>
      <c r="J166" s="41" t="s">
        <v>72</v>
      </c>
      <c r="K166" s="72">
        <v>45673</v>
      </c>
      <c r="L166" s="43" t="s">
        <v>721</v>
      </c>
      <c r="M166" s="43">
        <v>131</v>
      </c>
      <c r="N166" s="44">
        <v>3</v>
      </c>
      <c r="O166" s="43">
        <v>1</v>
      </c>
      <c r="P166" s="45">
        <f t="shared" si="0"/>
        <v>1</v>
      </c>
      <c r="Q166" s="46">
        <f t="shared" si="291"/>
        <v>1</v>
      </c>
      <c r="R166" s="46">
        <f t="shared" ref="R166:T166" si="325">AK166</f>
        <v>1</v>
      </c>
      <c r="S166" s="46">
        <f t="shared" si="325"/>
        <v>3</v>
      </c>
      <c r="T166" s="47">
        <f t="shared" si="325"/>
        <v>3</v>
      </c>
      <c r="U166" s="48"/>
      <c r="V166" s="37"/>
      <c r="W166" s="37">
        <v>2</v>
      </c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2">
        <f t="shared" ref="AJ166:AN166" si="326">P166-Z166+AE166+U166</f>
        <v>1</v>
      </c>
      <c r="AK166" s="46">
        <f t="shared" si="326"/>
        <v>1</v>
      </c>
      <c r="AL166" s="46">
        <f t="shared" si="326"/>
        <v>3</v>
      </c>
      <c r="AM166" s="46">
        <f t="shared" si="326"/>
        <v>3</v>
      </c>
      <c r="AN166" s="46">
        <f t="shared" si="326"/>
        <v>3</v>
      </c>
      <c r="AO166" s="37"/>
      <c r="AP166" s="43">
        <f t="shared" si="288"/>
        <v>3</v>
      </c>
      <c r="AQ166" s="41"/>
      <c r="AR166" s="41"/>
      <c r="AS166" s="53"/>
      <c r="AT166" s="54"/>
      <c r="AU166" s="54"/>
      <c r="AV166" s="4"/>
      <c r="AW166" s="4"/>
    </row>
    <row r="167" spans="1:49" ht="42" customHeight="1" x14ac:dyDescent="0.4">
      <c r="A167" s="35">
        <v>162</v>
      </c>
      <c r="B167" s="53" t="s">
        <v>722</v>
      </c>
      <c r="C167" s="41" t="s">
        <v>91</v>
      </c>
      <c r="D167" s="63" t="s">
        <v>58</v>
      </c>
      <c r="E167" s="41" t="s">
        <v>723</v>
      </c>
      <c r="F167" s="41" t="s">
        <v>700</v>
      </c>
      <c r="G167" s="53" t="s">
        <v>42</v>
      </c>
      <c r="H167" s="41"/>
      <c r="I167" s="41" t="s">
        <v>724</v>
      </c>
      <c r="J167" s="41" t="s">
        <v>72</v>
      </c>
      <c r="K167" s="72">
        <v>45687</v>
      </c>
      <c r="L167" s="43"/>
      <c r="M167" s="43">
        <v>144</v>
      </c>
      <c r="N167" s="157" t="s">
        <v>2015</v>
      </c>
      <c r="O167" s="43">
        <v>7</v>
      </c>
      <c r="P167" s="45">
        <f t="shared" si="0"/>
        <v>7</v>
      </c>
      <c r="Q167" s="46">
        <f t="shared" si="291"/>
        <v>6</v>
      </c>
      <c r="R167" s="46">
        <f t="shared" ref="R167:T167" si="327">AK167</f>
        <v>6</v>
      </c>
      <c r="S167" s="46">
        <f t="shared" si="327"/>
        <v>6</v>
      </c>
      <c r="T167" s="47">
        <f t="shared" si="327"/>
        <v>6</v>
      </c>
      <c r="U167" s="48"/>
      <c r="V167" s="37"/>
      <c r="W167" s="37"/>
      <c r="X167" s="37"/>
      <c r="Y167" s="49">
        <v>3</v>
      </c>
      <c r="Z167" s="138">
        <v>1</v>
      </c>
      <c r="AA167" s="139"/>
      <c r="AB167" s="37"/>
      <c r="AC167" s="37"/>
      <c r="AD167" s="49"/>
      <c r="AE167" s="50"/>
      <c r="AF167" s="37"/>
      <c r="AG167" s="37"/>
      <c r="AH167" s="37"/>
      <c r="AI167" s="49"/>
      <c r="AJ167" s="52">
        <f t="shared" ref="AJ167:AN167" si="328">P167-Z167+AE167+U167</f>
        <v>6</v>
      </c>
      <c r="AK167" s="46">
        <f t="shared" si="328"/>
        <v>6</v>
      </c>
      <c r="AL167" s="46">
        <f t="shared" si="328"/>
        <v>6</v>
      </c>
      <c r="AM167" s="46">
        <f t="shared" si="328"/>
        <v>6</v>
      </c>
      <c r="AN167" s="46">
        <f t="shared" si="328"/>
        <v>9</v>
      </c>
      <c r="AO167" s="37">
        <v>1</v>
      </c>
      <c r="AP167" s="43">
        <f t="shared" si="288"/>
        <v>9</v>
      </c>
      <c r="AQ167" s="53"/>
      <c r="AR167" s="53">
        <v>247</v>
      </c>
      <c r="AS167" s="53" t="s">
        <v>728</v>
      </c>
      <c r="AT167" s="54"/>
      <c r="AU167" s="54"/>
      <c r="AV167" s="4"/>
      <c r="AW167" s="4"/>
    </row>
    <row r="168" spans="1:49" ht="42" customHeight="1" x14ac:dyDescent="0.4">
      <c r="A168" s="35">
        <v>163</v>
      </c>
      <c r="B168" s="53" t="s">
        <v>729</v>
      </c>
      <c r="C168" s="41" t="s">
        <v>52</v>
      </c>
      <c r="D168" s="105" t="s">
        <v>334</v>
      </c>
      <c r="E168" s="41">
        <v>310</v>
      </c>
      <c r="F168" s="41"/>
      <c r="G168" s="53" t="s">
        <v>42</v>
      </c>
      <c r="H168" s="41"/>
      <c r="I168" s="41" t="s">
        <v>730</v>
      </c>
      <c r="J168" s="44"/>
      <c r="K168" s="72">
        <v>44592</v>
      </c>
      <c r="L168" s="43"/>
      <c r="M168" s="43"/>
      <c r="N168" s="44"/>
      <c r="O168" s="43">
        <v>1</v>
      </c>
      <c r="P168" s="45">
        <f t="shared" si="0"/>
        <v>1</v>
      </c>
      <c r="Q168" s="46">
        <f t="shared" si="291"/>
        <v>1</v>
      </c>
      <c r="R168" s="46">
        <f t="shared" ref="R168:T168" si="329">AK168</f>
        <v>1</v>
      </c>
      <c r="S168" s="46">
        <f t="shared" si="329"/>
        <v>1</v>
      </c>
      <c r="T168" s="47">
        <f t="shared" si="329"/>
        <v>1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2">
        <f t="shared" ref="AJ168:AN168" si="330">P168-Z168+AE168+U168</f>
        <v>1</v>
      </c>
      <c r="AK168" s="46">
        <f t="shared" si="330"/>
        <v>1</v>
      </c>
      <c r="AL168" s="46">
        <f t="shared" si="330"/>
        <v>1</v>
      </c>
      <c r="AM168" s="46">
        <f t="shared" si="330"/>
        <v>1</v>
      </c>
      <c r="AN168" s="46">
        <f t="shared" si="330"/>
        <v>1</v>
      </c>
      <c r="AO168" s="37"/>
      <c r="AP168" s="43">
        <f t="shared" si="288"/>
        <v>1</v>
      </c>
      <c r="AQ168" s="41"/>
      <c r="AR168" s="41"/>
      <c r="AS168" s="53"/>
      <c r="AT168" s="54"/>
      <c r="AU168" s="54"/>
      <c r="AV168" s="4"/>
      <c r="AW168" s="4"/>
    </row>
    <row r="169" spans="1:49" ht="42" customHeight="1" x14ac:dyDescent="0.4">
      <c r="A169" s="35">
        <v>164</v>
      </c>
      <c r="B169" s="53" t="s">
        <v>732</v>
      </c>
      <c r="C169" s="41" t="s">
        <v>52</v>
      </c>
      <c r="D169" s="68" t="s">
        <v>334</v>
      </c>
      <c r="E169" s="41">
        <v>780</v>
      </c>
      <c r="F169" s="37"/>
      <c r="G169" s="38" t="s">
        <v>42</v>
      </c>
      <c r="H169" s="37"/>
      <c r="I169" s="41" t="s">
        <v>733</v>
      </c>
      <c r="J169" s="44"/>
      <c r="K169" s="72">
        <v>44592</v>
      </c>
      <c r="L169" s="43"/>
      <c r="M169" s="43"/>
      <c r="N169" s="44"/>
      <c r="O169" s="43">
        <v>1</v>
      </c>
      <c r="P169" s="45">
        <f t="shared" si="0"/>
        <v>1</v>
      </c>
      <c r="Q169" s="46">
        <f t="shared" si="291"/>
        <v>1</v>
      </c>
      <c r="R169" s="46">
        <f t="shared" ref="R169:T169" si="331">AK169</f>
        <v>1</v>
      </c>
      <c r="S169" s="46">
        <f t="shared" si="331"/>
        <v>1</v>
      </c>
      <c r="T169" s="47">
        <f t="shared" si="331"/>
        <v>1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2">
        <f t="shared" ref="AJ169:AN169" si="332">P169-Z169+AE169+U169</f>
        <v>1</v>
      </c>
      <c r="AK169" s="46">
        <f t="shared" si="332"/>
        <v>1</v>
      </c>
      <c r="AL169" s="46">
        <f t="shared" si="332"/>
        <v>1</v>
      </c>
      <c r="AM169" s="46">
        <f t="shared" si="332"/>
        <v>1</v>
      </c>
      <c r="AN169" s="46">
        <f t="shared" si="332"/>
        <v>1</v>
      </c>
      <c r="AO169" s="37"/>
      <c r="AP169" s="43">
        <f t="shared" si="288"/>
        <v>1</v>
      </c>
      <c r="AQ169" s="41"/>
      <c r="AR169" s="41"/>
      <c r="AS169" s="53"/>
      <c r="AT169" s="54"/>
      <c r="AU169" s="54"/>
      <c r="AV169" s="4"/>
      <c r="AW169" s="4"/>
    </row>
    <row r="170" spans="1:49" ht="42" customHeight="1" x14ac:dyDescent="0.4">
      <c r="A170" s="35">
        <v>165</v>
      </c>
      <c r="B170" s="53" t="s">
        <v>734</v>
      </c>
      <c r="C170" s="41" t="s">
        <v>91</v>
      </c>
      <c r="D170" s="41" t="s">
        <v>386</v>
      </c>
      <c r="E170" s="41" t="s">
        <v>735</v>
      </c>
      <c r="F170" s="41" t="s">
        <v>736</v>
      </c>
      <c r="G170" s="53" t="s">
        <v>42</v>
      </c>
      <c r="H170" s="41"/>
      <c r="I170" s="41" t="s">
        <v>737</v>
      </c>
      <c r="J170" s="41" t="s">
        <v>386</v>
      </c>
      <c r="K170" s="72">
        <v>45126</v>
      </c>
      <c r="L170" s="43">
        <v>2023015</v>
      </c>
      <c r="M170" s="43">
        <v>409</v>
      </c>
      <c r="N170" s="44"/>
      <c r="O170" s="43">
        <v>0</v>
      </c>
      <c r="P170" s="45">
        <f t="shared" si="0"/>
        <v>0</v>
      </c>
      <c r="Q170" s="46">
        <f t="shared" si="291"/>
        <v>0</v>
      </c>
      <c r="R170" s="46">
        <f t="shared" ref="R170:T170" si="333">AK170</f>
        <v>0</v>
      </c>
      <c r="S170" s="46">
        <f t="shared" si="333"/>
        <v>0</v>
      </c>
      <c r="T170" s="47">
        <f t="shared" si="333"/>
        <v>0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2">
        <f t="shared" ref="AJ170:AN170" si="334">P170-Z170+AE170+U170</f>
        <v>0</v>
      </c>
      <c r="AK170" s="46">
        <f t="shared" si="334"/>
        <v>0</v>
      </c>
      <c r="AL170" s="46">
        <f t="shared" si="334"/>
        <v>0</v>
      </c>
      <c r="AM170" s="46">
        <f t="shared" si="334"/>
        <v>0</v>
      </c>
      <c r="AN170" s="46">
        <f t="shared" si="334"/>
        <v>0</v>
      </c>
      <c r="AO170" s="37"/>
      <c r="AP170" s="43">
        <f t="shared" si="288"/>
        <v>0</v>
      </c>
      <c r="AQ170" s="41"/>
      <c r="AR170" s="41"/>
      <c r="AS170" s="53"/>
      <c r="AT170" s="54"/>
      <c r="AU170" s="54"/>
      <c r="AV170" s="4"/>
      <c r="AW170" s="4"/>
    </row>
    <row r="171" spans="1:49" ht="42" customHeight="1" x14ac:dyDescent="0.4">
      <c r="A171" s="35">
        <v>166</v>
      </c>
      <c r="B171" s="53" t="s">
        <v>2016</v>
      </c>
      <c r="C171" s="41" t="s">
        <v>91</v>
      </c>
      <c r="D171" s="63" t="s">
        <v>58</v>
      </c>
      <c r="E171" s="41" t="s">
        <v>2017</v>
      </c>
      <c r="F171" s="41" t="s">
        <v>700</v>
      </c>
      <c r="G171" s="53" t="s">
        <v>42</v>
      </c>
      <c r="H171" s="74">
        <v>1600</v>
      </c>
      <c r="I171" s="41" t="s">
        <v>1597</v>
      </c>
      <c r="J171" s="41" t="s">
        <v>72</v>
      </c>
      <c r="K171" s="72">
        <v>45279</v>
      </c>
      <c r="L171" s="43"/>
      <c r="M171" s="43">
        <v>481</v>
      </c>
      <c r="N171" s="131" t="s">
        <v>2018</v>
      </c>
      <c r="O171" s="43">
        <v>10</v>
      </c>
      <c r="P171" s="45">
        <f t="shared" si="0"/>
        <v>10</v>
      </c>
      <c r="Q171" s="46">
        <f t="shared" si="291"/>
        <v>10</v>
      </c>
      <c r="R171" s="46">
        <f t="shared" ref="R171:T171" si="335">AK171</f>
        <v>10</v>
      </c>
      <c r="S171" s="46">
        <f t="shared" si="335"/>
        <v>10</v>
      </c>
      <c r="T171" s="47">
        <f t="shared" si="335"/>
        <v>0</v>
      </c>
      <c r="U171" s="48"/>
      <c r="V171" s="37"/>
      <c r="W171" s="37"/>
      <c r="X171" s="37"/>
      <c r="Y171" s="49"/>
      <c r="Z171" s="138"/>
      <c r="AA171" s="139"/>
      <c r="AB171" s="37"/>
      <c r="AC171" s="37">
        <v>10</v>
      </c>
      <c r="AD171" s="49"/>
      <c r="AE171" s="50"/>
      <c r="AF171" s="37"/>
      <c r="AG171" s="37"/>
      <c r="AH171" s="37"/>
      <c r="AI171" s="49"/>
      <c r="AJ171" s="52">
        <f t="shared" ref="AJ171:AN171" si="336">P171-Z171+AE171+U171</f>
        <v>10</v>
      </c>
      <c r="AK171" s="46">
        <f t="shared" si="336"/>
        <v>10</v>
      </c>
      <c r="AL171" s="46">
        <f t="shared" si="336"/>
        <v>10</v>
      </c>
      <c r="AM171" s="46">
        <f t="shared" si="336"/>
        <v>0</v>
      </c>
      <c r="AN171" s="46">
        <f t="shared" si="336"/>
        <v>0</v>
      </c>
      <c r="AO171" s="37"/>
      <c r="AP171" s="43">
        <f t="shared" si="288"/>
        <v>0</v>
      </c>
      <c r="AQ171" s="41"/>
      <c r="AR171" s="41">
        <v>294</v>
      </c>
      <c r="AS171" s="53"/>
      <c r="AT171" s="54"/>
      <c r="AU171" s="54"/>
      <c r="AV171" s="4"/>
      <c r="AW171" s="4"/>
    </row>
    <row r="172" spans="1:49" ht="42" customHeight="1" x14ac:dyDescent="0.4">
      <c r="A172" s="35">
        <v>167</v>
      </c>
      <c r="B172" s="53" t="s">
        <v>738</v>
      </c>
      <c r="C172" s="41" t="s">
        <v>91</v>
      </c>
      <c r="D172" s="37" t="s">
        <v>739</v>
      </c>
      <c r="E172" s="41" t="s">
        <v>740</v>
      </c>
      <c r="F172" s="37" t="s">
        <v>741</v>
      </c>
      <c r="G172" s="38" t="s">
        <v>42</v>
      </c>
      <c r="H172" s="37"/>
      <c r="I172" s="41" t="s">
        <v>742</v>
      </c>
      <c r="J172" s="41" t="s">
        <v>743</v>
      </c>
      <c r="K172" s="72">
        <v>45241</v>
      </c>
      <c r="L172" s="43">
        <v>2590526372</v>
      </c>
      <c r="M172" s="43">
        <v>465</v>
      </c>
      <c r="N172" s="44"/>
      <c r="O172" s="43">
        <v>0</v>
      </c>
      <c r="P172" s="45">
        <f t="shared" si="0"/>
        <v>0</v>
      </c>
      <c r="Q172" s="46">
        <f t="shared" si="291"/>
        <v>0</v>
      </c>
      <c r="R172" s="46">
        <f t="shared" ref="R172:T172" si="337">AK172</f>
        <v>0</v>
      </c>
      <c r="S172" s="46">
        <f t="shared" si="337"/>
        <v>0</v>
      </c>
      <c r="T172" s="47">
        <f t="shared" si="337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2">
        <f t="shared" ref="AJ172:AN172" si="338">P172-Z172+AE172+U172</f>
        <v>0</v>
      </c>
      <c r="AK172" s="46">
        <f t="shared" si="338"/>
        <v>0</v>
      </c>
      <c r="AL172" s="46">
        <f t="shared" si="338"/>
        <v>0</v>
      </c>
      <c r="AM172" s="46">
        <f t="shared" si="338"/>
        <v>0</v>
      </c>
      <c r="AN172" s="46">
        <f t="shared" si="338"/>
        <v>0</v>
      </c>
      <c r="AO172" s="37"/>
      <c r="AP172" s="43">
        <f t="shared" si="288"/>
        <v>0</v>
      </c>
      <c r="AQ172" s="41"/>
      <c r="AR172" s="41"/>
      <c r="AS172" s="53"/>
      <c r="AT172" s="54"/>
      <c r="AU172" s="54"/>
      <c r="AV172" s="4"/>
      <c r="AW172" s="4"/>
    </row>
    <row r="173" spans="1:49" ht="42" customHeight="1" x14ac:dyDescent="0.4">
      <c r="A173" s="35">
        <v>168</v>
      </c>
      <c r="B173" s="53" t="s">
        <v>744</v>
      </c>
      <c r="C173" s="41" t="s">
        <v>91</v>
      </c>
      <c r="D173" s="41" t="s">
        <v>58</v>
      </c>
      <c r="E173" s="41" t="s">
        <v>745</v>
      </c>
      <c r="F173" s="41" t="s">
        <v>700</v>
      </c>
      <c r="G173" s="53" t="s">
        <v>42</v>
      </c>
      <c r="H173" s="74">
        <v>7500</v>
      </c>
      <c r="I173" s="41" t="s">
        <v>746</v>
      </c>
      <c r="J173" s="41" t="s">
        <v>72</v>
      </c>
      <c r="K173" s="66">
        <v>45328</v>
      </c>
      <c r="L173" s="43" t="s">
        <v>109</v>
      </c>
      <c r="M173" s="43">
        <v>31</v>
      </c>
      <c r="N173" s="41">
        <v>5</v>
      </c>
      <c r="O173" s="43">
        <v>5</v>
      </c>
      <c r="P173" s="45">
        <f t="shared" si="0"/>
        <v>5</v>
      </c>
      <c r="Q173" s="46">
        <f t="shared" si="291"/>
        <v>5</v>
      </c>
      <c r="R173" s="46">
        <f t="shared" ref="R173:T173" si="339">AK173</f>
        <v>5</v>
      </c>
      <c r="S173" s="46">
        <f t="shared" si="339"/>
        <v>5</v>
      </c>
      <c r="T173" s="47">
        <f t="shared" si="339"/>
        <v>5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2">
        <f t="shared" ref="AJ173:AN173" si="340">P173-Z173+AE173+U173</f>
        <v>5</v>
      </c>
      <c r="AK173" s="46">
        <f t="shared" si="340"/>
        <v>5</v>
      </c>
      <c r="AL173" s="46">
        <f t="shared" si="340"/>
        <v>5</v>
      </c>
      <c r="AM173" s="46">
        <f t="shared" si="340"/>
        <v>5</v>
      </c>
      <c r="AN173" s="46">
        <f t="shared" si="340"/>
        <v>5</v>
      </c>
      <c r="AO173" s="37"/>
      <c r="AP173" s="43">
        <f t="shared" si="288"/>
        <v>5</v>
      </c>
      <c r="AQ173" s="41"/>
      <c r="AR173" s="41"/>
      <c r="AS173" s="53"/>
      <c r="AT173" s="54"/>
      <c r="AU173" s="54"/>
      <c r="AV173" s="4"/>
      <c r="AW173" s="4"/>
    </row>
    <row r="174" spans="1:49" ht="42" customHeight="1" x14ac:dyDescent="0.4">
      <c r="A174" s="35">
        <v>169</v>
      </c>
      <c r="B174" s="53" t="s">
        <v>747</v>
      </c>
      <c r="C174" s="41" t="s">
        <v>190</v>
      </c>
      <c r="D174" s="41" t="s">
        <v>58</v>
      </c>
      <c r="E174" s="53" t="s">
        <v>748</v>
      </c>
      <c r="F174" s="41" t="s">
        <v>700</v>
      </c>
      <c r="G174" s="53" t="s">
        <v>42</v>
      </c>
      <c r="H174" s="74"/>
      <c r="I174" s="41" t="s">
        <v>749</v>
      </c>
      <c r="J174" s="41" t="s">
        <v>72</v>
      </c>
      <c r="K174" s="66">
        <v>45673</v>
      </c>
      <c r="L174" s="43" t="s">
        <v>89</v>
      </c>
      <c r="M174" s="43">
        <v>129</v>
      </c>
      <c r="N174" s="41">
        <v>3</v>
      </c>
      <c r="O174" s="43">
        <v>0</v>
      </c>
      <c r="P174" s="45">
        <f t="shared" si="0"/>
        <v>0</v>
      </c>
      <c r="Q174" s="46">
        <f t="shared" si="291"/>
        <v>0</v>
      </c>
      <c r="R174" s="46">
        <f t="shared" ref="R174:T174" si="341">AK174</f>
        <v>0</v>
      </c>
      <c r="S174" s="46">
        <f t="shared" si="341"/>
        <v>3</v>
      </c>
      <c r="T174" s="47">
        <f t="shared" si="341"/>
        <v>3</v>
      </c>
      <c r="U174" s="48"/>
      <c r="V174" s="37"/>
      <c r="W174" s="37">
        <v>3</v>
      </c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2">
        <f t="shared" ref="AJ174:AN174" si="342">P174-Z174+AE174+U174</f>
        <v>0</v>
      </c>
      <c r="AK174" s="46">
        <f t="shared" si="342"/>
        <v>0</v>
      </c>
      <c r="AL174" s="46">
        <f t="shared" si="342"/>
        <v>3</v>
      </c>
      <c r="AM174" s="46">
        <f t="shared" si="342"/>
        <v>3</v>
      </c>
      <c r="AN174" s="46">
        <f t="shared" si="342"/>
        <v>3</v>
      </c>
      <c r="AO174" s="37"/>
      <c r="AP174" s="43">
        <f t="shared" si="288"/>
        <v>3</v>
      </c>
      <c r="AQ174" s="41"/>
      <c r="AR174" s="41"/>
      <c r="AS174" s="53"/>
      <c r="AT174" s="54"/>
      <c r="AU174" s="54"/>
      <c r="AV174" s="4"/>
      <c r="AW174" s="4"/>
    </row>
    <row r="175" spans="1:49" ht="42" customHeight="1" x14ac:dyDescent="0.4">
      <c r="A175" s="35">
        <v>170</v>
      </c>
      <c r="B175" s="55" t="s">
        <v>751</v>
      </c>
      <c r="C175" s="41" t="s">
        <v>91</v>
      </c>
      <c r="D175" s="63" t="s">
        <v>63</v>
      </c>
      <c r="E175" s="57" t="s">
        <v>752</v>
      </c>
      <c r="F175" s="64" t="s">
        <v>700</v>
      </c>
      <c r="G175" s="55" t="s">
        <v>42</v>
      </c>
      <c r="H175" s="65">
        <v>17500</v>
      </c>
      <c r="I175" s="61" t="s">
        <v>753</v>
      </c>
      <c r="J175" s="63" t="s">
        <v>63</v>
      </c>
      <c r="K175" s="72">
        <v>45673</v>
      </c>
      <c r="L175" s="43">
        <v>2225338</v>
      </c>
      <c r="M175" s="43">
        <v>133</v>
      </c>
      <c r="N175" s="53">
        <v>7</v>
      </c>
      <c r="O175" s="43">
        <v>4</v>
      </c>
      <c r="P175" s="45">
        <f t="shared" si="0"/>
        <v>4</v>
      </c>
      <c r="Q175" s="46">
        <f t="shared" si="291"/>
        <v>4</v>
      </c>
      <c r="R175" s="46">
        <f t="shared" ref="R175:T175" si="343">AK175</f>
        <v>4</v>
      </c>
      <c r="S175" s="46">
        <f t="shared" si="343"/>
        <v>8</v>
      </c>
      <c r="T175" s="47">
        <f t="shared" si="343"/>
        <v>7</v>
      </c>
      <c r="U175" s="48"/>
      <c r="V175" s="37"/>
      <c r="W175" s="37">
        <v>5</v>
      </c>
      <c r="X175" s="37"/>
      <c r="Y175" s="49"/>
      <c r="Z175" s="138"/>
      <c r="AA175" s="139"/>
      <c r="AB175" s="37">
        <v>1</v>
      </c>
      <c r="AC175" s="37">
        <v>1</v>
      </c>
      <c r="AD175" s="49"/>
      <c r="AE175" s="50"/>
      <c r="AF175" s="37"/>
      <c r="AG175" s="37"/>
      <c r="AH175" s="37"/>
      <c r="AI175" s="49"/>
      <c r="AJ175" s="52">
        <f t="shared" ref="AJ175:AN175" si="344">P175-Z175+AE175+U175</f>
        <v>4</v>
      </c>
      <c r="AK175" s="46">
        <f t="shared" si="344"/>
        <v>4</v>
      </c>
      <c r="AL175" s="46">
        <f t="shared" si="344"/>
        <v>8</v>
      </c>
      <c r="AM175" s="46">
        <f t="shared" si="344"/>
        <v>7</v>
      </c>
      <c r="AN175" s="46">
        <f t="shared" si="344"/>
        <v>7</v>
      </c>
      <c r="AO175" s="38" t="s">
        <v>755</v>
      </c>
      <c r="AP175" s="43">
        <f t="shared" si="288"/>
        <v>7</v>
      </c>
      <c r="AQ175" s="53"/>
      <c r="AR175" s="53">
        <v>285</v>
      </c>
      <c r="AS175" s="53"/>
      <c r="AT175" s="54"/>
      <c r="AU175" s="54"/>
      <c r="AV175" s="25"/>
      <c r="AW175" s="4"/>
    </row>
    <row r="176" spans="1:49" ht="42" customHeight="1" x14ac:dyDescent="0.4">
      <c r="A176" s="35">
        <v>171</v>
      </c>
      <c r="B176" s="53" t="s">
        <v>756</v>
      </c>
      <c r="C176" s="41" t="s">
        <v>91</v>
      </c>
      <c r="D176" s="41" t="s">
        <v>58</v>
      </c>
      <c r="E176" s="41" t="s">
        <v>757</v>
      </c>
      <c r="F176" s="41" t="s">
        <v>700</v>
      </c>
      <c r="G176" s="53" t="s">
        <v>42</v>
      </c>
      <c r="H176" s="41" t="s">
        <v>97</v>
      </c>
      <c r="I176" s="41" t="s">
        <v>757</v>
      </c>
      <c r="J176" s="41" t="s">
        <v>72</v>
      </c>
      <c r="K176" s="66">
        <v>44592</v>
      </c>
      <c r="L176" s="43"/>
      <c r="M176" s="43"/>
      <c r="N176" s="41">
        <v>0</v>
      </c>
      <c r="O176" s="43">
        <v>0</v>
      </c>
      <c r="P176" s="45">
        <f t="shared" si="0"/>
        <v>0</v>
      </c>
      <c r="Q176" s="46">
        <f t="shared" si="291"/>
        <v>0</v>
      </c>
      <c r="R176" s="46">
        <f t="shared" ref="R176:T176" si="345">AK176</f>
        <v>0</v>
      </c>
      <c r="S176" s="46">
        <f t="shared" si="345"/>
        <v>0</v>
      </c>
      <c r="T176" s="47">
        <f t="shared" si="345"/>
        <v>0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2">
        <f t="shared" ref="AJ176:AN176" si="346">P176-Z176+AE176+U176</f>
        <v>0</v>
      </c>
      <c r="AK176" s="46">
        <f t="shared" si="346"/>
        <v>0</v>
      </c>
      <c r="AL176" s="46">
        <f t="shared" si="346"/>
        <v>0</v>
      </c>
      <c r="AM176" s="46">
        <f t="shared" si="346"/>
        <v>0</v>
      </c>
      <c r="AN176" s="46">
        <f t="shared" si="346"/>
        <v>0</v>
      </c>
      <c r="AO176" s="37"/>
      <c r="AP176" s="43">
        <f t="shared" si="288"/>
        <v>0</v>
      </c>
      <c r="AQ176" s="41"/>
      <c r="AR176" s="41"/>
      <c r="AS176" s="53"/>
      <c r="AT176" s="54"/>
      <c r="AU176" s="54"/>
      <c r="AV176" s="4"/>
      <c r="AW176" s="4"/>
    </row>
    <row r="177" spans="1:49" ht="42" customHeight="1" x14ac:dyDescent="0.4">
      <c r="A177" s="35">
        <v>172</v>
      </c>
      <c r="B177" s="650" t="s">
        <v>759</v>
      </c>
      <c r="C177" s="41" t="s">
        <v>91</v>
      </c>
      <c r="D177" s="63" t="s">
        <v>58</v>
      </c>
      <c r="E177" s="41" t="s">
        <v>406</v>
      </c>
      <c r="F177" s="41" t="s">
        <v>700</v>
      </c>
      <c r="G177" s="53" t="s">
        <v>42</v>
      </c>
      <c r="H177" s="74">
        <v>3800</v>
      </c>
      <c r="I177" s="41" t="s">
        <v>760</v>
      </c>
      <c r="J177" s="41" t="s">
        <v>72</v>
      </c>
      <c r="K177" s="72">
        <v>45687</v>
      </c>
      <c r="L177" s="43" t="s">
        <v>109</v>
      </c>
      <c r="M177" s="43">
        <v>150</v>
      </c>
      <c r="N177" s="131" t="s">
        <v>761</v>
      </c>
      <c r="O177" s="43">
        <v>7</v>
      </c>
      <c r="P177" s="45">
        <f t="shared" si="0"/>
        <v>7</v>
      </c>
      <c r="Q177" s="46">
        <f t="shared" si="291"/>
        <v>7</v>
      </c>
      <c r="R177" s="46">
        <f t="shared" ref="R177:T177" si="347">AK177</f>
        <v>7</v>
      </c>
      <c r="S177" s="46">
        <f t="shared" si="347"/>
        <v>7</v>
      </c>
      <c r="T177" s="47">
        <f t="shared" si="347"/>
        <v>7</v>
      </c>
      <c r="U177" s="48"/>
      <c r="V177" s="37"/>
      <c r="W177" s="37"/>
      <c r="X177" s="37"/>
      <c r="Y177" s="49">
        <v>1</v>
      </c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2">
        <f t="shared" ref="AJ177:AN177" si="348">P177-Z177+AE177+U177</f>
        <v>7</v>
      </c>
      <c r="AK177" s="46">
        <f t="shared" si="348"/>
        <v>7</v>
      </c>
      <c r="AL177" s="46">
        <f t="shared" si="348"/>
        <v>7</v>
      </c>
      <c r="AM177" s="46">
        <f t="shared" si="348"/>
        <v>7</v>
      </c>
      <c r="AN177" s="46">
        <f t="shared" si="348"/>
        <v>8</v>
      </c>
      <c r="AO177" s="37"/>
      <c r="AP177" s="43">
        <f t="shared" si="288"/>
        <v>8</v>
      </c>
      <c r="AQ177" s="53"/>
      <c r="AR177" s="53"/>
      <c r="AS177" s="53"/>
      <c r="AT177" s="54"/>
      <c r="AU177" s="54"/>
      <c r="AV177" s="4"/>
      <c r="AW177" s="4"/>
    </row>
    <row r="178" spans="1:49" ht="42" customHeight="1" x14ac:dyDescent="0.4">
      <c r="A178" s="35">
        <v>173</v>
      </c>
      <c r="B178" s="44" t="s">
        <v>762</v>
      </c>
      <c r="C178" s="44" t="s">
        <v>155</v>
      </c>
      <c r="D178" s="41"/>
      <c r="E178" s="41" t="s">
        <v>689</v>
      </c>
      <c r="F178" s="41" t="s">
        <v>700</v>
      </c>
      <c r="G178" s="44" t="s">
        <v>42</v>
      </c>
      <c r="H178" s="41"/>
      <c r="I178" s="44"/>
      <c r="J178" s="41" t="s">
        <v>72</v>
      </c>
      <c r="K178" s="72">
        <v>45464</v>
      </c>
      <c r="L178" s="43"/>
      <c r="M178" s="43">
        <v>87</v>
      </c>
      <c r="N178" s="44"/>
      <c r="O178" s="43">
        <v>0</v>
      </c>
      <c r="P178" s="45">
        <f t="shared" si="0"/>
        <v>0</v>
      </c>
      <c r="Q178" s="46">
        <f t="shared" si="291"/>
        <v>0</v>
      </c>
      <c r="R178" s="46">
        <f t="shared" ref="R178:T178" si="349">AK178</f>
        <v>0</v>
      </c>
      <c r="S178" s="46">
        <f t="shared" si="349"/>
        <v>0</v>
      </c>
      <c r="T178" s="47">
        <f t="shared" si="349"/>
        <v>0</v>
      </c>
      <c r="U178" s="48"/>
      <c r="V178" s="37"/>
      <c r="W178" s="37"/>
      <c r="X178" s="37"/>
      <c r="Y178" s="49"/>
      <c r="Z178" s="50"/>
      <c r="AA178" s="37"/>
      <c r="AB178" s="37"/>
      <c r="AC178" s="37"/>
      <c r="AD178" s="49"/>
      <c r="AE178" s="50"/>
      <c r="AF178" s="37"/>
      <c r="AG178" s="37"/>
      <c r="AH178" s="37"/>
      <c r="AI178" s="49"/>
      <c r="AJ178" s="52">
        <f t="shared" ref="AJ178:AN178" si="350">P178-Z178+AE178+U178</f>
        <v>0</v>
      </c>
      <c r="AK178" s="46">
        <f t="shared" si="350"/>
        <v>0</v>
      </c>
      <c r="AL178" s="46">
        <f t="shared" si="350"/>
        <v>0</v>
      </c>
      <c r="AM178" s="46">
        <f t="shared" si="350"/>
        <v>0</v>
      </c>
      <c r="AN178" s="46">
        <f t="shared" si="350"/>
        <v>0</v>
      </c>
      <c r="AO178" s="37"/>
      <c r="AP178" s="43">
        <f t="shared" si="288"/>
        <v>0</v>
      </c>
      <c r="AQ178" s="41"/>
      <c r="AR178" s="41"/>
      <c r="AS178" s="53"/>
      <c r="AT178" s="54"/>
      <c r="AU178" s="54"/>
      <c r="AV178" s="4"/>
      <c r="AW178" s="4"/>
    </row>
    <row r="179" spans="1:49" ht="42" customHeight="1" x14ac:dyDescent="0.4">
      <c r="A179" s="35">
        <v>174</v>
      </c>
      <c r="B179" s="44" t="s">
        <v>763</v>
      </c>
      <c r="C179" s="44" t="s">
        <v>132</v>
      </c>
      <c r="D179" s="41" t="s">
        <v>176</v>
      </c>
      <c r="E179" s="41" t="s">
        <v>764</v>
      </c>
      <c r="F179" s="41" t="s">
        <v>700</v>
      </c>
      <c r="G179" s="44" t="s">
        <v>42</v>
      </c>
      <c r="H179" s="41"/>
      <c r="I179" s="44"/>
      <c r="J179" s="41" t="s">
        <v>386</v>
      </c>
      <c r="K179" s="72">
        <v>45539</v>
      </c>
      <c r="L179" s="43" t="s">
        <v>625</v>
      </c>
      <c r="M179" s="43">
        <v>33</v>
      </c>
      <c r="N179" s="44"/>
      <c r="O179" s="43">
        <v>3</v>
      </c>
      <c r="P179" s="45">
        <f t="shared" si="0"/>
        <v>3</v>
      </c>
      <c r="Q179" s="46">
        <f t="shared" si="291"/>
        <v>3</v>
      </c>
      <c r="R179" s="46">
        <f t="shared" ref="R179:T179" si="351">AK179</f>
        <v>3</v>
      </c>
      <c r="S179" s="46">
        <f t="shared" si="351"/>
        <v>3</v>
      </c>
      <c r="T179" s="47">
        <f t="shared" si="351"/>
        <v>3</v>
      </c>
      <c r="U179" s="48"/>
      <c r="V179" s="37"/>
      <c r="W179" s="37"/>
      <c r="X179" s="37"/>
      <c r="Y179" s="49"/>
      <c r="Z179" s="50"/>
      <c r="AA179" s="139"/>
      <c r="AB179" s="37"/>
      <c r="AC179" s="37"/>
      <c r="AD179" s="49"/>
      <c r="AE179" s="50"/>
      <c r="AF179" s="37"/>
      <c r="AG179" s="37"/>
      <c r="AH179" s="37"/>
      <c r="AI179" s="49"/>
      <c r="AJ179" s="52">
        <f t="shared" ref="AJ179:AN179" si="352">P179-Z179+AE179+U179</f>
        <v>3</v>
      </c>
      <c r="AK179" s="46">
        <f t="shared" si="352"/>
        <v>3</v>
      </c>
      <c r="AL179" s="46">
        <f t="shared" si="352"/>
        <v>3</v>
      </c>
      <c r="AM179" s="46">
        <f t="shared" si="352"/>
        <v>3</v>
      </c>
      <c r="AN179" s="46">
        <f t="shared" si="352"/>
        <v>3</v>
      </c>
      <c r="AO179" s="37"/>
      <c r="AP179" s="43">
        <f t="shared" si="288"/>
        <v>3</v>
      </c>
      <c r="AQ179" s="41"/>
      <c r="AR179" s="41"/>
      <c r="AS179" s="53"/>
      <c r="AT179" s="54"/>
      <c r="AU179" s="54"/>
      <c r="AV179" s="4"/>
      <c r="AW179" s="4"/>
    </row>
    <row r="180" spans="1:49" ht="48.75" customHeight="1" x14ac:dyDescent="0.4">
      <c r="A180" s="35">
        <v>175</v>
      </c>
      <c r="B180" s="73" t="s">
        <v>765</v>
      </c>
      <c r="C180" s="44" t="s">
        <v>132</v>
      </c>
      <c r="D180" s="41" t="s">
        <v>58</v>
      </c>
      <c r="E180" s="41" t="s">
        <v>766</v>
      </c>
      <c r="F180" s="41" t="s">
        <v>700</v>
      </c>
      <c r="G180" s="44"/>
      <c r="H180" s="41"/>
      <c r="I180" s="41" t="s">
        <v>766</v>
      </c>
      <c r="J180" s="41" t="s">
        <v>72</v>
      </c>
      <c r="K180" s="72">
        <v>45574</v>
      </c>
      <c r="L180" s="43" t="s">
        <v>142</v>
      </c>
      <c r="M180" s="43">
        <v>74</v>
      </c>
      <c r="N180" s="44"/>
      <c r="O180" s="43">
        <v>5</v>
      </c>
      <c r="P180" s="45">
        <f t="shared" si="0"/>
        <v>5</v>
      </c>
      <c r="Q180" s="46">
        <f t="shared" si="291"/>
        <v>5</v>
      </c>
      <c r="R180" s="46">
        <f t="shared" ref="R180:T180" si="353">AK180</f>
        <v>5</v>
      </c>
      <c r="S180" s="46">
        <f t="shared" si="353"/>
        <v>5</v>
      </c>
      <c r="T180" s="47">
        <f t="shared" si="353"/>
        <v>5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2">
        <f t="shared" ref="AJ180:AN180" si="354">P180-Z180+AE180+U180</f>
        <v>5</v>
      </c>
      <c r="AK180" s="46">
        <f t="shared" si="354"/>
        <v>5</v>
      </c>
      <c r="AL180" s="46">
        <f t="shared" si="354"/>
        <v>5</v>
      </c>
      <c r="AM180" s="46">
        <f t="shared" si="354"/>
        <v>5</v>
      </c>
      <c r="AN180" s="46">
        <f t="shared" si="354"/>
        <v>5</v>
      </c>
      <c r="AO180" s="37"/>
      <c r="AP180" s="43">
        <f t="shared" si="288"/>
        <v>5</v>
      </c>
      <c r="AQ180" s="41"/>
      <c r="AR180" s="41"/>
      <c r="AS180" s="53"/>
      <c r="AT180" s="54"/>
      <c r="AU180" s="54"/>
      <c r="AV180" s="4"/>
      <c r="AW180" s="4"/>
    </row>
    <row r="181" spans="1:49" ht="56.25" customHeight="1" x14ac:dyDescent="0.4">
      <c r="A181" s="35">
        <v>176</v>
      </c>
      <c r="B181" s="73" t="s">
        <v>767</v>
      </c>
      <c r="C181" s="44" t="s">
        <v>132</v>
      </c>
      <c r="D181" s="41" t="s">
        <v>58</v>
      </c>
      <c r="E181" s="41" t="s">
        <v>768</v>
      </c>
      <c r="F181" s="41" t="s">
        <v>700</v>
      </c>
      <c r="G181" s="44"/>
      <c r="H181" s="41"/>
      <c r="I181" s="41" t="s">
        <v>768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v>5</v>
      </c>
      <c r="P181" s="45">
        <f t="shared" si="0"/>
        <v>5</v>
      </c>
      <c r="Q181" s="46">
        <f t="shared" si="291"/>
        <v>5</v>
      </c>
      <c r="R181" s="46">
        <f t="shared" ref="R181:T181" si="355">AK181</f>
        <v>5</v>
      </c>
      <c r="S181" s="46">
        <f t="shared" si="355"/>
        <v>5</v>
      </c>
      <c r="T181" s="47">
        <f t="shared" si="355"/>
        <v>5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2">
        <f t="shared" ref="AJ181:AN181" si="356">P181-Z181+AE181+U181</f>
        <v>5</v>
      </c>
      <c r="AK181" s="46">
        <f t="shared" si="356"/>
        <v>5</v>
      </c>
      <c r="AL181" s="46">
        <f t="shared" si="356"/>
        <v>5</v>
      </c>
      <c r="AM181" s="46">
        <f t="shared" si="356"/>
        <v>5</v>
      </c>
      <c r="AN181" s="46">
        <f t="shared" si="356"/>
        <v>5</v>
      </c>
      <c r="AO181" s="37"/>
      <c r="AP181" s="43">
        <f t="shared" si="288"/>
        <v>5</v>
      </c>
      <c r="AQ181" s="41"/>
      <c r="AR181" s="41"/>
      <c r="AS181" s="53"/>
      <c r="AT181" s="54"/>
      <c r="AU181" s="54"/>
      <c r="AV181" s="4"/>
      <c r="AW181" s="4"/>
    </row>
    <row r="182" spans="1:49" ht="56.25" customHeight="1" x14ac:dyDescent="0.4">
      <c r="A182" s="35">
        <v>177</v>
      </c>
      <c r="B182" s="73" t="s">
        <v>770</v>
      </c>
      <c r="C182" s="44" t="s">
        <v>155</v>
      </c>
      <c r="D182" s="53" t="s">
        <v>176</v>
      </c>
      <c r="E182" s="41" t="s">
        <v>771</v>
      </c>
      <c r="F182" s="41" t="s">
        <v>700</v>
      </c>
      <c r="G182" s="44" t="s">
        <v>42</v>
      </c>
      <c r="H182" s="74">
        <v>9600</v>
      </c>
      <c r="I182" s="41" t="s">
        <v>771</v>
      </c>
      <c r="J182" s="41" t="s">
        <v>160</v>
      </c>
      <c r="K182" s="72">
        <v>45666</v>
      </c>
      <c r="L182" s="43" t="s">
        <v>45</v>
      </c>
      <c r="M182" s="43">
        <v>117</v>
      </c>
      <c r="N182" s="44" t="s">
        <v>772</v>
      </c>
      <c r="O182" s="43">
        <v>0</v>
      </c>
      <c r="P182" s="45">
        <f t="shared" si="0"/>
        <v>0</v>
      </c>
      <c r="Q182" s="46">
        <f t="shared" si="291"/>
        <v>2</v>
      </c>
      <c r="R182" s="46">
        <f t="shared" ref="R182:T182" si="357">AK182</f>
        <v>0</v>
      </c>
      <c r="S182" s="46">
        <f t="shared" si="357"/>
        <v>0</v>
      </c>
      <c r="T182" s="47">
        <f t="shared" si="357"/>
        <v>0</v>
      </c>
      <c r="U182" s="48">
        <v>2</v>
      </c>
      <c r="V182" s="37"/>
      <c r="W182" s="37"/>
      <c r="X182" s="37"/>
      <c r="Y182" s="49"/>
      <c r="Z182" s="50"/>
      <c r="AA182" s="139">
        <v>2</v>
      </c>
      <c r="AB182" s="37"/>
      <c r="AC182" s="37"/>
      <c r="AD182" s="49"/>
      <c r="AE182" s="50"/>
      <c r="AF182" s="37"/>
      <c r="AG182" s="37"/>
      <c r="AH182" s="37"/>
      <c r="AI182" s="49"/>
      <c r="AJ182" s="52">
        <f t="shared" ref="AJ182:AN182" si="358">P182-Z182+AE182+U182</f>
        <v>2</v>
      </c>
      <c r="AK182" s="46">
        <f t="shared" si="358"/>
        <v>0</v>
      </c>
      <c r="AL182" s="46">
        <f t="shared" si="358"/>
        <v>0</v>
      </c>
      <c r="AM182" s="46">
        <f t="shared" si="358"/>
        <v>0</v>
      </c>
      <c r="AN182" s="46">
        <f t="shared" si="358"/>
        <v>0</v>
      </c>
      <c r="AO182" s="37"/>
      <c r="AP182" s="43">
        <f t="shared" si="288"/>
        <v>0</v>
      </c>
      <c r="AQ182" s="41">
        <v>2901427906</v>
      </c>
      <c r="AR182" s="41">
        <v>265</v>
      </c>
      <c r="AS182" s="53" t="s">
        <v>774</v>
      </c>
      <c r="AT182" s="54"/>
      <c r="AU182" s="54"/>
      <c r="AV182" s="4"/>
      <c r="AW182" s="4"/>
    </row>
    <row r="183" spans="1:49" ht="42" customHeight="1" x14ac:dyDescent="0.4">
      <c r="A183" s="35">
        <v>178</v>
      </c>
      <c r="B183" s="53" t="s">
        <v>775</v>
      </c>
      <c r="C183" s="41" t="s">
        <v>91</v>
      </c>
      <c r="D183" s="41" t="s">
        <v>58</v>
      </c>
      <c r="E183" s="41" t="s">
        <v>776</v>
      </c>
      <c r="F183" s="41" t="s">
        <v>700</v>
      </c>
      <c r="G183" s="41" t="s">
        <v>42</v>
      </c>
      <c r="H183" s="74">
        <v>3800</v>
      </c>
      <c r="I183" s="41" t="s">
        <v>777</v>
      </c>
      <c r="J183" s="41" t="s">
        <v>72</v>
      </c>
      <c r="K183" s="72">
        <v>45574</v>
      </c>
      <c r="L183" s="43" t="s">
        <v>142</v>
      </c>
      <c r="M183" s="43">
        <v>72</v>
      </c>
      <c r="N183" s="133" t="s">
        <v>779</v>
      </c>
      <c r="O183" s="43">
        <v>15</v>
      </c>
      <c r="P183" s="45">
        <f t="shared" si="0"/>
        <v>15</v>
      </c>
      <c r="Q183" s="46">
        <f t="shared" si="291"/>
        <v>15</v>
      </c>
      <c r="R183" s="46">
        <f t="shared" ref="R183:T183" si="359">AK183</f>
        <v>15</v>
      </c>
      <c r="S183" s="46">
        <f t="shared" si="359"/>
        <v>15</v>
      </c>
      <c r="T183" s="47">
        <f t="shared" si="359"/>
        <v>15</v>
      </c>
      <c r="U183" s="48"/>
      <c r="V183" s="37"/>
      <c r="W183" s="37"/>
      <c r="X183" s="37"/>
      <c r="Y183" s="49"/>
      <c r="Z183" s="138"/>
      <c r="AA183" s="139"/>
      <c r="AB183" s="37"/>
      <c r="AC183" s="37"/>
      <c r="AD183" s="49">
        <v>1</v>
      </c>
      <c r="AE183" s="50"/>
      <c r="AF183" s="37"/>
      <c r="AG183" s="37"/>
      <c r="AH183" s="37"/>
      <c r="AI183" s="49"/>
      <c r="AJ183" s="52">
        <f t="shared" ref="AJ183:AN183" si="360">P183-Z183+AE183+U183</f>
        <v>15</v>
      </c>
      <c r="AK183" s="46">
        <f t="shared" si="360"/>
        <v>15</v>
      </c>
      <c r="AL183" s="46">
        <f t="shared" si="360"/>
        <v>15</v>
      </c>
      <c r="AM183" s="46">
        <f t="shared" si="360"/>
        <v>15</v>
      </c>
      <c r="AN183" s="46">
        <f t="shared" si="360"/>
        <v>14</v>
      </c>
      <c r="AO183" s="37"/>
      <c r="AP183" s="43">
        <f t="shared" si="288"/>
        <v>14</v>
      </c>
      <c r="AQ183" s="41"/>
      <c r="AR183" s="41">
        <v>311</v>
      </c>
      <c r="AS183" s="53"/>
      <c r="AT183" s="54"/>
      <c r="AU183" s="54"/>
      <c r="AV183" s="158"/>
      <c r="AW183" s="158"/>
    </row>
    <row r="184" spans="1:49" ht="42" customHeight="1" x14ac:dyDescent="0.4">
      <c r="A184" s="35">
        <v>179</v>
      </c>
      <c r="B184" s="53" t="s">
        <v>781</v>
      </c>
      <c r="C184" s="41" t="s">
        <v>91</v>
      </c>
      <c r="D184" s="41" t="s">
        <v>411</v>
      </c>
      <c r="E184" s="41" t="s">
        <v>782</v>
      </c>
      <c r="F184" s="41" t="s">
        <v>472</v>
      </c>
      <c r="G184" s="53" t="s">
        <v>42</v>
      </c>
      <c r="H184" s="41"/>
      <c r="I184" s="41" t="s">
        <v>782</v>
      </c>
      <c r="J184" s="41" t="s">
        <v>72</v>
      </c>
      <c r="K184" s="72">
        <v>45139</v>
      </c>
      <c r="L184" s="43">
        <v>781781092133</v>
      </c>
      <c r="M184" s="43">
        <v>419</v>
      </c>
      <c r="N184" s="44"/>
      <c r="O184" s="43">
        <v>1</v>
      </c>
      <c r="P184" s="45">
        <f t="shared" si="0"/>
        <v>1</v>
      </c>
      <c r="Q184" s="46">
        <f t="shared" si="291"/>
        <v>1</v>
      </c>
      <c r="R184" s="46">
        <f t="shared" ref="R184:T184" si="361">AK184</f>
        <v>1</v>
      </c>
      <c r="S184" s="46">
        <f t="shared" si="361"/>
        <v>1</v>
      </c>
      <c r="T184" s="47">
        <f t="shared" si="361"/>
        <v>1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2">
        <f t="shared" ref="AJ184:AN184" si="362">P184-Z184+AE184+U184</f>
        <v>1</v>
      </c>
      <c r="AK184" s="46">
        <f t="shared" si="362"/>
        <v>1</v>
      </c>
      <c r="AL184" s="46">
        <f t="shared" si="362"/>
        <v>1</v>
      </c>
      <c r="AM184" s="46">
        <f t="shared" si="362"/>
        <v>1</v>
      </c>
      <c r="AN184" s="46">
        <f t="shared" si="362"/>
        <v>1</v>
      </c>
      <c r="AO184" s="37"/>
      <c r="AP184" s="43">
        <f t="shared" si="288"/>
        <v>1</v>
      </c>
      <c r="AQ184" s="41"/>
      <c r="AR184" s="41"/>
      <c r="AS184" s="53"/>
      <c r="AT184" s="54"/>
      <c r="AU184" s="54"/>
      <c r="AV184" s="4"/>
      <c r="AW184" s="4"/>
    </row>
    <row r="185" spans="1:49" ht="42" customHeight="1" x14ac:dyDescent="0.4">
      <c r="A185" s="35">
        <v>180</v>
      </c>
      <c r="B185" s="55" t="s">
        <v>784</v>
      </c>
      <c r="C185" s="58" t="s">
        <v>38</v>
      </c>
      <c r="D185" s="56" t="s">
        <v>58</v>
      </c>
      <c r="E185" s="57" t="s">
        <v>59</v>
      </c>
      <c r="F185" s="58" t="s">
        <v>439</v>
      </c>
      <c r="G185" s="59" t="s">
        <v>42</v>
      </c>
      <c r="H185" s="58"/>
      <c r="I185" s="61" t="s">
        <v>785</v>
      </c>
      <c r="J185" s="74" t="s">
        <v>58</v>
      </c>
      <c r="K185" s="66">
        <v>44592</v>
      </c>
      <c r="L185" s="43"/>
      <c r="M185" s="43"/>
      <c r="N185" s="41"/>
      <c r="O185" s="43">
        <v>1</v>
      </c>
      <c r="P185" s="45">
        <f t="shared" si="0"/>
        <v>1</v>
      </c>
      <c r="Q185" s="46">
        <f t="shared" si="291"/>
        <v>1</v>
      </c>
      <c r="R185" s="46">
        <f t="shared" ref="R185:T185" si="363">AK185</f>
        <v>1</v>
      </c>
      <c r="S185" s="46">
        <f t="shared" si="363"/>
        <v>1</v>
      </c>
      <c r="T185" s="47">
        <f t="shared" si="363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2">
        <f t="shared" ref="AJ185:AN185" si="364">P185-Z185+AE185+U185</f>
        <v>1</v>
      </c>
      <c r="AK185" s="46">
        <f t="shared" si="364"/>
        <v>1</v>
      </c>
      <c r="AL185" s="46">
        <f t="shared" si="364"/>
        <v>1</v>
      </c>
      <c r="AM185" s="46">
        <f t="shared" si="364"/>
        <v>1</v>
      </c>
      <c r="AN185" s="46">
        <f t="shared" si="364"/>
        <v>1</v>
      </c>
      <c r="AO185" s="37"/>
      <c r="AP185" s="43">
        <f t="shared" si="288"/>
        <v>1</v>
      </c>
      <c r="AQ185" s="41"/>
      <c r="AR185" s="41"/>
      <c r="AS185" s="53"/>
      <c r="AT185" s="54"/>
      <c r="AU185" s="54"/>
      <c r="AV185" s="4"/>
      <c r="AW185" s="4"/>
    </row>
    <row r="186" spans="1:49" ht="42" customHeight="1" x14ac:dyDescent="0.4">
      <c r="A186" s="35">
        <v>181</v>
      </c>
      <c r="B186" s="55" t="s">
        <v>787</v>
      </c>
      <c r="C186" s="58" t="s">
        <v>38</v>
      </c>
      <c r="D186" s="63" t="s">
        <v>788</v>
      </c>
      <c r="E186" s="57" t="s">
        <v>788</v>
      </c>
      <c r="F186" s="64" t="s">
        <v>789</v>
      </c>
      <c r="G186" s="55" t="s">
        <v>42</v>
      </c>
      <c r="H186" s="64"/>
      <c r="I186" s="61" t="s">
        <v>790</v>
      </c>
      <c r="J186" s="63" t="s">
        <v>788</v>
      </c>
      <c r="K186" s="66">
        <v>44592</v>
      </c>
      <c r="L186" s="43"/>
      <c r="M186" s="43"/>
      <c r="N186" s="53"/>
      <c r="O186" s="43">
        <v>1</v>
      </c>
      <c r="P186" s="45">
        <f t="shared" si="0"/>
        <v>1</v>
      </c>
      <c r="Q186" s="46">
        <f t="shared" si="291"/>
        <v>1</v>
      </c>
      <c r="R186" s="46">
        <f t="shared" ref="R186:T186" si="365">AK186</f>
        <v>1</v>
      </c>
      <c r="S186" s="46">
        <f t="shared" si="365"/>
        <v>1</v>
      </c>
      <c r="T186" s="47">
        <f t="shared" si="365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2">
        <f t="shared" ref="AJ186:AN186" si="366">P186-Z186+AE186+U186</f>
        <v>1</v>
      </c>
      <c r="AK186" s="46">
        <f t="shared" si="366"/>
        <v>1</v>
      </c>
      <c r="AL186" s="46">
        <f t="shared" si="366"/>
        <v>1</v>
      </c>
      <c r="AM186" s="46">
        <f t="shared" si="366"/>
        <v>1</v>
      </c>
      <c r="AN186" s="46">
        <f t="shared" si="366"/>
        <v>1</v>
      </c>
      <c r="AO186" s="37"/>
      <c r="AP186" s="43">
        <f t="shared" si="288"/>
        <v>1</v>
      </c>
      <c r="AQ186" s="41"/>
      <c r="AR186" s="41"/>
      <c r="AS186" s="53"/>
      <c r="AT186" s="54"/>
      <c r="AU186" s="54"/>
      <c r="AV186" s="4"/>
      <c r="AW186" s="4"/>
    </row>
    <row r="187" spans="1:49" ht="42" customHeight="1" x14ac:dyDescent="0.4">
      <c r="A187" s="35">
        <v>182</v>
      </c>
      <c r="B187" s="53" t="s">
        <v>791</v>
      </c>
      <c r="C187" s="41" t="s">
        <v>91</v>
      </c>
      <c r="D187" s="41" t="s">
        <v>72</v>
      </c>
      <c r="E187" s="41" t="s">
        <v>792</v>
      </c>
      <c r="F187" s="41" t="s">
        <v>793</v>
      </c>
      <c r="G187" s="53" t="s">
        <v>42</v>
      </c>
      <c r="H187" s="74">
        <v>1300</v>
      </c>
      <c r="I187" s="41" t="s">
        <v>794</v>
      </c>
      <c r="J187" s="41" t="s">
        <v>72</v>
      </c>
      <c r="K187" s="72">
        <v>45316</v>
      </c>
      <c r="L187" s="43"/>
      <c r="M187" s="43">
        <v>15</v>
      </c>
      <c r="N187" s="53"/>
      <c r="O187" s="43">
        <v>5</v>
      </c>
      <c r="P187" s="45">
        <f t="shared" si="0"/>
        <v>5</v>
      </c>
      <c r="Q187" s="46">
        <f t="shared" si="291"/>
        <v>5</v>
      </c>
      <c r="R187" s="46">
        <f t="shared" ref="R187:T187" si="367">AK187</f>
        <v>5</v>
      </c>
      <c r="S187" s="46">
        <f t="shared" si="367"/>
        <v>5</v>
      </c>
      <c r="T187" s="47">
        <f t="shared" si="367"/>
        <v>5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2">
        <f t="shared" ref="AJ187:AN187" si="368">P187-Z187+AE187+U187</f>
        <v>5</v>
      </c>
      <c r="AK187" s="46">
        <f t="shared" si="368"/>
        <v>5</v>
      </c>
      <c r="AL187" s="46">
        <f t="shared" si="368"/>
        <v>5</v>
      </c>
      <c r="AM187" s="46">
        <f t="shared" si="368"/>
        <v>5</v>
      </c>
      <c r="AN187" s="46">
        <f t="shared" si="368"/>
        <v>5</v>
      </c>
      <c r="AO187" s="37"/>
      <c r="AP187" s="43">
        <f t="shared" si="288"/>
        <v>5</v>
      </c>
      <c r="AQ187" s="41"/>
      <c r="AR187" s="41"/>
      <c r="AS187" s="53"/>
      <c r="AT187" s="54"/>
      <c r="AU187" s="54"/>
      <c r="AV187" s="4"/>
      <c r="AW187" s="4"/>
    </row>
    <row r="188" spans="1:49" ht="42" customHeight="1" x14ac:dyDescent="0.4">
      <c r="A188" s="35">
        <v>183</v>
      </c>
      <c r="B188" s="53" t="s">
        <v>795</v>
      </c>
      <c r="C188" s="41" t="s">
        <v>91</v>
      </c>
      <c r="D188" s="41" t="s">
        <v>72</v>
      </c>
      <c r="E188" s="41" t="s">
        <v>792</v>
      </c>
      <c r="F188" s="41" t="s">
        <v>796</v>
      </c>
      <c r="G188" s="53" t="s">
        <v>42</v>
      </c>
      <c r="H188" s="74">
        <v>2800</v>
      </c>
      <c r="I188" s="41" t="s">
        <v>797</v>
      </c>
      <c r="J188" s="41" t="s">
        <v>72</v>
      </c>
      <c r="K188" s="72">
        <v>45107</v>
      </c>
      <c r="L188" s="43" t="s">
        <v>109</v>
      </c>
      <c r="M188" s="43">
        <v>392</v>
      </c>
      <c r="N188" s="44"/>
      <c r="O188" s="43">
        <v>2</v>
      </c>
      <c r="P188" s="45">
        <f t="shared" si="0"/>
        <v>2</v>
      </c>
      <c r="Q188" s="46">
        <f t="shared" si="291"/>
        <v>2</v>
      </c>
      <c r="R188" s="46">
        <f t="shared" ref="R188:T188" si="369">AK188</f>
        <v>2</v>
      </c>
      <c r="S188" s="46">
        <f t="shared" si="369"/>
        <v>2</v>
      </c>
      <c r="T188" s="47">
        <f t="shared" si="369"/>
        <v>2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2">
        <f t="shared" ref="AJ188:AN188" si="370">P188-Z188+AE188+U188</f>
        <v>2</v>
      </c>
      <c r="AK188" s="46">
        <f t="shared" si="370"/>
        <v>2</v>
      </c>
      <c r="AL188" s="46">
        <f t="shared" si="370"/>
        <v>2</v>
      </c>
      <c r="AM188" s="46">
        <f t="shared" si="370"/>
        <v>2</v>
      </c>
      <c r="AN188" s="46">
        <f t="shared" si="370"/>
        <v>2</v>
      </c>
      <c r="AO188" s="37"/>
      <c r="AP188" s="43">
        <f t="shared" si="288"/>
        <v>2</v>
      </c>
      <c r="AQ188" s="41"/>
      <c r="AR188" s="41"/>
      <c r="AS188" s="53"/>
      <c r="AT188" s="54"/>
      <c r="AU188" s="54"/>
      <c r="AV188" s="4"/>
      <c r="AW188" s="4"/>
    </row>
    <row r="189" spans="1:49" ht="42" customHeight="1" x14ac:dyDescent="0.4">
      <c r="A189" s="35">
        <v>184</v>
      </c>
      <c r="B189" s="67" t="s">
        <v>798</v>
      </c>
      <c r="C189" s="41" t="s">
        <v>190</v>
      </c>
      <c r="D189" s="41" t="s">
        <v>72</v>
      </c>
      <c r="E189" s="41" t="s">
        <v>792</v>
      </c>
      <c r="F189" s="41" t="s">
        <v>799</v>
      </c>
      <c r="G189" s="53" t="s">
        <v>42</v>
      </c>
      <c r="H189" s="74"/>
      <c r="I189" s="41" t="s">
        <v>800</v>
      </c>
      <c r="J189" s="41" t="s">
        <v>72</v>
      </c>
      <c r="K189" s="72">
        <v>45566</v>
      </c>
      <c r="L189" s="43" t="s">
        <v>277</v>
      </c>
      <c r="M189" s="43">
        <v>68</v>
      </c>
      <c r="N189" s="44"/>
      <c r="O189" s="43">
        <v>2</v>
      </c>
      <c r="P189" s="45">
        <f t="shared" si="0"/>
        <v>2</v>
      </c>
      <c r="Q189" s="46">
        <f t="shared" si="291"/>
        <v>2</v>
      </c>
      <c r="R189" s="46">
        <f t="shared" ref="R189:T189" si="371">AK189</f>
        <v>2</v>
      </c>
      <c r="S189" s="46">
        <f t="shared" si="371"/>
        <v>2</v>
      </c>
      <c r="T189" s="47">
        <f t="shared" si="371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2">
        <f t="shared" ref="AJ189:AN189" si="372">P189-Z189+AE189+U189</f>
        <v>2</v>
      </c>
      <c r="AK189" s="46">
        <f t="shared" si="372"/>
        <v>2</v>
      </c>
      <c r="AL189" s="46">
        <f t="shared" si="372"/>
        <v>2</v>
      </c>
      <c r="AM189" s="46">
        <f t="shared" si="372"/>
        <v>2</v>
      </c>
      <c r="AN189" s="46">
        <f t="shared" si="372"/>
        <v>2</v>
      </c>
      <c r="AO189" s="37"/>
      <c r="AP189" s="43">
        <f t="shared" si="288"/>
        <v>2</v>
      </c>
      <c r="AQ189" s="41"/>
      <c r="AR189" s="41"/>
      <c r="AS189" s="53"/>
      <c r="AT189" s="54"/>
      <c r="AU189" s="54"/>
      <c r="AV189" s="4"/>
      <c r="AW189" s="4"/>
    </row>
    <row r="190" spans="1:49" ht="42" customHeight="1" x14ac:dyDescent="0.4">
      <c r="A190" s="35">
        <v>185</v>
      </c>
      <c r="B190" s="53" t="s">
        <v>801</v>
      </c>
      <c r="C190" s="41" t="s">
        <v>91</v>
      </c>
      <c r="D190" s="41" t="s">
        <v>72</v>
      </c>
      <c r="E190" s="41" t="s">
        <v>792</v>
      </c>
      <c r="F190" s="41" t="s">
        <v>802</v>
      </c>
      <c r="G190" s="53" t="s">
        <v>42</v>
      </c>
      <c r="H190" s="159" t="s">
        <v>803</v>
      </c>
      <c r="I190" s="41" t="s">
        <v>804</v>
      </c>
      <c r="J190" s="41" t="s">
        <v>72</v>
      </c>
      <c r="K190" s="72">
        <v>45107</v>
      </c>
      <c r="L190" s="43" t="s">
        <v>109</v>
      </c>
      <c r="M190" s="43">
        <v>394</v>
      </c>
      <c r="N190" s="44"/>
      <c r="O190" s="43">
        <v>4</v>
      </c>
      <c r="P190" s="45">
        <f t="shared" si="0"/>
        <v>4</v>
      </c>
      <c r="Q190" s="46">
        <f t="shared" si="291"/>
        <v>4</v>
      </c>
      <c r="R190" s="46">
        <f t="shared" ref="R190:T190" si="373">AK190</f>
        <v>4</v>
      </c>
      <c r="S190" s="46">
        <f t="shared" si="373"/>
        <v>4</v>
      </c>
      <c r="T190" s="47">
        <f t="shared" si="373"/>
        <v>4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2">
        <f t="shared" ref="AJ190:AN190" si="374">P190-Z190+AE190+U190</f>
        <v>4</v>
      </c>
      <c r="AK190" s="46">
        <f t="shared" si="374"/>
        <v>4</v>
      </c>
      <c r="AL190" s="46">
        <f t="shared" si="374"/>
        <v>4</v>
      </c>
      <c r="AM190" s="46">
        <f t="shared" si="374"/>
        <v>4</v>
      </c>
      <c r="AN190" s="46">
        <f t="shared" si="374"/>
        <v>4</v>
      </c>
      <c r="AO190" s="37"/>
      <c r="AP190" s="43">
        <f t="shared" si="288"/>
        <v>4</v>
      </c>
      <c r="AQ190" s="41"/>
      <c r="AR190" s="41"/>
      <c r="AS190" s="53"/>
      <c r="AT190" s="54"/>
      <c r="AU190" s="54"/>
      <c r="AV190" s="4"/>
      <c r="AW190" s="4"/>
    </row>
    <row r="191" spans="1:49" ht="42" customHeight="1" x14ac:dyDescent="0.4">
      <c r="A191" s="35">
        <v>186</v>
      </c>
      <c r="B191" s="53" t="s">
        <v>805</v>
      </c>
      <c r="C191" s="41" t="s">
        <v>91</v>
      </c>
      <c r="D191" s="41" t="s">
        <v>392</v>
      </c>
      <c r="E191" s="41" t="s">
        <v>792</v>
      </c>
      <c r="F191" s="41" t="s">
        <v>806</v>
      </c>
      <c r="G191" s="53" t="s">
        <v>42</v>
      </c>
      <c r="H191" s="159" t="s">
        <v>807</v>
      </c>
      <c r="I191" s="41" t="s">
        <v>808</v>
      </c>
      <c r="J191" s="41" t="s">
        <v>392</v>
      </c>
      <c r="K191" s="72">
        <v>45324</v>
      </c>
      <c r="L191" s="43"/>
      <c r="M191" s="43">
        <v>24</v>
      </c>
      <c r="N191" s="44"/>
      <c r="O191" s="43">
        <v>0</v>
      </c>
      <c r="P191" s="45">
        <f t="shared" si="0"/>
        <v>0</v>
      </c>
      <c r="Q191" s="46">
        <f t="shared" si="291"/>
        <v>0</v>
      </c>
      <c r="R191" s="46">
        <f t="shared" ref="R191:T191" si="375">AK191</f>
        <v>0</v>
      </c>
      <c r="S191" s="46">
        <f t="shared" si="375"/>
        <v>0</v>
      </c>
      <c r="T191" s="47">
        <f t="shared" si="375"/>
        <v>0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2">
        <f t="shared" ref="AJ191:AN191" si="376">P191-Z191+AE191+U191</f>
        <v>0</v>
      </c>
      <c r="AK191" s="46">
        <f t="shared" si="376"/>
        <v>0</v>
      </c>
      <c r="AL191" s="46">
        <f t="shared" si="376"/>
        <v>0</v>
      </c>
      <c r="AM191" s="46">
        <f t="shared" si="376"/>
        <v>0</v>
      </c>
      <c r="AN191" s="46">
        <f t="shared" si="376"/>
        <v>0</v>
      </c>
      <c r="AO191" s="37"/>
      <c r="AP191" s="43">
        <f t="shared" si="288"/>
        <v>0</v>
      </c>
      <c r="AQ191" s="41"/>
      <c r="AR191" s="41"/>
      <c r="AS191" s="53"/>
      <c r="AT191" s="54"/>
      <c r="AU191" s="54"/>
      <c r="AV191" s="4"/>
      <c r="AW191" s="4"/>
    </row>
    <row r="192" spans="1:49" ht="42" customHeight="1" x14ac:dyDescent="0.4">
      <c r="A192" s="35">
        <v>187</v>
      </c>
      <c r="B192" s="53" t="s">
        <v>809</v>
      </c>
      <c r="C192" s="41" t="s">
        <v>91</v>
      </c>
      <c r="D192" s="41" t="s">
        <v>72</v>
      </c>
      <c r="E192" s="41" t="s">
        <v>792</v>
      </c>
      <c r="F192" s="41" t="s">
        <v>793</v>
      </c>
      <c r="G192" s="53" t="s">
        <v>42</v>
      </c>
      <c r="H192" s="53" t="s">
        <v>810</v>
      </c>
      <c r="I192" s="41" t="s">
        <v>811</v>
      </c>
      <c r="J192" s="41" t="s">
        <v>72</v>
      </c>
      <c r="K192" s="72">
        <v>45107</v>
      </c>
      <c r="L192" s="43" t="s">
        <v>109</v>
      </c>
      <c r="M192" s="43">
        <v>394</v>
      </c>
      <c r="N192" s="44"/>
      <c r="O192" s="43">
        <v>5</v>
      </c>
      <c r="P192" s="45">
        <f t="shared" si="0"/>
        <v>5</v>
      </c>
      <c r="Q192" s="46">
        <f t="shared" si="291"/>
        <v>5</v>
      </c>
      <c r="R192" s="46">
        <f t="shared" ref="R192:T192" si="377">AK192</f>
        <v>5</v>
      </c>
      <c r="S192" s="46">
        <f t="shared" si="377"/>
        <v>5</v>
      </c>
      <c r="T192" s="47">
        <f t="shared" si="377"/>
        <v>5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2">
        <f t="shared" ref="AJ192:AN192" si="378">P192-Z192+AE192+U192</f>
        <v>5</v>
      </c>
      <c r="AK192" s="46">
        <f t="shared" si="378"/>
        <v>5</v>
      </c>
      <c r="AL192" s="46">
        <f t="shared" si="378"/>
        <v>5</v>
      </c>
      <c r="AM192" s="46">
        <f t="shared" si="378"/>
        <v>5</v>
      </c>
      <c r="AN192" s="46">
        <f t="shared" si="378"/>
        <v>5</v>
      </c>
      <c r="AO192" s="37"/>
      <c r="AP192" s="43">
        <f t="shared" si="288"/>
        <v>5</v>
      </c>
      <c r="AQ192" s="41"/>
      <c r="AR192" s="41"/>
      <c r="AS192" s="53"/>
      <c r="AT192" s="54"/>
      <c r="AU192" s="54"/>
      <c r="AV192" s="4"/>
      <c r="AW192" s="4"/>
    </row>
    <row r="193" spans="1:49" ht="42" customHeight="1" x14ac:dyDescent="0.4">
      <c r="A193" s="35">
        <v>188</v>
      </c>
      <c r="B193" s="53" t="s">
        <v>812</v>
      </c>
      <c r="C193" s="41" t="s">
        <v>91</v>
      </c>
      <c r="D193" s="41" t="s">
        <v>392</v>
      </c>
      <c r="E193" s="41" t="s">
        <v>792</v>
      </c>
      <c r="F193" s="41" t="s">
        <v>793</v>
      </c>
      <c r="G193" s="53" t="s">
        <v>42</v>
      </c>
      <c r="H193" s="53" t="s">
        <v>813</v>
      </c>
      <c r="I193" s="41" t="s">
        <v>814</v>
      </c>
      <c r="J193" s="41" t="s">
        <v>392</v>
      </c>
      <c r="K193" s="72">
        <v>45324</v>
      </c>
      <c r="L193" s="43"/>
      <c r="M193" s="43">
        <v>24</v>
      </c>
      <c r="N193" s="44"/>
      <c r="O193" s="43">
        <v>0</v>
      </c>
      <c r="P193" s="45">
        <f t="shared" si="0"/>
        <v>0</v>
      </c>
      <c r="Q193" s="46">
        <f t="shared" si="291"/>
        <v>0</v>
      </c>
      <c r="R193" s="46">
        <f t="shared" ref="R193:T193" si="379">AK193</f>
        <v>0</v>
      </c>
      <c r="S193" s="46">
        <f t="shared" si="379"/>
        <v>0</v>
      </c>
      <c r="T193" s="47">
        <f t="shared" si="379"/>
        <v>0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2">
        <f t="shared" ref="AJ193:AN193" si="380">P193-Z193+AE193+U193</f>
        <v>0</v>
      </c>
      <c r="AK193" s="46">
        <f t="shared" si="380"/>
        <v>0</v>
      </c>
      <c r="AL193" s="46">
        <f t="shared" si="380"/>
        <v>0</v>
      </c>
      <c r="AM193" s="46">
        <f t="shared" si="380"/>
        <v>0</v>
      </c>
      <c r="AN193" s="46">
        <f t="shared" si="380"/>
        <v>0</v>
      </c>
      <c r="AO193" s="37"/>
      <c r="AP193" s="43">
        <f t="shared" si="288"/>
        <v>0</v>
      </c>
      <c r="AQ193" s="41"/>
      <c r="AR193" s="41"/>
      <c r="AS193" s="53"/>
      <c r="AT193" s="54"/>
      <c r="AU193" s="54"/>
      <c r="AV193" s="4"/>
      <c r="AW193" s="4"/>
    </row>
    <row r="194" spans="1:49" ht="42" customHeight="1" x14ac:dyDescent="0.4">
      <c r="A194" s="35">
        <v>189</v>
      </c>
      <c r="B194" s="53" t="s">
        <v>815</v>
      </c>
      <c r="C194" s="41" t="s">
        <v>91</v>
      </c>
      <c r="D194" s="41" t="s">
        <v>72</v>
      </c>
      <c r="E194" s="41" t="s">
        <v>792</v>
      </c>
      <c r="F194" s="41" t="s">
        <v>816</v>
      </c>
      <c r="G194" s="53" t="s">
        <v>42</v>
      </c>
      <c r="H194" s="53" t="s">
        <v>817</v>
      </c>
      <c r="I194" s="41" t="s">
        <v>818</v>
      </c>
      <c r="J194" s="41" t="s">
        <v>72</v>
      </c>
      <c r="K194" s="72">
        <v>45107</v>
      </c>
      <c r="L194" s="43" t="s">
        <v>109</v>
      </c>
      <c r="M194" s="43">
        <v>394</v>
      </c>
      <c r="N194" s="44"/>
      <c r="O194" s="43">
        <v>4</v>
      </c>
      <c r="P194" s="45">
        <f t="shared" si="0"/>
        <v>4</v>
      </c>
      <c r="Q194" s="46">
        <f t="shared" si="291"/>
        <v>4</v>
      </c>
      <c r="R194" s="46">
        <f t="shared" ref="R194:T194" si="381">AK194</f>
        <v>4</v>
      </c>
      <c r="S194" s="46">
        <f t="shared" si="381"/>
        <v>4</v>
      </c>
      <c r="T194" s="47">
        <f t="shared" si="381"/>
        <v>4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2">
        <f t="shared" ref="AJ194:AN194" si="382">P194-Z194+AE194+U194</f>
        <v>4</v>
      </c>
      <c r="AK194" s="46">
        <f t="shared" si="382"/>
        <v>4</v>
      </c>
      <c r="AL194" s="46">
        <f t="shared" si="382"/>
        <v>4</v>
      </c>
      <c r="AM194" s="46">
        <f t="shared" si="382"/>
        <v>4</v>
      </c>
      <c r="AN194" s="46">
        <f t="shared" si="382"/>
        <v>4</v>
      </c>
      <c r="AO194" s="37"/>
      <c r="AP194" s="43">
        <f t="shared" si="288"/>
        <v>4</v>
      </c>
      <c r="AQ194" s="41"/>
      <c r="AR194" s="41"/>
      <c r="AS194" s="53"/>
      <c r="AT194" s="54"/>
      <c r="AU194" s="54"/>
      <c r="AV194" s="4"/>
      <c r="AW194" s="4"/>
    </row>
    <row r="195" spans="1:49" ht="42" customHeight="1" x14ac:dyDescent="0.4">
      <c r="A195" s="35">
        <v>190</v>
      </c>
      <c r="B195" s="55" t="s">
        <v>819</v>
      </c>
      <c r="C195" s="64" t="s">
        <v>410</v>
      </c>
      <c r="D195" s="63" t="s">
        <v>58</v>
      </c>
      <c r="E195" s="41" t="s">
        <v>792</v>
      </c>
      <c r="F195" s="64" t="s">
        <v>214</v>
      </c>
      <c r="G195" s="55" t="s">
        <v>42</v>
      </c>
      <c r="H195" s="64"/>
      <c r="I195" s="61" t="s">
        <v>820</v>
      </c>
      <c r="J195" s="74" t="s">
        <v>58</v>
      </c>
      <c r="K195" s="66">
        <v>44592</v>
      </c>
      <c r="L195" s="43"/>
      <c r="M195" s="43"/>
      <c r="N195" s="53"/>
      <c r="O195" s="43">
        <v>5</v>
      </c>
      <c r="P195" s="45">
        <f t="shared" si="0"/>
        <v>5</v>
      </c>
      <c r="Q195" s="46">
        <f t="shared" si="291"/>
        <v>5</v>
      </c>
      <c r="R195" s="46">
        <f t="shared" ref="R195:T195" si="383">AK195</f>
        <v>5</v>
      </c>
      <c r="S195" s="46">
        <f t="shared" si="383"/>
        <v>5</v>
      </c>
      <c r="T195" s="47">
        <f t="shared" si="383"/>
        <v>5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2">
        <f t="shared" ref="AJ195:AN195" si="384">P195-Z195+AE195+U195</f>
        <v>5</v>
      </c>
      <c r="AK195" s="46">
        <f t="shared" si="384"/>
        <v>5</v>
      </c>
      <c r="AL195" s="46">
        <f t="shared" si="384"/>
        <v>5</v>
      </c>
      <c r="AM195" s="46">
        <f t="shared" si="384"/>
        <v>5</v>
      </c>
      <c r="AN195" s="46">
        <f t="shared" si="384"/>
        <v>5</v>
      </c>
      <c r="AO195" s="37"/>
      <c r="AP195" s="43">
        <f t="shared" si="288"/>
        <v>5</v>
      </c>
      <c r="AQ195" s="41"/>
      <c r="AR195" s="41"/>
      <c r="AS195" s="53"/>
      <c r="AT195" s="54"/>
      <c r="AU195" s="54"/>
      <c r="AV195" s="4"/>
      <c r="AW195" s="4"/>
    </row>
    <row r="196" spans="1:49" ht="42" customHeight="1" x14ac:dyDescent="0.4">
      <c r="A196" s="35">
        <v>191</v>
      </c>
      <c r="B196" s="53" t="s">
        <v>821</v>
      </c>
      <c r="C196" s="41" t="s">
        <v>91</v>
      </c>
      <c r="D196" s="41" t="s">
        <v>72</v>
      </c>
      <c r="E196" s="41" t="s">
        <v>792</v>
      </c>
      <c r="F196" s="64" t="s">
        <v>822</v>
      </c>
      <c r="G196" s="55" t="s">
        <v>42</v>
      </c>
      <c r="H196" s="64"/>
      <c r="I196" s="61"/>
      <c r="J196" s="41" t="s">
        <v>72</v>
      </c>
      <c r="K196" s="72">
        <v>45107</v>
      </c>
      <c r="L196" s="43" t="s">
        <v>109</v>
      </c>
      <c r="M196" s="43"/>
      <c r="N196" s="53"/>
      <c r="O196" s="43">
        <v>8</v>
      </c>
      <c r="P196" s="45">
        <f t="shared" si="0"/>
        <v>8</v>
      </c>
      <c r="Q196" s="46">
        <f t="shared" si="291"/>
        <v>8</v>
      </c>
      <c r="R196" s="46">
        <f t="shared" ref="R196:T196" si="385">AK196</f>
        <v>8</v>
      </c>
      <c r="S196" s="46">
        <f t="shared" si="385"/>
        <v>8</v>
      </c>
      <c r="T196" s="47">
        <f t="shared" si="385"/>
        <v>8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2">
        <f t="shared" ref="AJ196:AN196" si="386">P196-Z196+AE196+U196</f>
        <v>8</v>
      </c>
      <c r="AK196" s="46">
        <f t="shared" si="386"/>
        <v>8</v>
      </c>
      <c r="AL196" s="46">
        <f t="shared" si="386"/>
        <v>8</v>
      </c>
      <c r="AM196" s="46">
        <f t="shared" si="386"/>
        <v>8</v>
      </c>
      <c r="AN196" s="46">
        <f t="shared" si="386"/>
        <v>8</v>
      </c>
      <c r="AO196" s="37"/>
      <c r="AP196" s="43">
        <f t="shared" si="288"/>
        <v>8</v>
      </c>
      <c r="AQ196" s="41"/>
      <c r="AR196" s="41"/>
      <c r="AS196" s="53"/>
      <c r="AT196" s="54"/>
      <c r="AU196" s="54"/>
      <c r="AV196" s="4"/>
      <c r="AW196" s="4"/>
    </row>
    <row r="197" spans="1:49" ht="42" customHeight="1" x14ac:dyDescent="0.4">
      <c r="A197" s="35">
        <v>192</v>
      </c>
      <c r="B197" s="53" t="s">
        <v>823</v>
      </c>
      <c r="C197" s="41" t="s">
        <v>91</v>
      </c>
      <c r="D197" s="41" t="s">
        <v>392</v>
      </c>
      <c r="E197" s="41" t="s">
        <v>792</v>
      </c>
      <c r="F197" s="41" t="s">
        <v>822</v>
      </c>
      <c r="G197" s="53" t="s">
        <v>42</v>
      </c>
      <c r="H197" s="159" t="s">
        <v>824</v>
      </c>
      <c r="I197" s="41" t="s">
        <v>826</v>
      </c>
      <c r="J197" s="41" t="s">
        <v>392</v>
      </c>
      <c r="K197" s="72">
        <v>45099</v>
      </c>
      <c r="L197" s="43">
        <v>412323</v>
      </c>
      <c r="M197" s="43">
        <v>386</v>
      </c>
      <c r="N197" s="44"/>
      <c r="O197" s="43">
        <v>0</v>
      </c>
      <c r="P197" s="45">
        <f t="shared" si="0"/>
        <v>0</v>
      </c>
      <c r="Q197" s="46">
        <f t="shared" si="291"/>
        <v>0</v>
      </c>
      <c r="R197" s="46">
        <f t="shared" ref="R197:T197" si="387">AK197</f>
        <v>0</v>
      </c>
      <c r="S197" s="46">
        <f t="shared" si="387"/>
        <v>0</v>
      </c>
      <c r="T197" s="47">
        <f t="shared" si="387"/>
        <v>0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2">
        <f t="shared" ref="AJ197:AN197" si="388">P197-Z197+AE197+U197</f>
        <v>0</v>
      </c>
      <c r="AK197" s="46">
        <f t="shared" si="388"/>
        <v>0</v>
      </c>
      <c r="AL197" s="46">
        <f t="shared" si="388"/>
        <v>0</v>
      </c>
      <c r="AM197" s="46">
        <f t="shared" si="388"/>
        <v>0</v>
      </c>
      <c r="AN197" s="46">
        <f t="shared" si="388"/>
        <v>0</v>
      </c>
      <c r="AO197" s="37"/>
      <c r="AP197" s="43">
        <f t="shared" si="288"/>
        <v>0</v>
      </c>
      <c r="AQ197" s="41"/>
      <c r="AR197" s="41"/>
      <c r="AS197" s="53"/>
      <c r="AT197" s="54"/>
      <c r="AU197" s="54"/>
      <c r="AV197" s="4"/>
      <c r="AW197" s="4"/>
    </row>
    <row r="198" spans="1:49" ht="42" customHeight="1" x14ac:dyDescent="0.4">
      <c r="A198" s="35">
        <v>193</v>
      </c>
      <c r="B198" s="53" t="s">
        <v>827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828</v>
      </c>
      <c r="I198" s="41" t="s">
        <v>829</v>
      </c>
      <c r="J198" s="41" t="s">
        <v>392</v>
      </c>
      <c r="K198" s="72">
        <v>45324</v>
      </c>
      <c r="L198" s="43"/>
      <c r="M198" s="43">
        <v>24</v>
      </c>
      <c r="N198" s="44"/>
      <c r="O198" s="43">
        <v>0</v>
      </c>
      <c r="P198" s="45">
        <f t="shared" si="0"/>
        <v>0</v>
      </c>
      <c r="Q198" s="46">
        <f t="shared" si="291"/>
        <v>0</v>
      </c>
      <c r="R198" s="46">
        <f t="shared" ref="R198:T198" si="389">AK198</f>
        <v>0</v>
      </c>
      <c r="S198" s="46">
        <f t="shared" si="389"/>
        <v>0</v>
      </c>
      <c r="T198" s="47">
        <f t="shared" si="389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2">
        <f t="shared" ref="AJ198:AN198" si="390">P198-Z198+AE198+U198</f>
        <v>0</v>
      </c>
      <c r="AK198" s="46">
        <f t="shared" si="390"/>
        <v>0</v>
      </c>
      <c r="AL198" s="46">
        <f t="shared" si="390"/>
        <v>0</v>
      </c>
      <c r="AM198" s="46">
        <f t="shared" si="390"/>
        <v>0</v>
      </c>
      <c r="AN198" s="46">
        <f t="shared" si="390"/>
        <v>0</v>
      </c>
      <c r="AO198" s="37"/>
      <c r="AP198" s="43">
        <f t="shared" si="288"/>
        <v>0</v>
      </c>
      <c r="AQ198" s="41"/>
      <c r="AR198" s="41"/>
      <c r="AS198" s="53"/>
      <c r="AT198" s="54"/>
      <c r="AU198" s="54"/>
      <c r="AV198" s="4"/>
      <c r="AW198" s="4"/>
    </row>
    <row r="199" spans="1:49" ht="42" customHeight="1" x14ac:dyDescent="0.4">
      <c r="A199" s="35">
        <v>194</v>
      </c>
      <c r="B199" s="53" t="s">
        <v>830</v>
      </c>
      <c r="C199" s="41" t="s">
        <v>91</v>
      </c>
      <c r="D199" s="41" t="s">
        <v>392</v>
      </c>
      <c r="E199" s="41" t="s">
        <v>792</v>
      </c>
      <c r="F199" s="41" t="s">
        <v>831</v>
      </c>
      <c r="G199" s="53" t="s">
        <v>42</v>
      </c>
      <c r="H199" s="159"/>
      <c r="I199" s="41" t="s">
        <v>832</v>
      </c>
      <c r="J199" s="41" t="s">
        <v>392</v>
      </c>
      <c r="K199" s="72">
        <v>45324</v>
      </c>
      <c r="L199" s="43"/>
      <c r="M199" s="43">
        <v>23</v>
      </c>
      <c r="N199" s="44"/>
      <c r="O199" s="43">
        <v>0</v>
      </c>
      <c r="P199" s="45">
        <f t="shared" si="0"/>
        <v>0</v>
      </c>
      <c r="Q199" s="46">
        <f t="shared" si="291"/>
        <v>0</v>
      </c>
      <c r="R199" s="46">
        <f t="shared" ref="R199:T199" si="391">AK199</f>
        <v>0</v>
      </c>
      <c r="S199" s="46">
        <f t="shared" si="391"/>
        <v>0</v>
      </c>
      <c r="T199" s="47">
        <f t="shared" si="391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2">
        <f t="shared" ref="AJ199:AN199" si="392">P199-Z199+AE199+U199</f>
        <v>0</v>
      </c>
      <c r="AK199" s="46">
        <f t="shared" si="392"/>
        <v>0</v>
      </c>
      <c r="AL199" s="46">
        <f t="shared" si="392"/>
        <v>0</v>
      </c>
      <c r="AM199" s="46">
        <f t="shared" si="392"/>
        <v>0</v>
      </c>
      <c r="AN199" s="46">
        <f t="shared" si="392"/>
        <v>0</v>
      </c>
      <c r="AO199" s="37"/>
      <c r="AP199" s="43">
        <f t="shared" si="288"/>
        <v>0</v>
      </c>
      <c r="AQ199" s="41"/>
      <c r="AR199" s="41"/>
      <c r="AS199" s="53"/>
      <c r="AT199" s="54"/>
      <c r="AU199" s="54"/>
      <c r="AV199" s="4"/>
      <c r="AW199" s="4"/>
    </row>
    <row r="200" spans="1:49" ht="42" customHeight="1" x14ac:dyDescent="0.4">
      <c r="A200" s="35">
        <v>195</v>
      </c>
      <c r="B200" s="53" t="s">
        <v>833</v>
      </c>
      <c r="C200" s="41" t="s">
        <v>91</v>
      </c>
      <c r="D200" s="41" t="s">
        <v>392</v>
      </c>
      <c r="E200" s="41" t="s">
        <v>792</v>
      </c>
      <c r="F200" s="41" t="s">
        <v>834</v>
      </c>
      <c r="G200" s="53" t="s">
        <v>42</v>
      </c>
      <c r="H200" s="159"/>
      <c r="I200" s="41" t="s">
        <v>835</v>
      </c>
      <c r="J200" s="41" t="s">
        <v>392</v>
      </c>
      <c r="K200" s="72">
        <v>45324</v>
      </c>
      <c r="L200" s="43"/>
      <c r="M200" s="43">
        <v>25</v>
      </c>
      <c r="N200" s="44"/>
      <c r="O200" s="43">
        <v>1</v>
      </c>
      <c r="P200" s="45">
        <f t="shared" si="0"/>
        <v>1</v>
      </c>
      <c r="Q200" s="46">
        <f t="shared" si="291"/>
        <v>1</v>
      </c>
      <c r="R200" s="46">
        <f t="shared" ref="R200:T200" si="393">AK200</f>
        <v>1</v>
      </c>
      <c r="S200" s="46">
        <f t="shared" si="393"/>
        <v>1</v>
      </c>
      <c r="T200" s="47">
        <f t="shared" si="393"/>
        <v>1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2">
        <f t="shared" ref="AJ200:AN200" si="394">P200-Z200+AE200+U200</f>
        <v>1</v>
      </c>
      <c r="AK200" s="46">
        <f t="shared" si="394"/>
        <v>1</v>
      </c>
      <c r="AL200" s="46">
        <f t="shared" si="394"/>
        <v>1</v>
      </c>
      <c r="AM200" s="46">
        <f t="shared" si="394"/>
        <v>1</v>
      </c>
      <c r="AN200" s="46">
        <f t="shared" si="394"/>
        <v>1</v>
      </c>
      <c r="AO200" s="37"/>
      <c r="AP200" s="43">
        <f t="shared" si="288"/>
        <v>1</v>
      </c>
      <c r="AQ200" s="41"/>
      <c r="AR200" s="41"/>
      <c r="AS200" s="53"/>
      <c r="AT200" s="54"/>
      <c r="AU200" s="54"/>
      <c r="AV200" s="4"/>
      <c r="AW200" s="4"/>
    </row>
    <row r="201" spans="1:49" ht="42" customHeight="1" x14ac:dyDescent="0.4">
      <c r="A201" s="35">
        <v>196</v>
      </c>
      <c r="B201" s="53" t="s">
        <v>836</v>
      </c>
      <c r="C201" s="41" t="s">
        <v>91</v>
      </c>
      <c r="D201" s="41" t="s">
        <v>392</v>
      </c>
      <c r="E201" s="41" t="s">
        <v>792</v>
      </c>
      <c r="F201" s="41" t="s">
        <v>837</v>
      </c>
      <c r="G201" s="53" t="s">
        <v>42</v>
      </c>
      <c r="H201" s="159"/>
      <c r="I201" s="41" t="s">
        <v>838</v>
      </c>
      <c r="J201" s="41" t="s">
        <v>392</v>
      </c>
      <c r="K201" s="72">
        <v>45324</v>
      </c>
      <c r="L201" s="43"/>
      <c r="M201" s="43">
        <v>23</v>
      </c>
      <c r="N201" s="44"/>
      <c r="O201" s="43">
        <v>0</v>
      </c>
      <c r="P201" s="45">
        <f t="shared" si="0"/>
        <v>0</v>
      </c>
      <c r="Q201" s="46">
        <f t="shared" si="291"/>
        <v>0</v>
      </c>
      <c r="R201" s="46">
        <f t="shared" ref="R201:T201" si="395">AK201</f>
        <v>0</v>
      </c>
      <c r="S201" s="46">
        <f t="shared" si="395"/>
        <v>0</v>
      </c>
      <c r="T201" s="47">
        <f t="shared" si="395"/>
        <v>0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2">
        <f t="shared" ref="AJ201:AN201" si="396">P201-Z201+AE201+U201</f>
        <v>0</v>
      </c>
      <c r="AK201" s="46">
        <f t="shared" si="396"/>
        <v>0</v>
      </c>
      <c r="AL201" s="46">
        <f t="shared" si="396"/>
        <v>0</v>
      </c>
      <c r="AM201" s="46">
        <f t="shared" si="396"/>
        <v>0</v>
      </c>
      <c r="AN201" s="46">
        <f t="shared" si="396"/>
        <v>0</v>
      </c>
      <c r="AO201" s="37"/>
      <c r="AP201" s="43">
        <f t="shared" si="288"/>
        <v>0</v>
      </c>
      <c r="AQ201" s="41"/>
      <c r="AR201" s="41"/>
      <c r="AS201" s="53"/>
      <c r="AT201" s="54"/>
      <c r="AU201" s="54"/>
      <c r="AV201" s="4"/>
      <c r="AW201" s="4"/>
    </row>
    <row r="202" spans="1:49" ht="42" customHeight="1" x14ac:dyDescent="0.4">
      <c r="A202" s="35">
        <v>197</v>
      </c>
      <c r="B202" s="53" t="s">
        <v>839</v>
      </c>
      <c r="C202" s="41" t="s">
        <v>91</v>
      </c>
      <c r="D202" s="41" t="s">
        <v>392</v>
      </c>
      <c r="E202" s="41" t="s">
        <v>792</v>
      </c>
      <c r="F202" s="41" t="s">
        <v>840</v>
      </c>
      <c r="G202" s="53" t="s">
        <v>42</v>
      </c>
      <c r="H202" s="159"/>
      <c r="I202" s="41" t="s">
        <v>841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v>0</v>
      </c>
      <c r="P202" s="45">
        <f t="shared" si="0"/>
        <v>0</v>
      </c>
      <c r="Q202" s="46">
        <f t="shared" si="291"/>
        <v>0</v>
      </c>
      <c r="R202" s="46">
        <f t="shared" ref="R202:T202" si="397">AK202</f>
        <v>0</v>
      </c>
      <c r="S202" s="46">
        <f t="shared" si="397"/>
        <v>0</v>
      </c>
      <c r="T202" s="47">
        <f t="shared" si="397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2">
        <f t="shared" ref="AJ202:AN202" si="398">P202-Z202+AE202+U202</f>
        <v>0</v>
      </c>
      <c r="AK202" s="46">
        <f t="shared" si="398"/>
        <v>0</v>
      </c>
      <c r="AL202" s="46">
        <f t="shared" si="398"/>
        <v>0</v>
      </c>
      <c r="AM202" s="46">
        <f t="shared" si="398"/>
        <v>0</v>
      </c>
      <c r="AN202" s="46">
        <f t="shared" si="398"/>
        <v>0</v>
      </c>
      <c r="AO202" s="37"/>
      <c r="AP202" s="43">
        <f t="shared" si="288"/>
        <v>0</v>
      </c>
      <c r="AQ202" s="41"/>
      <c r="AR202" s="41"/>
      <c r="AS202" s="53"/>
      <c r="AT202" s="54"/>
      <c r="AU202" s="54"/>
      <c r="AV202" s="4"/>
      <c r="AW202" s="4"/>
    </row>
    <row r="203" spans="1:49" ht="42" customHeight="1" x14ac:dyDescent="0.4">
      <c r="A203" s="35">
        <v>198</v>
      </c>
      <c r="B203" s="53" t="s">
        <v>842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53" t="s">
        <v>843</v>
      </c>
      <c r="I203" s="41" t="s">
        <v>844</v>
      </c>
      <c r="J203" s="41" t="s">
        <v>392</v>
      </c>
      <c r="K203" s="72">
        <v>45099</v>
      </c>
      <c r="L203" s="43">
        <v>412323</v>
      </c>
      <c r="M203" s="43">
        <v>386</v>
      </c>
      <c r="N203" s="44"/>
      <c r="O203" s="43">
        <v>0</v>
      </c>
      <c r="P203" s="45">
        <f t="shared" si="0"/>
        <v>0</v>
      </c>
      <c r="Q203" s="46">
        <f t="shared" si="291"/>
        <v>0</v>
      </c>
      <c r="R203" s="46">
        <f t="shared" ref="R203:T203" si="399">AK203</f>
        <v>0</v>
      </c>
      <c r="S203" s="46">
        <f t="shared" si="399"/>
        <v>0</v>
      </c>
      <c r="T203" s="47">
        <f t="shared" si="399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2">
        <f t="shared" ref="AJ203:AN203" si="400">P203-Z203+AE203+U203</f>
        <v>0</v>
      </c>
      <c r="AK203" s="46">
        <f t="shared" si="400"/>
        <v>0</v>
      </c>
      <c r="AL203" s="46">
        <f t="shared" si="400"/>
        <v>0</v>
      </c>
      <c r="AM203" s="46">
        <f t="shared" si="400"/>
        <v>0</v>
      </c>
      <c r="AN203" s="46">
        <f t="shared" si="400"/>
        <v>0</v>
      </c>
      <c r="AO203" s="37"/>
      <c r="AP203" s="43">
        <f t="shared" si="288"/>
        <v>0</v>
      </c>
      <c r="AQ203" s="41"/>
      <c r="AR203" s="41"/>
      <c r="AS203" s="53"/>
      <c r="AT203" s="54"/>
      <c r="AU203" s="54"/>
      <c r="AV203" s="4"/>
      <c r="AW203" s="4"/>
    </row>
    <row r="204" spans="1:49" ht="42" customHeight="1" x14ac:dyDescent="0.4">
      <c r="A204" s="35">
        <v>199</v>
      </c>
      <c r="B204" s="53" t="s">
        <v>845</v>
      </c>
      <c r="C204" s="41" t="s">
        <v>91</v>
      </c>
      <c r="D204" s="41" t="s">
        <v>392</v>
      </c>
      <c r="E204" s="41" t="s">
        <v>792</v>
      </c>
      <c r="F204" s="41" t="s">
        <v>793</v>
      </c>
      <c r="G204" s="53" t="s">
        <v>42</v>
      </c>
      <c r="H204" s="160" t="s">
        <v>810</v>
      </c>
      <c r="I204" s="41" t="s">
        <v>846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v>1</v>
      </c>
      <c r="P204" s="45">
        <f t="shared" si="0"/>
        <v>1</v>
      </c>
      <c r="Q204" s="46">
        <f t="shared" si="291"/>
        <v>1</v>
      </c>
      <c r="R204" s="46">
        <f t="shared" ref="R204:T204" si="401">AK204</f>
        <v>1</v>
      </c>
      <c r="S204" s="46">
        <f t="shared" si="401"/>
        <v>1</v>
      </c>
      <c r="T204" s="47">
        <f t="shared" si="401"/>
        <v>1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2">
        <f t="shared" ref="AJ204:AN204" si="402">P204-Z204+AE204+U204</f>
        <v>1</v>
      </c>
      <c r="AK204" s="46">
        <f t="shared" si="402"/>
        <v>1</v>
      </c>
      <c r="AL204" s="46">
        <f t="shared" si="402"/>
        <v>1</v>
      </c>
      <c r="AM204" s="46">
        <f t="shared" si="402"/>
        <v>1</v>
      </c>
      <c r="AN204" s="46">
        <f t="shared" si="402"/>
        <v>1</v>
      </c>
      <c r="AO204" s="37"/>
      <c r="AP204" s="43">
        <f t="shared" si="288"/>
        <v>1</v>
      </c>
      <c r="AQ204" s="41"/>
      <c r="AR204" s="41"/>
      <c r="AS204" s="53"/>
      <c r="AT204" s="54"/>
      <c r="AU204" s="54"/>
      <c r="AV204" s="4"/>
      <c r="AW204" s="4"/>
    </row>
    <row r="205" spans="1:49" ht="42" customHeight="1" x14ac:dyDescent="0.4">
      <c r="A205" s="35">
        <v>200</v>
      </c>
      <c r="B205" s="53" t="s">
        <v>847</v>
      </c>
      <c r="C205" s="41" t="s">
        <v>91</v>
      </c>
      <c r="D205" s="41" t="s">
        <v>392</v>
      </c>
      <c r="E205" s="41" t="s">
        <v>792</v>
      </c>
      <c r="F205" s="41" t="s">
        <v>848</v>
      </c>
      <c r="G205" s="53" t="s">
        <v>42</v>
      </c>
      <c r="H205" s="41"/>
      <c r="I205" s="41" t="s">
        <v>849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v>7</v>
      </c>
      <c r="P205" s="45">
        <f t="shared" si="0"/>
        <v>7</v>
      </c>
      <c r="Q205" s="46">
        <f t="shared" si="291"/>
        <v>7</v>
      </c>
      <c r="R205" s="46">
        <f t="shared" ref="R205:T205" si="403">AK205</f>
        <v>7</v>
      </c>
      <c r="S205" s="46">
        <f t="shared" si="403"/>
        <v>7</v>
      </c>
      <c r="T205" s="47">
        <f t="shared" si="403"/>
        <v>7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2">
        <f t="shared" ref="AJ205:AN205" si="404">P205-Z205+AE205+U205</f>
        <v>7</v>
      </c>
      <c r="AK205" s="46">
        <f t="shared" si="404"/>
        <v>7</v>
      </c>
      <c r="AL205" s="46">
        <f t="shared" si="404"/>
        <v>7</v>
      </c>
      <c r="AM205" s="46">
        <f t="shared" si="404"/>
        <v>7</v>
      </c>
      <c r="AN205" s="46">
        <f t="shared" si="404"/>
        <v>7</v>
      </c>
      <c r="AO205" s="37"/>
      <c r="AP205" s="43">
        <f t="shared" si="288"/>
        <v>7</v>
      </c>
      <c r="AQ205" s="41"/>
      <c r="AR205" s="41"/>
      <c r="AS205" s="53"/>
      <c r="AT205" s="54"/>
      <c r="AU205" s="54"/>
      <c r="AV205" s="4"/>
      <c r="AW205" s="4"/>
    </row>
    <row r="206" spans="1:49" ht="42" customHeight="1" x14ac:dyDescent="0.4">
      <c r="A206" s="35">
        <v>201</v>
      </c>
      <c r="B206" s="44" t="s">
        <v>850</v>
      </c>
      <c r="C206" s="41" t="s">
        <v>91</v>
      </c>
      <c r="D206" s="41" t="s">
        <v>72</v>
      </c>
      <c r="E206" s="41" t="s">
        <v>792</v>
      </c>
      <c r="F206" s="41" t="s">
        <v>840</v>
      </c>
      <c r="G206" s="44" t="s">
        <v>42</v>
      </c>
      <c r="H206" s="41"/>
      <c r="I206" s="41" t="s">
        <v>851</v>
      </c>
      <c r="J206" s="41" t="s">
        <v>72</v>
      </c>
      <c r="K206" s="72">
        <v>45299</v>
      </c>
      <c r="L206" s="43"/>
      <c r="M206" s="43">
        <v>6</v>
      </c>
      <c r="N206" s="44"/>
      <c r="O206" s="43">
        <v>0</v>
      </c>
      <c r="P206" s="45">
        <f t="shared" si="0"/>
        <v>0</v>
      </c>
      <c r="Q206" s="46">
        <f t="shared" si="291"/>
        <v>0</v>
      </c>
      <c r="R206" s="46">
        <f t="shared" ref="R206:T206" si="405">AK206</f>
        <v>0</v>
      </c>
      <c r="S206" s="46">
        <f t="shared" si="405"/>
        <v>0</v>
      </c>
      <c r="T206" s="47">
        <f t="shared" si="405"/>
        <v>0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2">
        <f t="shared" ref="AJ206:AN206" si="406">P206-Z206+AE206+U206</f>
        <v>0</v>
      </c>
      <c r="AK206" s="46">
        <f t="shared" si="406"/>
        <v>0</v>
      </c>
      <c r="AL206" s="46">
        <f t="shared" si="406"/>
        <v>0</v>
      </c>
      <c r="AM206" s="46">
        <f t="shared" si="406"/>
        <v>0</v>
      </c>
      <c r="AN206" s="46">
        <f t="shared" si="406"/>
        <v>0</v>
      </c>
      <c r="AO206" s="37"/>
      <c r="AP206" s="43">
        <f t="shared" si="288"/>
        <v>0</v>
      </c>
      <c r="AQ206" s="41"/>
      <c r="AR206" s="41"/>
      <c r="AS206" s="53"/>
      <c r="AT206" s="54"/>
      <c r="AU206" s="54"/>
      <c r="AV206" s="4"/>
      <c r="AW206" s="4"/>
    </row>
    <row r="207" spans="1:49" ht="42" customHeight="1" x14ac:dyDescent="0.4">
      <c r="A207" s="35">
        <v>202</v>
      </c>
      <c r="B207" s="53" t="s">
        <v>852</v>
      </c>
      <c r="C207" s="41" t="s">
        <v>410</v>
      </c>
      <c r="D207" s="41" t="s">
        <v>72</v>
      </c>
      <c r="E207" s="41" t="s">
        <v>792</v>
      </c>
      <c r="F207" s="41" t="s">
        <v>437</v>
      </c>
      <c r="G207" s="53" t="s">
        <v>42</v>
      </c>
      <c r="H207" s="53" t="s">
        <v>853</v>
      </c>
      <c r="I207" s="41" t="s">
        <v>854</v>
      </c>
      <c r="J207" s="41" t="s">
        <v>72</v>
      </c>
      <c r="K207" s="72">
        <v>45574</v>
      </c>
      <c r="L207" s="43" t="s">
        <v>855</v>
      </c>
      <c r="M207" s="43">
        <v>78</v>
      </c>
      <c r="N207" s="44" t="s">
        <v>856</v>
      </c>
      <c r="O207" s="43">
        <v>23</v>
      </c>
      <c r="P207" s="45">
        <f t="shared" si="0"/>
        <v>23</v>
      </c>
      <c r="Q207" s="46">
        <f t="shared" si="291"/>
        <v>23</v>
      </c>
      <c r="R207" s="46">
        <f t="shared" ref="R207:T207" si="407">AK207</f>
        <v>23</v>
      </c>
      <c r="S207" s="46">
        <f t="shared" si="407"/>
        <v>22</v>
      </c>
      <c r="T207" s="47">
        <f t="shared" si="407"/>
        <v>22</v>
      </c>
      <c r="U207" s="48"/>
      <c r="V207" s="37"/>
      <c r="W207" s="37"/>
      <c r="X207" s="37"/>
      <c r="Y207" s="49"/>
      <c r="Z207" s="138"/>
      <c r="AA207" s="139"/>
      <c r="AB207" s="37">
        <v>1</v>
      </c>
      <c r="AC207" s="37"/>
      <c r="AD207" s="49"/>
      <c r="AE207" s="50"/>
      <c r="AF207" s="37"/>
      <c r="AG207" s="37"/>
      <c r="AH207" s="37"/>
      <c r="AI207" s="49"/>
      <c r="AJ207" s="52">
        <f t="shared" ref="AJ207:AN207" si="408">P207-Z207+AE207+U207</f>
        <v>23</v>
      </c>
      <c r="AK207" s="46">
        <f t="shared" si="408"/>
        <v>23</v>
      </c>
      <c r="AL207" s="46">
        <f t="shared" si="408"/>
        <v>22</v>
      </c>
      <c r="AM207" s="46">
        <f t="shared" si="408"/>
        <v>22</v>
      </c>
      <c r="AN207" s="46">
        <f t="shared" si="408"/>
        <v>22</v>
      </c>
      <c r="AO207" s="37"/>
      <c r="AP207" s="43">
        <f t="shared" si="288"/>
        <v>22</v>
      </c>
      <c r="AQ207" s="41"/>
      <c r="AR207" s="41">
        <v>273</v>
      </c>
      <c r="AS207" s="53" t="s">
        <v>857</v>
      </c>
      <c r="AT207" s="54"/>
      <c r="AU207" s="54"/>
      <c r="AV207" s="4"/>
      <c r="AW207" s="4"/>
    </row>
    <row r="208" spans="1:49" ht="64.5" customHeight="1" x14ac:dyDescent="0.4">
      <c r="A208" s="35">
        <v>203</v>
      </c>
      <c r="B208" s="67" t="s">
        <v>858</v>
      </c>
      <c r="C208" s="41" t="s">
        <v>410</v>
      </c>
      <c r="D208" s="41" t="s">
        <v>72</v>
      </c>
      <c r="E208" s="41" t="s">
        <v>792</v>
      </c>
      <c r="F208" s="41" t="s">
        <v>472</v>
      </c>
      <c r="G208" s="53" t="s">
        <v>42</v>
      </c>
      <c r="H208" s="74">
        <v>850</v>
      </c>
      <c r="I208" s="41" t="s">
        <v>859</v>
      </c>
      <c r="J208" s="41" t="s">
        <v>72</v>
      </c>
      <c r="K208" s="72">
        <v>45673</v>
      </c>
      <c r="L208" s="43" t="s">
        <v>89</v>
      </c>
      <c r="M208" s="43">
        <v>129</v>
      </c>
      <c r="N208" s="44"/>
      <c r="O208" s="43">
        <v>10</v>
      </c>
      <c r="P208" s="45">
        <f t="shared" si="0"/>
        <v>10</v>
      </c>
      <c r="Q208" s="46">
        <f t="shared" si="291"/>
        <v>10</v>
      </c>
      <c r="R208" s="46">
        <f t="shared" ref="R208:T208" si="409">AK208</f>
        <v>10</v>
      </c>
      <c r="S208" s="46">
        <f t="shared" si="409"/>
        <v>15</v>
      </c>
      <c r="T208" s="47">
        <f t="shared" si="409"/>
        <v>15</v>
      </c>
      <c r="U208" s="48"/>
      <c r="V208" s="37"/>
      <c r="W208" s="37">
        <v>5</v>
      </c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2">
        <f t="shared" ref="AJ208:AN208" si="410">P208-Z208+AE208+U208</f>
        <v>10</v>
      </c>
      <c r="AK208" s="46">
        <f t="shared" si="410"/>
        <v>10</v>
      </c>
      <c r="AL208" s="46">
        <f t="shared" si="410"/>
        <v>15</v>
      </c>
      <c r="AM208" s="46">
        <f t="shared" si="410"/>
        <v>15</v>
      </c>
      <c r="AN208" s="46">
        <f t="shared" si="410"/>
        <v>15</v>
      </c>
      <c r="AO208" s="37"/>
      <c r="AP208" s="43">
        <f t="shared" si="288"/>
        <v>15</v>
      </c>
      <c r="AQ208" s="41"/>
      <c r="AR208" s="41"/>
      <c r="AS208" s="53"/>
      <c r="AT208" s="54"/>
      <c r="AU208" s="54"/>
      <c r="AV208" s="4"/>
      <c r="AW208" s="4"/>
    </row>
    <row r="209" spans="1:49" ht="63.75" customHeight="1" x14ac:dyDescent="0.4">
      <c r="A209" s="35">
        <v>204</v>
      </c>
      <c r="B209" s="67" t="s">
        <v>860</v>
      </c>
      <c r="C209" s="41" t="s">
        <v>91</v>
      </c>
      <c r="D209" s="41" t="s">
        <v>72</v>
      </c>
      <c r="E209" s="41" t="s">
        <v>792</v>
      </c>
      <c r="F209" s="41" t="s">
        <v>799</v>
      </c>
      <c r="G209" s="53" t="s">
        <v>42</v>
      </c>
      <c r="H209" s="53" t="s">
        <v>861</v>
      </c>
      <c r="I209" s="41" t="s">
        <v>862</v>
      </c>
      <c r="J209" s="41" t="s">
        <v>72</v>
      </c>
      <c r="K209" s="72">
        <v>45574</v>
      </c>
      <c r="L209" s="43" t="s">
        <v>855</v>
      </c>
      <c r="M209" s="43">
        <v>78</v>
      </c>
      <c r="N209" s="44"/>
      <c r="O209" s="43">
        <v>4</v>
      </c>
      <c r="P209" s="45">
        <f t="shared" si="0"/>
        <v>4</v>
      </c>
      <c r="Q209" s="46">
        <f t="shared" si="291"/>
        <v>4</v>
      </c>
      <c r="R209" s="46">
        <f t="shared" ref="R209:T209" si="411">AK209</f>
        <v>4</v>
      </c>
      <c r="S209" s="46">
        <f t="shared" si="411"/>
        <v>4</v>
      </c>
      <c r="T209" s="47">
        <f t="shared" si="411"/>
        <v>4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2">
        <f t="shared" ref="AJ209:AN209" si="412">P209-Z209+AE209+U209</f>
        <v>4</v>
      </c>
      <c r="AK209" s="46">
        <f t="shared" si="412"/>
        <v>4</v>
      </c>
      <c r="AL209" s="46">
        <f t="shared" si="412"/>
        <v>4</v>
      </c>
      <c r="AM209" s="46">
        <f t="shared" si="412"/>
        <v>4</v>
      </c>
      <c r="AN209" s="46">
        <f t="shared" si="412"/>
        <v>4</v>
      </c>
      <c r="AO209" s="37"/>
      <c r="AP209" s="43">
        <f t="shared" si="288"/>
        <v>4</v>
      </c>
      <c r="AQ209" s="41"/>
      <c r="AR209" s="41"/>
      <c r="AS209" s="53"/>
      <c r="AT209" s="54"/>
      <c r="AU209" s="54"/>
      <c r="AV209" s="4"/>
      <c r="AW209" s="4"/>
    </row>
    <row r="210" spans="1:49" ht="52.5" customHeight="1" x14ac:dyDescent="0.4">
      <c r="A210" s="35">
        <v>205</v>
      </c>
      <c r="B210" s="67" t="s">
        <v>863</v>
      </c>
      <c r="C210" s="41" t="s">
        <v>212</v>
      </c>
      <c r="D210" s="41" t="s">
        <v>72</v>
      </c>
      <c r="E210" s="41" t="s">
        <v>792</v>
      </c>
      <c r="F210" s="41" t="s">
        <v>510</v>
      </c>
      <c r="G210" s="53"/>
      <c r="H210" s="53"/>
      <c r="I210" s="41" t="s">
        <v>864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v>1</v>
      </c>
      <c r="P210" s="45">
        <f t="shared" si="0"/>
        <v>1</v>
      </c>
      <c r="Q210" s="46">
        <f t="shared" si="291"/>
        <v>1</v>
      </c>
      <c r="R210" s="46">
        <f t="shared" ref="R210:T210" si="413">AK210</f>
        <v>1</v>
      </c>
      <c r="S210" s="46">
        <f t="shared" si="413"/>
        <v>1</v>
      </c>
      <c r="T210" s="47">
        <f t="shared" si="413"/>
        <v>1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2">
        <f t="shared" ref="AJ210:AN210" si="414">P210-Z210+AE210+U210</f>
        <v>1</v>
      </c>
      <c r="AK210" s="46">
        <f t="shared" si="414"/>
        <v>1</v>
      </c>
      <c r="AL210" s="46">
        <f t="shared" si="414"/>
        <v>1</v>
      </c>
      <c r="AM210" s="46">
        <f t="shared" si="414"/>
        <v>1</v>
      </c>
      <c r="AN210" s="46">
        <f t="shared" si="414"/>
        <v>1</v>
      </c>
      <c r="AO210" s="37"/>
      <c r="AP210" s="43">
        <f t="shared" si="288"/>
        <v>1</v>
      </c>
      <c r="AQ210" s="41"/>
      <c r="AR210" s="41"/>
      <c r="AS210" s="53"/>
      <c r="AT210" s="54"/>
      <c r="AU210" s="54"/>
      <c r="AV210" s="4"/>
      <c r="AW210" s="4"/>
    </row>
    <row r="211" spans="1:49" ht="52.5" customHeight="1" x14ac:dyDescent="0.4">
      <c r="A211" s="35">
        <v>206</v>
      </c>
      <c r="B211" s="67" t="s">
        <v>865</v>
      </c>
      <c r="C211" s="41" t="s">
        <v>155</v>
      </c>
      <c r="D211" s="41" t="s">
        <v>58</v>
      </c>
      <c r="E211" s="53" t="s">
        <v>866</v>
      </c>
      <c r="F211" s="41"/>
      <c r="G211" s="53" t="s">
        <v>42</v>
      </c>
      <c r="H211" s="53"/>
      <c r="I211" s="41" t="s">
        <v>866</v>
      </c>
      <c r="J211" s="41" t="s">
        <v>44</v>
      </c>
      <c r="K211" s="72">
        <v>45666</v>
      </c>
      <c r="L211" s="43" t="s">
        <v>45</v>
      </c>
      <c r="M211" s="43">
        <v>118</v>
      </c>
      <c r="N211" s="44" t="s">
        <v>867</v>
      </c>
      <c r="O211" s="43">
        <v>0</v>
      </c>
      <c r="P211" s="45">
        <f t="shared" si="0"/>
        <v>0</v>
      </c>
      <c r="Q211" s="46">
        <f t="shared" si="291"/>
        <v>10</v>
      </c>
      <c r="R211" s="46">
        <f t="shared" ref="R211:T211" si="415">AK211</f>
        <v>6</v>
      </c>
      <c r="S211" s="46">
        <f t="shared" si="415"/>
        <v>6</v>
      </c>
      <c r="T211" s="47">
        <f t="shared" si="415"/>
        <v>6</v>
      </c>
      <c r="U211" s="48">
        <v>10</v>
      </c>
      <c r="V211" s="37"/>
      <c r="W211" s="37"/>
      <c r="X211" s="37"/>
      <c r="Y211" s="49"/>
      <c r="Z211" s="138"/>
      <c r="AA211" s="139">
        <v>4</v>
      </c>
      <c r="AB211" s="37"/>
      <c r="AC211" s="37"/>
      <c r="AD211" s="49"/>
      <c r="AE211" s="50"/>
      <c r="AF211" s="37"/>
      <c r="AG211" s="37"/>
      <c r="AH211" s="37"/>
      <c r="AI211" s="49"/>
      <c r="AJ211" s="52">
        <f t="shared" ref="AJ211:AN211" si="416">P211-Z211+AE211+U211</f>
        <v>10</v>
      </c>
      <c r="AK211" s="46">
        <f t="shared" si="416"/>
        <v>6</v>
      </c>
      <c r="AL211" s="46">
        <f t="shared" si="416"/>
        <v>6</v>
      </c>
      <c r="AM211" s="46">
        <f t="shared" si="416"/>
        <v>6</v>
      </c>
      <c r="AN211" s="46">
        <f t="shared" si="416"/>
        <v>6</v>
      </c>
      <c r="AO211" s="37"/>
      <c r="AP211" s="43">
        <f t="shared" si="288"/>
        <v>6</v>
      </c>
      <c r="AQ211" s="41"/>
      <c r="AR211" s="41">
        <v>264</v>
      </c>
      <c r="AS211" s="53" t="s">
        <v>647</v>
      </c>
      <c r="AT211" s="54"/>
      <c r="AU211" s="54"/>
      <c r="AV211" s="4"/>
      <c r="AW211" s="4"/>
    </row>
    <row r="212" spans="1:49" ht="77.25" customHeight="1" x14ac:dyDescent="0.4">
      <c r="A212" s="35">
        <v>207</v>
      </c>
      <c r="B212" s="110" t="s">
        <v>868</v>
      </c>
      <c r="C212" s="41" t="s">
        <v>190</v>
      </c>
      <c r="D212" s="41" t="s">
        <v>392</v>
      </c>
      <c r="E212" s="53" t="s">
        <v>869</v>
      </c>
      <c r="F212" s="53" t="s">
        <v>870</v>
      </c>
      <c r="G212" s="53" t="s">
        <v>42</v>
      </c>
      <c r="H212" s="74">
        <v>3640</v>
      </c>
      <c r="I212" s="41" t="s">
        <v>871</v>
      </c>
      <c r="J212" s="105" t="s">
        <v>397</v>
      </c>
      <c r="K212" s="72">
        <v>45670</v>
      </c>
      <c r="L212" s="43">
        <v>121307285</v>
      </c>
      <c r="M212" s="43">
        <v>124</v>
      </c>
      <c r="N212" s="44" t="s">
        <v>418</v>
      </c>
      <c r="O212" s="43">
        <v>0</v>
      </c>
      <c r="P212" s="45">
        <f t="shared" si="0"/>
        <v>0</v>
      </c>
      <c r="Q212" s="46">
        <f t="shared" si="291"/>
        <v>0</v>
      </c>
      <c r="R212" s="46">
        <f t="shared" ref="R212:T212" si="417">AK212</f>
        <v>1</v>
      </c>
      <c r="S212" s="46">
        <f t="shared" si="417"/>
        <v>0</v>
      </c>
      <c r="T212" s="47">
        <f t="shared" si="417"/>
        <v>0</v>
      </c>
      <c r="U212" s="48"/>
      <c r="V212" s="37">
        <v>1</v>
      </c>
      <c r="W212" s="37"/>
      <c r="X212" s="37"/>
      <c r="Y212" s="49"/>
      <c r="Z212" s="138"/>
      <c r="AA212" s="139"/>
      <c r="AB212" s="37">
        <v>1</v>
      </c>
      <c r="AC212" s="37"/>
      <c r="AD212" s="49"/>
      <c r="AE212" s="50"/>
      <c r="AF212" s="37"/>
      <c r="AG212" s="37"/>
      <c r="AH212" s="37"/>
      <c r="AI212" s="49"/>
      <c r="AJ212" s="52">
        <f t="shared" ref="AJ212:AN212" si="418">P212-Z212+AE212+U212</f>
        <v>0</v>
      </c>
      <c r="AK212" s="46">
        <f t="shared" si="418"/>
        <v>1</v>
      </c>
      <c r="AL212" s="46">
        <f t="shared" si="418"/>
        <v>0</v>
      </c>
      <c r="AM212" s="46">
        <f t="shared" si="418"/>
        <v>0</v>
      </c>
      <c r="AN212" s="46">
        <f t="shared" si="418"/>
        <v>0</v>
      </c>
      <c r="AO212" s="37"/>
      <c r="AP212" s="43">
        <f t="shared" si="288"/>
        <v>0</v>
      </c>
      <c r="AQ212" s="41"/>
      <c r="AR212" s="41">
        <v>278</v>
      </c>
      <c r="AS212" s="53" t="s">
        <v>423</v>
      </c>
      <c r="AT212" s="54"/>
      <c r="AU212" s="54"/>
      <c r="AV212" s="4"/>
      <c r="AW212" s="4"/>
    </row>
    <row r="213" spans="1:49" ht="15.75" customHeight="1" x14ac:dyDescent="0.4">
      <c r="A213" s="35">
        <v>208</v>
      </c>
      <c r="B213" s="67" t="s">
        <v>873</v>
      </c>
      <c r="C213" s="41" t="s">
        <v>91</v>
      </c>
      <c r="D213" s="63" t="s">
        <v>58</v>
      </c>
      <c r="E213" s="41" t="s">
        <v>689</v>
      </c>
      <c r="F213" s="41" t="s">
        <v>874</v>
      </c>
      <c r="G213" s="53" t="s">
        <v>42</v>
      </c>
      <c r="H213" s="53" t="s">
        <v>875</v>
      </c>
      <c r="I213" s="41" t="s">
        <v>876</v>
      </c>
      <c r="J213" s="41" t="s">
        <v>72</v>
      </c>
      <c r="K213" s="72">
        <v>45107</v>
      </c>
      <c r="L213" s="43" t="s">
        <v>109</v>
      </c>
      <c r="M213" s="43">
        <v>394</v>
      </c>
      <c r="N213" s="44"/>
      <c r="O213" s="43">
        <v>0</v>
      </c>
      <c r="P213" s="45">
        <f t="shared" si="0"/>
        <v>0</v>
      </c>
      <c r="Q213" s="46">
        <f t="shared" si="291"/>
        <v>0</v>
      </c>
      <c r="R213" s="46">
        <f t="shared" ref="R213:T213" si="419">AK213</f>
        <v>0</v>
      </c>
      <c r="S213" s="46">
        <f t="shared" si="419"/>
        <v>0</v>
      </c>
      <c r="T213" s="47">
        <f t="shared" si="419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2">
        <f t="shared" ref="AJ213:AN213" si="420">P213-Z213+AE213+U213</f>
        <v>0</v>
      </c>
      <c r="AK213" s="46">
        <f t="shared" si="420"/>
        <v>0</v>
      </c>
      <c r="AL213" s="46">
        <f t="shared" si="420"/>
        <v>0</v>
      </c>
      <c r="AM213" s="46">
        <f t="shared" si="420"/>
        <v>0</v>
      </c>
      <c r="AN213" s="46">
        <f t="shared" si="420"/>
        <v>0</v>
      </c>
      <c r="AO213" s="37"/>
      <c r="AP213" s="43">
        <f t="shared" si="288"/>
        <v>0</v>
      </c>
      <c r="AQ213" s="41"/>
      <c r="AR213" s="41"/>
      <c r="AS213" s="53"/>
      <c r="AT213" s="54"/>
      <c r="AU213" s="54"/>
      <c r="AV213" s="4"/>
      <c r="AW213" s="4"/>
    </row>
    <row r="214" spans="1:49" ht="60" customHeight="1" x14ac:dyDescent="0.4">
      <c r="A214" s="35">
        <v>209</v>
      </c>
      <c r="B214" s="67" t="s">
        <v>878</v>
      </c>
      <c r="C214" s="41" t="s">
        <v>132</v>
      </c>
      <c r="D214" s="41" t="s">
        <v>72</v>
      </c>
      <c r="E214" s="41" t="s">
        <v>879</v>
      </c>
      <c r="F214" s="41" t="s">
        <v>880</v>
      </c>
      <c r="G214" s="53" t="s">
        <v>42</v>
      </c>
      <c r="H214" s="41"/>
      <c r="I214" s="41" t="s">
        <v>881</v>
      </c>
      <c r="J214" s="41"/>
      <c r="K214" s="72"/>
      <c r="L214" s="43"/>
      <c r="M214" s="43"/>
      <c r="N214" s="44"/>
      <c r="O214" s="43">
        <v>1</v>
      </c>
      <c r="P214" s="45">
        <f t="shared" si="0"/>
        <v>1</v>
      </c>
      <c r="Q214" s="46">
        <f t="shared" si="291"/>
        <v>1</v>
      </c>
      <c r="R214" s="46">
        <f t="shared" ref="R214:T214" si="421">AK214</f>
        <v>1</v>
      </c>
      <c r="S214" s="46">
        <f t="shared" si="421"/>
        <v>1</v>
      </c>
      <c r="T214" s="47">
        <f t="shared" si="421"/>
        <v>1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2">
        <f t="shared" ref="AJ214:AN214" si="422">P214-Z214+AE214+U214</f>
        <v>1</v>
      </c>
      <c r="AK214" s="46">
        <f t="shared" si="422"/>
        <v>1</v>
      </c>
      <c r="AL214" s="46">
        <f t="shared" si="422"/>
        <v>1</v>
      </c>
      <c r="AM214" s="46">
        <f t="shared" si="422"/>
        <v>1</v>
      </c>
      <c r="AN214" s="46">
        <f t="shared" si="422"/>
        <v>1</v>
      </c>
      <c r="AO214" s="37"/>
      <c r="AP214" s="43">
        <f t="shared" si="288"/>
        <v>1</v>
      </c>
      <c r="AQ214" s="41"/>
      <c r="AR214" s="41"/>
      <c r="AS214" s="53"/>
      <c r="AT214" s="54"/>
      <c r="AU214" s="54"/>
      <c r="AV214" s="4"/>
      <c r="AW214" s="4"/>
    </row>
    <row r="215" spans="1:49" ht="42" customHeight="1" x14ac:dyDescent="0.4">
      <c r="A215" s="35">
        <v>210</v>
      </c>
      <c r="B215" s="44" t="s">
        <v>888</v>
      </c>
      <c r="C215" s="41" t="s">
        <v>97</v>
      </c>
      <c r="D215" s="41" t="s">
        <v>889</v>
      </c>
      <c r="E215" s="41" t="s">
        <v>890</v>
      </c>
      <c r="F215" s="41" t="s">
        <v>545</v>
      </c>
      <c r="G215" s="44" t="s">
        <v>42</v>
      </c>
      <c r="H215" s="41"/>
      <c r="I215" s="41" t="s">
        <v>891</v>
      </c>
      <c r="J215" s="41" t="s">
        <v>72</v>
      </c>
      <c r="K215" s="72">
        <v>44942</v>
      </c>
      <c r="L215" s="74" t="s">
        <v>892</v>
      </c>
      <c r="M215" s="43">
        <v>260</v>
      </c>
      <c r="N215" s="41"/>
      <c r="O215" s="43">
        <v>0</v>
      </c>
      <c r="P215" s="45">
        <f t="shared" si="0"/>
        <v>0</v>
      </c>
      <c r="Q215" s="46">
        <f t="shared" si="291"/>
        <v>0</v>
      </c>
      <c r="R215" s="46">
        <f t="shared" ref="R215:T215" si="423">AK215</f>
        <v>0</v>
      </c>
      <c r="S215" s="46">
        <f t="shared" si="423"/>
        <v>0</v>
      </c>
      <c r="T215" s="47">
        <f t="shared" si="423"/>
        <v>0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2">
        <f t="shared" ref="AJ215:AN215" si="424">P215-Z215+AE215+U215</f>
        <v>0</v>
      </c>
      <c r="AK215" s="46">
        <f t="shared" si="424"/>
        <v>0</v>
      </c>
      <c r="AL215" s="46">
        <f t="shared" si="424"/>
        <v>0</v>
      </c>
      <c r="AM215" s="46">
        <f t="shared" si="424"/>
        <v>0</v>
      </c>
      <c r="AN215" s="46">
        <f t="shared" si="424"/>
        <v>0</v>
      </c>
      <c r="AO215" s="37"/>
      <c r="AP215" s="43">
        <f t="shared" si="288"/>
        <v>0</v>
      </c>
      <c r="AQ215" s="41"/>
      <c r="AR215" s="41"/>
      <c r="AS215" s="53"/>
      <c r="AT215" s="54"/>
      <c r="AU215" s="54"/>
      <c r="AV215" s="4"/>
      <c r="AW215" s="4"/>
    </row>
    <row r="216" spans="1:49" ht="89.25" customHeight="1" x14ac:dyDescent="0.4">
      <c r="A216" s="35">
        <v>211</v>
      </c>
      <c r="B216" s="55" t="s">
        <v>2021</v>
      </c>
      <c r="C216" s="64" t="s">
        <v>38</v>
      </c>
      <c r="D216" s="63" t="s">
        <v>58</v>
      </c>
      <c r="E216" s="57" t="s">
        <v>500</v>
      </c>
      <c r="F216" s="64" t="s">
        <v>799</v>
      </c>
      <c r="G216" s="55" t="s">
        <v>42</v>
      </c>
      <c r="H216" s="64"/>
      <c r="I216" s="61" t="s">
        <v>894</v>
      </c>
      <c r="J216" s="74" t="s">
        <v>58</v>
      </c>
      <c r="K216" s="66">
        <v>44592</v>
      </c>
      <c r="L216" s="43"/>
      <c r="M216" s="43"/>
      <c r="N216" s="41"/>
      <c r="O216" s="43">
        <v>8</v>
      </c>
      <c r="P216" s="45">
        <f t="shared" si="0"/>
        <v>8</v>
      </c>
      <c r="Q216" s="46">
        <f t="shared" si="291"/>
        <v>8</v>
      </c>
      <c r="R216" s="46">
        <f t="shared" ref="R216:T216" si="425">AK216</f>
        <v>8</v>
      </c>
      <c r="S216" s="46">
        <f t="shared" si="425"/>
        <v>8</v>
      </c>
      <c r="T216" s="47">
        <f t="shared" si="425"/>
        <v>8</v>
      </c>
      <c r="U216" s="48"/>
      <c r="V216" s="37"/>
      <c r="W216" s="37"/>
      <c r="X216" s="37"/>
      <c r="Y216" s="49"/>
      <c r="Z216" s="138"/>
      <c r="AA216" s="139"/>
      <c r="AB216" s="37"/>
      <c r="AC216" s="37"/>
      <c r="AD216" s="49"/>
      <c r="AE216" s="50"/>
      <c r="AF216" s="37"/>
      <c r="AG216" s="37"/>
      <c r="AH216" s="37"/>
      <c r="AI216" s="49"/>
      <c r="AJ216" s="52">
        <f t="shared" ref="AJ216:AN216" si="426">P216-Z216+AE216+U216</f>
        <v>8</v>
      </c>
      <c r="AK216" s="46">
        <f t="shared" si="426"/>
        <v>8</v>
      </c>
      <c r="AL216" s="46">
        <f t="shared" si="426"/>
        <v>8</v>
      </c>
      <c r="AM216" s="46">
        <f t="shared" si="426"/>
        <v>8</v>
      </c>
      <c r="AN216" s="46">
        <f t="shared" si="426"/>
        <v>8</v>
      </c>
      <c r="AO216" s="37"/>
      <c r="AP216" s="43">
        <f t="shared" si="288"/>
        <v>8</v>
      </c>
      <c r="AQ216" s="41"/>
      <c r="AR216" s="41"/>
      <c r="AS216" s="53"/>
      <c r="AT216" s="54"/>
      <c r="AU216" s="54"/>
      <c r="AV216" s="4"/>
      <c r="AW216" s="4"/>
    </row>
    <row r="217" spans="1:49" ht="42" customHeight="1" x14ac:dyDescent="0.4">
      <c r="A217" s="35">
        <v>212</v>
      </c>
      <c r="B217" s="44" t="s">
        <v>2022</v>
      </c>
      <c r="C217" s="64" t="s">
        <v>38</v>
      </c>
      <c r="D217" s="63" t="s">
        <v>58</v>
      </c>
      <c r="E217" s="57" t="s">
        <v>59</v>
      </c>
      <c r="F217" s="41"/>
      <c r="G217" s="44" t="s">
        <v>42</v>
      </c>
      <c r="H217" s="41"/>
      <c r="I217" s="41" t="s">
        <v>896</v>
      </c>
      <c r="J217" s="74" t="s">
        <v>58</v>
      </c>
      <c r="K217" s="66">
        <v>44592</v>
      </c>
      <c r="L217" s="43"/>
      <c r="M217" s="43"/>
      <c r="N217" s="53"/>
      <c r="O217" s="43">
        <v>12</v>
      </c>
      <c r="P217" s="45">
        <f t="shared" si="0"/>
        <v>12</v>
      </c>
      <c r="Q217" s="46">
        <f t="shared" si="291"/>
        <v>12</v>
      </c>
      <c r="R217" s="46">
        <f t="shared" ref="R217:T217" si="427">AK217</f>
        <v>12</v>
      </c>
      <c r="S217" s="46">
        <f t="shared" si="427"/>
        <v>12</v>
      </c>
      <c r="T217" s="47">
        <f t="shared" si="427"/>
        <v>12</v>
      </c>
      <c r="U217" s="48"/>
      <c r="V217" s="37"/>
      <c r="W217" s="37"/>
      <c r="X217" s="37"/>
      <c r="Y217" s="49"/>
      <c r="Z217" s="138"/>
      <c r="AA217" s="139"/>
      <c r="AB217" s="37"/>
      <c r="AC217" s="37"/>
      <c r="AD217" s="49"/>
      <c r="AE217" s="50"/>
      <c r="AF217" s="37"/>
      <c r="AG217" s="37"/>
      <c r="AH217" s="37"/>
      <c r="AI217" s="49"/>
      <c r="AJ217" s="52">
        <f t="shared" ref="AJ217:AN217" si="428">P217-Z217+AE217+U217</f>
        <v>12</v>
      </c>
      <c r="AK217" s="46">
        <f t="shared" si="428"/>
        <v>12</v>
      </c>
      <c r="AL217" s="46">
        <f t="shared" si="428"/>
        <v>12</v>
      </c>
      <c r="AM217" s="46">
        <f t="shared" si="428"/>
        <v>12</v>
      </c>
      <c r="AN217" s="46">
        <f t="shared" si="428"/>
        <v>12</v>
      </c>
      <c r="AO217" s="38" t="s">
        <v>755</v>
      </c>
      <c r="AP217" s="43">
        <f t="shared" si="288"/>
        <v>12</v>
      </c>
      <c r="AQ217" s="41"/>
      <c r="AR217" s="41"/>
      <c r="AS217" s="53"/>
      <c r="AT217" s="54"/>
      <c r="AU217" s="54"/>
      <c r="AV217" s="4"/>
      <c r="AW217" s="4"/>
    </row>
    <row r="218" spans="1:49" ht="42" customHeight="1" x14ac:dyDescent="0.4">
      <c r="A218" s="35">
        <v>213</v>
      </c>
      <c r="B218" s="44" t="s">
        <v>897</v>
      </c>
      <c r="C218" s="64" t="s">
        <v>898</v>
      </c>
      <c r="D218" s="63" t="s">
        <v>176</v>
      </c>
      <c r="E218" s="57" t="s">
        <v>899</v>
      </c>
      <c r="F218" s="41" t="s">
        <v>510</v>
      </c>
      <c r="G218" s="44" t="s">
        <v>42</v>
      </c>
      <c r="H218" s="41"/>
      <c r="I218" s="41"/>
      <c r="J218" s="74" t="s">
        <v>72</v>
      </c>
      <c r="K218" s="66">
        <v>45566</v>
      </c>
      <c r="L218" s="43" t="s">
        <v>142</v>
      </c>
      <c r="M218" s="43">
        <v>76</v>
      </c>
      <c r="N218" s="53"/>
      <c r="O218" s="43">
        <v>0</v>
      </c>
      <c r="P218" s="68">
        <v>0</v>
      </c>
      <c r="Q218" s="37">
        <v>0</v>
      </c>
      <c r="R218" s="37">
        <v>0</v>
      </c>
      <c r="S218" s="37">
        <f t="shared" ref="S218:T218" si="429">AL218</f>
        <v>0</v>
      </c>
      <c r="T218" s="132">
        <f t="shared" si="429"/>
        <v>0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139">
        <f t="shared" ref="AJ218:AN218" si="430">P218-Z218+AE218+U218</f>
        <v>0</v>
      </c>
      <c r="AK218" s="37">
        <f t="shared" si="430"/>
        <v>0</v>
      </c>
      <c r="AL218" s="37">
        <f t="shared" si="430"/>
        <v>0</v>
      </c>
      <c r="AM218" s="37">
        <f t="shared" si="430"/>
        <v>0</v>
      </c>
      <c r="AN218" s="37">
        <f t="shared" si="430"/>
        <v>0</v>
      </c>
      <c r="AO218" s="38"/>
      <c r="AP218" s="43">
        <f t="shared" si="288"/>
        <v>0</v>
      </c>
      <c r="AQ218" s="41"/>
      <c r="AR218" s="41"/>
      <c r="AS218" s="53"/>
      <c r="AT218" s="54"/>
      <c r="AU218" s="54"/>
      <c r="AV218" s="4"/>
      <c r="AW218" s="4"/>
    </row>
    <row r="219" spans="1:49" ht="42" customHeight="1" x14ac:dyDescent="0.4">
      <c r="A219" s="35">
        <v>214</v>
      </c>
      <c r="B219" s="44" t="s">
        <v>900</v>
      </c>
      <c r="C219" s="64" t="s">
        <v>38</v>
      </c>
      <c r="D219" s="63" t="s">
        <v>176</v>
      </c>
      <c r="E219" s="57" t="s">
        <v>899</v>
      </c>
      <c r="F219" s="41" t="s">
        <v>513</v>
      </c>
      <c r="G219" s="44" t="s">
        <v>42</v>
      </c>
      <c r="H219" s="41"/>
      <c r="I219" s="41" t="s">
        <v>901</v>
      </c>
      <c r="J219" s="74" t="s">
        <v>72</v>
      </c>
      <c r="K219" s="66">
        <v>45351</v>
      </c>
      <c r="L219" s="43" t="s">
        <v>902</v>
      </c>
      <c r="M219" s="43">
        <v>43</v>
      </c>
      <c r="N219" s="53"/>
      <c r="O219" s="43">
        <v>4</v>
      </c>
      <c r="P219" s="45">
        <f t="shared" ref="P219:P271" si="431">O219</f>
        <v>4</v>
      </c>
      <c r="Q219" s="46">
        <f t="shared" ref="Q219:T219" si="432">AJ219</f>
        <v>4</v>
      </c>
      <c r="R219" s="46">
        <f t="shared" si="432"/>
        <v>4</v>
      </c>
      <c r="S219" s="46">
        <f t="shared" si="432"/>
        <v>4</v>
      </c>
      <c r="T219" s="47">
        <f t="shared" si="432"/>
        <v>4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2">
        <f t="shared" ref="AJ219:AN219" si="433">P219-Z219+AE219+U219</f>
        <v>4</v>
      </c>
      <c r="AK219" s="46">
        <f t="shared" si="433"/>
        <v>4</v>
      </c>
      <c r="AL219" s="46">
        <f t="shared" si="433"/>
        <v>4</v>
      </c>
      <c r="AM219" s="46">
        <f t="shared" si="433"/>
        <v>4</v>
      </c>
      <c r="AN219" s="46">
        <f t="shared" si="433"/>
        <v>4</v>
      </c>
      <c r="AO219" s="38"/>
      <c r="AP219" s="43">
        <f t="shared" si="288"/>
        <v>4</v>
      </c>
      <c r="AQ219" s="41"/>
      <c r="AR219" s="41"/>
      <c r="AS219" s="53"/>
      <c r="AT219" s="54"/>
      <c r="AU219" s="54"/>
      <c r="AV219" s="4"/>
      <c r="AW219" s="4"/>
    </row>
    <row r="220" spans="1:49" ht="42" customHeight="1" x14ac:dyDescent="0.4">
      <c r="A220" s="35">
        <v>215</v>
      </c>
      <c r="B220" s="53" t="s">
        <v>903</v>
      </c>
      <c r="C220" s="64" t="s">
        <v>38</v>
      </c>
      <c r="D220" s="41"/>
      <c r="E220" s="41"/>
      <c r="F220" s="41"/>
      <c r="G220" s="53" t="s">
        <v>42</v>
      </c>
      <c r="H220" s="41"/>
      <c r="I220" s="41" t="s">
        <v>94</v>
      </c>
      <c r="J220" s="44"/>
      <c r="K220" s="72">
        <v>44592</v>
      </c>
      <c r="L220" s="43"/>
      <c r="M220" s="43"/>
      <c r="N220" s="44"/>
      <c r="O220" s="43">
        <v>0</v>
      </c>
      <c r="P220" s="45">
        <f t="shared" si="431"/>
        <v>0</v>
      </c>
      <c r="Q220" s="46">
        <f t="shared" ref="Q220:T220" si="434">AJ220</f>
        <v>0</v>
      </c>
      <c r="R220" s="46">
        <f t="shared" si="434"/>
        <v>0</v>
      </c>
      <c r="S220" s="46">
        <f t="shared" si="434"/>
        <v>0</v>
      </c>
      <c r="T220" s="47">
        <f t="shared" si="434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2">
        <f t="shared" ref="AJ220:AN220" si="435">P220-Z220+AE220+U220</f>
        <v>0</v>
      </c>
      <c r="AK220" s="46">
        <f t="shared" si="435"/>
        <v>0</v>
      </c>
      <c r="AL220" s="46">
        <f t="shared" si="435"/>
        <v>0</v>
      </c>
      <c r="AM220" s="46">
        <f t="shared" si="435"/>
        <v>0</v>
      </c>
      <c r="AN220" s="46">
        <f t="shared" si="435"/>
        <v>0</v>
      </c>
      <c r="AO220" s="37"/>
      <c r="AP220" s="43">
        <f t="shared" si="288"/>
        <v>0</v>
      </c>
      <c r="AQ220" s="41"/>
      <c r="AR220" s="41"/>
      <c r="AS220" s="53"/>
      <c r="AT220" s="54"/>
      <c r="AU220" s="54"/>
      <c r="AV220" s="4"/>
      <c r="AW220" s="4"/>
    </row>
    <row r="221" spans="1:49" ht="42" customHeight="1" x14ac:dyDescent="0.4">
      <c r="A221" s="35">
        <v>216</v>
      </c>
      <c r="B221" s="44" t="s">
        <v>904</v>
      </c>
      <c r="C221" s="64" t="s">
        <v>38</v>
      </c>
      <c r="D221" s="41" t="s">
        <v>58</v>
      </c>
      <c r="E221" s="41" t="s">
        <v>905</v>
      </c>
      <c r="F221" s="41"/>
      <c r="G221" s="44" t="s">
        <v>42</v>
      </c>
      <c r="H221" s="41"/>
      <c r="I221" s="41" t="s">
        <v>906</v>
      </c>
      <c r="J221" s="41" t="s">
        <v>72</v>
      </c>
      <c r="K221" s="72">
        <v>44592</v>
      </c>
      <c r="L221" s="43"/>
      <c r="M221" s="43"/>
      <c r="N221" s="44"/>
      <c r="O221" s="43">
        <v>1</v>
      </c>
      <c r="P221" s="45">
        <f t="shared" si="431"/>
        <v>1</v>
      </c>
      <c r="Q221" s="46">
        <f t="shared" ref="Q221:T221" si="436">AJ221</f>
        <v>1</v>
      </c>
      <c r="R221" s="46">
        <f t="shared" si="436"/>
        <v>1</v>
      </c>
      <c r="S221" s="46">
        <f t="shared" si="436"/>
        <v>1</v>
      </c>
      <c r="T221" s="47">
        <f t="shared" si="436"/>
        <v>1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2">
        <f t="shared" ref="AJ221:AN221" si="437">P221-Z221+AE221+U221</f>
        <v>1</v>
      </c>
      <c r="AK221" s="46">
        <f t="shared" si="437"/>
        <v>1</v>
      </c>
      <c r="AL221" s="46">
        <f t="shared" si="437"/>
        <v>1</v>
      </c>
      <c r="AM221" s="46">
        <f t="shared" si="437"/>
        <v>1</v>
      </c>
      <c r="AN221" s="46">
        <f t="shared" si="437"/>
        <v>1</v>
      </c>
      <c r="AO221" s="37"/>
      <c r="AP221" s="43">
        <f t="shared" si="288"/>
        <v>1</v>
      </c>
      <c r="AQ221" s="41"/>
      <c r="AR221" s="41"/>
      <c r="AS221" s="53"/>
      <c r="AT221" s="54"/>
      <c r="AU221" s="54"/>
      <c r="AV221" s="4"/>
      <c r="AW221" s="4"/>
    </row>
    <row r="222" spans="1:49" ht="42" customHeight="1" x14ac:dyDescent="0.4">
      <c r="A222" s="35">
        <v>217</v>
      </c>
      <c r="B222" s="53" t="s">
        <v>907</v>
      </c>
      <c r="C222" s="64" t="s">
        <v>38</v>
      </c>
      <c r="D222" s="41" t="s">
        <v>58</v>
      </c>
      <c r="E222" s="41" t="s">
        <v>908</v>
      </c>
      <c r="F222" s="41"/>
      <c r="G222" s="53" t="s">
        <v>42</v>
      </c>
      <c r="H222" s="74">
        <v>8200</v>
      </c>
      <c r="I222" s="41" t="s">
        <v>909</v>
      </c>
      <c r="J222" s="41" t="s">
        <v>72</v>
      </c>
      <c r="K222" s="72">
        <v>45673</v>
      </c>
      <c r="L222" s="43" t="s">
        <v>89</v>
      </c>
      <c r="M222" s="43">
        <v>131</v>
      </c>
      <c r="N222" s="53"/>
      <c r="O222" s="43">
        <v>0</v>
      </c>
      <c r="P222" s="45">
        <f t="shared" si="431"/>
        <v>0</v>
      </c>
      <c r="Q222" s="46">
        <f t="shared" ref="Q222:T222" si="438">AJ222</f>
        <v>0</v>
      </c>
      <c r="R222" s="46">
        <f t="shared" si="438"/>
        <v>0</v>
      </c>
      <c r="S222" s="46">
        <f t="shared" si="438"/>
        <v>4</v>
      </c>
      <c r="T222" s="47">
        <f t="shared" si="438"/>
        <v>4</v>
      </c>
      <c r="U222" s="48"/>
      <c r="V222" s="37"/>
      <c r="W222" s="37">
        <v>4</v>
      </c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2">
        <f t="shared" ref="AJ222:AN222" si="439">P222-Z222+AE222+U222</f>
        <v>0</v>
      </c>
      <c r="AK222" s="46">
        <f t="shared" si="439"/>
        <v>0</v>
      </c>
      <c r="AL222" s="46">
        <f t="shared" si="439"/>
        <v>4</v>
      </c>
      <c r="AM222" s="46">
        <f t="shared" si="439"/>
        <v>4</v>
      </c>
      <c r="AN222" s="46">
        <f t="shared" si="439"/>
        <v>4</v>
      </c>
      <c r="AO222" s="37"/>
      <c r="AP222" s="43">
        <f t="shared" si="288"/>
        <v>4</v>
      </c>
      <c r="AQ222" s="41"/>
      <c r="AR222" s="41"/>
      <c r="AS222" s="53"/>
      <c r="AT222" s="54"/>
      <c r="AU222" s="54"/>
      <c r="AV222" s="4"/>
      <c r="AW222" s="4"/>
    </row>
    <row r="223" spans="1:49" ht="63.75" customHeight="1" x14ac:dyDescent="0.4">
      <c r="A223" s="35">
        <v>218</v>
      </c>
      <c r="B223" s="55" t="s">
        <v>911</v>
      </c>
      <c r="C223" s="64" t="s">
        <v>38</v>
      </c>
      <c r="D223" s="63" t="s">
        <v>58</v>
      </c>
      <c r="E223" s="57" t="s">
        <v>608</v>
      </c>
      <c r="F223" s="64" t="s">
        <v>612</v>
      </c>
      <c r="G223" s="55" t="s">
        <v>42</v>
      </c>
      <c r="H223" s="64"/>
      <c r="I223" s="61" t="s">
        <v>912</v>
      </c>
      <c r="J223" s="74" t="s">
        <v>58</v>
      </c>
      <c r="K223" s="66">
        <v>44592</v>
      </c>
      <c r="L223" s="43"/>
      <c r="M223" s="43"/>
      <c r="N223" s="53"/>
      <c r="O223" s="43">
        <v>12</v>
      </c>
      <c r="P223" s="45">
        <f t="shared" si="431"/>
        <v>12</v>
      </c>
      <c r="Q223" s="46">
        <f t="shared" ref="Q223:T223" si="440">AJ223</f>
        <v>12</v>
      </c>
      <c r="R223" s="46">
        <f t="shared" si="440"/>
        <v>12</v>
      </c>
      <c r="S223" s="46">
        <f t="shared" si="440"/>
        <v>12</v>
      </c>
      <c r="T223" s="47">
        <f t="shared" si="440"/>
        <v>12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2">
        <f t="shared" ref="AJ223:AN223" si="441">P223-Z223+AE223+U223</f>
        <v>12</v>
      </c>
      <c r="AK223" s="46">
        <f t="shared" si="441"/>
        <v>12</v>
      </c>
      <c r="AL223" s="46">
        <f t="shared" si="441"/>
        <v>12</v>
      </c>
      <c r="AM223" s="46">
        <f t="shared" si="441"/>
        <v>12</v>
      </c>
      <c r="AN223" s="46">
        <f t="shared" si="441"/>
        <v>12</v>
      </c>
      <c r="AO223" s="37"/>
      <c r="AP223" s="43">
        <f t="shared" si="288"/>
        <v>12</v>
      </c>
      <c r="AQ223" s="41"/>
      <c r="AR223" s="41"/>
      <c r="AS223" s="53"/>
      <c r="AT223" s="54"/>
      <c r="AU223" s="54"/>
      <c r="AV223" s="4"/>
      <c r="AW223" s="4"/>
    </row>
    <row r="224" spans="1:49" ht="42" customHeight="1" x14ac:dyDescent="0.4">
      <c r="A224" s="35">
        <v>219</v>
      </c>
      <c r="B224" s="53" t="s">
        <v>917</v>
      </c>
      <c r="C224" s="64" t="s">
        <v>38</v>
      </c>
      <c r="D224" s="41" t="s">
        <v>59</v>
      </c>
      <c r="E224" s="41" t="s">
        <v>918</v>
      </c>
      <c r="F224" s="41" t="s">
        <v>609</v>
      </c>
      <c r="G224" s="53" t="s">
        <v>42</v>
      </c>
      <c r="H224" s="74">
        <v>300</v>
      </c>
      <c r="I224" s="41" t="s">
        <v>919</v>
      </c>
      <c r="J224" s="41" t="s">
        <v>72</v>
      </c>
      <c r="K224" s="66">
        <v>45574</v>
      </c>
      <c r="L224" s="43" t="s">
        <v>142</v>
      </c>
      <c r="M224" s="43">
        <v>74</v>
      </c>
      <c r="N224" s="53" t="s">
        <v>928</v>
      </c>
      <c r="O224" s="43">
        <v>50</v>
      </c>
      <c r="P224" s="45">
        <f t="shared" si="431"/>
        <v>50</v>
      </c>
      <c r="Q224" s="46">
        <f t="shared" ref="Q224:T224" si="442">AJ224</f>
        <v>50</v>
      </c>
      <c r="R224" s="46">
        <f t="shared" si="442"/>
        <v>48</v>
      </c>
      <c r="S224" s="46">
        <f t="shared" si="442"/>
        <v>48</v>
      </c>
      <c r="T224" s="47">
        <f t="shared" si="442"/>
        <v>48</v>
      </c>
      <c r="U224" s="48"/>
      <c r="V224" s="37"/>
      <c r="W224" s="37">
        <v>4</v>
      </c>
      <c r="X224" s="37"/>
      <c r="Y224" s="49"/>
      <c r="Z224" s="138"/>
      <c r="AA224" s="139">
        <v>2</v>
      </c>
      <c r="AB224" s="37">
        <v>4</v>
      </c>
      <c r="AC224" s="37"/>
      <c r="AD224" s="49"/>
      <c r="AE224" s="50"/>
      <c r="AF224" s="37"/>
      <c r="AG224" s="37"/>
      <c r="AH224" s="37"/>
      <c r="AI224" s="49"/>
      <c r="AJ224" s="52">
        <f t="shared" ref="AJ224:AN224" si="443">P224-Z224+AE224+U224</f>
        <v>50</v>
      </c>
      <c r="AK224" s="46">
        <f t="shared" si="443"/>
        <v>48</v>
      </c>
      <c r="AL224" s="46">
        <f t="shared" si="443"/>
        <v>48</v>
      </c>
      <c r="AM224" s="46">
        <f t="shared" si="443"/>
        <v>48</v>
      </c>
      <c r="AN224" s="46">
        <f t="shared" si="443"/>
        <v>48</v>
      </c>
      <c r="AO224" s="37"/>
      <c r="AP224" s="43">
        <f t="shared" si="288"/>
        <v>48</v>
      </c>
      <c r="AQ224" s="41">
        <v>3014279364</v>
      </c>
      <c r="AR224" s="53" t="s">
        <v>931</v>
      </c>
      <c r="AS224" s="53" t="s">
        <v>932</v>
      </c>
      <c r="AT224" s="54"/>
      <c r="AU224" s="54"/>
      <c r="AV224" s="4"/>
      <c r="AW224" s="4"/>
    </row>
    <row r="225" spans="1:49" ht="42" customHeight="1" x14ac:dyDescent="0.4">
      <c r="A225" s="35">
        <v>220</v>
      </c>
      <c r="B225" s="53" t="s">
        <v>922</v>
      </c>
      <c r="C225" s="64" t="s">
        <v>38</v>
      </c>
      <c r="D225" s="41" t="s">
        <v>58</v>
      </c>
      <c r="E225" s="41" t="s">
        <v>923</v>
      </c>
      <c r="F225" s="41"/>
      <c r="G225" s="53"/>
      <c r="H225" s="41"/>
      <c r="I225" s="41" t="s">
        <v>924</v>
      </c>
      <c r="J225" s="41" t="s">
        <v>72</v>
      </c>
      <c r="K225" s="72">
        <v>45107</v>
      </c>
      <c r="L225" s="43" t="s">
        <v>109</v>
      </c>
      <c r="M225" s="43">
        <v>388</v>
      </c>
      <c r="N225" s="44"/>
      <c r="O225" s="43">
        <v>0</v>
      </c>
      <c r="P225" s="45">
        <f t="shared" si="431"/>
        <v>0</v>
      </c>
      <c r="Q225" s="46">
        <f t="shared" ref="Q225:T225" si="444">AJ225</f>
        <v>0</v>
      </c>
      <c r="R225" s="46">
        <f t="shared" si="444"/>
        <v>0</v>
      </c>
      <c r="S225" s="46">
        <f t="shared" si="444"/>
        <v>0</v>
      </c>
      <c r="T225" s="47">
        <f t="shared" si="444"/>
        <v>0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/>
      <c r="AJ225" s="52">
        <f t="shared" ref="AJ225:AN225" si="445">P225-Z225+AE225+U225</f>
        <v>0</v>
      </c>
      <c r="AK225" s="46">
        <f t="shared" si="445"/>
        <v>0</v>
      </c>
      <c r="AL225" s="46">
        <f t="shared" si="445"/>
        <v>0</v>
      </c>
      <c r="AM225" s="46">
        <f t="shared" si="445"/>
        <v>0</v>
      </c>
      <c r="AN225" s="46">
        <f t="shared" si="445"/>
        <v>0</v>
      </c>
      <c r="AO225" s="37"/>
      <c r="AP225" s="43">
        <f t="shared" si="288"/>
        <v>0</v>
      </c>
      <c r="AQ225" s="41"/>
      <c r="AR225" s="41"/>
      <c r="AS225" s="53"/>
      <c r="AT225" s="54"/>
      <c r="AU225" s="54"/>
      <c r="AV225" s="4"/>
      <c r="AW225" s="4"/>
    </row>
    <row r="226" spans="1:49" ht="42" customHeight="1" x14ac:dyDescent="0.4">
      <c r="A226" s="35">
        <v>221</v>
      </c>
      <c r="B226" s="55" t="s">
        <v>929</v>
      </c>
      <c r="C226" s="64" t="s">
        <v>38</v>
      </c>
      <c r="D226" s="63" t="s">
        <v>58</v>
      </c>
      <c r="E226" s="57" t="s">
        <v>930</v>
      </c>
      <c r="F226" s="64" t="s">
        <v>609</v>
      </c>
      <c r="G226" s="55" t="s">
        <v>42</v>
      </c>
      <c r="H226" s="65">
        <v>300</v>
      </c>
      <c r="I226" s="41" t="s">
        <v>919</v>
      </c>
      <c r="J226" s="74" t="s">
        <v>58</v>
      </c>
      <c r="K226" s="66">
        <v>44592</v>
      </c>
      <c r="L226" s="43"/>
      <c r="M226" s="43"/>
      <c r="N226" s="41"/>
      <c r="O226" s="43">
        <v>47</v>
      </c>
      <c r="P226" s="45">
        <f t="shared" si="431"/>
        <v>47</v>
      </c>
      <c r="Q226" s="46">
        <f t="shared" ref="Q226:T226" si="446">AJ226</f>
        <v>47</v>
      </c>
      <c r="R226" s="46">
        <f t="shared" si="446"/>
        <v>47</v>
      </c>
      <c r="S226" s="46">
        <f t="shared" si="446"/>
        <v>47</v>
      </c>
      <c r="T226" s="47">
        <f t="shared" si="446"/>
        <v>47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2">
        <f t="shared" ref="AJ226:AN226" si="447">P226-Z226+AE226+U226</f>
        <v>47</v>
      </c>
      <c r="AK226" s="46">
        <f t="shared" si="447"/>
        <v>47</v>
      </c>
      <c r="AL226" s="46">
        <f t="shared" si="447"/>
        <v>47</v>
      </c>
      <c r="AM226" s="46">
        <f t="shared" si="447"/>
        <v>47</v>
      </c>
      <c r="AN226" s="46">
        <f t="shared" si="447"/>
        <v>47</v>
      </c>
      <c r="AO226" s="37"/>
      <c r="AP226" s="43">
        <f t="shared" si="288"/>
        <v>47</v>
      </c>
      <c r="AQ226" s="41"/>
      <c r="AR226" s="41"/>
      <c r="AS226" s="53"/>
      <c r="AT226" s="54"/>
      <c r="AU226" s="54"/>
      <c r="AV226" s="4"/>
      <c r="AW226" s="4"/>
    </row>
    <row r="227" spans="1:49" ht="42" customHeight="1" x14ac:dyDescent="0.4">
      <c r="A227" s="35">
        <v>222</v>
      </c>
      <c r="B227" s="55" t="s">
        <v>934</v>
      </c>
      <c r="C227" s="64" t="s">
        <v>38</v>
      </c>
      <c r="D227" s="63" t="s">
        <v>788</v>
      </c>
      <c r="E227" s="57" t="s">
        <v>788</v>
      </c>
      <c r="F227" s="64"/>
      <c r="G227" s="55" t="s">
        <v>42</v>
      </c>
      <c r="H227" s="64"/>
      <c r="I227" s="61" t="s">
        <v>935</v>
      </c>
      <c r="J227" s="63" t="s">
        <v>788</v>
      </c>
      <c r="K227" s="66">
        <v>44592</v>
      </c>
      <c r="L227" s="43"/>
      <c r="M227" s="43"/>
      <c r="N227" s="41"/>
      <c r="O227" s="43">
        <v>1</v>
      </c>
      <c r="P227" s="45">
        <f t="shared" si="431"/>
        <v>1</v>
      </c>
      <c r="Q227" s="46">
        <f t="shared" ref="Q227:T227" si="448">AJ227</f>
        <v>1</v>
      </c>
      <c r="R227" s="46">
        <f t="shared" si="448"/>
        <v>1</v>
      </c>
      <c r="S227" s="46">
        <f t="shared" si="448"/>
        <v>1</v>
      </c>
      <c r="T227" s="47">
        <f t="shared" si="448"/>
        <v>1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2">
        <f t="shared" ref="AJ227:AN227" si="449">P227-Z227+AE227+U227</f>
        <v>1</v>
      </c>
      <c r="AK227" s="46">
        <f t="shared" si="449"/>
        <v>1</v>
      </c>
      <c r="AL227" s="46">
        <f t="shared" si="449"/>
        <v>1</v>
      </c>
      <c r="AM227" s="46">
        <f t="shared" si="449"/>
        <v>1</v>
      </c>
      <c r="AN227" s="46">
        <f t="shared" si="449"/>
        <v>1</v>
      </c>
      <c r="AO227" s="37"/>
      <c r="AP227" s="43">
        <f t="shared" si="288"/>
        <v>1</v>
      </c>
      <c r="AQ227" s="41"/>
      <c r="AR227" s="41"/>
      <c r="AS227" s="53"/>
      <c r="AT227" s="54"/>
      <c r="AU227" s="54"/>
      <c r="AV227" s="4"/>
      <c r="AW227" s="4"/>
    </row>
    <row r="228" spans="1:49" ht="42" customHeight="1" x14ac:dyDescent="0.4">
      <c r="A228" s="35">
        <v>223</v>
      </c>
      <c r="B228" s="44" t="s">
        <v>937</v>
      </c>
      <c r="C228" s="41" t="s">
        <v>410</v>
      </c>
      <c r="D228" s="63" t="s">
        <v>58</v>
      </c>
      <c r="E228" s="57" t="s">
        <v>59</v>
      </c>
      <c r="F228" s="41"/>
      <c r="G228" s="44" t="s">
        <v>42</v>
      </c>
      <c r="H228" s="41"/>
      <c r="I228" s="41" t="s">
        <v>938</v>
      </c>
      <c r="J228" s="74" t="s">
        <v>58</v>
      </c>
      <c r="K228" s="66">
        <v>44592</v>
      </c>
      <c r="L228" s="43"/>
      <c r="M228" s="43"/>
      <c r="N228" s="53"/>
      <c r="O228" s="43">
        <v>1</v>
      </c>
      <c r="P228" s="45">
        <f t="shared" si="431"/>
        <v>1</v>
      </c>
      <c r="Q228" s="46">
        <f t="shared" ref="Q228:T228" si="450">AJ228</f>
        <v>1</v>
      </c>
      <c r="R228" s="46">
        <f t="shared" si="450"/>
        <v>1</v>
      </c>
      <c r="S228" s="46">
        <f t="shared" si="450"/>
        <v>1</v>
      </c>
      <c r="T228" s="47">
        <f t="shared" si="450"/>
        <v>1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2">
        <f t="shared" ref="AJ228:AN228" si="451">P228-Z228+AE228+U228</f>
        <v>1</v>
      </c>
      <c r="AK228" s="46">
        <f t="shared" si="451"/>
        <v>1</v>
      </c>
      <c r="AL228" s="46">
        <f t="shared" si="451"/>
        <v>1</v>
      </c>
      <c r="AM228" s="46">
        <f t="shared" si="451"/>
        <v>1</v>
      </c>
      <c r="AN228" s="46">
        <f t="shared" si="451"/>
        <v>1</v>
      </c>
      <c r="AO228" s="38" t="s">
        <v>939</v>
      </c>
      <c r="AP228" s="43">
        <f t="shared" si="288"/>
        <v>1</v>
      </c>
      <c r="AQ228" s="53"/>
      <c r="AR228" s="53"/>
      <c r="AS228" s="53"/>
      <c r="AT228" s="54"/>
      <c r="AU228" s="54"/>
      <c r="AV228" s="4"/>
      <c r="AW228" s="4"/>
    </row>
    <row r="229" spans="1:49" ht="42" customHeight="1" x14ac:dyDescent="0.4">
      <c r="A229" s="35">
        <v>224</v>
      </c>
      <c r="B229" s="44" t="s">
        <v>940</v>
      </c>
      <c r="C229" s="64" t="s">
        <v>410</v>
      </c>
      <c r="D229" s="63" t="s">
        <v>218</v>
      </c>
      <c r="E229" s="57" t="s">
        <v>218</v>
      </c>
      <c r="F229" s="41"/>
      <c r="G229" s="44" t="s">
        <v>42</v>
      </c>
      <c r="H229" s="41"/>
      <c r="I229" s="41" t="s">
        <v>941</v>
      </c>
      <c r="J229" s="74" t="s">
        <v>218</v>
      </c>
      <c r="K229" s="66">
        <v>44592</v>
      </c>
      <c r="L229" s="43"/>
      <c r="M229" s="43"/>
      <c r="N229" s="41"/>
      <c r="O229" s="43">
        <v>1</v>
      </c>
      <c r="P229" s="45">
        <f t="shared" si="431"/>
        <v>1</v>
      </c>
      <c r="Q229" s="46">
        <f t="shared" ref="Q229:T229" si="452">AJ229</f>
        <v>1</v>
      </c>
      <c r="R229" s="46">
        <f t="shared" si="452"/>
        <v>1</v>
      </c>
      <c r="S229" s="46">
        <f t="shared" si="452"/>
        <v>1</v>
      </c>
      <c r="T229" s="47">
        <f t="shared" si="452"/>
        <v>1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2">
        <f t="shared" ref="AJ229:AN229" si="453">P229-Z229+AE229+U229</f>
        <v>1</v>
      </c>
      <c r="AK229" s="46">
        <f t="shared" si="453"/>
        <v>1</v>
      </c>
      <c r="AL229" s="46">
        <f t="shared" si="453"/>
        <v>1</v>
      </c>
      <c r="AM229" s="46">
        <f t="shared" si="453"/>
        <v>1</v>
      </c>
      <c r="AN229" s="46">
        <f t="shared" si="453"/>
        <v>1</v>
      </c>
      <c r="AO229" s="37">
        <v>1</v>
      </c>
      <c r="AP229" s="43">
        <f t="shared" si="288"/>
        <v>1</v>
      </c>
      <c r="AQ229" s="41"/>
      <c r="AR229" s="41"/>
      <c r="AS229" s="53"/>
      <c r="AT229" s="54"/>
      <c r="AU229" s="54"/>
      <c r="AV229" s="4"/>
      <c r="AW229" s="4"/>
    </row>
    <row r="230" spans="1:49" ht="42" customHeight="1" x14ac:dyDescent="0.4">
      <c r="A230" s="35">
        <v>225</v>
      </c>
      <c r="B230" s="53" t="s">
        <v>942</v>
      </c>
      <c r="C230" s="41" t="s">
        <v>410</v>
      </c>
      <c r="D230" s="63" t="s">
        <v>58</v>
      </c>
      <c r="E230" s="41" t="s">
        <v>890</v>
      </c>
      <c r="F230" s="41" t="s">
        <v>943</v>
      </c>
      <c r="G230" s="53" t="s">
        <v>42</v>
      </c>
      <c r="H230" s="74">
        <v>9000</v>
      </c>
      <c r="I230" s="41" t="s">
        <v>944</v>
      </c>
      <c r="J230" s="41" t="s">
        <v>72</v>
      </c>
      <c r="K230" s="72"/>
      <c r="L230" s="43"/>
      <c r="M230" s="43"/>
      <c r="N230" s="44" t="s">
        <v>945</v>
      </c>
      <c r="O230" s="43">
        <v>5</v>
      </c>
      <c r="P230" s="45">
        <f t="shared" si="431"/>
        <v>5</v>
      </c>
      <c r="Q230" s="46">
        <f t="shared" ref="Q230:T230" si="454">AJ230</f>
        <v>4</v>
      </c>
      <c r="R230" s="46">
        <f t="shared" si="454"/>
        <v>4</v>
      </c>
      <c r="S230" s="46">
        <f t="shared" si="454"/>
        <v>4</v>
      </c>
      <c r="T230" s="47">
        <f t="shared" si="454"/>
        <v>3</v>
      </c>
      <c r="U230" s="48"/>
      <c r="V230" s="37"/>
      <c r="W230" s="37"/>
      <c r="X230" s="37"/>
      <c r="Y230" s="49"/>
      <c r="Z230" s="138">
        <v>1</v>
      </c>
      <c r="AA230" s="139"/>
      <c r="AB230" s="37"/>
      <c r="AC230" s="37">
        <v>1</v>
      </c>
      <c r="AD230" s="49"/>
      <c r="AE230" s="50"/>
      <c r="AF230" s="37"/>
      <c r="AG230" s="37"/>
      <c r="AH230" s="37"/>
      <c r="AI230" s="49"/>
      <c r="AJ230" s="52">
        <f t="shared" ref="AJ230:AN230" si="455">P230-Z230+AE230+U230</f>
        <v>4</v>
      </c>
      <c r="AK230" s="46">
        <f t="shared" si="455"/>
        <v>4</v>
      </c>
      <c r="AL230" s="46">
        <f t="shared" si="455"/>
        <v>4</v>
      </c>
      <c r="AM230" s="46">
        <f t="shared" si="455"/>
        <v>3</v>
      </c>
      <c r="AN230" s="46">
        <f t="shared" si="455"/>
        <v>3</v>
      </c>
      <c r="AO230" s="37"/>
      <c r="AP230" s="43">
        <f t="shared" si="288"/>
        <v>3</v>
      </c>
      <c r="AQ230" s="41"/>
      <c r="AR230" s="41" t="s">
        <v>2023</v>
      </c>
      <c r="AS230" s="53" t="s">
        <v>948</v>
      </c>
      <c r="AT230" s="54"/>
      <c r="AU230" s="54"/>
      <c r="AV230" s="4"/>
      <c r="AW230" s="4"/>
    </row>
    <row r="231" spans="1:49" ht="42" customHeight="1" x14ac:dyDescent="0.4">
      <c r="A231" s="35">
        <v>226</v>
      </c>
      <c r="B231" s="53" t="s">
        <v>946</v>
      </c>
      <c r="C231" s="41"/>
      <c r="D231" s="63" t="s">
        <v>58</v>
      </c>
      <c r="E231" s="41" t="s">
        <v>182</v>
      </c>
      <c r="F231" s="41" t="s">
        <v>452</v>
      </c>
      <c r="G231" s="53" t="s">
        <v>42</v>
      </c>
      <c r="H231" s="41"/>
      <c r="I231" s="41" t="s">
        <v>949</v>
      </c>
      <c r="J231" s="41" t="s">
        <v>72</v>
      </c>
      <c r="K231" s="72">
        <v>44592</v>
      </c>
      <c r="L231" s="43"/>
      <c r="M231" s="43"/>
      <c r="N231" s="44"/>
      <c r="O231" s="43">
        <v>0</v>
      </c>
      <c r="P231" s="45">
        <f t="shared" si="431"/>
        <v>0</v>
      </c>
      <c r="Q231" s="46">
        <f t="shared" ref="Q231:T231" si="456">AJ231</f>
        <v>0</v>
      </c>
      <c r="R231" s="46">
        <f t="shared" si="456"/>
        <v>0</v>
      </c>
      <c r="S231" s="46">
        <f t="shared" si="456"/>
        <v>0</v>
      </c>
      <c r="T231" s="47">
        <f t="shared" si="456"/>
        <v>0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2">
        <f t="shared" ref="AJ231:AN231" si="457">P231-Z231+AE231+U231</f>
        <v>0</v>
      </c>
      <c r="AK231" s="46">
        <f t="shared" si="457"/>
        <v>0</v>
      </c>
      <c r="AL231" s="46">
        <f t="shared" si="457"/>
        <v>0</v>
      </c>
      <c r="AM231" s="46">
        <f t="shared" si="457"/>
        <v>0</v>
      </c>
      <c r="AN231" s="46">
        <f t="shared" si="457"/>
        <v>0</v>
      </c>
      <c r="AO231" s="37"/>
      <c r="AP231" s="43">
        <f t="shared" si="288"/>
        <v>0</v>
      </c>
      <c r="AQ231" s="41"/>
      <c r="AR231" s="41"/>
      <c r="AS231" s="53"/>
      <c r="AT231" s="54"/>
      <c r="AU231" s="54"/>
      <c r="AV231" s="4"/>
      <c r="AW231" s="4"/>
    </row>
    <row r="232" spans="1:49" ht="42" customHeight="1" x14ac:dyDescent="0.4">
      <c r="A232" s="35">
        <v>227</v>
      </c>
      <c r="B232" s="53" t="s">
        <v>950</v>
      </c>
      <c r="C232" s="41" t="s">
        <v>97</v>
      </c>
      <c r="D232" s="41"/>
      <c r="E232" s="41" t="s">
        <v>59</v>
      </c>
      <c r="F232" s="41"/>
      <c r="G232" s="53"/>
      <c r="H232" s="41"/>
      <c r="I232" s="41" t="s">
        <v>951</v>
      </c>
      <c r="J232" s="41" t="s">
        <v>743</v>
      </c>
      <c r="K232" s="72">
        <v>45241</v>
      </c>
      <c r="L232" s="43">
        <v>2590526372</v>
      </c>
      <c r="M232" s="43">
        <v>465</v>
      </c>
      <c r="N232" s="44"/>
      <c r="O232" s="43">
        <v>0</v>
      </c>
      <c r="P232" s="45">
        <f t="shared" si="431"/>
        <v>0</v>
      </c>
      <c r="Q232" s="46">
        <f t="shared" ref="Q232:T232" si="458">AJ232</f>
        <v>0</v>
      </c>
      <c r="R232" s="46">
        <f t="shared" si="458"/>
        <v>0</v>
      </c>
      <c r="S232" s="46">
        <f t="shared" si="458"/>
        <v>0</v>
      </c>
      <c r="T232" s="47">
        <f t="shared" si="458"/>
        <v>0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2">
        <f t="shared" ref="AJ232:AN232" si="459">P232-Z232+AE232+U232</f>
        <v>0</v>
      </c>
      <c r="AK232" s="46">
        <f t="shared" si="459"/>
        <v>0</v>
      </c>
      <c r="AL232" s="46">
        <f t="shared" si="459"/>
        <v>0</v>
      </c>
      <c r="AM232" s="46">
        <f t="shared" si="459"/>
        <v>0</v>
      </c>
      <c r="AN232" s="46">
        <f t="shared" si="459"/>
        <v>0</v>
      </c>
      <c r="AO232" s="37"/>
      <c r="AP232" s="43">
        <f t="shared" si="288"/>
        <v>0</v>
      </c>
      <c r="AQ232" s="41"/>
      <c r="AR232" s="41"/>
      <c r="AS232" s="53"/>
      <c r="AT232" s="54"/>
      <c r="AU232" s="54"/>
      <c r="AV232" s="4"/>
      <c r="AW232" s="4"/>
    </row>
    <row r="233" spans="1:49" ht="42" customHeight="1" x14ac:dyDescent="0.4">
      <c r="A233" s="35">
        <v>228</v>
      </c>
      <c r="B233" s="55" t="s">
        <v>952</v>
      </c>
      <c r="C233" s="64" t="s">
        <v>410</v>
      </c>
      <c r="D233" s="63" t="s">
        <v>58</v>
      </c>
      <c r="E233" s="57" t="s">
        <v>953</v>
      </c>
      <c r="F233" s="64"/>
      <c r="G233" s="55" t="s">
        <v>42</v>
      </c>
      <c r="H233" s="64"/>
      <c r="I233" s="61" t="s">
        <v>954</v>
      </c>
      <c r="J233" s="74" t="s">
        <v>58</v>
      </c>
      <c r="K233" s="66">
        <v>44592</v>
      </c>
      <c r="L233" s="43"/>
      <c r="M233" s="43"/>
      <c r="N233" s="53"/>
      <c r="O233" s="43">
        <v>0</v>
      </c>
      <c r="P233" s="45">
        <f t="shared" si="431"/>
        <v>0</v>
      </c>
      <c r="Q233" s="46">
        <f t="shared" ref="Q233:T233" si="460">AJ233</f>
        <v>0</v>
      </c>
      <c r="R233" s="46">
        <f t="shared" si="460"/>
        <v>0</v>
      </c>
      <c r="S233" s="46">
        <f t="shared" si="460"/>
        <v>0</v>
      </c>
      <c r="T233" s="47">
        <f t="shared" si="460"/>
        <v>0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2">
        <f t="shared" ref="AJ233:AN233" si="461">P233-Z233+AE233+U233</f>
        <v>0</v>
      </c>
      <c r="AK233" s="46">
        <f t="shared" si="461"/>
        <v>0</v>
      </c>
      <c r="AL233" s="46">
        <f t="shared" si="461"/>
        <v>0</v>
      </c>
      <c r="AM233" s="46">
        <f t="shared" si="461"/>
        <v>0</v>
      </c>
      <c r="AN233" s="46">
        <f t="shared" si="461"/>
        <v>0</v>
      </c>
      <c r="AO233" s="37"/>
      <c r="AP233" s="43">
        <f t="shared" si="288"/>
        <v>0</v>
      </c>
      <c r="AQ233" s="41"/>
      <c r="AR233" s="41"/>
      <c r="AS233" s="53"/>
      <c r="AT233" s="54"/>
      <c r="AU233" s="54"/>
      <c r="AV233" s="4"/>
      <c r="AW233" s="4"/>
    </row>
    <row r="234" spans="1:49" ht="42" customHeight="1" x14ac:dyDescent="0.4">
      <c r="A234" s="35">
        <v>229</v>
      </c>
      <c r="B234" s="55" t="s">
        <v>955</v>
      </c>
      <c r="C234" s="64" t="s">
        <v>410</v>
      </c>
      <c r="D234" s="63" t="s">
        <v>58</v>
      </c>
      <c r="E234" s="57" t="s">
        <v>953</v>
      </c>
      <c r="F234" s="64"/>
      <c r="G234" s="55" t="s">
        <v>42</v>
      </c>
      <c r="H234" s="64"/>
      <c r="I234" s="61" t="s">
        <v>956</v>
      </c>
      <c r="J234" s="74" t="s">
        <v>58</v>
      </c>
      <c r="K234" s="66">
        <v>44592</v>
      </c>
      <c r="L234" s="43"/>
      <c r="M234" s="43"/>
      <c r="N234" s="44"/>
      <c r="O234" s="43">
        <v>0</v>
      </c>
      <c r="P234" s="45">
        <f t="shared" si="431"/>
        <v>0</v>
      </c>
      <c r="Q234" s="46">
        <f t="shared" ref="Q234:T234" si="462">AJ234</f>
        <v>0</v>
      </c>
      <c r="R234" s="46">
        <f t="shared" si="462"/>
        <v>0</v>
      </c>
      <c r="S234" s="46">
        <f t="shared" si="462"/>
        <v>0</v>
      </c>
      <c r="T234" s="47">
        <f t="shared" si="462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2">
        <f t="shared" ref="AJ234:AN234" si="463">P234-Z234+AE234+U234</f>
        <v>0</v>
      </c>
      <c r="AK234" s="46">
        <f t="shared" si="463"/>
        <v>0</v>
      </c>
      <c r="AL234" s="46">
        <f t="shared" si="463"/>
        <v>0</v>
      </c>
      <c r="AM234" s="46">
        <f t="shared" si="463"/>
        <v>0</v>
      </c>
      <c r="AN234" s="46">
        <f t="shared" si="463"/>
        <v>0</v>
      </c>
      <c r="AO234" s="37"/>
      <c r="AP234" s="43">
        <f t="shared" si="288"/>
        <v>0</v>
      </c>
      <c r="AQ234" s="41"/>
      <c r="AR234" s="41"/>
      <c r="AS234" s="53"/>
      <c r="AT234" s="54"/>
      <c r="AU234" s="54"/>
      <c r="AV234" s="4"/>
      <c r="AW234" s="4"/>
    </row>
    <row r="235" spans="1:49" ht="15.75" customHeight="1" x14ac:dyDescent="0.4">
      <c r="A235" s="35">
        <v>230</v>
      </c>
      <c r="B235" s="67" t="s">
        <v>958</v>
      </c>
      <c r="C235" s="64" t="s">
        <v>190</v>
      </c>
      <c r="D235" s="63" t="s">
        <v>58</v>
      </c>
      <c r="E235" s="41" t="s">
        <v>959</v>
      </c>
      <c r="F235" s="41" t="s">
        <v>960</v>
      </c>
      <c r="G235" s="53" t="s">
        <v>42</v>
      </c>
      <c r="H235" s="41"/>
      <c r="I235" s="41" t="s">
        <v>961</v>
      </c>
      <c r="J235" s="41" t="s">
        <v>72</v>
      </c>
      <c r="K235" s="72">
        <v>45574</v>
      </c>
      <c r="L235" s="43" t="s">
        <v>142</v>
      </c>
      <c r="M235" s="43">
        <v>74</v>
      </c>
      <c r="N235" s="44"/>
      <c r="O235" s="43">
        <v>5</v>
      </c>
      <c r="P235" s="45">
        <f t="shared" si="431"/>
        <v>5</v>
      </c>
      <c r="Q235" s="46">
        <f t="shared" ref="Q235:T235" si="464">AJ235</f>
        <v>5</v>
      </c>
      <c r="R235" s="46">
        <f t="shared" si="464"/>
        <v>5</v>
      </c>
      <c r="S235" s="46">
        <f t="shared" si="464"/>
        <v>5</v>
      </c>
      <c r="T235" s="47">
        <f t="shared" si="464"/>
        <v>5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/>
      <c r="AJ235" s="52">
        <f t="shared" ref="AJ235:AN235" si="465">P235-Z235+AE235+U235</f>
        <v>5</v>
      </c>
      <c r="AK235" s="46">
        <f t="shared" si="465"/>
        <v>5</v>
      </c>
      <c r="AL235" s="46">
        <f t="shared" si="465"/>
        <v>5</v>
      </c>
      <c r="AM235" s="46">
        <f t="shared" si="465"/>
        <v>5</v>
      </c>
      <c r="AN235" s="46">
        <f t="shared" si="465"/>
        <v>5</v>
      </c>
      <c r="AO235" s="37"/>
      <c r="AP235" s="43">
        <f t="shared" si="288"/>
        <v>5</v>
      </c>
      <c r="AQ235" s="41"/>
      <c r="AR235" s="41"/>
      <c r="AS235" s="53"/>
      <c r="AT235" s="54"/>
      <c r="AU235" s="54"/>
      <c r="AV235" s="4"/>
      <c r="AW235" s="4"/>
    </row>
    <row r="236" spans="1:49" ht="42" customHeight="1" x14ac:dyDescent="0.4">
      <c r="A236" s="35">
        <v>231</v>
      </c>
      <c r="B236" s="53" t="s">
        <v>962</v>
      </c>
      <c r="C236" s="41" t="s">
        <v>212</v>
      </c>
      <c r="D236" s="105" t="s">
        <v>963</v>
      </c>
      <c r="E236" s="41" t="s">
        <v>964</v>
      </c>
      <c r="F236" s="41" t="s">
        <v>965</v>
      </c>
      <c r="G236" s="53" t="s">
        <v>42</v>
      </c>
      <c r="H236" s="41"/>
      <c r="I236" s="41" t="s">
        <v>966</v>
      </c>
      <c r="J236" s="41" t="s">
        <v>72</v>
      </c>
      <c r="K236" s="72">
        <v>45574</v>
      </c>
      <c r="L236" s="43" t="s">
        <v>855</v>
      </c>
      <c r="M236" s="43">
        <v>78</v>
      </c>
      <c r="N236" s="44"/>
      <c r="O236" s="43">
        <v>2</v>
      </c>
      <c r="P236" s="45">
        <f t="shared" si="431"/>
        <v>2</v>
      </c>
      <c r="Q236" s="46">
        <f t="shared" ref="Q236:T236" si="466">AJ236</f>
        <v>2</v>
      </c>
      <c r="R236" s="46">
        <f t="shared" si="466"/>
        <v>2</v>
      </c>
      <c r="S236" s="46">
        <f t="shared" si="466"/>
        <v>2</v>
      </c>
      <c r="T236" s="47">
        <f t="shared" si="466"/>
        <v>2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2">
        <f t="shared" ref="AJ236:AN236" si="467">P236-Z236+AE236+U236</f>
        <v>2</v>
      </c>
      <c r="AK236" s="46">
        <f t="shared" si="467"/>
        <v>2</v>
      </c>
      <c r="AL236" s="46">
        <f t="shared" si="467"/>
        <v>2</v>
      </c>
      <c r="AM236" s="46">
        <f t="shared" si="467"/>
        <v>2</v>
      </c>
      <c r="AN236" s="46">
        <f t="shared" si="467"/>
        <v>2</v>
      </c>
      <c r="AO236" s="37"/>
      <c r="AP236" s="43">
        <f t="shared" si="288"/>
        <v>2</v>
      </c>
      <c r="AQ236" s="41"/>
      <c r="AR236" s="41"/>
      <c r="AS236" s="53"/>
      <c r="AT236" s="54"/>
      <c r="AU236" s="54"/>
      <c r="AV236" s="4"/>
      <c r="AW236" s="4"/>
    </row>
    <row r="237" spans="1:49" ht="64.5" customHeight="1" x14ac:dyDescent="0.4">
      <c r="A237" s="35">
        <v>232</v>
      </c>
      <c r="B237" s="67" t="s">
        <v>967</v>
      </c>
      <c r="C237" s="64" t="s">
        <v>410</v>
      </c>
      <c r="D237" s="41" t="s">
        <v>59</v>
      </c>
      <c r="E237" s="41" t="s">
        <v>890</v>
      </c>
      <c r="F237" s="41"/>
      <c r="G237" s="53" t="s">
        <v>42</v>
      </c>
      <c r="H237" s="41"/>
      <c r="I237" s="41" t="s">
        <v>890</v>
      </c>
      <c r="J237" s="41" t="s">
        <v>72</v>
      </c>
      <c r="K237" s="72">
        <v>44942</v>
      </c>
      <c r="L237" s="74" t="s">
        <v>892</v>
      </c>
      <c r="M237" s="43">
        <v>260</v>
      </c>
      <c r="N237" s="41"/>
      <c r="O237" s="43">
        <v>0</v>
      </c>
      <c r="P237" s="45">
        <f t="shared" si="431"/>
        <v>0</v>
      </c>
      <c r="Q237" s="46">
        <f t="shared" ref="Q237:T237" si="468">AJ237</f>
        <v>0</v>
      </c>
      <c r="R237" s="46">
        <f t="shared" si="468"/>
        <v>0</v>
      </c>
      <c r="S237" s="46">
        <f t="shared" si="468"/>
        <v>0</v>
      </c>
      <c r="T237" s="47">
        <f t="shared" si="468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2">
        <f t="shared" ref="AJ237:AN237" si="469">P237-Z237+AE237+U237</f>
        <v>0</v>
      </c>
      <c r="AK237" s="46">
        <f t="shared" si="469"/>
        <v>0</v>
      </c>
      <c r="AL237" s="46">
        <f t="shared" si="469"/>
        <v>0</v>
      </c>
      <c r="AM237" s="46">
        <f t="shared" si="469"/>
        <v>0</v>
      </c>
      <c r="AN237" s="46">
        <f t="shared" si="469"/>
        <v>0</v>
      </c>
      <c r="AO237" s="37"/>
      <c r="AP237" s="43">
        <f t="shared" si="288"/>
        <v>0</v>
      </c>
      <c r="AQ237" s="41"/>
      <c r="AR237" s="41"/>
      <c r="AS237" s="53"/>
      <c r="AT237" s="54"/>
      <c r="AU237" s="54"/>
      <c r="AV237" s="4"/>
      <c r="AW237" s="4"/>
    </row>
    <row r="238" spans="1:49" ht="42" hidden="1" customHeight="1" x14ac:dyDescent="0.4">
      <c r="A238" s="35">
        <v>233</v>
      </c>
      <c r="B238" s="648" t="s">
        <v>968</v>
      </c>
      <c r="C238" s="155"/>
      <c r="D238" s="41"/>
      <c r="E238" s="41"/>
      <c r="F238" s="41"/>
      <c r="G238" s="53"/>
      <c r="H238" s="41"/>
      <c r="I238" s="41" t="s">
        <v>969</v>
      </c>
      <c r="J238" s="41" t="s">
        <v>72</v>
      </c>
      <c r="K238" s="72">
        <v>44592</v>
      </c>
      <c r="L238" s="43"/>
      <c r="M238" s="43"/>
      <c r="N238" s="44"/>
      <c r="O238" s="43">
        <v>4</v>
      </c>
      <c r="P238" s="45">
        <f t="shared" si="431"/>
        <v>4</v>
      </c>
      <c r="Q238" s="46">
        <f t="shared" ref="Q238:T238" si="470">AJ238</f>
        <v>4</v>
      </c>
      <c r="R238" s="46">
        <f t="shared" si="470"/>
        <v>4</v>
      </c>
      <c r="S238" s="46">
        <f t="shared" si="470"/>
        <v>4</v>
      </c>
      <c r="T238" s="47">
        <f t="shared" si="470"/>
        <v>4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2">
        <f t="shared" ref="AJ238:AN238" si="471">P238-Z238+AE238+U238</f>
        <v>4</v>
      </c>
      <c r="AK238" s="46">
        <f t="shared" si="471"/>
        <v>4</v>
      </c>
      <c r="AL238" s="46">
        <f t="shared" si="471"/>
        <v>4</v>
      </c>
      <c r="AM238" s="46">
        <f t="shared" si="471"/>
        <v>4</v>
      </c>
      <c r="AN238" s="46">
        <f t="shared" si="471"/>
        <v>4</v>
      </c>
      <c r="AO238" s="37"/>
      <c r="AP238" s="43">
        <f t="shared" si="288"/>
        <v>4</v>
      </c>
      <c r="AQ238" s="41"/>
      <c r="AR238" s="41"/>
      <c r="AS238" s="53"/>
      <c r="AT238" s="54"/>
      <c r="AU238" s="54"/>
      <c r="AV238" s="4"/>
      <c r="AW238" s="4"/>
    </row>
    <row r="239" spans="1:49" ht="42" hidden="1" customHeight="1" x14ac:dyDescent="0.4">
      <c r="A239" s="35">
        <v>234</v>
      </c>
      <c r="B239" s="648" t="s">
        <v>970</v>
      </c>
      <c r="C239" s="155"/>
      <c r="D239" s="41"/>
      <c r="E239" s="41"/>
      <c r="F239" s="41"/>
      <c r="G239" s="53"/>
      <c r="H239" s="41"/>
      <c r="I239" s="41" t="s">
        <v>971</v>
      </c>
      <c r="J239" s="41" t="s">
        <v>72</v>
      </c>
      <c r="K239" s="72">
        <v>44592</v>
      </c>
      <c r="L239" s="43"/>
      <c r="M239" s="43"/>
      <c r="N239" s="44"/>
      <c r="O239" s="43">
        <v>4</v>
      </c>
      <c r="P239" s="45">
        <f t="shared" si="431"/>
        <v>4</v>
      </c>
      <c r="Q239" s="46">
        <f t="shared" ref="Q239:T239" si="472">AJ239</f>
        <v>4</v>
      </c>
      <c r="R239" s="46">
        <f t="shared" si="472"/>
        <v>4</v>
      </c>
      <c r="S239" s="46">
        <f t="shared" si="472"/>
        <v>4</v>
      </c>
      <c r="T239" s="47">
        <f t="shared" si="472"/>
        <v>4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2">
        <f t="shared" ref="AJ239:AN239" si="473">P239-Z239+AE239+U239</f>
        <v>4</v>
      </c>
      <c r="AK239" s="46">
        <f t="shared" si="473"/>
        <v>4</v>
      </c>
      <c r="AL239" s="46">
        <f t="shared" si="473"/>
        <v>4</v>
      </c>
      <c r="AM239" s="46">
        <f t="shared" si="473"/>
        <v>4</v>
      </c>
      <c r="AN239" s="46">
        <f t="shared" si="473"/>
        <v>4</v>
      </c>
      <c r="AO239" s="37"/>
      <c r="AP239" s="43">
        <f t="shared" si="288"/>
        <v>4</v>
      </c>
      <c r="AQ239" s="41"/>
      <c r="AR239" s="41"/>
      <c r="AS239" s="53"/>
      <c r="AT239" s="54"/>
      <c r="AU239" s="54"/>
      <c r="AV239" s="4"/>
      <c r="AW239" s="4"/>
    </row>
    <row r="240" spans="1:49" ht="60" customHeight="1" x14ac:dyDescent="0.4">
      <c r="A240" s="35">
        <v>235</v>
      </c>
      <c r="B240" s="67" t="s">
        <v>974</v>
      </c>
      <c r="C240" s="41" t="s">
        <v>52</v>
      </c>
      <c r="D240" s="41" t="s">
        <v>58</v>
      </c>
      <c r="E240" s="41" t="s">
        <v>975</v>
      </c>
      <c r="F240" s="41"/>
      <c r="G240" s="53" t="s">
        <v>42</v>
      </c>
      <c r="H240" s="41"/>
      <c r="I240" s="41" t="s">
        <v>976</v>
      </c>
      <c r="J240" s="41" t="s">
        <v>72</v>
      </c>
      <c r="K240" s="72">
        <v>44592</v>
      </c>
      <c r="L240" s="43"/>
      <c r="M240" s="43"/>
      <c r="N240" s="44"/>
      <c r="O240" s="43">
        <v>10</v>
      </c>
      <c r="P240" s="45">
        <f t="shared" si="431"/>
        <v>10</v>
      </c>
      <c r="Q240" s="46">
        <f t="shared" ref="Q240:T240" si="474">AJ240</f>
        <v>10</v>
      </c>
      <c r="R240" s="46">
        <f t="shared" si="474"/>
        <v>10</v>
      </c>
      <c r="S240" s="46">
        <f t="shared" si="474"/>
        <v>10</v>
      </c>
      <c r="T240" s="47">
        <f t="shared" si="474"/>
        <v>10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2">
        <f t="shared" ref="AJ240:AN240" si="475">P240-Z240+AE240+U240</f>
        <v>10</v>
      </c>
      <c r="AK240" s="46">
        <f t="shared" si="475"/>
        <v>10</v>
      </c>
      <c r="AL240" s="46">
        <f t="shared" si="475"/>
        <v>10</v>
      </c>
      <c r="AM240" s="46">
        <f t="shared" si="475"/>
        <v>10</v>
      </c>
      <c r="AN240" s="46">
        <f t="shared" si="475"/>
        <v>10</v>
      </c>
      <c r="AO240" s="37"/>
      <c r="AP240" s="43">
        <f t="shared" si="288"/>
        <v>10</v>
      </c>
      <c r="AQ240" s="41"/>
      <c r="AR240" s="41"/>
      <c r="AS240" s="53"/>
      <c r="AT240" s="54"/>
      <c r="AU240" s="54"/>
      <c r="AV240" s="4"/>
      <c r="AW240" s="4"/>
    </row>
    <row r="241" spans="1:49" ht="61.5" customHeight="1" x14ac:dyDescent="0.4">
      <c r="A241" s="35">
        <v>236</v>
      </c>
      <c r="B241" s="67" t="s">
        <v>977</v>
      </c>
      <c r="C241" s="41" t="s">
        <v>52</v>
      </c>
      <c r="D241" s="41"/>
      <c r="E241" s="41" t="s">
        <v>978</v>
      </c>
      <c r="F241" s="41" t="s">
        <v>979</v>
      </c>
      <c r="G241" s="53" t="s">
        <v>42</v>
      </c>
      <c r="H241" s="41"/>
      <c r="I241" s="41" t="s">
        <v>980</v>
      </c>
      <c r="J241" s="41" t="s">
        <v>72</v>
      </c>
      <c r="K241" s="72">
        <v>44592</v>
      </c>
      <c r="L241" s="43"/>
      <c r="M241" s="43"/>
      <c r="N241" s="44" t="s">
        <v>981</v>
      </c>
      <c r="O241" s="43">
        <v>169</v>
      </c>
      <c r="P241" s="45">
        <f t="shared" si="431"/>
        <v>169</v>
      </c>
      <c r="Q241" s="46">
        <f t="shared" ref="Q241:T241" si="476">AJ241</f>
        <v>169</v>
      </c>
      <c r="R241" s="46">
        <f t="shared" si="476"/>
        <v>169</v>
      </c>
      <c r="S241" s="46">
        <f t="shared" si="476"/>
        <v>152</v>
      </c>
      <c r="T241" s="47">
        <f t="shared" si="476"/>
        <v>142</v>
      </c>
      <c r="U241" s="48"/>
      <c r="V241" s="37"/>
      <c r="W241" s="37"/>
      <c r="X241" s="37"/>
      <c r="Y241" s="49"/>
      <c r="Z241" s="138"/>
      <c r="AA241" s="139"/>
      <c r="AB241" s="37">
        <v>17</v>
      </c>
      <c r="AC241" s="37">
        <v>10</v>
      </c>
      <c r="AD241" s="49"/>
      <c r="AE241" s="50"/>
      <c r="AF241" s="37"/>
      <c r="AG241" s="37"/>
      <c r="AH241" s="37"/>
      <c r="AI241" s="49"/>
      <c r="AJ241" s="52">
        <f t="shared" ref="AJ241:AN241" si="477">P241-Z241+AE241+U241</f>
        <v>169</v>
      </c>
      <c r="AK241" s="46">
        <f t="shared" si="477"/>
        <v>169</v>
      </c>
      <c r="AL241" s="46">
        <f t="shared" si="477"/>
        <v>152</v>
      </c>
      <c r="AM241" s="46">
        <f t="shared" si="477"/>
        <v>142</v>
      </c>
      <c r="AN241" s="46">
        <f t="shared" si="477"/>
        <v>142</v>
      </c>
      <c r="AO241" s="37"/>
      <c r="AP241" s="43">
        <f t="shared" si="288"/>
        <v>142</v>
      </c>
      <c r="AQ241" s="41"/>
      <c r="AR241" s="41" t="s">
        <v>982</v>
      </c>
      <c r="AS241" s="53" t="s">
        <v>983</v>
      </c>
      <c r="AT241" s="54"/>
      <c r="AU241" s="54"/>
      <c r="AV241" s="4"/>
      <c r="AW241" s="4"/>
    </row>
    <row r="242" spans="1:49" ht="57.75" customHeight="1" x14ac:dyDescent="0.4">
      <c r="A242" s="35">
        <v>237</v>
      </c>
      <c r="B242" s="67" t="s">
        <v>985</v>
      </c>
      <c r="C242" s="41" t="s">
        <v>52</v>
      </c>
      <c r="D242" s="41" t="s">
        <v>59</v>
      </c>
      <c r="E242" s="41" t="s">
        <v>986</v>
      </c>
      <c r="F242" s="41" t="s">
        <v>979</v>
      </c>
      <c r="G242" s="53" t="s">
        <v>42</v>
      </c>
      <c r="H242" s="74">
        <v>95</v>
      </c>
      <c r="I242" s="41" t="s">
        <v>986</v>
      </c>
      <c r="J242" s="41" t="s">
        <v>72</v>
      </c>
      <c r="K242" s="72">
        <v>45574</v>
      </c>
      <c r="L242" s="43" t="s">
        <v>142</v>
      </c>
      <c r="M242" s="43">
        <v>74</v>
      </c>
      <c r="N242" s="53"/>
      <c r="O242" s="43">
        <v>410</v>
      </c>
      <c r="P242" s="45">
        <f t="shared" si="431"/>
        <v>410</v>
      </c>
      <c r="Q242" s="46">
        <f t="shared" ref="Q242:T242" si="478">AJ242</f>
        <v>410</v>
      </c>
      <c r="R242" s="46">
        <f t="shared" si="478"/>
        <v>410</v>
      </c>
      <c r="S242" s="46">
        <f t="shared" si="478"/>
        <v>410</v>
      </c>
      <c r="T242" s="47">
        <f t="shared" si="478"/>
        <v>410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2">
        <f t="shared" ref="AJ242:AN242" si="479">P242-Z242+AE242+U242</f>
        <v>410</v>
      </c>
      <c r="AK242" s="46">
        <f t="shared" si="479"/>
        <v>410</v>
      </c>
      <c r="AL242" s="46">
        <f t="shared" si="479"/>
        <v>410</v>
      </c>
      <c r="AM242" s="46">
        <f t="shared" si="479"/>
        <v>410</v>
      </c>
      <c r="AN242" s="46">
        <f t="shared" si="479"/>
        <v>410</v>
      </c>
      <c r="AO242" s="37"/>
      <c r="AP242" s="43">
        <f t="shared" si="288"/>
        <v>410</v>
      </c>
      <c r="AQ242" s="41"/>
      <c r="AR242" s="41"/>
      <c r="AS242" s="53"/>
      <c r="AT242" s="54"/>
      <c r="AU242" s="54"/>
      <c r="AV242" s="4"/>
      <c r="AW242" s="4"/>
    </row>
    <row r="243" spans="1:49" ht="54" customHeight="1" x14ac:dyDescent="0.4">
      <c r="A243" s="35">
        <v>238</v>
      </c>
      <c r="B243" s="67" t="s">
        <v>988</v>
      </c>
      <c r="C243" s="41" t="s">
        <v>52</v>
      </c>
      <c r="D243" s="41" t="s">
        <v>59</v>
      </c>
      <c r="E243" s="41" t="s">
        <v>989</v>
      </c>
      <c r="F243" s="41" t="s">
        <v>979</v>
      </c>
      <c r="G243" s="53" t="s">
        <v>42</v>
      </c>
      <c r="H243" s="74">
        <v>85</v>
      </c>
      <c r="I243" s="41" t="s">
        <v>989</v>
      </c>
      <c r="J243" s="41" t="s">
        <v>72</v>
      </c>
      <c r="K243" s="66">
        <v>44592</v>
      </c>
      <c r="L243" s="43"/>
      <c r="M243" s="43"/>
      <c r="N243" s="53"/>
      <c r="O243" s="43">
        <v>355</v>
      </c>
      <c r="P243" s="45">
        <f t="shared" si="431"/>
        <v>355</v>
      </c>
      <c r="Q243" s="46">
        <f t="shared" ref="Q243:T243" si="480">AJ243</f>
        <v>355</v>
      </c>
      <c r="R243" s="46">
        <f t="shared" si="480"/>
        <v>355</v>
      </c>
      <c r="S243" s="46">
        <f t="shared" si="480"/>
        <v>355</v>
      </c>
      <c r="T243" s="47">
        <f t="shared" si="480"/>
        <v>355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2">
        <f t="shared" ref="AJ243:AN243" si="481">P243-Z243+AE243+U243</f>
        <v>355</v>
      </c>
      <c r="AK243" s="46">
        <f t="shared" si="481"/>
        <v>355</v>
      </c>
      <c r="AL243" s="46">
        <f t="shared" si="481"/>
        <v>355</v>
      </c>
      <c r="AM243" s="46">
        <f t="shared" si="481"/>
        <v>355</v>
      </c>
      <c r="AN243" s="46">
        <f t="shared" si="481"/>
        <v>355</v>
      </c>
      <c r="AO243" s="37"/>
      <c r="AP243" s="43">
        <f t="shared" si="288"/>
        <v>355</v>
      </c>
      <c r="AQ243" s="41"/>
      <c r="AR243" s="41"/>
      <c r="AS243" s="53"/>
      <c r="AT243" s="54"/>
      <c r="AU243" s="54"/>
      <c r="AV243" s="4"/>
      <c r="AW243" s="4"/>
    </row>
    <row r="244" spans="1:49" ht="42" customHeight="1" x14ac:dyDescent="0.4">
      <c r="A244" s="35">
        <v>239</v>
      </c>
      <c r="B244" s="53" t="s">
        <v>991</v>
      </c>
      <c r="C244" s="41" t="s">
        <v>52</v>
      </c>
      <c r="D244" s="41" t="s">
        <v>59</v>
      </c>
      <c r="E244" s="41" t="s">
        <v>992</v>
      </c>
      <c r="F244" s="41" t="s">
        <v>993</v>
      </c>
      <c r="G244" s="53" t="s">
        <v>42</v>
      </c>
      <c r="H244" s="74">
        <v>22</v>
      </c>
      <c r="I244" s="41" t="s">
        <v>994</v>
      </c>
      <c r="J244" s="41" t="s">
        <v>72</v>
      </c>
      <c r="K244" s="72">
        <v>45107</v>
      </c>
      <c r="L244" s="43" t="s">
        <v>109</v>
      </c>
      <c r="M244" s="43">
        <v>387</v>
      </c>
      <c r="N244" s="131" t="s">
        <v>996</v>
      </c>
      <c r="O244" s="43">
        <v>418</v>
      </c>
      <c r="P244" s="45">
        <f t="shared" si="431"/>
        <v>418</v>
      </c>
      <c r="Q244" s="46">
        <f t="shared" ref="Q244:T244" si="482">AJ244</f>
        <v>418</v>
      </c>
      <c r="R244" s="46">
        <f t="shared" si="482"/>
        <v>418</v>
      </c>
      <c r="S244" s="46">
        <f t="shared" si="482"/>
        <v>418</v>
      </c>
      <c r="T244" s="47">
        <f t="shared" si="482"/>
        <v>418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2">
        <f t="shared" ref="AJ244:AN244" si="483">P244-Z244+AE244+U244</f>
        <v>418</v>
      </c>
      <c r="AK244" s="46">
        <f t="shared" si="483"/>
        <v>418</v>
      </c>
      <c r="AL244" s="46">
        <f t="shared" si="483"/>
        <v>418</v>
      </c>
      <c r="AM244" s="46">
        <f t="shared" si="483"/>
        <v>418</v>
      </c>
      <c r="AN244" s="46">
        <f t="shared" si="483"/>
        <v>418</v>
      </c>
      <c r="AO244" s="37"/>
      <c r="AP244" s="655">
        <v>403</v>
      </c>
      <c r="AQ244" s="53"/>
      <c r="AR244" s="53"/>
      <c r="AS244" s="53"/>
      <c r="AT244" s="54"/>
      <c r="AU244" s="54"/>
      <c r="AV244" s="4"/>
      <c r="AW244" s="4"/>
    </row>
    <row r="245" spans="1:49" ht="42" customHeight="1" x14ac:dyDescent="0.4">
      <c r="A245" s="35">
        <v>240</v>
      </c>
      <c r="B245" s="53" t="s">
        <v>991</v>
      </c>
      <c r="C245" s="41" t="s">
        <v>52</v>
      </c>
      <c r="D245" s="41" t="s">
        <v>59</v>
      </c>
      <c r="E245" s="41" t="s">
        <v>997</v>
      </c>
      <c r="F245" s="41" t="s">
        <v>998</v>
      </c>
      <c r="G245" s="53" t="s">
        <v>42</v>
      </c>
      <c r="H245" s="74">
        <v>22</v>
      </c>
      <c r="I245" s="41" t="s">
        <v>999</v>
      </c>
      <c r="J245" s="41" t="s">
        <v>72</v>
      </c>
      <c r="K245" s="72">
        <v>44592</v>
      </c>
      <c r="L245" s="43"/>
      <c r="M245" s="43"/>
      <c r="N245" s="44"/>
      <c r="O245" s="43">
        <v>468</v>
      </c>
      <c r="P245" s="45">
        <f t="shared" si="431"/>
        <v>468</v>
      </c>
      <c r="Q245" s="46">
        <f t="shared" ref="Q245:T245" si="484">AJ245</f>
        <v>468</v>
      </c>
      <c r="R245" s="46">
        <f t="shared" si="484"/>
        <v>468</v>
      </c>
      <c r="S245" s="46">
        <f t="shared" si="484"/>
        <v>468</v>
      </c>
      <c r="T245" s="47">
        <f t="shared" si="484"/>
        <v>468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2">
        <f t="shared" ref="AJ245:AN245" si="485">P245-Z245+AE245+U245</f>
        <v>468</v>
      </c>
      <c r="AK245" s="46">
        <f t="shared" si="485"/>
        <v>468</v>
      </c>
      <c r="AL245" s="46">
        <f t="shared" si="485"/>
        <v>468</v>
      </c>
      <c r="AM245" s="46">
        <f t="shared" si="485"/>
        <v>468</v>
      </c>
      <c r="AN245" s="46">
        <f t="shared" si="485"/>
        <v>468</v>
      </c>
      <c r="AO245" s="37"/>
      <c r="AP245" s="43">
        <f t="shared" ref="AP245:AP271" si="486">AN245</f>
        <v>468</v>
      </c>
      <c r="AQ245" s="53"/>
      <c r="AR245" s="53"/>
      <c r="AS245" s="53"/>
      <c r="AT245" s="54"/>
      <c r="AU245" s="54"/>
      <c r="AV245" s="4"/>
      <c r="AW245" s="4"/>
    </row>
    <row r="246" spans="1:49" ht="90.75" customHeight="1" x14ac:dyDescent="0.4">
      <c r="A246" s="35">
        <v>241</v>
      </c>
      <c r="B246" s="67" t="s">
        <v>1001</v>
      </c>
      <c r="C246" s="41" t="s">
        <v>155</v>
      </c>
      <c r="D246" s="41" t="s">
        <v>59</v>
      </c>
      <c r="E246" s="41" t="s">
        <v>1002</v>
      </c>
      <c r="F246" s="41" t="s">
        <v>979</v>
      </c>
      <c r="G246" s="53"/>
      <c r="H246" s="74"/>
      <c r="I246" s="41"/>
      <c r="J246" s="41" t="s">
        <v>386</v>
      </c>
      <c r="K246" s="72">
        <v>45539</v>
      </c>
      <c r="L246" s="43" t="s">
        <v>625</v>
      </c>
      <c r="M246" s="43">
        <v>33</v>
      </c>
      <c r="N246" s="44"/>
      <c r="O246" s="43">
        <v>100</v>
      </c>
      <c r="P246" s="45">
        <f t="shared" si="431"/>
        <v>100</v>
      </c>
      <c r="Q246" s="46">
        <f t="shared" ref="Q246:T246" si="487">AJ246</f>
        <v>100</v>
      </c>
      <c r="R246" s="46">
        <f t="shared" si="487"/>
        <v>100</v>
      </c>
      <c r="S246" s="46">
        <f t="shared" si="487"/>
        <v>100</v>
      </c>
      <c r="T246" s="47">
        <f t="shared" si="487"/>
        <v>100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2">
        <f t="shared" ref="AJ246:AN246" si="488">P246-Z246+AE246+U246</f>
        <v>100</v>
      </c>
      <c r="AK246" s="46">
        <f t="shared" si="488"/>
        <v>100</v>
      </c>
      <c r="AL246" s="46">
        <f t="shared" si="488"/>
        <v>100</v>
      </c>
      <c r="AM246" s="46">
        <f t="shared" si="488"/>
        <v>100</v>
      </c>
      <c r="AN246" s="46">
        <f t="shared" si="488"/>
        <v>100</v>
      </c>
      <c r="AO246" s="37"/>
      <c r="AP246" s="43">
        <f t="shared" si="486"/>
        <v>100</v>
      </c>
      <c r="AQ246" s="41"/>
      <c r="AR246" s="41"/>
      <c r="AS246" s="53"/>
      <c r="AT246" s="54"/>
      <c r="AU246" s="54"/>
      <c r="AV246" s="4"/>
      <c r="AW246" s="4"/>
    </row>
    <row r="247" spans="1:49" ht="57" customHeight="1" x14ac:dyDescent="0.4">
      <c r="A247" s="35">
        <v>242</v>
      </c>
      <c r="B247" s="67" t="s">
        <v>1003</v>
      </c>
      <c r="C247" s="41" t="s">
        <v>132</v>
      </c>
      <c r="D247" s="41" t="s">
        <v>72</v>
      </c>
      <c r="E247" s="41" t="s">
        <v>792</v>
      </c>
      <c r="F247" s="41" t="s">
        <v>1004</v>
      </c>
      <c r="G247" s="53" t="s">
        <v>42</v>
      </c>
      <c r="H247" s="74"/>
      <c r="I247" s="41" t="s">
        <v>1005</v>
      </c>
      <c r="J247" s="41" t="s">
        <v>72</v>
      </c>
      <c r="K247" s="72"/>
      <c r="L247" s="43" t="s">
        <v>142</v>
      </c>
      <c r="M247" s="43">
        <v>73</v>
      </c>
      <c r="N247" s="44"/>
      <c r="O247" s="43">
        <v>2</v>
      </c>
      <c r="P247" s="45">
        <f t="shared" si="431"/>
        <v>2</v>
      </c>
      <c r="Q247" s="46">
        <f t="shared" ref="Q247:T247" si="489">AJ247</f>
        <v>2</v>
      </c>
      <c r="R247" s="46">
        <f t="shared" si="489"/>
        <v>2</v>
      </c>
      <c r="S247" s="46">
        <f t="shared" si="489"/>
        <v>2</v>
      </c>
      <c r="T247" s="47">
        <f t="shared" si="489"/>
        <v>2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2">
        <f t="shared" ref="AJ247:AN247" si="490">P247-Z247+AE247+U247</f>
        <v>2</v>
      </c>
      <c r="AK247" s="46">
        <f t="shared" si="490"/>
        <v>2</v>
      </c>
      <c r="AL247" s="46">
        <f t="shared" si="490"/>
        <v>2</v>
      </c>
      <c r="AM247" s="46">
        <f t="shared" si="490"/>
        <v>2</v>
      </c>
      <c r="AN247" s="46">
        <f t="shared" si="490"/>
        <v>2</v>
      </c>
      <c r="AO247" s="37"/>
      <c r="AP247" s="43">
        <f t="shared" si="486"/>
        <v>2</v>
      </c>
      <c r="AQ247" s="41"/>
      <c r="AR247" s="41"/>
      <c r="AS247" s="53"/>
      <c r="AT247" s="54"/>
      <c r="AU247" s="54"/>
      <c r="AV247" s="4"/>
      <c r="AW247" s="4"/>
    </row>
    <row r="248" spans="1:49" ht="83.25" customHeight="1" x14ac:dyDescent="0.4">
      <c r="A248" s="35">
        <v>243</v>
      </c>
      <c r="B248" s="67" t="s">
        <v>1006</v>
      </c>
      <c r="C248" s="41" t="s">
        <v>132</v>
      </c>
      <c r="D248" s="41" t="s">
        <v>72</v>
      </c>
      <c r="E248" s="41" t="s">
        <v>792</v>
      </c>
      <c r="F248" s="41" t="s">
        <v>1004</v>
      </c>
      <c r="G248" s="53" t="s">
        <v>42</v>
      </c>
      <c r="H248" s="53" t="s">
        <v>1007</v>
      </c>
      <c r="I248" s="41" t="s">
        <v>1005</v>
      </c>
      <c r="J248" s="41" t="s">
        <v>72</v>
      </c>
      <c r="K248" s="72">
        <v>45574</v>
      </c>
      <c r="L248" s="43" t="s">
        <v>142</v>
      </c>
      <c r="M248" s="43">
        <v>73</v>
      </c>
      <c r="N248" s="44"/>
      <c r="O248" s="43">
        <v>1</v>
      </c>
      <c r="P248" s="45">
        <f t="shared" si="431"/>
        <v>1</v>
      </c>
      <c r="Q248" s="46">
        <f t="shared" ref="Q248:T248" si="491">AJ248</f>
        <v>1</v>
      </c>
      <c r="R248" s="46">
        <f t="shared" si="491"/>
        <v>1</v>
      </c>
      <c r="S248" s="46">
        <f t="shared" si="491"/>
        <v>1</v>
      </c>
      <c r="T248" s="47">
        <f t="shared" si="491"/>
        <v>1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2">
        <f t="shared" ref="AJ248:AN248" si="492">P248-Z248+AE248+U248</f>
        <v>1</v>
      </c>
      <c r="AK248" s="46">
        <f t="shared" si="492"/>
        <v>1</v>
      </c>
      <c r="AL248" s="46">
        <f t="shared" si="492"/>
        <v>1</v>
      </c>
      <c r="AM248" s="46">
        <f t="shared" si="492"/>
        <v>1</v>
      </c>
      <c r="AN248" s="46">
        <f t="shared" si="492"/>
        <v>1</v>
      </c>
      <c r="AO248" s="37"/>
      <c r="AP248" s="43">
        <f t="shared" si="486"/>
        <v>1</v>
      </c>
      <c r="AQ248" s="41"/>
      <c r="AR248" s="41"/>
      <c r="AS248" s="53"/>
      <c r="AT248" s="54"/>
      <c r="AU248" s="54"/>
      <c r="AV248" s="4"/>
      <c r="AW248" s="4"/>
    </row>
    <row r="249" spans="1:49" ht="65.25" customHeight="1" x14ac:dyDescent="0.4">
      <c r="A249" s="35">
        <v>244</v>
      </c>
      <c r="B249" s="67" t="s">
        <v>1008</v>
      </c>
      <c r="C249" s="41" t="s">
        <v>132</v>
      </c>
      <c r="D249" s="41" t="s">
        <v>72</v>
      </c>
      <c r="E249" s="41" t="s">
        <v>792</v>
      </c>
      <c r="F249" s="41" t="s">
        <v>1009</v>
      </c>
      <c r="G249" s="53" t="s">
        <v>42</v>
      </c>
      <c r="H249" s="53"/>
      <c r="I249" s="41" t="s">
        <v>1010</v>
      </c>
      <c r="J249" s="41" t="s">
        <v>72</v>
      </c>
      <c r="K249" s="72">
        <v>45574</v>
      </c>
      <c r="L249" s="43" t="s">
        <v>142</v>
      </c>
      <c r="M249" s="43">
        <v>73</v>
      </c>
      <c r="N249" s="44"/>
      <c r="O249" s="43">
        <v>1</v>
      </c>
      <c r="P249" s="45">
        <f t="shared" si="431"/>
        <v>1</v>
      </c>
      <c r="Q249" s="46">
        <f t="shared" ref="Q249:T249" si="493">AJ249</f>
        <v>1</v>
      </c>
      <c r="R249" s="46">
        <f t="shared" si="493"/>
        <v>1</v>
      </c>
      <c r="S249" s="46">
        <f t="shared" si="493"/>
        <v>1</v>
      </c>
      <c r="T249" s="47">
        <f t="shared" si="493"/>
        <v>1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2">
        <f t="shared" ref="AJ249:AN249" si="494">P249-Z249+AE249+U249</f>
        <v>1</v>
      </c>
      <c r="AK249" s="46">
        <f t="shared" si="494"/>
        <v>1</v>
      </c>
      <c r="AL249" s="46">
        <f t="shared" si="494"/>
        <v>1</v>
      </c>
      <c r="AM249" s="46">
        <f t="shared" si="494"/>
        <v>1</v>
      </c>
      <c r="AN249" s="46">
        <f t="shared" si="494"/>
        <v>1</v>
      </c>
      <c r="AO249" s="37"/>
      <c r="AP249" s="43">
        <f t="shared" si="486"/>
        <v>1</v>
      </c>
      <c r="AQ249" s="41"/>
      <c r="AR249" s="41"/>
      <c r="AS249" s="53"/>
      <c r="AT249" s="54"/>
      <c r="AU249" s="54"/>
      <c r="AV249" s="4"/>
      <c r="AW249" s="4"/>
    </row>
    <row r="250" spans="1:49" ht="90" customHeight="1" x14ac:dyDescent="0.4">
      <c r="A250" s="35">
        <v>245</v>
      </c>
      <c r="B250" s="67" t="s">
        <v>1011</v>
      </c>
      <c r="C250" s="41" t="s">
        <v>132</v>
      </c>
      <c r="D250" s="41" t="s">
        <v>72</v>
      </c>
      <c r="E250" s="41" t="s">
        <v>792</v>
      </c>
      <c r="F250" s="41" t="s">
        <v>1004</v>
      </c>
      <c r="G250" s="53" t="s">
        <v>42</v>
      </c>
      <c r="H250" s="53" t="s">
        <v>1012</v>
      </c>
      <c r="I250" s="41" t="s">
        <v>1013</v>
      </c>
      <c r="J250" s="41" t="s">
        <v>72</v>
      </c>
      <c r="K250" s="72">
        <v>45107</v>
      </c>
      <c r="L250" s="43" t="s">
        <v>109</v>
      </c>
      <c r="M250" s="43">
        <v>394</v>
      </c>
      <c r="N250" s="44"/>
      <c r="O250" s="43">
        <v>0</v>
      </c>
      <c r="P250" s="45">
        <f t="shared" si="431"/>
        <v>0</v>
      </c>
      <c r="Q250" s="46">
        <f t="shared" ref="Q250:T250" si="495">AJ250</f>
        <v>0</v>
      </c>
      <c r="R250" s="46">
        <f t="shared" si="495"/>
        <v>0</v>
      </c>
      <c r="S250" s="46">
        <f t="shared" si="495"/>
        <v>0</v>
      </c>
      <c r="T250" s="47">
        <f t="shared" si="495"/>
        <v>0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2">
        <f t="shared" ref="AJ250:AN250" si="496">P250-Z250+AE250+U250</f>
        <v>0</v>
      </c>
      <c r="AK250" s="46">
        <f t="shared" si="496"/>
        <v>0</v>
      </c>
      <c r="AL250" s="46">
        <f t="shared" si="496"/>
        <v>0</v>
      </c>
      <c r="AM250" s="46">
        <f t="shared" si="496"/>
        <v>0</v>
      </c>
      <c r="AN250" s="46">
        <f t="shared" si="496"/>
        <v>0</v>
      </c>
      <c r="AO250" s="37"/>
      <c r="AP250" s="43">
        <f t="shared" si="486"/>
        <v>0</v>
      </c>
      <c r="AQ250" s="41"/>
      <c r="AR250" s="41"/>
      <c r="AS250" s="53"/>
      <c r="AT250" s="54"/>
      <c r="AU250" s="54"/>
      <c r="AV250" s="4"/>
      <c r="AW250" s="4"/>
    </row>
    <row r="251" spans="1:49" ht="69.75" customHeight="1" x14ac:dyDescent="0.4">
      <c r="A251" s="35">
        <v>246</v>
      </c>
      <c r="B251" s="67" t="s">
        <v>1014</v>
      </c>
      <c r="C251" s="41" t="s">
        <v>190</v>
      </c>
      <c r="D251" s="41" t="s">
        <v>72</v>
      </c>
      <c r="E251" s="41" t="s">
        <v>792</v>
      </c>
      <c r="F251" s="41" t="s">
        <v>1015</v>
      </c>
      <c r="G251" s="53" t="s">
        <v>42</v>
      </c>
      <c r="H251" s="53"/>
      <c r="I251" s="41" t="s">
        <v>1016</v>
      </c>
      <c r="J251" s="41" t="s">
        <v>72</v>
      </c>
      <c r="K251" s="72">
        <v>45566</v>
      </c>
      <c r="L251" s="43" t="s">
        <v>277</v>
      </c>
      <c r="M251" s="43">
        <v>69</v>
      </c>
      <c r="N251" s="44"/>
      <c r="O251" s="43">
        <v>1</v>
      </c>
      <c r="P251" s="45">
        <f t="shared" si="431"/>
        <v>1</v>
      </c>
      <c r="Q251" s="46">
        <f t="shared" ref="Q251:T251" si="497">AJ251</f>
        <v>1</v>
      </c>
      <c r="R251" s="46">
        <f t="shared" si="497"/>
        <v>1</v>
      </c>
      <c r="S251" s="46">
        <f t="shared" si="497"/>
        <v>1</v>
      </c>
      <c r="T251" s="47">
        <f t="shared" si="497"/>
        <v>1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2">
        <f t="shared" ref="AJ251:AN251" si="498">P251-Z251+AE251+U251</f>
        <v>1</v>
      </c>
      <c r="AK251" s="46">
        <f t="shared" si="498"/>
        <v>1</v>
      </c>
      <c r="AL251" s="46">
        <f t="shared" si="498"/>
        <v>1</v>
      </c>
      <c r="AM251" s="46">
        <f t="shared" si="498"/>
        <v>1</v>
      </c>
      <c r="AN251" s="46">
        <f t="shared" si="498"/>
        <v>1</v>
      </c>
      <c r="AO251" s="37"/>
      <c r="AP251" s="43">
        <f t="shared" si="486"/>
        <v>1</v>
      </c>
      <c r="AQ251" s="41"/>
      <c r="AR251" s="41"/>
      <c r="AS251" s="53"/>
      <c r="AT251" s="54"/>
      <c r="AU251" s="54"/>
      <c r="AV251" s="4"/>
      <c r="AW251" s="4"/>
    </row>
    <row r="252" spans="1:49" ht="42" customHeight="1" x14ac:dyDescent="0.4">
      <c r="A252" s="35">
        <v>247</v>
      </c>
      <c r="B252" s="53" t="s">
        <v>1017</v>
      </c>
      <c r="C252" s="41" t="s">
        <v>155</v>
      </c>
      <c r="D252" s="41" t="s">
        <v>72</v>
      </c>
      <c r="E252" s="41" t="s">
        <v>1018</v>
      </c>
      <c r="F252" s="41" t="s">
        <v>97</v>
      </c>
      <c r="G252" s="53" t="s">
        <v>42</v>
      </c>
      <c r="H252" s="53"/>
      <c r="I252" s="41" t="s">
        <v>1018</v>
      </c>
      <c r="J252" s="41" t="s">
        <v>72</v>
      </c>
      <c r="K252" s="72">
        <v>45566</v>
      </c>
      <c r="L252" s="43" t="s">
        <v>277</v>
      </c>
      <c r="M252" s="43">
        <v>67</v>
      </c>
      <c r="N252" s="44"/>
      <c r="O252" s="43">
        <v>2</v>
      </c>
      <c r="P252" s="45">
        <f t="shared" si="431"/>
        <v>2</v>
      </c>
      <c r="Q252" s="46">
        <f t="shared" ref="Q252:T252" si="499">AJ252</f>
        <v>2</v>
      </c>
      <c r="R252" s="46">
        <f t="shared" si="499"/>
        <v>2</v>
      </c>
      <c r="S252" s="46">
        <f t="shared" si="499"/>
        <v>2</v>
      </c>
      <c r="T252" s="47">
        <f t="shared" si="499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2">
        <f t="shared" ref="AJ252:AN252" si="500">P252-Z252+AE252+U252</f>
        <v>2</v>
      </c>
      <c r="AK252" s="46">
        <f t="shared" si="500"/>
        <v>2</v>
      </c>
      <c r="AL252" s="46">
        <f t="shared" si="500"/>
        <v>2</v>
      </c>
      <c r="AM252" s="46">
        <f t="shared" si="500"/>
        <v>2</v>
      </c>
      <c r="AN252" s="46">
        <f t="shared" si="500"/>
        <v>2</v>
      </c>
      <c r="AO252" s="37"/>
      <c r="AP252" s="43">
        <f t="shared" si="486"/>
        <v>2</v>
      </c>
      <c r="AQ252" s="41"/>
      <c r="AR252" s="41"/>
      <c r="AS252" s="53"/>
      <c r="AT252" s="54"/>
      <c r="AU252" s="54"/>
      <c r="AV252" s="4"/>
      <c r="AW252" s="4"/>
    </row>
    <row r="253" spans="1:49" ht="42" customHeight="1" x14ac:dyDescent="0.4">
      <c r="A253" s="35">
        <v>248</v>
      </c>
      <c r="B253" s="55" t="s">
        <v>1019</v>
      </c>
      <c r="C253" s="41" t="s">
        <v>52</v>
      </c>
      <c r="D253" s="63" t="s">
        <v>788</v>
      </c>
      <c r="E253" s="57" t="s">
        <v>788</v>
      </c>
      <c r="F253" s="64"/>
      <c r="G253" s="55" t="s">
        <v>42</v>
      </c>
      <c r="H253" s="64"/>
      <c r="I253" s="61" t="s">
        <v>1020</v>
      </c>
      <c r="J253" s="74" t="s">
        <v>788</v>
      </c>
      <c r="K253" s="66">
        <v>44592</v>
      </c>
      <c r="L253" s="43"/>
      <c r="M253" s="43"/>
      <c r="N253" s="41"/>
      <c r="O253" s="43">
        <v>1</v>
      </c>
      <c r="P253" s="45">
        <f t="shared" si="431"/>
        <v>1</v>
      </c>
      <c r="Q253" s="46">
        <f t="shared" ref="Q253:T253" si="501">AJ253</f>
        <v>1</v>
      </c>
      <c r="R253" s="46">
        <f t="shared" si="501"/>
        <v>1</v>
      </c>
      <c r="S253" s="46">
        <f t="shared" si="501"/>
        <v>1</v>
      </c>
      <c r="T253" s="47">
        <f t="shared" si="501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2">
        <f t="shared" ref="AJ253:AN253" si="502">P253-Z253+AE253+U253</f>
        <v>1</v>
      </c>
      <c r="AK253" s="46">
        <f t="shared" si="502"/>
        <v>1</v>
      </c>
      <c r="AL253" s="46">
        <f t="shared" si="502"/>
        <v>1</v>
      </c>
      <c r="AM253" s="46">
        <f t="shared" si="502"/>
        <v>1</v>
      </c>
      <c r="AN253" s="46">
        <f t="shared" si="502"/>
        <v>1</v>
      </c>
      <c r="AO253" s="37"/>
      <c r="AP253" s="43">
        <f t="shared" si="486"/>
        <v>1</v>
      </c>
      <c r="AQ253" s="41"/>
      <c r="AR253" s="41"/>
      <c r="AS253" s="53"/>
      <c r="AT253" s="54"/>
      <c r="AU253" s="54"/>
      <c r="AV253" s="4"/>
      <c r="AW253" s="4"/>
    </row>
    <row r="254" spans="1:49" ht="42" customHeight="1" x14ac:dyDescent="0.4">
      <c r="A254" s="35">
        <v>249</v>
      </c>
      <c r="B254" s="44" t="s">
        <v>1021</v>
      </c>
      <c r="C254" s="41" t="s">
        <v>52</v>
      </c>
      <c r="D254" s="41" t="s">
        <v>176</v>
      </c>
      <c r="E254" s="41" t="s">
        <v>59</v>
      </c>
      <c r="F254" s="41"/>
      <c r="G254" s="44" t="s">
        <v>42</v>
      </c>
      <c r="H254" s="41"/>
      <c r="I254" s="41" t="s">
        <v>1022</v>
      </c>
      <c r="J254" s="41" t="s">
        <v>72</v>
      </c>
      <c r="K254" s="72">
        <v>45107</v>
      </c>
      <c r="L254" s="43" t="s">
        <v>109</v>
      </c>
      <c r="M254" s="43">
        <v>387</v>
      </c>
      <c r="N254" s="44"/>
      <c r="O254" s="43">
        <v>1</v>
      </c>
      <c r="P254" s="45">
        <f t="shared" si="431"/>
        <v>1</v>
      </c>
      <c r="Q254" s="46">
        <f t="shared" ref="Q254:T254" si="503">AJ254</f>
        <v>1</v>
      </c>
      <c r="R254" s="46">
        <f t="shared" si="503"/>
        <v>1</v>
      </c>
      <c r="S254" s="46">
        <f t="shared" si="503"/>
        <v>1</v>
      </c>
      <c r="T254" s="47">
        <f t="shared" si="503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2">
        <f t="shared" ref="AJ254:AN254" si="504">P254-Z254+AE254+U254</f>
        <v>1</v>
      </c>
      <c r="AK254" s="46">
        <f t="shared" si="504"/>
        <v>1</v>
      </c>
      <c r="AL254" s="46">
        <f t="shared" si="504"/>
        <v>1</v>
      </c>
      <c r="AM254" s="46">
        <f t="shared" si="504"/>
        <v>1</v>
      </c>
      <c r="AN254" s="46">
        <f t="shared" si="504"/>
        <v>1</v>
      </c>
      <c r="AO254" s="37"/>
      <c r="AP254" s="43">
        <f t="shared" si="486"/>
        <v>1</v>
      </c>
      <c r="AQ254" s="41"/>
      <c r="AR254" s="41"/>
      <c r="AS254" s="53"/>
      <c r="AT254" s="54"/>
      <c r="AU254" s="54"/>
      <c r="AV254" s="4"/>
      <c r="AW254" s="4"/>
    </row>
    <row r="255" spans="1:49" ht="42" customHeight="1" x14ac:dyDescent="0.4">
      <c r="A255" s="35">
        <v>250</v>
      </c>
      <c r="B255" s="44" t="s">
        <v>1023</v>
      </c>
      <c r="C255" s="41" t="s">
        <v>52</v>
      </c>
      <c r="D255" s="41" t="s">
        <v>176</v>
      </c>
      <c r="E255" s="41" t="s">
        <v>59</v>
      </c>
      <c r="F255" s="41"/>
      <c r="G255" s="44" t="s">
        <v>42</v>
      </c>
      <c r="H255" s="41"/>
      <c r="I255" s="41" t="s">
        <v>1024</v>
      </c>
      <c r="J255" s="41" t="s">
        <v>72</v>
      </c>
      <c r="K255" s="41"/>
      <c r="L255" s="43"/>
      <c r="M255" s="43"/>
      <c r="N255" s="44"/>
      <c r="O255" s="43">
        <v>0</v>
      </c>
      <c r="P255" s="45">
        <f t="shared" si="431"/>
        <v>0</v>
      </c>
      <c r="Q255" s="46">
        <f t="shared" ref="Q255:T255" si="505">AJ255</f>
        <v>0</v>
      </c>
      <c r="R255" s="46">
        <f t="shared" si="505"/>
        <v>0</v>
      </c>
      <c r="S255" s="46">
        <f t="shared" si="505"/>
        <v>0</v>
      </c>
      <c r="T255" s="47">
        <f t="shared" si="505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2">
        <f t="shared" ref="AJ255:AN255" si="506">P255-Z255+AE255+U255</f>
        <v>0</v>
      </c>
      <c r="AK255" s="46">
        <f t="shared" si="506"/>
        <v>0</v>
      </c>
      <c r="AL255" s="46">
        <f t="shared" si="506"/>
        <v>0</v>
      </c>
      <c r="AM255" s="46">
        <f t="shared" si="506"/>
        <v>0</v>
      </c>
      <c r="AN255" s="46">
        <f t="shared" si="506"/>
        <v>0</v>
      </c>
      <c r="AO255" s="37"/>
      <c r="AP255" s="43">
        <f t="shared" si="486"/>
        <v>0</v>
      </c>
      <c r="AQ255" s="41"/>
      <c r="AR255" s="41"/>
      <c r="AS255" s="53"/>
      <c r="AT255" s="54"/>
      <c r="AU255" s="54"/>
      <c r="AV255" s="4"/>
      <c r="AW255" s="4"/>
    </row>
    <row r="256" spans="1:49" ht="42" customHeight="1" x14ac:dyDescent="0.4">
      <c r="A256" s="35">
        <v>251</v>
      </c>
      <c r="B256" s="53" t="s">
        <v>1025</v>
      </c>
      <c r="C256" s="41" t="s">
        <v>52</v>
      </c>
      <c r="D256" s="105" t="s">
        <v>334</v>
      </c>
      <c r="E256" s="41" t="s">
        <v>1026</v>
      </c>
      <c r="F256" s="41"/>
      <c r="G256" s="53" t="s">
        <v>42</v>
      </c>
      <c r="H256" s="41"/>
      <c r="I256" s="41" t="s">
        <v>1027</v>
      </c>
      <c r="J256" s="44"/>
      <c r="K256" s="72">
        <v>44592</v>
      </c>
      <c r="L256" s="43"/>
      <c r="M256" s="43"/>
      <c r="N256" s="44"/>
      <c r="O256" s="43">
        <v>2</v>
      </c>
      <c r="P256" s="45">
        <f t="shared" si="431"/>
        <v>2</v>
      </c>
      <c r="Q256" s="46">
        <f t="shared" ref="Q256:T256" si="507">AJ256</f>
        <v>2</v>
      </c>
      <c r="R256" s="46">
        <f t="shared" si="507"/>
        <v>2</v>
      </c>
      <c r="S256" s="46">
        <f t="shared" si="507"/>
        <v>2</v>
      </c>
      <c r="T256" s="47">
        <f t="shared" si="507"/>
        <v>2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2">
        <f t="shared" ref="AJ256:AN256" si="508">P256-Z256+AE256+U256</f>
        <v>2</v>
      </c>
      <c r="AK256" s="46">
        <f t="shared" si="508"/>
        <v>2</v>
      </c>
      <c r="AL256" s="46">
        <f t="shared" si="508"/>
        <v>2</v>
      </c>
      <c r="AM256" s="46">
        <f t="shared" si="508"/>
        <v>2</v>
      </c>
      <c r="AN256" s="46">
        <f t="shared" si="508"/>
        <v>2</v>
      </c>
      <c r="AO256" s="38"/>
      <c r="AP256" s="43">
        <f t="shared" si="486"/>
        <v>2</v>
      </c>
      <c r="AQ256" s="41"/>
      <c r="AR256" s="41"/>
      <c r="AS256" s="53"/>
      <c r="AT256" s="54"/>
      <c r="AU256" s="54"/>
      <c r="AV256" s="4"/>
      <c r="AW256" s="4"/>
    </row>
    <row r="257" spans="1:49" ht="42" hidden="1" customHeight="1" x14ac:dyDescent="0.4">
      <c r="A257" s="35">
        <v>252</v>
      </c>
      <c r="B257" s="648" t="s">
        <v>1028</v>
      </c>
      <c r="C257" s="155"/>
      <c r="D257" s="105" t="s">
        <v>334</v>
      </c>
      <c r="E257" s="41"/>
      <c r="F257" s="41"/>
      <c r="G257" s="53"/>
      <c r="H257" s="41"/>
      <c r="I257" s="105" t="s">
        <v>1029</v>
      </c>
      <c r="J257" s="44"/>
      <c r="K257" s="72">
        <v>44592</v>
      </c>
      <c r="L257" s="43"/>
      <c r="M257" s="43"/>
      <c r="N257" s="44"/>
      <c r="O257" s="43">
        <v>0</v>
      </c>
      <c r="P257" s="45">
        <f t="shared" si="431"/>
        <v>0</v>
      </c>
      <c r="Q257" s="46">
        <f t="shared" ref="Q257:T257" si="509">AJ257</f>
        <v>0</v>
      </c>
      <c r="R257" s="46">
        <f t="shared" si="509"/>
        <v>0</v>
      </c>
      <c r="S257" s="46">
        <f t="shared" si="509"/>
        <v>0</v>
      </c>
      <c r="T257" s="47">
        <f t="shared" si="509"/>
        <v>0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2">
        <f t="shared" ref="AJ257:AN257" si="510">P257-Z257+AE257+U257</f>
        <v>0</v>
      </c>
      <c r="AK257" s="46">
        <f t="shared" si="510"/>
        <v>0</v>
      </c>
      <c r="AL257" s="46">
        <f t="shared" si="510"/>
        <v>0</v>
      </c>
      <c r="AM257" s="46">
        <f t="shared" si="510"/>
        <v>0</v>
      </c>
      <c r="AN257" s="46">
        <f t="shared" si="510"/>
        <v>0</v>
      </c>
      <c r="AO257" s="37"/>
      <c r="AP257" s="43">
        <f t="shared" si="486"/>
        <v>0</v>
      </c>
      <c r="AQ257" s="41"/>
      <c r="AR257" s="41"/>
      <c r="AS257" s="53"/>
      <c r="AT257" s="54"/>
      <c r="AU257" s="54"/>
      <c r="AV257" s="4"/>
      <c r="AW257" s="4"/>
    </row>
    <row r="258" spans="1:49" ht="42" hidden="1" customHeight="1" x14ac:dyDescent="0.4">
      <c r="A258" s="35">
        <v>253</v>
      </c>
      <c r="B258" s="648" t="s">
        <v>1030</v>
      </c>
      <c r="C258" s="155"/>
      <c r="D258" s="105" t="s">
        <v>334</v>
      </c>
      <c r="E258" s="41"/>
      <c r="F258" s="41"/>
      <c r="G258" s="53"/>
      <c r="H258" s="41"/>
      <c r="I258" s="105" t="s">
        <v>1029</v>
      </c>
      <c r="J258" s="44"/>
      <c r="K258" s="72">
        <v>44592</v>
      </c>
      <c r="L258" s="43"/>
      <c r="M258" s="43"/>
      <c r="N258" s="44"/>
      <c r="O258" s="43">
        <v>0</v>
      </c>
      <c r="P258" s="45">
        <f t="shared" si="431"/>
        <v>0</v>
      </c>
      <c r="Q258" s="46">
        <f t="shared" ref="Q258:T258" si="511">AJ258</f>
        <v>0</v>
      </c>
      <c r="R258" s="46">
        <f t="shared" si="511"/>
        <v>0</v>
      </c>
      <c r="S258" s="46">
        <f t="shared" si="511"/>
        <v>0</v>
      </c>
      <c r="T258" s="47">
        <f t="shared" si="511"/>
        <v>0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2">
        <f t="shared" ref="AJ258:AN258" si="512">P258-Z258+AE258+U258</f>
        <v>0</v>
      </c>
      <c r="AK258" s="46">
        <f t="shared" si="512"/>
        <v>0</v>
      </c>
      <c r="AL258" s="46">
        <f t="shared" si="512"/>
        <v>0</v>
      </c>
      <c r="AM258" s="46">
        <f t="shared" si="512"/>
        <v>0</v>
      </c>
      <c r="AN258" s="46">
        <f t="shared" si="512"/>
        <v>0</v>
      </c>
      <c r="AO258" s="37"/>
      <c r="AP258" s="43">
        <f t="shared" si="486"/>
        <v>0</v>
      </c>
      <c r="AQ258" s="41"/>
      <c r="AR258" s="41"/>
      <c r="AS258" s="53"/>
      <c r="AT258" s="54"/>
      <c r="AU258" s="54"/>
      <c r="AV258" s="4"/>
      <c r="AW258" s="4"/>
    </row>
    <row r="259" spans="1:49" ht="42" customHeight="1" x14ac:dyDescent="0.4">
      <c r="A259" s="35">
        <v>254</v>
      </c>
      <c r="B259" s="53" t="s">
        <v>1031</v>
      </c>
      <c r="C259" s="41" t="s">
        <v>52</v>
      </c>
      <c r="D259" s="105" t="s">
        <v>334</v>
      </c>
      <c r="E259" s="41" t="s">
        <v>1032</v>
      </c>
      <c r="F259" s="41"/>
      <c r="G259" s="53" t="s">
        <v>42</v>
      </c>
      <c r="H259" s="41"/>
      <c r="I259" s="41" t="s">
        <v>1033</v>
      </c>
      <c r="J259" s="44"/>
      <c r="K259" s="72">
        <v>44592</v>
      </c>
      <c r="L259" s="43"/>
      <c r="M259" s="43"/>
      <c r="N259" s="44"/>
      <c r="O259" s="43">
        <v>1</v>
      </c>
      <c r="P259" s="45">
        <f t="shared" si="431"/>
        <v>1</v>
      </c>
      <c r="Q259" s="46">
        <f t="shared" ref="Q259:T259" si="513">AJ259</f>
        <v>1</v>
      </c>
      <c r="R259" s="46">
        <f t="shared" si="513"/>
        <v>1</v>
      </c>
      <c r="S259" s="46">
        <f t="shared" si="513"/>
        <v>1</v>
      </c>
      <c r="T259" s="47">
        <f t="shared" si="513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2">
        <f t="shared" ref="AJ259:AN259" si="514">P259-Z259+AE259+U259</f>
        <v>1</v>
      </c>
      <c r="AK259" s="46">
        <f t="shared" si="514"/>
        <v>1</v>
      </c>
      <c r="AL259" s="46">
        <f t="shared" si="514"/>
        <v>1</v>
      </c>
      <c r="AM259" s="46">
        <f t="shared" si="514"/>
        <v>1</v>
      </c>
      <c r="AN259" s="46">
        <f t="shared" si="514"/>
        <v>1</v>
      </c>
      <c r="AO259" s="37"/>
      <c r="AP259" s="43">
        <f t="shared" si="486"/>
        <v>1</v>
      </c>
      <c r="AQ259" s="41"/>
      <c r="AR259" s="41"/>
      <c r="AS259" s="53"/>
      <c r="AT259" s="54"/>
      <c r="AU259" s="54"/>
      <c r="AV259" s="4"/>
      <c r="AW259" s="4"/>
    </row>
    <row r="260" spans="1:49" ht="42" customHeight="1" x14ac:dyDescent="0.4">
      <c r="A260" s="35">
        <v>255</v>
      </c>
      <c r="B260" s="55" t="s">
        <v>1034</v>
      </c>
      <c r="C260" s="41" t="s">
        <v>52</v>
      </c>
      <c r="D260" s="63" t="s">
        <v>362</v>
      </c>
      <c r="E260" s="57" t="s">
        <v>1035</v>
      </c>
      <c r="F260" s="64"/>
      <c r="G260" s="55" t="s">
        <v>42</v>
      </c>
      <c r="H260" s="64"/>
      <c r="I260" s="61"/>
      <c r="J260" s="41" t="s">
        <v>362</v>
      </c>
      <c r="K260" s="66">
        <v>45391</v>
      </c>
      <c r="L260" s="43" t="s">
        <v>1036</v>
      </c>
      <c r="M260" s="43">
        <v>55</v>
      </c>
      <c r="N260" s="53" t="s">
        <v>643</v>
      </c>
      <c r="O260" s="43">
        <v>6</v>
      </c>
      <c r="P260" s="45">
        <f t="shared" si="431"/>
        <v>6</v>
      </c>
      <c r="Q260" s="46">
        <f t="shared" ref="Q260:T260" si="515">AJ260</f>
        <v>6</v>
      </c>
      <c r="R260" s="46">
        <f t="shared" si="515"/>
        <v>4</v>
      </c>
      <c r="S260" s="46">
        <f t="shared" si="515"/>
        <v>4</v>
      </c>
      <c r="T260" s="47">
        <f t="shared" si="515"/>
        <v>4</v>
      </c>
      <c r="U260" s="48"/>
      <c r="V260" s="37"/>
      <c r="W260" s="37"/>
      <c r="X260" s="37"/>
      <c r="Y260" s="49"/>
      <c r="Z260" s="138"/>
      <c r="AA260" s="139">
        <v>2</v>
      </c>
      <c r="AB260" s="37"/>
      <c r="AC260" s="37"/>
      <c r="AD260" s="49"/>
      <c r="AE260" s="50"/>
      <c r="AF260" s="37"/>
      <c r="AG260" s="37"/>
      <c r="AH260" s="37"/>
      <c r="AI260" s="49"/>
      <c r="AJ260" s="52">
        <f t="shared" ref="AJ260:AN260" si="516">P260-Z260+AE260+U260</f>
        <v>6</v>
      </c>
      <c r="AK260" s="46">
        <f t="shared" si="516"/>
        <v>4</v>
      </c>
      <c r="AL260" s="46">
        <f t="shared" si="516"/>
        <v>4</v>
      </c>
      <c r="AM260" s="46">
        <f t="shared" si="516"/>
        <v>4</v>
      </c>
      <c r="AN260" s="46">
        <f t="shared" si="516"/>
        <v>4</v>
      </c>
      <c r="AO260" s="37"/>
      <c r="AP260" s="43">
        <f t="shared" si="486"/>
        <v>4</v>
      </c>
      <c r="AQ260" s="41"/>
      <c r="AR260" s="41">
        <v>259</v>
      </c>
      <c r="AS260" s="53" t="s">
        <v>1037</v>
      </c>
      <c r="AT260" s="54"/>
      <c r="AU260" s="54"/>
      <c r="AV260" s="4"/>
      <c r="AW260" s="4"/>
    </row>
    <row r="261" spans="1:49" ht="42" customHeight="1" x14ac:dyDescent="0.4">
      <c r="A261" s="35">
        <v>256</v>
      </c>
      <c r="B261" s="53" t="s">
        <v>1038</v>
      </c>
      <c r="C261" s="41" t="s">
        <v>52</v>
      </c>
      <c r="D261" s="41" t="s">
        <v>362</v>
      </c>
      <c r="E261" s="41">
        <v>1250</v>
      </c>
      <c r="F261" s="41"/>
      <c r="G261" s="53" t="s">
        <v>42</v>
      </c>
      <c r="H261" s="41"/>
      <c r="I261" s="41" t="s">
        <v>1039</v>
      </c>
      <c r="J261" s="41" t="s">
        <v>362</v>
      </c>
      <c r="K261" s="72">
        <v>44985</v>
      </c>
      <c r="L261" s="43">
        <v>375834</v>
      </c>
      <c r="M261" s="43">
        <v>285</v>
      </c>
      <c r="N261" s="44"/>
      <c r="O261" s="43">
        <v>1</v>
      </c>
      <c r="P261" s="45">
        <f t="shared" si="431"/>
        <v>1</v>
      </c>
      <c r="Q261" s="46">
        <f t="shared" ref="Q261:T261" si="517">AJ261</f>
        <v>1</v>
      </c>
      <c r="R261" s="46">
        <f t="shared" si="517"/>
        <v>1</v>
      </c>
      <c r="S261" s="46">
        <f t="shared" si="517"/>
        <v>1</v>
      </c>
      <c r="T261" s="47">
        <f t="shared" si="517"/>
        <v>1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2">
        <f t="shared" ref="AJ261:AN261" si="518">P261-Z261+AE261+U261</f>
        <v>1</v>
      </c>
      <c r="AK261" s="46">
        <f t="shared" si="518"/>
        <v>1</v>
      </c>
      <c r="AL261" s="46">
        <f t="shared" si="518"/>
        <v>1</v>
      </c>
      <c r="AM261" s="46">
        <f t="shared" si="518"/>
        <v>1</v>
      </c>
      <c r="AN261" s="46">
        <f t="shared" si="518"/>
        <v>1</v>
      </c>
      <c r="AO261" s="37"/>
      <c r="AP261" s="43">
        <f t="shared" si="486"/>
        <v>1</v>
      </c>
      <c r="AQ261" s="41"/>
      <c r="AR261" s="41"/>
      <c r="AS261" s="53"/>
      <c r="AT261" s="54"/>
      <c r="AU261" s="54"/>
      <c r="AV261" s="4"/>
      <c r="AW261" s="4"/>
    </row>
    <row r="262" spans="1:49" ht="42" customHeight="1" x14ac:dyDescent="0.4">
      <c r="A262" s="35">
        <v>257</v>
      </c>
      <c r="B262" s="55" t="s">
        <v>1040</v>
      </c>
      <c r="C262" s="41" t="s">
        <v>52</v>
      </c>
      <c r="D262" s="63" t="s">
        <v>63</v>
      </c>
      <c r="E262" s="57" t="s">
        <v>577</v>
      </c>
      <c r="F262" s="64"/>
      <c r="G262" s="55" t="s">
        <v>42</v>
      </c>
      <c r="H262" s="64"/>
      <c r="I262" s="61" t="s">
        <v>1041</v>
      </c>
      <c r="J262" s="63" t="s">
        <v>63</v>
      </c>
      <c r="K262" s="66">
        <v>44592</v>
      </c>
      <c r="L262" s="43"/>
      <c r="M262" s="43"/>
      <c r="N262" s="41"/>
      <c r="O262" s="43">
        <v>2</v>
      </c>
      <c r="P262" s="45">
        <f t="shared" si="431"/>
        <v>2</v>
      </c>
      <c r="Q262" s="46">
        <f t="shared" ref="Q262:T262" si="519">AJ262</f>
        <v>2</v>
      </c>
      <c r="R262" s="46">
        <f t="shared" si="519"/>
        <v>2</v>
      </c>
      <c r="S262" s="46">
        <f t="shared" si="519"/>
        <v>2</v>
      </c>
      <c r="T262" s="47">
        <f t="shared" si="519"/>
        <v>2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2">
        <f t="shared" ref="AJ262:AN262" si="520">P262-Z262+AE262+U262</f>
        <v>2</v>
      </c>
      <c r="AK262" s="46">
        <f t="shared" si="520"/>
        <v>2</v>
      </c>
      <c r="AL262" s="46">
        <f t="shared" si="520"/>
        <v>2</v>
      </c>
      <c r="AM262" s="46">
        <f t="shared" si="520"/>
        <v>2</v>
      </c>
      <c r="AN262" s="46">
        <f t="shared" si="520"/>
        <v>2</v>
      </c>
      <c r="AO262" s="37"/>
      <c r="AP262" s="43">
        <f t="shared" si="486"/>
        <v>2</v>
      </c>
      <c r="AQ262" s="41"/>
      <c r="AR262" s="41"/>
      <c r="AS262" s="53"/>
      <c r="AT262" s="54"/>
      <c r="AU262" s="54"/>
      <c r="AV262" s="4"/>
      <c r="AW262" s="4"/>
    </row>
    <row r="263" spans="1:49" ht="42" customHeight="1" x14ac:dyDescent="0.4">
      <c r="A263" s="35">
        <v>258</v>
      </c>
      <c r="B263" s="55" t="s">
        <v>1042</v>
      </c>
      <c r="C263" s="41" t="s">
        <v>52</v>
      </c>
      <c r="D263" s="63" t="s">
        <v>63</v>
      </c>
      <c r="E263" s="57" t="s">
        <v>1043</v>
      </c>
      <c r="F263" s="64"/>
      <c r="G263" s="55" t="s">
        <v>42</v>
      </c>
      <c r="H263" s="64"/>
      <c r="I263" s="61" t="s">
        <v>1044</v>
      </c>
      <c r="J263" s="63" t="s">
        <v>63</v>
      </c>
      <c r="K263" s="66">
        <v>44592</v>
      </c>
      <c r="L263" s="43"/>
      <c r="M263" s="43"/>
      <c r="N263" s="41"/>
      <c r="O263" s="43">
        <v>8</v>
      </c>
      <c r="P263" s="45">
        <f t="shared" si="431"/>
        <v>8</v>
      </c>
      <c r="Q263" s="46">
        <f t="shared" ref="Q263:T263" si="521">AJ263</f>
        <v>8</v>
      </c>
      <c r="R263" s="46">
        <f t="shared" si="521"/>
        <v>8</v>
      </c>
      <c r="S263" s="46">
        <f t="shared" si="521"/>
        <v>8</v>
      </c>
      <c r="T263" s="47">
        <f t="shared" si="521"/>
        <v>8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2">
        <f t="shared" ref="AJ263:AN263" si="522">P263-Z263+AE263+U263</f>
        <v>8</v>
      </c>
      <c r="AK263" s="46">
        <f t="shared" si="522"/>
        <v>8</v>
      </c>
      <c r="AL263" s="46">
        <f t="shared" si="522"/>
        <v>8</v>
      </c>
      <c r="AM263" s="46">
        <f t="shared" si="522"/>
        <v>8</v>
      </c>
      <c r="AN263" s="46">
        <f t="shared" si="522"/>
        <v>8</v>
      </c>
      <c r="AO263" s="37"/>
      <c r="AP263" s="43">
        <f t="shared" si="486"/>
        <v>8</v>
      </c>
      <c r="AQ263" s="41"/>
      <c r="AR263" s="41"/>
      <c r="AS263" s="53"/>
      <c r="AT263" s="54"/>
      <c r="AU263" s="54"/>
      <c r="AV263" s="4"/>
      <c r="AW263" s="4"/>
    </row>
    <row r="264" spans="1:49" ht="42" customHeight="1" x14ac:dyDescent="0.4">
      <c r="A264" s="35">
        <v>259</v>
      </c>
      <c r="B264" s="55" t="s">
        <v>1045</v>
      </c>
      <c r="C264" s="41" t="s">
        <v>52</v>
      </c>
      <c r="D264" s="183" t="s">
        <v>58</v>
      </c>
      <c r="E264" s="57" t="s">
        <v>1046</v>
      </c>
      <c r="F264" s="64" t="s">
        <v>1047</v>
      </c>
      <c r="G264" s="55" t="s">
        <v>42</v>
      </c>
      <c r="H264" s="64"/>
      <c r="I264" s="61" t="s">
        <v>1048</v>
      </c>
      <c r="J264" s="74" t="s">
        <v>58</v>
      </c>
      <c r="K264" s="66">
        <v>44592</v>
      </c>
      <c r="L264" s="43"/>
      <c r="M264" s="43"/>
      <c r="N264" s="41"/>
      <c r="O264" s="43">
        <v>1</v>
      </c>
      <c r="P264" s="45">
        <f t="shared" si="431"/>
        <v>1</v>
      </c>
      <c r="Q264" s="46">
        <f t="shared" ref="Q264:T264" si="523">AJ264</f>
        <v>1</v>
      </c>
      <c r="R264" s="46">
        <f t="shared" si="523"/>
        <v>1</v>
      </c>
      <c r="S264" s="46">
        <f t="shared" si="523"/>
        <v>1</v>
      </c>
      <c r="T264" s="47">
        <f t="shared" si="523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2">
        <f t="shared" ref="AJ264:AN264" si="524">P264-Z264+AE264+U264</f>
        <v>1</v>
      </c>
      <c r="AK264" s="46">
        <f t="shared" si="524"/>
        <v>1</v>
      </c>
      <c r="AL264" s="46">
        <f t="shared" si="524"/>
        <v>1</v>
      </c>
      <c r="AM264" s="46">
        <f t="shared" si="524"/>
        <v>1</v>
      </c>
      <c r="AN264" s="46">
        <f t="shared" si="524"/>
        <v>1</v>
      </c>
      <c r="AO264" s="37"/>
      <c r="AP264" s="43">
        <f t="shared" si="486"/>
        <v>1</v>
      </c>
      <c r="AQ264" s="41"/>
      <c r="AR264" s="41"/>
      <c r="AS264" s="53"/>
      <c r="AT264" s="54"/>
      <c r="AU264" s="54"/>
      <c r="AV264" s="4"/>
      <c r="AW264" s="4"/>
    </row>
    <row r="265" spans="1:49" ht="42" customHeight="1" x14ac:dyDescent="0.4">
      <c r="A265" s="35">
        <v>260</v>
      </c>
      <c r="B265" s="55" t="s">
        <v>1049</v>
      </c>
      <c r="C265" s="41" t="s">
        <v>52</v>
      </c>
      <c r="D265" s="184" t="s">
        <v>58</v>
      </c>
      <c r="E265" s="57" t="s">
        <v>1050</v>
      </c>
      <c r="F265" s="64" t="s">
        <v>1051</v>
      </c>
      <c r="G265" s="55" t="s">
        <v>42</v>
      </c>
      <c r="H265" s="64"/>
      <c r="I265" s="61" t="s">
        <v>1052</v>
      </c>
      <c r="J265" s="74" t="s">
        <v>58</v>
      </c>
      <c r="K265" s="72">
        <v>45138</v>
      </c>
      <c r="L265" s="43">
        <v>2130012</v>
      </c>
      <c r="M265" s="43">
        <v>417</v>
      </c>
      <c r="N265" s="41"/>
      <c r="O265" s="43">
        <v>4</v>
      </c>
      <c r="P265" s="45">
        <f t="shared" si="431"/>
        <v>4</v>
      </c>
      <c r="Q265" s="46">
        <f t="shared" ref="Q265:T265" si="525">AJ265</f>
        <v>4</v>
      </c>
      <c r="R265" s="46">
        <f t="shared" si="525"/>
        <v>4</v>
      </c>
      <c r="S265" s="46">
        <f t="shared" si="525"/>
        <v>4</v>
      </c>
      <c r="T265" s="47">
        <f t="shared" si="525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2">
        <f t="shared" ref="AJ265:AN265" si="526">P265-Z265+AE265+U265</f>
        <v>4</v>
      </c>
      <c r="AK265" s="46">
        <f t="shared" si="526"/>
        <v>4</v>
      </c>
      <c r="AL265" s="46">
        <f t="shared" si="526"/>
        <v>4</v>
      </c>
      <c r="AM265" s="46">
        <f t="shared" si="526"/>
        <v>4</v>
      </c>
      <c r="AN265" s="46">
        <f t="shared" si="526"/>
        <v>4</v>
      </c>
      <c r="AO265" s="38" t="s">
        <v>1053</v>
      </c>
      <c r="AP265" s="43">
        <f t="shared" si="486"/>
        <v>4</v>
      </c>
      <c r="AQ265" s="41"/>
      <c r="AR265" s="41"/>
      <c r="AS265" s="53"/>
      <c r="AT265" s="54"/>
      <c r="AU265" s="54"/>
      <c r="AV265" s="4"/>
      <c r="AW265" s="4"/>
    </row>
    <row r="266" spans="1:49" ht="42" customHeight="1" x14ac:dyDescent="0.4">
      <c r="A266" s="35">
        <v>261</v>
      </c>
      <c r="B266" s="38" t="s">
        <v>1054</v>
      </c>
      <c r="C266" s="41" t="s">
        <v>52</v>
      </c>
      <c r="D266" s="37" t="s">
        <v>59</v>
      </c>
      <c r="E266" s="37" t="s">
        <v>708</v>
      </c>
      <c r="F266" s="37"/>
      <c r="G266" s="38"/>
      <c r="H266" s="37"/>
      <c r="I266" s="37" t="s">
        <v>1055</v>
      </c>
      <c r="J266" s="37" t="s">
        <v>72</v>
      </c>
      <c r="K266" s="62">
        <v>44592</v>
      </c>
      <c r="L266" s="46"/>
      <c r="M266" s="46"/>
      <c r="N266" s="37"/>
      <c r="O266" s="43">
        <v>0</v>
      </c>
      <c r="P266" s="45">
        <f t="shared" si="431"/>
        <v>0</v>
      </c>
      <c r="Q266" s="46">
        <f t="shared" ref="Q266:T266" si="527">AJ266</f>
        <v>0</v>
      </c>
      <c r="R266" s="46">
        <f t="shared" si="527"/>
        <v>0</v>
      </c>
      <c r="S266" s="46">
        <f t="shared" si="527"/>
        <v>0</v>
      </c>
      <c r="T266" s="47">
        <f t="shared" si="527"/>
        <v>0</v>
      </c>
      <c r="U266" s="48"/>
      <c r="V266" s="37"/>
      <c r="W266" s="37"/>
      <c r="X266" s="37"/>
      <c r="Y266" s="49"/>
      <c r="Z266" s="50"/>
      <c r="AA266" s="37"/>
      <c r="AB266" s="37"/>
      <c r="AC266" s="37"/>
      <c r="AD266" s="49"/>
      <c r="AE266" s="50"/>
      <c r="AF266" s="37"/>
      <c r="AG266" s="37"/>
      <c r="AH266" s="37"/>
      <c r="AI266" s="49"/>
      <c r="AJ266" s="52">
        <f t="shared" ref="AJ266:AN266" si="528">P266-Z266+AE266+U266</f>
        <v>0</v>
      </c>
      <c r="AK266" s="46">
        <f t="shared" si="528"/>
        <v>0</v>
      </c>
      <c r="AL266" s="46">
        <f t="shared" si="528"/>
        <v>0</v>
      </c>
      <c r="AM266" s="46">
        <f t="shared" si="528"/>
        <v>0</v>
      </c>
      <c r="AN266" s="46">
        <f t="shared" si="528"/>
        <v>0</v>
      </c>
      <c r="AO266" s="37"/>
      <c r="AP266" s="43">
        <f t="shared" si="486"/>
        <v>0</v>
      </c>
      <c r="AQ266" s="37"/>
      <c r="AR266" s="37"/>
      <c r="AS266" s="38"/>
      <c r="AT266" s="185"/>
      <c r="AU266" s="185"/>
      <c r="AV266" s="4"/>
      <c r="AW266" s="4"/>
    </row>
    <row r="267" spans="1:49" ht="42" customHeight="1" x14ac:dyDescent="0.5">
      <c r="A267" s="35">
        <v>262</v>
      </c>
      <c r="B267" s="53" t="s">
        <v>1056</v>
      </c>
      <c r="C267" s="41" t="s">
        <v>52</v>
      </c>
      <c r="D267" s="105" t="s">
        <v>334</v>
      </c>
      <c r="E267" s="186" t="s">
        <v>1057</v>
      </c>
      <c r="F267" s="41"/>
      <c r="G267" s="53" t="s">
        <v>42</v>
      </c>
      <c r="H267" s="41"/>
      <c r="I267" s="41" t="s">
        <v>1058</v>
      </c>
      <c r="J267" s="187"/>
      <c r="K267" s="188">
        <v>44592</v>
      </c>
      <c r="L267" s="189"/>
      <c r="M267" s="189"/>
      <c r="N267" s="187"/>
      <c r="O267" s="43">
        <v>2</v>
      </c>
      <c r="P267" s="45">
        <f t="shared" si="431"/>
        <v>2</v>
      </c>
      <c r="Q267" s="46">
        <f t="shared" ref="Q267:T267" si="529">AJ267</f>
        <v>2</v>
      </c>
      <c r="R267" s="46">
        <f t="shared" si="529"/>
        <v>2</v>
      </c>
      <c r="S267" s="46">
        <f t="shared" si="529"/>
        <v>2</v>
      </c>
      <c r="T267" s="47">
        <f t="shared" si="529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2">
        <f t="shared" ref="AJ267:AN267" si="530">P267-Z267+AE267+U267</f>
        <v>2</v>
      </c>
      <c r="AK267" s="46">
        <f t="shared" si="530"/>
        <v>2</v>
      </c>
      <c r="AL267" s="46">
        <f t="shared" si="530"/>
        <v>2</v>
      </c>
      <c r="AM267" s="46">
        <f t="shared" si="530"/>
        <v>2</v>
      </c>
      <c r="AN267" s="46">
        <f t="shared" si="530"/>
        <v>2</v>
      </c>
      <c r="AO267" s="38" t="s">
        <v>1059</v>
      </c>
      <c r="AP267" s="43">
        <f t="shared" si="486"/>
        <v>2</v>
      </c>
      <c r="AQ267" s="41"/>
      <c r="AR267" s="41"/>
      <c r="AS267" s="53"/>
      <c r="AT267" s="54"/>
      <c r="AU267" s="54"/>
      <c r="AV267" s="4"/>
      <c r="AW267" s="4"/>
    </row>
    <row r="268" spans="1:49" ht="42" customHeight="1" x14ac:dyDescent="0.4">
      <c r="A268" s="35">
        <v>263</v>
      </c>
      <c r="B268" s="44" t="s">
        <v>1060</v>
      </c>
      <c r="C268" s="41" t="s">
        <v>52</v>
      </c>
      <c r="D268" s="105" t="s">
        <v>334</v>
      </c>
      <c r="E268" s="41"/>
      <c r="F268" s="41"/>
      <c r="G268" s="44"/>
      <c r="H268" s="41"/>
      <c r="I268" s="44"/>
      <c r="J268" s="44"/>
      <c r="K268" s="41"/>
      <c r="L268" s="43"/>
      <c r="M268" s="43"/>
      <c r="N268" s="44"/>
      <c r="O268" s="43">
        <v>1</v>
      </c>
      <c r="P268" s="45">
        <f t="shared" si="431"/>
        <v>1</v>
      </c>
      <c r="Q268" s="46">
        <f t="shared" ref="Q268:T268" si="531">AJ268</f>
        <v>1</v>
      </c>
      <c r="R268" s="46">
        <f t="shared" si="531"/>
        <v>1</v>
      </c>
      <c r="S268" s="46">
        <f t="shared" si="531"/>
        <v>1</v>
      </c>
      <c r="T268" s="47">
        <f t="shared" si="531"/>
        <v>1</v>
      </c>
      <c r="U268" s="48"/>
      <c r="V268" s="37"/>
      <c r="W268" s="37"/>
      <c r="X268" s="37"/>
      <c r="Y268" s="49"/>
      <c r="Z268" s="50"/>
      <c r="AA268" s="37"/>
      <c r="AB268" s="37"/>
      <c r="AC268" s="37"/>
      <c r="AD268" s="49"/>
      <c r="AE268" s="50"/>
      <c r="AF268" s="37"/>
      <c r="AG268" s="37"/>
      <c r="AH268" s="37"/>
      <c r="AI268" s="49"/>
      <c r="AJ268" s="52">
        <f t="shared" ref="AJ268:AN268" si="532">P268-Z268+AE268+U268</f>
        <v>1</v>
      </c>
      <c r="AK268" s="46">
        <f t="shared" si="532"/>
        <v>1</v>
      </c>
      <c r="AL268" s="46">
        <f t="shared" si="532"/>
        <v>1</v>
      </c>
      <c r="AM268" s="46">
        <f t="shared" si="532"/>
        <v>1</v>
      </c>
      <c r="AN268" s="46">
        <f t="shared" si="532"/>
        <v>1</v>
      </c>
      <c r="AO268" s="37"/>
      <c r="AP268" s="43">
        <f t="shared" si="486"/>
        <v>1</v>
      </c>
      <c r="AQ268" s="41"/>
      <c r="AR268" s="41"/>
      <c r="AS268" s="53"/>
      <c r="AT268" s="54"/>
      <c r="AU268" s="54"/>
      <c r="AV268" s="4"/>
      <c r="AW268" s="4"/>
    </row>
    <row r="269" spans="1:49" ht="42" customHeight="1" x14ac:dyDescent="0.4">
      <c r="A269" s="35">
        <v>264</v>
      </c>
      <c r="B269" s="44" t="s">
        <v>1061</v>
      </c>
      <c r="C269" s="44" t="s">
        <v>74</v>
      </c>
      <c r="D269" s="41"/>
      <c r="E269" s="41" t="s">
        <v>1062</v>
      </c>
      <c r="F269" s="41"/>
      <c r="G269" s="44"/>
      <c r="H269" s="41"/>
      <c r="I269" s="44"/>
      <c r="J269" s="44"/>
      <c r="K269" s="41"/>
      <c r="L269" s="43"/>
      <c r="M269" s="43"/>
      <c r="N269" s="44"/>
      <c r="O269" s="43">
        <v>1</v>
      </c>
      <c r="P269" s="45">
        <f t="shared" si="431"/>
        <v>1</v>
      </c>
      <c r="Q269" s="46">
        <f t="shared" ref="Q269:T269" si="533">AJ269</f>
        <v>1</v>
      </c>
      <c r="R269" s="46">
        <f t="shared" si="533"/>
        <v>1</v>
      </c>
      <c r="S269" s="46">
        <f t="shared" si="533"/>
        <v>1</v>
      </c>
      <c r="T269" s="47">
        <f t="shared" si="533"/>
        <v>1</v>
      </c>
      <c r="U269" s="48"/>
      <c r="V269" s="37"/>
      <c r="W269" s="37"/>
      <c r="X269" s="37"/>
      <c r="Y269" s="49"/>
      <c r="Z269" s="50"/>
      <c r="AA269" s="37"/>
      <c r="AB269" s="37"/>
      <c r="AC269" s="37"/>
      <c r="AD269" s="49"/>
      <c r="AE269" s="50"/>
      <c r="AF269" s="37"/>
      <c r="AG269" s="37"/>
      <c r="AH269" s="37"/>
      <c r="AI269" s="49"/>
      <c r="AJ269" s="52">
        <f t="shared" ref="AJ269:AN269" si="534">P269-Z269+AE269+U269</f>
        <v>1</v>
      </c>
      <c r="AK269" s="46">
        <f t="shared" si="534"/>
        <v>1</v>
      </c>
      <c r="AL269" s="46">
        <f t="shared" si="534"/>
        <v>1</v>
      </c>
      <c r="AM269" s="46">
        <f t="shared" si="534"/>
        <v>1</v>
      </c>
      <c r="AN269" s="46">
        <f t="shared" si="534"/>
        <v>1</v>
      </c>
      <c r="AO269" s="37"/>
      <c r="AP269" s="43">
        <f t="shared" si="486"/>
        <v>1</v>
      </c>
      <c r="AQ269" s="41"/>
      <c r="AR269" s="41"/>
      <c r="AS269" s="53"/>
      <c r="AT269" s="54"/>
      <c r="AU269" s="54"/>
      <c r="AV269" s="4"/>
      <c r="AW269" s="4"/>
    </row>
    <row r="270" spans="1:49" ht="42" customHeight="1" x14ac:dyDescent="0.5">
      <c r="A270" s="35">
        <v>265</v>
      </c>
      <c r="B270" s="53" t="s">
        <v>1064</v>
      </c>
      <c r="C270" s="41" t="s">
        <v>52</v>
      </c>
      <c r="D270" s="190" t="s">
        <v>334</v>
      </c>
      <c r="E270" s="186" t="s">
        <v>1065</v>
      </c>
      <c r="F270" s="41"/>
      <c r="G270" s="53" t="s">
        <v>42</v>
      </c>
      <c r="H270" s="41"/>
      <c r="I270" s="41" t="s">
        <v>1066</v>
      </c>
      <c r="J270" s="187"/>
      <c r="K270" s="188">
        <v>44592</v>
      </c>
      <c r="L270" s="189"/>
      <c r="M270" s="189"/>
      <c r="N270" s="187"/>
      <c r="O270" s="43">
        <v>1</v>
      </c>
      <c r="P270" s="45">
        <f t="shared" si="431"/>
        <v>1</v>
      </c>
      <c r="Q270" s="46">
        <f t="shared" ref="Q270:T270" si="535">AJ270</f>
        <v>1</v>
      </c>
      <c r="R270" s="46">
        <f t="shared" si="535"/>
        <v>1</v>
      </c>
      <c r="S270" s="46">
        <f t="shared" si="535"/>
        <v>1</v>
      </c>
      <c r="T270" s="47">
        <f t="shared" si="535"/>
        <v>1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2">
        <f t="shared" ref="AJ270:AN270" si="536">P270-Z270+AE270+U270</f>
        <v>1</v>
      </c>
      <c r="AK270" s="46">
        <f t="shared" si="536"/>
        <v>1</v>
      </c>
      <c r="AL270" s="46">
        <f t="shared" si="536"/>
        <v>1</v>
      </c>
      <c r="AM270" s="46">
        <f t="shared" si="536"/>
        <v>1</v>
      </c>
      <c r="AN270" s="46">
        <f t="shared" si="536"/>
        <v>1</v>
      </c>
      <c r="AO270" s="37"/>
      <c r="AP270" s="43">
        <f t="shared" si="486"/>
        <v>1</v>
      </c>
      <c r="AQ270" s="43"/>
      <c r="AR270" s="43"/>
      <c r="AS270" s="134"/>
      <c r="AT270" s="191"/>
      <c r="AU270" s="191"/>
      <c r="AV270" s="191"/>
      <c r="AW270" s="191"/>
    </row>
    <row r="271" spans="1:49" ht="42" customHeight="1" x14ac:dyDescent="0.5">
      <c r="A271" s="35">
        <v>266</v>
      </c>
      <c r="B271" s="53" t="s">
        <v>1067</v>
      </c>
      <c r="C271" s="41" t="s">
        <v>38</v>
      </c>
      <c r="D271" s="190" t="s">
        <v>334</v>
      </c>
      <c r="E271" s="186" t="s">
        <v>1065</v>
      </c>
      <c r="F271" s="41"/>
      <c r="G271" s="53" t="s">
        <v>42</v>
      </c>
      <c r="H271" s="41"/>
      <c r="I271" s="41" t="s">
        <v>1068</v>
      </c>
      <c r="J271" s="187"/>
      <c r="K271" s="188">
        <v>44592</v>
      </c>
      <c r="L271" s="189"/>
      <c r="M271" s="189"/>
      <c r="N271" s="187"/>
      <c r="O271" s="43">
        <v>1</v>
      </c>
      <c r="P271" s="45">
        <f t="shared" si="431"/>
        <v>1</v>
      </c>
      <c r="Q271" s="46">
        <f t="shared" ref="Q271:T271" si="537">AJ271</f>
        <v>1</v>
      </c>
      <c r="R271" s="46">
        <f t="shared" si="537"/>
        <v>1</v>
      </c>
      <c r="S271" s="46">
        <f t="shared" si="537"/>
        <v>1</v>
      </c>
      <c r="T271" s="47">
        <f t="shared" si="537"/>
        <v>1</v>
      </c>
      <c r="U271" s="48"/>
      <c r="V271" s="37"/>
      <c r="W271" s="37"/>
      <c r="X271" s="37"/>
      <c r="Y271" s="49"/>
      <c r="Z271" s="138"/>
      <c r="AA271" s="139"/>
      <c r="AB271" s="37"/>
      <c r="AC271" s="37"/>
      <c r="AD271" s="49"/>
      <c r="AE271" s="50"/>
      <c r="AF271" s="37"/>
      <c r="AG271" s="37"/>
      <c r="AH271" s="37"/>
      <c r="AI271" s="49"/>
      <c r="AJ271" s="52">
        <f t="shared" ref="AJ271:AN271" si="538">P271-Z271+AE271+U271</f>
        <v>1</v>
      </c>
      <c r="AK271" s="46">
        <f t="shared" si="538"/>
        <v>1</v>
      </c>
      <c r="AL271" s="46">
        <f t="shared" si="538"/>
        <v>1</v>
      </c>
      <c r="AM271" s="46">
        <f t="shared" si="538"/>
        <v>1</v>
      </c>
      <c r="AN271" s="46">
        <f t="shared" si="538"/>
        <v>1</v>
      </c>
      <c r="AO271" s="37"/>
      <c r="AP271" s="43">
        <f t="shared" si="486"/>
        <v>1</v>
      </c>
      <c r="AQ271" s="43"/>
      <c r="AR271" s="43"/>
      <c r="AS271" s="134"/>
      <c r="AT271" s="191"/>
      <c r="AU271" s="191"/>
      <c r="AV271" s="191"/>
      <c r="AW271" s="191"/>
    </row>
    <row r="272" spans="1:49" ht="15.75" customHeight="1" x14ac:dyDescent="0.35">
      <c r="A272" s="4"/>
      <c r="B272" s="4"/>
      <c r="C272" s="4"/>
      <c r="D272" s="4"/>
      <c r="E272" s="4"/>
      <c r="F272" s="19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1:49" ht="15.75" customHeight="1" x14ac:dyDescent="0.35">
      <c r="A273" s="4"/>
      <c r="B273" s="4"/>
      <c r="C273" s="4"/>
      <c r="D273" s="158"/>
      <c r="E273" s="158"/>
      <c r="F273" s="195"/>
      <c r="G273" s="4"/>
      <c r="H273" s="158"/>
      <c r="I273" s="4"/>
      <c r="J273" s="4"/>
      <c r="K273" s="158"/>
      <c r="L273" s="196"/>
      <c r="M273" s="196"/>
      <c r="N273" s="4"/>
      <c r="O273" s="4"/>
      <c r="P273" s="197"/>
      <c r="Q273" s="4"/>
      <c r="R273" s="4"/>
      <c r="S273" s="4"/>
      <c r="T273" s="4"/>
      <c r="U273" s="4"/>
      <c r="V273" s="4"/>
      <c r="W273" s="4"/>
      <c r="X273" s="4"/>
      <c r="Y273" s="4"/>
      <c r="Z273" s="198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1:49" ht="15.75" customHeight="1" x14ac:dyDescent="0.35">
      <c r="A274" s="4"/>
      <c r="B274" s="4"/>
      <c r="C274" s="4"/>
      <c r="D274" s="158"/>
      <c r="E274" s="158"/>
      <c r="F274" s="195"/>
      <c r="G274" s="4"/>
      <c r="H274" s="158"/>
      <c r="I274" s="4"/>
      <c r="J274" s="4"/>
      <c r="K274" s="158"/>
      <c r="L274" s="196"/>
      <c r="M274" s="196"/>
      <c r="N274" s="4"/>
      <c r="O274" s="4"/>
      <c r="P274" s="197"/>
      <c r="Q274" s="4"/>
      <c r="R274" s="4"/>
      <c r="S274" s="4"/>
      <c r="T274" s="4"/>
      <c r="U274" s="4"/>
      <c r="V274" s="4"/>
      <c r="W274" s="4"/>
      <c r="X274" s="4"/>
      <c r="Y274" s="4"/>
      <c r="Z274" s="198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1:49" ht="15.75" customHeight="1" x14ac:dyDescent="0.35">
      <c r="A275" s="4"/>
      <c r="B275" s="4"/>
      <c r="C275" s="4"/>
      <c r="D275" s="158"/>
      <c r="E275" s="158"/>
      <c r="F275" s="195"/>
      <c r="G275" s="4"/>
      <c r="H275" s="158"/>
      <c r="I275" s="4"/>
      <c r="J275" s="4"/>
      <c r="K275" s="158"/>
      <c r="L275" s="196"/>
      <c r="M275" s="196"/>
      <c r="N275" s="4"/>
      <c r="O275" s="4"/>
      <c r="P275" s="197"/>
      <c r="Q275" s="4"/>
      <c r="R275" s="4"/>
      <c r="S275" s="4"/>
      <c r="T275" s="4"/>
      <c r="U275" s="4"/>
      <c r="V275" s="4"/>
      <c r="W275" s="4"/>
      <c r="X275" s="4"/>
      <c r="Y275" s="4"/>
      <c r="Z275" s="198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1:49" ht="15.75" customHeight="1" x14ac:dyDescent="0.35">
      <c r="A276" s="4"/>
      <c r="B276" s="4"/>
      <c r="C276" s="4"/>
      <c r="D276" s="158"/>
      <c r="E276" s="158"/>
      <c r="F276" s="195"/>
      <c r="G276" s="4"/>
      <c r="H276" s="158"/>
      <c r="I276" s="4"/>
      <c r="J276" s="4"/>
      <c r="K276" s="158"/>
      <c r="L276" s="196"/>
      <c r="M276" s="196"/>
      <c r="N276" s="4"/>
      <c r="O276" s="4"/>
      <c r="P276" s="197"/>
      <c r="Q276" s="4"/>
      <c r="R276" s="4"/>
      <c r="S276" s="4"/>
      <c r="T276" s="4"/>
      <c r="U276" s="4"/>
      <c r="V276" s="4"/>
      <c r="W276" s="4"/>
      <c r="X276" s="4"/>
      <c r="Y276" s="4"/>
      <c r="Z276" s="198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1:49" ht="15.75" customHeight="1" x14ac:dyDescent="0.35">
      <c r="A277" s="4"/>
      <c r="B277" s="4"/>
      <c r="C277" s="4"/>
      <c r="D277" s="158"/>
      <c r="E277" s="158"/>
      <c r="F277" s="195"/>
      <c r="G277" s="4"/>
      <c r="H277" s="158"/>
      <c r="I277" s="4"/>
      <c r="J277" s="4"/>
      <c r="K277" s="158"/>
      <c r="L277" s="196"/>
      <c r="M277" s="196"/>
      <c r="N277" s="4"/>
      <c r="O277" s="4"/>
      <c r="P277" s="197"/>
      <c r="Q277" s="4"/>
      <c r="R277" s="4"/>
      <c r="S277" s="4"/>
      <c r="T277" s="4"/>
      <c r="U277" s="4"/>
      <c r="V277" s="4"/>
      <c r="W277" s="4"/>
      <c r="X277" s="4"/>
      <c r="Y277" s="4"/>
      <c r="Z277" s="198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1:49" ht="15.75" customHeight="1" x14ac:dyDescent="0.35">
      <c r="A278" s="4"/>
      <c r="B278" s="4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1:49" ht="15.75" customHeight="1" x14ac:dyDescent="0.35">
      <c r="A279" s="4"/>
      <c r="B279" s="4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1:49" ht="15.75" customHeight="1" x14ac:dyDescent="0.35">
      <c r="A280" s="4"/>
      <c r="B280" s="4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1:49" ht="15.75" customHeight="1" x14ac:dyDescent="0.35">
      <c r="A281" s="4"/>
      <c r="B281" s="4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1:49" ht="15.75" customHeight="1" x14ac:dyDescent="0.35">
      <c r="A282" s="4"/>
      <c r="B282" s="4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1:49" ht="15.75" customHeight="1" x14ac:dyDescent="0.35">
      <c r="A283" s="4"/>
      <c r="B283" s="4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1:49" ht="15.75" customHeight="1" x14ac:dyDescent="0.35">
      <c r="A284" s="4"/>
      <c r="B284" s="4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1:49" ht="15.75" customHeight="1" x14ac:dyDescent="0.35">
      <c r="A285" s="4"/>
      <c r="B285" s="4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1:49" ht="15.75" customHeight="1" x14ac:dyDescent="0.35">
      <c r="A286" s="4"/>
      <c r="B286" s="4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1:49" ht="15.75" customHeight="1" x14ac:dyDescent="0.35">
      <c r="A287" s="4"/>
      <c r="B287" s="4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1:49" ht="15.75" customHeight="1" x14ac:dyDescent="0.35">
      <c r="A288" s="4"/>
      <c r="B288" s="4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1:49" ht="15.75" customHeight="1" x14ac:dyDescent="0.35">
      <c r="A289" s="4"/>
      <c r="B289" s="4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1:49" ht="15.75" customHeight="1" x14ac:dyDescent="0.35">
      <c r="A290" s="4"/>
      <c r="B290" s="4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1:49" ht="15.75" customHeight="1" x14ac:dyDescent="0.35">
      <c r="A291" s="4"/>
      <c r="B291" s="4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1:49" ht="15.75" customHeight="1" x14ac:dyDescent="0.35">
      <c r="A292" s="4"/>
      <c r="B292" s="4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1:49" ht="15.75" customHeight="1" x14ac:dyDescent="0.35">
      <c r="A293" s="4"/>
      <c r="B293" s="4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1:49" ht="15.75" customHeight="1" x14ac:dyDescent="0.35">
      <c r="A294" s="4"/>
      <c r="B294" s="4"/>
      <c r="C294" s="4"/>
      <c r="D294" s="158"/>
      <c r="E294" s="158"/>
      <c r="F294" s="193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1:49" ht="15.75" customHeight="1" x14ac:dyDescent="0.35">
      <c r="A295" s="4"/>
      <c r="B295" s="4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1:49" ht="15.75" customHeight="1" x14ac:dyDescent="0.35">
      <c r="A296" s="4"/>
      <c r="B296" s="4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1:49" ht="15.75" customHeight="1" x14ac:dyDescent="0.35">
      <c r="A297" s="4"/>
      <c r="B297" s="4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1:49" ht="15.75" customHeight="1" x14ac:dyDescent="0.35">
      <c r="A298" s="4"/>
      <c r="B298" s="4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1:49" ht="15.75" customHeight="1" x14ac:dyDescent="0.35">
      <c r="A299" s="4"/>
      <c r="B299" s="4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1:49" ht="15.75" customHeight="1" x14ac:dyDescent="0.35">
      <c r="A300" s="4"/>
      <c r="B300" s="4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1:49" ht="15.75" customHeight="1" x14ac:dyDescent="0.35">
      <c r="A301" s="4"/>
      <c r="B301" s="4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1:49" ht="15.75" customHeight="1" x14ac:dyDescent="0.35">
      <c r="A302" s="4"/>
      <c r="B302" s="4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1:49" ht="15.75" customHeight="1" x14ac:dyDescent="0.35">
      <c r="A303" s="4"/>
      <c r="B303" s="4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1:49" ht="15.75" customHeight="1" x14ac:dyDescent="0.35">
      <c r="A304" s="4"/>
      <c r="B304" s="4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1:49" ht="15.75" customHeight="1" x14ac:dyDescent="0.35">
      <c r="A305" s="4"/>
      <c r="B305" s="4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1:49" ht="15.75" customHeight="1" x14ac:dyDescent="0.35">
      <c r="A306" s="4"/>
      <c r="B306" s="4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1:49" ht="15.75" customHeight="1" x14ac:dyDescent="0.35">
      <c r="A307" s="4"/>
      <c r="B307" s="4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1:49" ht="15.75" customHeight="1" x14ac:dyDescent="0.35">
      <c r="A308" s="4"/>
      <c r="B308" s="4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1:49" ht="15.75" customHeight="1" x14ac:dyDescent="0.35">
      <c r="A309" s="4"/>
      <c r="B309" s="4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1:49" ht="15.75" customHeight="1" x14ac:dyDescent="0.35">
      <c r="A310" s="4"/>
      <c r="B310" s="4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1:49" ht="15.75" customHeight="1" x14ac:dyDescent="0.35">
      <c r="A311" s="4"/>
      <c r="B311" s="4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1:49" ht="15.75" customHeight="1" x14ac:dyDescent="0.35">
      <c r="A312" s="4"/>
      <c r="B312" s="4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1:49" ht="15.75" customHeight="1" x14ac:dyDescent="0.35">
      <c r="A313" s="4"/>
      <c r="B313" s="4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1:49" ht="15.75" customHeight="1" x14ac:dyDescent="0.35">
      <c r="A314" s="4"/>
      <c r="B314" s="4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1:49" ht="15.75" customHeight="1" x14ac:dyDescent="0.35">
      <c r="A315" s="4"/>
      <c r="B315" s="4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1:49" ht="15.75" customHeight="1" x14ac:dyDescent="0.35">
      <c r="A316" s="4"/>
      <c r="B316" s="4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1:49" ht="15.75" customHeight="1" x14ac:dyDescent="0.35">
      <c r="A317" s="4"/>
      <c r="B317" s="4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1:49" ht="15.75" customHeight="1" x14ac:dyDescent="0.35">
      <c r="A318" s="4"/>
      <c r="B318" s="4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1:49" ht="15.75" customHeight="1" x14ac:dyDescent="0.35">
      <c r="A319" s="4"/>
      <c r="B319" s="4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1:49" ht="15.75" customHeight="1" x14ac:dyDescent="0.35">
      <c r="A320" s="4"/>
      <c r="B320" s="4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1:49" ht="15.75" customHeight="1" x14ac:dyDescent="0.35">
      <c r="A321" s="4"/>
      <c r="B321" s="4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1:49" ht="15.75" customHeight="1" x14ac:dyDescent="0.35">
      <c r="A322" s="4"/>
      <c r="B322" s="4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1:49" ht="15.75" customHeight="1" x14ac:dyDescent="0.35">
      <c r="A323" s="4"/>
      <c r="B323" s="4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1:49" ht="15.75" customHeight="1" x14ac:dyDescent="0.35">
      <c r="A324" s="4"/>
      <c r="B324" s="4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1:49" ht="15.75" customHeight="1" x14ac:dyDescent="0.35">
      <c r="A325" s="4"/>
      <c r="B325" s="4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1:49" ht="15.75" customHeight="1" x14ac:dyDescent="0.35">
      <c r="A326" s="4"/>
      <c r="B326" s="4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1:49" ht="15.75" customHeight="1" x14ac:dyDescent="0.35">
      <c r="A327" s="4"/>
      <c r="B327" s="4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1:49" ht="15.75" customHeight="1" x14ac:dyDescent="0.35">
      <c r="A328" s="4"/>
      <c r="B328" s="4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1:49" ht="15.75" customHeight="1" x14ac:dyDescent="0.35">
      <c r="A329" s="4"/>
      <c r="B329" s="4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1:49" ht="15.75" customHeight="1" x14ac:dyDescent="0.35">
      <c r="A330" s="4"/>
      <c r="B330" s="4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1:49" ht="15.75" customHeight="1" x14ac:dyDescent="0.35">
      <c r="A331" s="4"/>
      <c r="B331" s="4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1:49" ht="15.75" customHeight="1" x14ac:dyDescent="0.35">
      <c r="A332" s="4"/>
      <c r="B332" s="4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1:49" ht="15.75" customHeight="1" x14ac:dyDescent="0.35">
      <c r="A333" s="4"/>
      <c r="B333" s="4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1:49" ht="15.75" customHeight="1" x14ac:dyDescent="0.35">
      <c r="A334" s="4"/>
      <c r="B334" s="4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1:49" ht="15.75" customHeight="1" x14ac:dyDescent="0.35">
      <c r="A335" s="4"/>
      <c r="B335" s="4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1:49" ht="15.75" customHeight="1" x14ac:dyDescent="0.35">
      <c r="A336" s="4"/>
      <c r="B336" s="4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1:49" ht="15.75" customHeight="1" x14ac:dyDescent="0.35">
      <c r="A337" s="4"/>
      <c r="B337" s="4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1:49" ht="15.75" customHeight="1" x14ac:dyDescent="0.35">
      <c r="A338" s="4"/>
      <c r="B338" s="4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1:49" ht="15.75" customHeight="1" x14ac:dyDescent="0.35">
      <c r="A339" s="4"/>
      <c r="B339" s="4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1:49" ht="15.75" customHeight="1" x14ac:dyDescent="0.35">
      <c r="A340" s="4"/>
      <c r="B340" s="4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1:49" ht="15.75" customHeight="1" x14ac:dyDescent="0.35">
      <c r="A341" s="4"/>
      <c r="B341" s="4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1:49" ht="15.75" customHeight="1" x14ac:dyDescent="0.35">
      <c r="A342" s="4"/>
      <c r="B342" s="4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1:49" ht="15.75" customHeight="1" x14ac:dyDescent="0.35">
      <c r="A343" s="4"/>
      <c r="B343" s="4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1:49" ht="15.75" customHeight="1" x14ac:dyDescent="0.35">
      <c r="A344" s="4"/>
      <c r="B344" s="4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1:49" ht="15.75" customHeight="1" x14ac:dyDescent="0.35">
      <c r="A345" s="4"/>
      <c r="B345" s="4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1:49" ht="15.75" customHeight="1" x14ac:dyDescent="0.35">
      <c r="A346" s="4"/>
      <c r="B346" s="4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1:49" ht="15.75" customHeight="1" x14ac:dyDescent="0.35">
      <c r="A347" s="4"/>
      <c r="B347" s="4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1:49" ht="15.75" customHeight="1" x14ac:dyDescent="0.35">
      <c r="A348" s="4"/>
      <c r="B348" s="4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1:49" ht="15.75" customHeight="1" x14ac:dyDescent="0.35">
      <c r="A349" s="4"/>
      <c r="B349" s="4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1:49" ht="15.75" customHeight="1" x14ac:dyDescent="0.35">
      <c r="A350" s="4"/>
      <c r="B350" s="4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1:49" ht="15.75" customHeight="1" x14ac:dyDescent="0.35">
      <c r="A351" s="4"/>
      <c r="B351" s="4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1:49" ht="15.75" customHeight="1" x14ac:dyDescent="0.35">
      <c r="A352" s="4"/>
      <c r="B352" s="4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1:49" ht="15.75" customHeight="1" x14ac:dyDescent="0.35">
      <c r="A353" s="4"/>
      <c r="B353" s="4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1:49" ht="15.75" customHeight="1" x14ac:dyDescent="0.35">
      <c r="A354" s="4"/>
      <c r="B354" s="4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1:49" ht="15.75" customHeight="1" x14ac:dyDescent="0.35">
      <c r="A355" s="4"/>
      <c r="B355" s="4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1:49" ht="15.75" customHeight="1" x14ac:dyDescent="0.35">
      <c r="A356" s="4"/>
      <c r="B356" s="4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1:49" ht="15.75" customHeight="1" x14ac:dyDescent="0.35">
      <c r="A357" s="4"/>
      <c r="B357" s="4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1:49" ht="15.75" customHeight="1" x14ac:dyDescent="0.35">
      <c r="A358" s="4"/>
      <c r="B358" s="4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1:49" ht="15.75" customHeight="1" x14ac:dyDescent="0.35">
      <c r="A359" s="4"/>
      <c r="B359" s="4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1:49" ht="15.75" customHeight="1" x14ac:dyDescent="0.35">
      <c r="A360" s="4"/>
      <c r="B360" s="4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1:49" ht="15.75" customHeight="1" x14ac:dyDescent="0.35">
      <c r="A361" s="4"/>
      <c r="B361" s="4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1:49" ht="15.75" customHeight="1" x14ac:dyDescent="0.35">
      <c r="A362" s="4"/>
      <c r="B362" s="4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1:49" ht="15.75" customHeight="1" x14ac:dyDescent="0.35">
      <c r="A363" s="4"/>
      <c r="B363" s="4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1:49" ht="15.75" customHeight="1" x14ac:dyDescent="0.35">
      <c r="A364" s="4"/>
      <c r="B364" s="4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1:49" ht="15.75" customHeight="1" x14ac:dyDescent="0.35">
      <c r="A365" s="4"/>
      <c r="B365" s="4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1:49" ht="15.75" customHeight="1" x14ac:dyDescent="0.35">
      <c r="A366" s="4"/>
      <c r="B366" s="4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1:49" ht="15.75" customHeight="1" x14ac:dyDescent="0.35">
      <c r="A367" s="4"/>
      <c r="B367" s="4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1:49" ht="15.75" customHeight="1" x14ac:dyDescent="0.35">
      <c r="A368" s="4"/>
      <c r="B368" s="4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1:49" ht="15.75" customHeight="1" x14ac:dyDescent="0.35">
      <c r="A369" s="4"/>
      <c r="B369" s="4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1:49" ht="15.75" customHeight="1" x14ac:dyDescent="0.35">
      <c r="A370" s="4"/>
      <c r="B370" s="4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1:49" ht="15.75" customHeight="1" x14ac:dyDescent="0.35">
      <c r="A371" s="4"/>
      <c r="B371" s="4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1:49" ht="15.75" customHeight="1" x14ac:dyDescent="0.35">
      <c r="A372" s="4"/>
      <c r="B372" s="4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49" ht="15.75" customHeight="1" x14ac:dyDescent="0.35">
      <c r="A373" s="4"/>
      <c r="B373" s="4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49" ht="15.75" customHeight="1" x14ac:dyDescent="0.35">
      <c r="A374" s="4"/>
      <c r="B374" s="4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49" ht="15.75" customHeight="1" x14ac:dyDescent="0.35">
      <c r="A375" s="4"/>
      <c r="B375" s="4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49" ht="15.75" customHeight="1" x14ac:dyDescent="0.35">
      <c r="A376" s="4"/>
      <c r="B376" s="4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49" ht="15.75" customHeight="1" x14ac:dyDescent="0.35">
      <c r="A377" s="4"/>
      <c r="B377" s="4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49" ht="15.75" customHeight="1" x14ac:dyDescent="0.35">
      <c r="A378" s="4"/>
      <c r="B378" s="4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49" ht="15.75" customHeight="1" x14ac:dyDescent="0.35">
      <c r="A379" s="4"/>
      <c r="B379" s="4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49" ht="15.75" customHeight="1" x14ac:dyDescent="0.35">
      <c r="A380" s="4"/>
      <c r="B380" s="4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49" ht="15.75" customHeight="1" x14ac:dyDescent="0.35">
      <c r="A381" s="4"/>
      <c r="B381" s="4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49" ht="15.75" customHeight="1" x14ac:dyDescent="0.35">
      <c r="A382" s="4"/>
      <c r="B382" s="4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49" ht="15.75" customHeight="1" x14ac:dyDescent="0.35">
      <c r="A383" s="4"/>
      <c r="B383" s="4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49" ht="15.75" customHeight="1" x14ac:dyDescent="0.35">
      <c r="A384" s="4"/>
      <c r="B384" s="4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ht="15.75" customHeight="1" x14ac:dyDescent="0.35">
      <c r="A385" s="4"/>
      <c r="B385" s="4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ht="15.75" customHeight="1" x14ac:dyDescent="0.35">
      <c r="A386" s="4"/>
      <c r="B386" s="4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ht="15.75" customHeight="1" x14ac:dyDescent="0.35">
      <c r="A387" s="4"/>
      <c r="B387" s="4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ht="15.75" customHeight="1" x14ac:dyDescent="0.35">
      <c r="A388" s="4"/>
      <c r="B388" s="4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ht="15.75" customHeight="1" x14ac:dyDescent="0.35">
      <c r="A389" s="4"/>
      <c r="B389" s="4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ht="15.75" customHeight="1" x14ac:dyDescent="0.35">
      <c r="A390" s="4"/>
      <c r="B390" s="4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ht="15.75" customHeight="1" x14ac:dyDescent="0.35">
      <c r="A391" s="4"/>
      <c r="B391" s="4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ht="15.75" customHeight="1" x14ac:dyDescent="0.35">
      <c r="A392" s="4"/>
      <c r="B392" s="4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5.75" customHeight="1" x14ac:dyDescent="0.35">
      <c r="A393" s="4"/>
      <c r="B393" s="4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ht="15.75" customHeight="1" x14ac:dyDescent="0.35">
      <c r="A394" s="4"/>
      <c r="B394" s="4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ht="15.75" customHeight="1" x14ac:dyDescent="0.35">
      <c r="A395" s="4"/>
      <c r="B395" s="4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ht="15.75" customHeight="1" x14ac:dyDescent="0.35">
      <c r="A396" s="4"/>
      <c r="B396" s="4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ht="15.75" customHeight="1" x14ac:dyDescent="0.35">
      <c r="A397" s="4"/>
      <c r="B397" s="4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ht="15.75" customHeight="1" x14ac:dyDescent="0.35">
      <c r="A398" s="4"/>
      <c r="B398" s="4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ht="15.75" customHeight="1" x14ac:dyDescent="0.35">
      <c r="A399" s="4"/>
      <c r="B399" s="4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ht="15.75" customHeight="1" x14ac:dyDescent="0.35">
      <c r="A400" s="4"/>
      <c r="B400" s="4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ht="15.75" customHeight="1" x14ac:dyDescent="0.35">
      <c r="A401" s="4"/>
      <c r="B401" s="4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ht="15.75" customHeight="1" x14ac:dyDescent="0.35">
      <c r="A402" s="4"/>
      <c r="B402" s="4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ht="15.75" customHeight="1" x14ac:dyDescent="0.35">
      <c r="A403" s="4"/>
      <c r="B403" s="4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ht="15.75" customHeight="1" x14ac:dyDescent="0.35">
      <c r="A404" s="4"/>
      <c r="B404" s="4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ht="15.75" customHeight="1" x14ac:dyDescent="0.35">
      <c r="A405" s="4"/>
      <c r="B405" s="4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ht="15.75" customHeight="1" x14ac:dyDescent="0.35">
      <c r="A406" s="4"/>
      <c r="B406" s="4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ht="15.75" customHeight="1" x14ac:dyDescent="0.35">
      <c r="A407" s="4"/>
      <c r="B407" s="4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ht="15.75" customHeight="1" x14ac:dyDescent="0.35">
      <c r="A408" s="4"/>
      <c r="B408" s="4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ht="15.75" customHeight="1" x14ac:dyDescent="0.35">
      <c r="A409" s="4"/>
      <c r="B409" s="4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ht="15.75" customHeight="1" x14ac:dyDescent="0.35">
      <c r="A410" s="4"/>
      <c r="B410" s="4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ht="15.75" customHeight="1" x14ac:dyDescent="0.35">
      <c r="A411" s="4"/>
      <c r="B411" s="4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ht="15.75" customHeight="1" x14ac:dyDescent="0.35">
      <c r="A412" s="4"/>
      <c r="B412" s="4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ht="15.75" customHeight="1" x14ac:dyDescent="0.35">
      <c r="A413" s="4"/>
      <c r="B413" s="4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ht="15.75" customHeight="1" x14ac:dyDescent="0.35">
      <c r="A414" s="4"/>
      <c r="B414" s="4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ht="15.75" customHeight="1" x14ac:dyDescent="0.35">
      <c r="A415" s="4"/>
      <c r="B415" s="4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ht="15.75" customHeight="1" x14ac:dyDescent="0.35">
      <c r="A416" s="4"/>
      <c r="B416" s="4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ht="15.75" customHeight="1" x14ac:dyDescent="0.35">
      <c r="A417" s="4"/>
      <c r="B417" s="4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ht="15.75" customHeight="1" x14ac:dyDescent="0.35">
      <c r="A418" s="4"/>
      <c r="B418" s="4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ht="15.75" customHeight="1" x14ac:dyDescent="0.35">
      <c r="A419" s="4"/>
      <c r="B419" s="4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ht="15.75" customHeight="1" x14ac:dyDescent="0.35">
      <c r="A420" s="4"/>
      <c r="B420" s="4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ht="15.75" customHeight="1" x14ac:dyDescent="0.35">
      <c r="A421" s="4"/>
      <c r="B421" s="4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ht="15.75" customHeight="1" x14ac:dyDescent="0.35">
      <c r="A422" s="4"/>
      <c r="B422" s="4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ht="15.75" customHeight="1" x14ac:dyDescent="0.35">
      <c r="A423" s="4"/>
      <c r="B423" s="4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ht="15.75" customHeight="1" x14ac:dyDescent="0.35">
      <c r="A424" s="4"/>
      <c r="B424" s="4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ht="15.75" customHeight="1" x14ac:dyDescent="0.35">
      <c r="A425" s="4"/>
      <c r="B425" s="4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ht="15.75" customHeight="1" x14ac:dyDescent="0.35">
      <c r="A426" s="4"/>
      <c r="B426" s="4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ht="15.75" customHeight="1" x14ac:dyDescent="0.35">
      <c r="A427" s="4"/>
      <c r="B427" s="4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ht="15.75" customHeight="1" x14ac:dyDescent="0.35">
      <c r="A428" s="4"/>
      <c r="B428" s="4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ht="15.75" customHeight="1" x14ac:dyDescent="0.35">
      <c r="A429" s="4"/>
      <c r="B429" s="4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ht="15.75" customHeight="1" x14ac:dyDescent="0.35">
      <c r="A430" s="4"/>
      <c r="B430" s="4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ht="15.75" customHeight="1" x14ac:dyDescent="0.35">
      <c r="A431" s="4"/>
      <c r="B431" s="4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5.75" customHeight="1" x14ac:dyDescent="0.35">
      <c r="A432" s="4"/>
      <c r="B432" s="4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ht="15.75" customHeight="1" x14ac:dyDescent="0.35">
      <c r="A433" s="4"/>
      <c r="B433" s="4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ht="15.75" customHeight="1" x14ac:dyDescent="0.35">
      <c r="A434" s="4"/>
      <c r="B434" s="4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ht="15.75" customHeight="1" x14ac:dyDescent="0.35">
      <c r="A435" s="4"/>
      <c r="B435" s="4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ht="15.75" customHeight="1" x14ac:dyDescent="0.35">
      <c r="A436" s="4"/>
      <c r="B436" s="4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ht="15.75" customHeight="1" x14ac:dyDescent="0.35">
      <c r="A437" s="4"/>
      <c r="B437" s="4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ht="15.75" customHeight="1" x14ac:dyDescent="0.35">
      <c r="A438" s="4"/>
      <c r="B438" s="4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ht="15.75" customHeight="1" x14ac:dyDescent="0.35">
      <c r="A439" s="4"/>
      <c r="B439" s="4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ht="15.75" customHeight="1" x14ac:dyDescent="0.35">
      <c r="A440" s="4"/>
      <c r="B440" s="4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ht="15.75" customHeight="1" x14ac:dyDescent="0.35">
      <c r="A441" s="4"/>
      <c r="B441" s="4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ht="15.75" customHeight="1" x14ac:dyDescent="0.35">
      <c r="A442" s="4"/>
      <c r="B442" s="4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ht="15.75" customHeight="1" x14ac:dyDescent="0.35">
      <c r="A443" s="4"/>
      <c r="B443" s="4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ht="15.75" customHeight="1" x14ac:dyDescent="0.35">
      <c r="A444" s="4"/>
      <c r="B444" s="4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ht="15.75" customHeight="1" x14ac:dyDescent="0.35">
      <c r="A445" s="4"/>
      <c r="B445" s="4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ht="15.75" customHeight="1" x14ac:dyDescent="0.35">
      <c r="A446" s="4"/>
      <c r="B446" s="4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ht="15.75" customHeight="1" x14ac:dyDescent="0.35">
      <c r="A447" s="4"/>
      <c r="B447" s="4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ht="15.75" customHeight="1" x14ac:dyDescent="0.35">
      <c r="A448" s="4"/>
      <c r="B448" s="4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ht="15.75" customHeight="1" x14ac:dyDescent="0.35">
      <c r="A449" s="4"/>
      <c r="B449" s="4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ht="15.75" customHeight="1" x14ac:dyDescent="0.35">
      <c r="A450" s="4"/>
      <c r="B450" s="4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ht="15.75" customHeight="1" x14ac:dyDescent="0.35">
      <c r="A451" s="4"/>
      <c r="B451" s="4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ht="15.75" customHeight="1" x14ac:dyDescent="0.35">
      <c r="A452" s="4"/>
      <c r="B452" s="4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ht="15.75" customHeight="1" x14ac:dyDescent="0.35">
      <c r="A453" s="4"/>
      <c r="B453" s="4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ht="15.75" customHeight="1" x14ac:dyDescent="0.35">
      <c r="A454" s="4"/>
      <c r="B454" s="4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ht="15.75" customHeight="1" x14ac:dyDescent="0.35">
      <c r="A455" s="4"/>
      <c r="B455" s="4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ht="15.75" customHeight="1" x14ac:dyDescent="0.35">
      <c r="A456" s="4"/>
      <c r="B456" s="4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ht="15.75" customHeight="1" x14ac:dyDescent="0.35">
      <c r="A457" s="4"/>
      <c r="B457" s="4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ht="15.75" customHeight="1" x14ac:dyDescent="0.35">
      <c r="A458" s="4"/>
      <c r="B458" s="4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ht="15.75" customHeight="1" x14ac:dyDescent="0.35">
      <c r="A459" s="4"/>
      <c r="B459" s="4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ht="15.75" customHeight="1" x14ac:dyDescent="0.35">
      <c r="A460" s="4"/>
      <c r="B460" s="4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ht="15.75" customHeight="1" x14ac:dyDescent="0.35">
      <c r="A461" s="4"/>
      <c r="B461" s="4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ht="15.75" customHeight="1" x14ac:dyDescent="0.35">
      <c r="A462" s="4"/>
      <c r="B462" s="4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ht="15.75" customHeight="1" x14ac:dyDescent="0.35">
      <c r="A463" s="4"/>
      <c r="B463" s="4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ht="15.75" customHeight="1" x14ac:dyDescent="0.35">
      <c r="A464" s="4"/>
      <c r="B464" s="4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ht="15.75" customHeight="1" x14ac:dyDescent="0.35">
      <c r="A465" s="4"/>
      <c r="B465" s="4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ht="15.75" customHeight="1" x14ac:dyDescent="0.35">
      <c r="A466" s="4"/>
      <c r="B466" s="4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ht="15.75" customHeight="1" x14ac:dyDescent="0.35">
      <c r="A467" s="4"/>
      <c r="B467" s="4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ht="15.75" customHeight="1" x14ac:dyDescent="0.35">
      <c r="A468" s="4"/>
      <c r="B468" s="4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5.75" customHeight="1" x14ac:dyDescent="0.35">
      <c r="A469" s="4"/>
      <c r="B469" s="4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ht="15.75" customHeight="1" x14ac:dyDescent="0.35">
      <c r="A470" s="4"/>
      <c r="B470" s="4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ht="15.75" customHeight="1" x14ac:dyDescent="0.35">
      <c r="A471" s="4"/>
      <c r="B471" s="4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ht="15.75" customHeight="1" x14ac:dyDescent="0.35">
      <c r="A472" s="4"/>
      <c r="B472" s="4"/>
      <c r="C472" s="4"/>
      <c r="D472" s="4"/>
      <c r="E472" s="4"/>
      <c r="F472" s="19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ht="15.75" customHeight="1" x14ac:dyDescent="0.35">
      <c r="A473" s="4"/>
      <c r="B473" s="4"/>
      <c r="C473" s="4"/>
      <c r="D473" s="4"/>
      <c r="E473" s="4"/>
      <c r="F473" s="19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ht="15.75" customHeight="1" x14ac:dyDescent="0.35">
      <c r="A474" s="4"/>
      <c r="B474" s="4"/>
      <c r="C474" s="4"/>
      <c r="D474" s="4"/>
      <c r="E474" s="4"/>
      <c r="F474" s="19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ht="15.75" customHeight="1" x14ac:dyDescent="0.35">
      <c r="A475" s="4"/>
      <c r="B475" s="4"/>
      <c r="C475" s="4"/>
      <c r="D475" s="4"/>
      <c r="E475" s="4"/>
      <c r="F475" s="19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ht="15.75" customHeight="1" x14ac:dyDescent="0.35">
      <c r="A476" s="4"/>
      <c r="B476" s="4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ht="15.75" customHeight="1" x14ac:dyDescent="0.35">
      <c r="A477" s="4"/>
      <c r="B477" s="4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ht="15.75" customHeight="1" x14ac:dyDescent="0.35">
      <c r="A478" s="4"/>
      <c r="B478" s="4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ht="15.75" customHeight="1" x14ac:dyDescent="0.35">
      <c r="A479" s="4"/>
      <c r="B479" s="4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ht="15.75" customHeight="1" x14ac:dyDescent="0.35">
      <c r="A480" s="4"/>
      <c r="B480" s="4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ht="15.75" customHeight="1" x14ac:dyDescent="0.35">
      <c r="A481" s="4"/>
      <c r="B481" s="4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ht="15.75" customHeight="1" x14ac:dyDescent="0.35">
      <c r="A482" s="4"/>
      <c r="B482" s="4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ht="15.75" customHeight="1" x14ac:dyDescent="0.35">
      <c r="A483" s="4"/>
      <c r="B483" s="4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ht="15.75" customHeight="1" x14ac:dyDescent="0.35">
      <c r="A484" s="4"/>
      <c r="B484" s="4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ht="15.75" customHeight="1" x14ac:dyDescent="0.35">
      <c r="A485" s="4"/>
      <c r="B485" s="4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ht="15.75" customHeight="1" x14ac:dyDescent="0.35">
      <c r="A486" s="4"/>
      <c r="B486" s="4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ht="15.75" customHeight="1" x14ac:dyDescent="0.35">
      <c r="A487" s="4"/>
      <c r="B487" s="4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ht="15.75" customHeight="1" x14ac:dyDescent="0.35">
      <c r="A488" s="4"/>
      <c r="B488" s="4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ht="15.75" customHeight="1" x14ac:dyDescent="0.35">
      <c r="A489" s="4"/>
      <c r="B489" s="4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ht="15.75" customHeight="1" x14ac:dyDescent="0.35">
      <c r="A490" s="4"/>
      <c r="B490" s="4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ht="15.75" customHeight="1" x14ac:dyDescent="0.35">
      <c r="A491" s="4"/>
      <c r="B491" s="4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ht="15.75" customHeight="1" x14ac:dyDescent="0.35">
      <c r="A492" s="4"/>
      <c r="B492" s="4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ht="15.75" customHeight="1" x14ac:dyDescent="0.35">
      <c r="A493" s="4"/>
      <c r="B493" s="4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ht="15.75" customHeight="1" x14ac:dyDescent="0.35">
      <c r="A494" s="4"/>
      <c r="B494" s="4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ht="15.75" customHeight="1" x14ac:dyDescent="0.35">
      <c r="A495" s="4"/>
      <c r="B495" s="4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ht="15.75" customHeight="1" x14ac:dyDescent="0.35">
      <c r="A496" s="4"/>
      <c r="B496" s="4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ht="15.75" customHeight="1" x14ac:dyDescent="0.35">
      <c r="A497" s="4"/>
      <c r="B497" s="4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ht="15.75" customHeight="1" x14ac:dyDescent="0.35">
      <c r="A498" s="4"/>
      <c r="B498" s="4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ht="15.75" customHeight="1" x14ac:dyDescent="0.35">
      <c r="A499" s="4"/>
      <c r="B499" s="4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49" ht="15.75" customHeight="1" x14ac:dyDescent="0.35">
      <c r="A500" s="4"/>
      <c r="B500" s="4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1:49" ht="15.75" customHeight="1" x14ac:dyDescent="0.35">
      <c r="A501" s="4"/>
      <c r="B501" s="4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1:49" ht="15.75" customHeight="1" x14ac:dyDescent="0.35">
      <c r="A502" s="4"/>
      <c r="B502" s="4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1:49" ht="15.75" customHeight="1" x14ac:dyDescent="0.35">
      <c r="A503" s="4"/>
      <c r="B503" s="4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1:49" ht="15.75" customHeight="1" x14ac:dyDescent="0.35">
      <c r="A504" s="4"/>
      <c r="B504" s="4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1:49" ht="15.75" customHeight="1" x14ac:dyDescent="0.35">
      <c r="A505" s="4"/>
      <c r="B505" s="4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5.75" customHeight="1" x14ac:dyDescent="0.35">
      <c r="A506" s="4"/>
      <c r="B506" s="4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1:49" ht="15.75" customHeight="1" x14ac:dyDescent="0.35">
      <c r="A507" s="4"/>
      <c r="B507" s="4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1:49" ht="15.75" customHeight="1" x14ac:dyDescent="0.35">
      <c r="A508" s="4"/>
      <c r="B508" s="4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1:49" ht="15.75" customHeight="1" x14ac:dyDescent="0.35">
      <c r="A509" s="4"/>
      <c r="B509" s="4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1:49" ht="15.75" customHeight="1" x14ac:dyDescent="0.35">
      <c r="A510" s="4"/>
      <c r="B510" s="4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1:49" ht="15.75" customHeight="1" x14ac:dyDescent="0.35">
      <c r="A511" s="4"/>
      <c r="B511" s="4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1:49" ht="15.75" customHeight="1" x14ac:dyDescent="0.35">
      <c r="A512" s="4"/>
      <c r="B512" s="4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1:49" ht="15.75" customHeight="1" x14ac:dyDescent="0.35">
      <c r="A513" s="4"/>
      <c r="B513" s="4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1:49" ht="15.75" customHeight="1" x14ac:dyDescent="0.35">
      <c r="A514" s="4"/>
      <c r="B514" s="4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1:49" ht="15.75" customHeight="1" x14ac:dyDescent="0.35">
      <c r="A515" s="4"/>
      <c r="B515" s="4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1:49" ht="15.75" customHeight="1" x14ac:dyDescent="0.35">
      <c r="A516" s="4"/>
      <c r="B516" s="4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1:49" ht="15.75" customHeight="1" x14ac:dyDescent="0.35">
      <c r="A517" s="4"/>
      <c r="B517" s="4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1:49" ht="15.75" customHeight="1" x14ac:dyDescent="0.35">
      <c r="A518" s="4"/>
      <c r="B518" s="4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spans="1:49" ht="15.75" customHeight="1" x14ac:dyDescent="0.35">
      <c r="A519" s="4"/>
      <c r="B519" s="4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spans="1:49" ht="15.75" customHeight="1" x14ac:dyDescent="0.35">
      <c r="A520" s="4"/>
      <c r="B520" s="4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spans="1:49" ht="15.75" customHeight="1" x14ac:dyDescent="0.35">
      <c r="A521" s="4"/>
      <c r="B521" s="4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spans="1:49" ht="15.75" customHeight="1" x14ac:dyDescent="0.35">
      <c r="A522" s="4"/>
      <c r="B522" s="4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spans="1:49" ht="15.75" customHeight="1" x14ac:dyDescent="0.35">
      <c r="A523" s="4"/>
      <c r="B523" s="4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spans="1:49" ht="15.75" customHeight="1" x14ac:dyDescent="0.35">
      <c r="A524" s="4"/>
      <c r="B524" s="4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spans="1:49" ht="15.75" customHeight="1" x14ac:dyDescent="0.35">
      <c r="A525" s="4"/>
      <c r="B525" s="4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spans="1:49" ht="15.75" customHeight="1" x14ac:dyDescent="0.35">
      <c r="A526" s="4"/>
      <c r="B526" s="4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spans="1:49" ht="15.75" customHeight="1" x14ac:dyDescent="0.35">
      <c r="A527" s="4"/>
      <c r="B527" s="4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spans="1:49" ht="15.75" customHeight="1" x14ac:dyDescent="0.35">
      <c r="A528" s="4"/>
      <c r="B528" s="4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spans="1:49" ht="15.75" customHeight="1" x14ac:dyDescent="0.35">
      <c r="A529" s="4"/>
      <c r="B529" s="4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spans="1:49" ht="15.75" customHeight="1" x14ac:dyDescent="0.35">
      <c r="A530" s="4"/>
      <c r="B530" s="4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spans="1:49" ht="15.75" customHeight="1" x14ac:dyDescent="0.35">
      <c r="A531" s="4"/>
      <c r="B531" s="4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spans="1:49" ht="15.75" customHeight="1" x14ac:dyDescent="0.35">
      <c r="A532" s="4"/>
      <c r="B532" s="4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spans="1:49" ht="15.75" customHeight="1" x14ac:dyDescent="0.35">
      <c r="A533" s="4"/>
      <c r="B533" s="4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spans="1:49" ht="15.75" customHeight="1" x14ac:dyDescent="0.35">
      <c r="A534" s="4"/>
      <c r="B534" s="4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spans="1:49" ht="15.75" customHeight="1" x14ac:dyDescent="0.35">
      <c r="A535" s="4"/>
      <c r="B535" s="4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spans="1:49" ht="15.75" customHeight="1" x14ac:dyDescent="0.35">
      <c r="A536" s="4"/>
      <c r="B536" s="4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spans="1:49" ht="15.75" customHeight="1" x14ac:dyDescent="0.35">
      <c r="A537" s="4"/>
      <c r="B537" s="4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spans="1:49" ht="15.75" customHeight="1" x14ac:dyDescent="0.35">
      <c r="A538" s="4"/>
      <c r="B538" s="4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spans="1:49" ht="15.75" customHeight="1" x14ac:dyDescent="0.35">
      <c r="A539" s="4"/>
      <c r="B539" s="4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spans="1:49" ht="15.75" customHeight="1" x14ac:dyDescent="0.35">
      <c r="A540" s="4"/>
      <c r="B540" s="4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spans="1:49" ht="15.75" customHeight="1" x14ac:dyDescent="0.35">
      <c r="A541" s="4"/>
      <c r="B541" s="4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spans="1:49" ht="15.75" customHeight="1" x14ac:dyDescent="0.35">
      <c r="A542" s="4"/>
      <c r="B542" s="4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spans="1:49" ht="15.75" customHeight="1" x14ac:dyDescent="0.35">
      <c r="A543" s="4"/>
      <c r="B543" s="4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spans="1:49" ht="15.75" customHeight="1" x14ac:dyDescent="0.35">
      <c r="A544" s="4"/>
      <c r="B544" s="4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spans="1:49" ht="15.75" customHeight="1" x14ac:dyDescent="0.35">
      <c r="A545" s="4"/>
      <c r="B545" s="4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5.75" customHeight="1" x14ac:dyDescent="0.35">
      <c r="A546" s="4"/>
      <c r="B546" s="4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spans="1:49" ht="15.75" customHeight="1" x14ac:dyDescent="0.35">
      <c r="A547" s="4"/>
      <c r="B547" s="4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spans="1:49" ht="15.75" customHeight="1" x14ac:dyDescent="0.35">
      <c r="A548" s="4"/>
      <c r="B548" s="4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spans="1:49" ht="15.75" customHeight="1" x14ac:dyDescent="0.35">
      <c r="A549" s="4"/>
      <c r="B549" s="4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spans="1:49" ht="15.75" customHeight="1" x14ac:dyDescent="0.35">
      <c r="A550" s="4"/>
      <c r="B550" s="4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spans="1:49" ht="15.75" customHeight="1" x14ac:dyDescent="0.35">
      <c r="A551" s="4"/>
      <c r="B551" s="4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spans="1:49" ht="15.75" customHeight="1" x14ac:dyDescent="0.35">
      <c r="A552" s="4"/>
      <c r="B552" s="4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spans="1:49" ht="15.75" customHeight="1" x14ac:dyDescent="0.35">
      <c r="A553" s="4"/>
      <c r="B553" s="4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spans="1:49" ht="15.75" customHeight="1" x14ac:dyDescent="0.35">
      <c r="A554" s="4"/>
      <c r="B554" s="4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spans="1:49" ht="15.75" customHeight="1" x14ac:dyDescent="0.35">
      <c r="A555" s="4"/>
      <c r="B555" s="4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spans="1:49" ht="15.75" customHeight="1" x14ac:dyDescent="0.35">
      <c r="A556" s="4"/>
      <c r="B556" s="4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spans="1:49" ht="15.75" customHeight="1" x14ac:dyDescent="0.35">
      <c r="A557" s="4"/>
      <c r="B557" s="4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spans="1:49" ht="15.75" customHeight="1" x14ac:dyDescent="0.35">
      <c r="A558" s="4"/>
      <c r="B558" s="4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spans="1:49" ht="15.75" customHeight="1" x14ac:dyDescent="0.35">
      <c r="A559" s="4"/>
      <c r="B559" s="4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spans="1:49" ht="15.75" customHeight="1" x14ac:dyDescent="0.35">
      <c r="A560" s="4"/>
      <c r="B560" s="4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spans="1:49" ht="15.75" customHeight="1" x14ac:dyDescent="0.35">
      <c r="A561" s="4"/>
      <c r="B561" s="4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spans="1:49" ht="15.75" customHeight="1" x14ac:dyDescent="0.35">
      <c r="A562" s="4"/>
      <c r="B562" s="4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spans="1:49" ht="15.75" customHeight="1" x14ac:dyDescent="0.35">
      <c r="A563" s="4"/>
      <c r="B563" s="4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spans="1:49" ht="15.75" customHeight="1" x14ac:dyDescent="0.35">
      <c r="A564" s="4"/>
      <c r="B564" s="4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spans="1:49" ht="15.75" customHeight="1" x14ac:dyDescent="0.35">
      <c r="A565" s="4"/>
      <c r="B565" s="4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spans="1:49" ht="15.75" customHeight="1" x14ac:dyDescent="0.35">
      <c r="A566" s="4"/>
      <c r="B566" s="4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spans="1:49" ht="15.75" customHeight="1" x14ac:dyDescent="0.35">
      <c r="A567" s="4"/>
      <c r="B567" s="4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spans="1:49" ht="15.75" customHeight="1" x14ac:dyDescent="0.35">
      <c r="A568" s="4"/>
      <c r="B568" s="4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spans="1:49" ht="15.75" customHeight="1" x14ac:dyDescent="0.35">
      <c r="A569" s="4"/>
      <c r="B569" s="4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spans="1:49" ht="15.75" customHeight="1" x14ac:dyDescent="0.35">
      <c r="A570" s="4"/>
      <c r="B570" s="4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spans="1:49" ht="15.75" customHeight="1" x14ac:dyDescent="0.35">
      <c r="A571" s="4"/>
      <c r="B571" s="4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spans="1:49" ht="15.75" customHeight="1" x14ac:dyDescent="0.35">
      <c r="A572" s="4"/>
      <c r="B572" s="4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spans="1:49" ht="15.75" customHeight="1" x14ac:dyDescent="0.35">
      <c r="A573" s="4"/>
      <c r="B573" s="4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spans="1:49" ht="15.75" customHeight="1" x14ac:dyDescent="0.35">
      <c r="A574" s="4"/>
      <c r="B574" s="4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spans="1:49" ht="15.75" customHeight="1" x14ac:dyDescent="0.35">
      <c r="A575" s="4"/>
      <c r="B575" s="4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spans="1:49" ht="15.75" customHeight="1" x14ac:dyDescent="0.35">
      <c r="A576" s="4"/>
      <c r="B576" s="4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spans="1:49" ht="15.75" customHeight="1" x14ac:dyDescent="0.35">
      <c r="A577" s="4"/>
      <c r="B577" s="4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spans="1:49" ht="15.75" customHeight="1" x14ac:dyDescent="0.35">
      <c r="A578" s="4"/>
      <c r="B578" s="4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spans="1:49" ht="15.75" customHeight="1" x14ac:dyDescent="0.35">
      <c r="A579" s="4"/>
      <c r="B579" s="4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spans="1:49" ht="15.75" customHeight="1" x14ac:dyDescent="0.35">
      <c r="A580" s="4"/>
      <c r="B580" s="4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5.75" customHeight="1" x14ac:dyDescent="0.35">
      <c r="A581" s="4"/>
      <c r="B581" s="4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spans="1:49" ht="15.75" customHeight="1" x14ac:dyDescent="0.35">
      <c r="A582" s="4"/>
      <c r="B582" s="4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spans="1:49" ht="15.75" customHeight="1" x14ac:dyDescent="0.35">
      <c r="A583" s="4"/>
      <c r="B583" s="4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spans="1:49" ht="15.75" customHeight="1" x14ac:dyDescent="0.35">
      <c r="A584" s="4"/>
      <c r="B584" s="4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spans="1:49" ht="15.75" customHeight="1" x14ac:dyDescent="0.35">
      <c r="A585" s="4"/>
      <c r="B585" s="4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spans="1:49" ht="15.75" customHeight="1" x14ac:dyDescent="0.35">
      <c r="A586" s="4"/>
      <c r="B586" s="4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spans="1:49" ht="15.75" customHeight="1" x14ac:dyDescent="0.35">
      <c r="A587" s="4"/>
      <c r="B587" s="4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spans="1:49" ht="15.75" customHeight="1" x14ac:dyDescent="0.35">
      <c r="A588" s="4"/>
      <c r="B588" s="4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spans="1:49" ht="15.75" customHeight="1" x14ac:dyDescent="0.35">
      <c r="A589" s="4"/>
      <c r="B589" s="4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spans="1:49" ht="15.75" customHeight="1" x14ac:dyDescent="0.35">
      <c r="A590" s="4"/>
      <c r="B590" s="4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spans="1:49" ht="15.75" customHeight="1" x14ac:dyDescent="0.35">
      <c r="A591" s="4"/>
      <c r="B591" s="4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spans="1:49" ht="15.75" customHeight="1" x14ac:dyDescent="0.35">
      <c r="A592" s="4"/>
      <c r="B592" s="4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spans="1:49" ht="15.75" customHeight="1" x14ac:dyDescent="0.35">
      <c r="A593" s="4"/>
      <c r="B593" s="4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spans="1:49" ht="15.75" customHeight="1" x14ac:dyDescent="0.35">
      <c r="A594" s="4"/>
      <c r="B594" s="4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spans="1:49" ht="15.75" customHeight="1" x14ac:dyDescent="0.35">
      <c r="A595" s="4"/>
      <c r="B595" s="4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spans="1:49" ht="15.75" customHeight="1" x14ac:dyDescent="0.35">
      <c r="A596" s="4"/>
      <c r="B596" s="4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spans="1:49" ht="15.75" customHeight="1" x14ac:dyDescent="0.35">
      <c r="A597" s="4"/>
      <c r="B597" s="4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spans="1:49" ht="15.75" customHeight="1" x14ac:dyDescent="0.35">
      <c r="A598" s="4"/>
      <c r="B598" s="4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spans="1:49" ht="15.75" customHeight="1" x14ac:dyDescent="0.35">
      <c r="A599" s="4"/>
      <c r="B599" s="4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spans="1:49" ht="15.75" customHeight="1" x14ac:dyDescent="0.35">
      <c r="A600" s="4"/>
      <c r="B600" s="4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spans="1:49" ht="15.75" customHeight="1" x14ac:dyDescent="0.35">
      <c r="A601" s="4"/>
      <c r="B601" s="4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spans="1:49" ht="15.75" customHeight="1" x14ac:dyDescent="0.35">
      <c r="A602" s="4"/>
      <c r="B602" s="4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spans="1:49" ht="15.75" customHeight="1" x14ac:dyDescent="0.35">
      <c r="A603" s="4"/>
      <c r="B603" s="4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spans="1:49" ht="15.75" customHeight="1" x14ac:dyDescent="0.35">
      <c r="A604" s="4"/>
      <c r="B604" s="4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spans="1:49" ht="15.75" customHeight="1" x14ac:dyDescent="0.35">
      <c r="A605" s="4"/>
      <c r="B605" s="4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spans="1:49" ht="15.75" customHeight="1" x14ac:dyDescent="0.35">
      <c r="A606" s="4"/>
      <c r="B606" s="4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spans="1:49" ht="15.75" customHeight="1" x14ac:dyDescent="0.35">
      <c r="A607" s="4"/>
      <c r="B607" s="4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spans="1:49" ht="15.75" customHeight="1" x14ac:dyDescent="0.35">
      <c r="A608" s="4"/>
      <c r="B608" s="4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spans="1:49" ht="15.75" customHeight="1" x14ac:dyDescent="0.35">
      <c r="A609" s="4"/>
      <c r="B609" s="4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spans="1:49" ht="15.75" customHeight="1" x14ac:dyDescent="0.35">
      <c r="A610" s="4"/>
      <c r="B610" s="4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spans="1:49" ht="15.75" customHeight="1" x14ac:dyDescent="0.35">
      <c r="A611" s="4"/>
      <c r="B611" s="4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spans="1:49" ht="15.75" customHeight="1" x14ac:dyDescent="0.35">
      <c r="A612" s="4"/>
      <c r="B612" s="4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spans="1:49" ht="15.75" customHeight="1" x14ac:dyDescent="0.35">
      <c r="A613" s="4"/>
      <c r="B613" s="4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spans="1:49" ht="15.75" customHeight="1" x14ac:dyDescent="0.35">
      <c r="A614" s="4"/>
      <c r="B614" s="4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spans="1:49" ht="15.75" customHeight="1" x14ac:dyDescent="0.35">
      <c r="A615" s="4"/>
      <c r="B615" s="4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spans="1:49" ht="15.75" customHeight="1" x14ac:dyDescent="0.35">
      <c r="A616" s="4"/>
      <c r="B616" s="4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spans="1:49" ht="15.75" customHeight="1" x14ac:dyDescent="0.35">
      <c r="A617" s="4"/>
      <c r="B617" s="4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spans="1:49" ht="15.75" customHeight="1" x14ac:dyDescent="0.35">
      <c r="A618" s="4"/>
      <c r="B618" s="4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5.75" customHeight="1" x14ac:dyDescent="0.35">
      <c r="A619" s="4"/>
      <c r="B619" s="4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spans="1:49" ht="15.75" customHeight="1" x14ac:dyDescent="0.35">
      <c r="A620" s="4"/>
      <c r="B620" s="4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spans="1:49" ht="15.75" customHeight="1" x14ac:dyDescent="0.35">
      <c r="A621" s="4"/>
      <c r="B621" s="4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spans="1:49" ht="15.75" customHeight="1" x14ac:dyDescent="0.35">
      <c r="A622" s="4"/>
      <c r="B622" s="4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spans="1:49" ht="15.75" customHeight="1" x14ac:dyDescent="0.35">
      <c r="A623" s="4"/>
      <c r="B623" s="4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spans="1:49" ht="15.75" customHeight="1" x14ac:dyDescent="0.35">
      <c r="A624" s="4"/>
      <c r="B624" s="4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spans="1:49" ht="15.75" customHeight="1" x14ac:dyDescent="0.35">
      <c r="A625" s="4"/>
      <c r="B625" s="4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spans="1:49" ht="15.75" customHeight="1" x14ac:dyDescent="0.35">
      <c r="A626" s="4"/>
      <c r="B626" s="4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spans="1:49" ht="15.75" customHeight="1" x14ac:dyDescent="0.35">
      <c r="A627" s="4"/>
      <c r="B627" s="4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spans="1:49" ht="15.75" customHeight="1" x14ac:dyDescent="0.35">
      <c r="A628" s="4"/>
      <c r="B628" s="4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spans="1:49" ht="15.75" customHeight="1" x14ac:dyDescent="0.35">
      <c r="A629" s="4"/>
      <c r="B629" s="4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spans="1:49" ht="15.75" customHeight="1" x14ac:dyDescent="0.35">
      <c r="A630" s="4"/>
      <c r="B630" s="4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spans="1:49" ht="15.75" customHeight="1" x14ac:dyDescent="0.35">
      <c r="A631" s="4"/>
      <c r="B631" s="4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spans="1:49" ht="15.75" customHeight="1" x14ac:dyDescent="0.35">
      <c r="A632" s="4"/>
      <c r="B632" s="4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spans="1:49" ht="15.75" customHeight="1" x14ac:dyDescent="0.35">
      <c r="A633" s="4"/>
      <c r="B633" s="4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spans="1:49" ht="15.75" customHeight="1" x14ac:dyDescent="0.35">
      <c r="A634" s="4"/>
      <c r="B634" s="4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spans="1:49" ht="15.75" customHeight="1" x14ac:dyDescent="0.35">
      <c r="A635" s="4"/>
      <c r="B635" s="4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spans="1:49" ht="15.75" customHeight="1" x14ac:dyDescent="0.35">
      <c r="A636" s="4"/>
      <c r="B636" s="4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spans="1:49" ht="15.75" customHeight="1" x14ac:dyDescent="0.35">
      <c r="A637" s="4"/>
      <c r="B637" s="4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spans="1:49" ht="15.75" customHeight="1" x14ac:dyDescent="0.35">
      <c r="A638" s="4"/>
      <c r="B638" s="4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spans="1:49" ht="15.75" customHeight="1" x14ac:dyDescent="0.35">
      <c r="A639" s="4"/>
      <c r="B639" s="4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spans="1:49" ht="15.75" customHeight="1" x14ac:dyDescent="0.35">
      <c r="A640" s="4"/>
      <c r="B640" s="4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spans="1:49" ht="15.75" customHeight="1" x14ac:dyDescent="0.35">
      <c r="A641" s="4"/>
      <c r="B641" s="4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spans="1:49" ht="15.75" customHeight="1" x14ac:dyDescent="0.35">
      <c r="A642" s="4"/>
      <c r="B642" s="4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spans="1:49" ht="15.75" customHeight="1" x14ac:dyDescent="0.35">
      <c r="A643" s="4"/>
      <c r="B643" s="4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spans="1:49" ht="15.75" customHeight="1" x14ac:dyDescent="0.35">
      <c r="A644" s="4"/>
      <c r="B644" s="4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5.75" customHeight="1" x14ac:dyDescent="0.35">
      <c r="A645" s="4"/>
      <c r="B645" s="4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spans="1:49" ht="15.75" customHeight="1" x14ac:dyDescent="0.35">
      <c r="A646" s="4"/>
      <c r="B646" s="4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spans="1:49" ht="15.75" customHeight="1" x14ac:dyDescent="0.35">
      <c r="A647" s="4"/>
      <c r="B647" s="4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spans="1:49" ht="15.75" customHeight="1" x14ac:dyDescent="0.35">
      <c r="A648" s="4"/>
      <c r="B648" s="4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spans="1:49" ht="15.75" customHeight="1" x14ac:dyDescent="0.35">
      <c r="A649" s="4"/>
      <c r="B649" s="4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spans="1:49" ht="15.75" customHeight="1" x14ac:dyDescent="0.35">
      <c r="A650" s="4"/>
      <c r="B650" s="4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spans="1:49" ht="15.75" customHeight="1" x14ac:dyDescent="0.35">
      <c r="A651" s="4"/>
      <c r="B651" s="4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spans="1:49" ht="15.75" customHeight="1" x14ac:dyDescent="0.35">
      <c r="A652" s="4"/>
      <c r="B652" s="4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spans="1:49" ht="15.75" customHeight="1" x14ac:dyDescent="0.35">
      <c r="A653" s="4"/>
      <c r="B653" s="4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spans="1:49" ht="15.75" customHeight="1" x14ac:dyDescent="0.35">
      <c r="A654" s="4"/>
      <c r="B654" s="4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spans="1:49" ht="15.75" customHeight="1" x14ac:dyDescent="0.35">
      <c r="A655" s="4"/>
      <c r="B655" s="4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spans="1:49" ht="15.75" customHeight="1" x14ac:dyDescent="0.35">
      <c r="A656" s="4"/>
      <c r="B656" s="4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spans="1:49" ht="15.75" customHeight="1" x14ac:dyDescent="0.35">
      <c r="A657" s="4"/>
      <c r="B657" s="4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spans="1:49" ht="15.75" customHeight="1" x14ac:dyDescent="0.35">
      <c r="A658" s="4"/>
      <c r="B658" s="4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spans="1:49" ht="15.75" customHeight="1" x14ac:dyDescent="0.35">
      <c r="A659" s="4"/>
      <c r="B659" s="4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spans="1:49" ht="15.75" customHeight="1" x14ac:dyDescent="0.35">
      <c r="A660" s="4"/>
      <c r="B660" s="4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spans="1:49" ht="15.75" customHeight="1" x14ac:dyDescent="0.35">
      <c r="A661" s="4"/>
      <c r="B661" s="4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spans="1:49" ht="15.75" customHeight="1" x14ac:dyDescent="0.35">
      <c r="A662" s="4"/>
      <c r="B662" s="4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spans="1:49" ht="15.75" customHeight="1" x14ac:dyDescent="0.35">
      <c r="A663" s="4"/>
      <c r="B663" s="4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spans="1:49" ht="15.75" customHeight="1" x14ac:dyDescent="0.35">
      <c r="A664" s="4"/>
      <c r="B664" s="4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spans="1:49" ht="15.75" customHeight="1" x14ac:dyDescent="0.35">
      <c r="A665" s="4"/>
      <c r="B665" s="4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spans="1:49" ht="15.75" customHeight="1" x14ac:dyDescent="0.35">
      <c r="A666" s="4"/>
      <c r="B666" s="4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spans="1:49" ht="15.75" customHeight="1" x14ac:dyDescent="0.35">
      <c r="A667" s="4"/>
      <c r="B667" s="4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spans="1:49" ht="15.75" customHeight="1" x14ac:dyDescent="0.35">
      <c r="A668" s="4"/>
      <c r="B668" s="4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spans="1:49" ht="15.75" customHeight="1" x14ac:dyDescent="0.35">
      <c r="A669" s="4"/>
      <c r="B669" s="4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spans="1:49" ht="15.75" customHeight="1" x14ac:dyDescent="0.35">
      <c r="A670" s="4"/>
      <c r="B670" s="4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spans="1:49" ht="15.75" customHeight="1" x14ac:dyDescent="0.35">
      <c r="A671" s="4"/>
      <c r="B671" s="4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spans="1:49" ht="15.75" customHeight="1" x14ac:dyDescent="0.35">
      <c r="A672" s="4"/>
      <c r="B672" s="4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spans="1:49" ht="15.75" customHeight="1" x14ac:dyDescent="0.35">
      <c r="A673" s="4"/>
      <c r="B673" s="4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spans="1:49" ht="15.75" customHeight="1" x14ac:dyDescent="0.35">
      <c r="A674" s="4"/>
      <c r="B674" s="4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spans="1:49" ht="15.75" customHeight="1" x14ac:dyDescent="0.35">
      <c r="A675" s="4"/>
      <c r="B675" s="4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spans="1:49" ht="15.75" customHeight="1" x14ac:dyDescent="0.35">
      <c r="A676" s="4"/>
      <c r="B676" s="4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spans="1:49" ht="15.75" customHeight="1" x14ac:dyDescent="0.35">
      <c r="A677" s="4"/>
      <c r="B677" s="4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spans="1:49" ht="15.75" customHeight="1" x14ac:dyDescent="0.35">
      <c r="A678" s="4"/>
      <c r="B678" s="4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spans="1:49" ht="15.75" customHeight="1" x14ac:dyDescent="0.35">
      <c r="A679" s="4"/>
      <c r="B679" s="4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spans="1:49" ht="15.75" customHeight="1" x14ac:dyDescent="0.35">
      <c r="A680" s="4"/>
      <c r="B680" s="4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spans="1:49" ht="15.75" customHeight="1" x14ac:dyDescent="0.35">
      <c r="A681" s="4"/>
      <c r="B681" s="4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spans="1:49" ht="15.75" customHeight="1" x14ac:dyDescent="0.35">
      <c r="A682" s="4"/>
      <c r="B682" s="4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spans="1:49" ht="15.75" customHeight="1" x14ac:dyDescent="0.35">
      <c r="A683" s="4"/>
      <c r="B683" s="4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spans="1:49" ht="15.75" customHeight="1" x14ac:dyDescent="0.35">
      <c r="A684" s="4"/>
      <c r="B684" s="4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spans="1:49" ht="15.75" customHeight="1" x14ac:dyDescent="0.35">
      <c r="A685" s="4"/>
      <c r="B685" s="4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5.75" customHeight="1" x14ac:dyDescent="0.35">
      <c r="A686" s="4"/>
      <c r="B686" s="4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spans="1:49" ht="15.75" customHeight="1" x14ac:dyDescent="0.35">
      <c r="A687" s="4"/>
      <c r="B687" s="4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spans="1:49" ht="15.75" customHeight="1" x14ac:dyDescent="0.35">
      <c r="A688" s="4"/>
      <c r="B688" s="4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spans="1:49" ht="15.75" customHeight="1" x14ac:dyDescent="0.35">
      <c r="A689" s="4"/>
      <c r="B689" s="4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spans="1:49" ht="15.75" customHeight="1" x14ac:dyDescent="0.35">
      <c r="A690" s="4"/>
      <c r="B690" s="4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spans="1:49" ht="15.75" customHeight="1" x14ac:dyDescent="0.35">
      <c r="A691" s="4"/>
      <c r="B691" s="4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spans="1:49" ht="15.75" customHeight="1" x14ac:dyDescent="0.35">
      <c r="A692" s="4"/>
      <c r="B692" s="4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spans="1:49" ht="15.75" customHeight="1" x14ac:dyDescent="0.35">
      <c r="A693" s="4"/>
      <c r="B693" s="4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spans="1:49" ht="15.75" customHeight="1" x14ac:dyDescent="0.35">
      <c r="A694" s="4"/>
      <c r="B694" s="4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spans="1:49" ht="15.75" customHeight="1" x14ac:dyDescent="0.35">
      <c r="A695" s="4"/>
      <c r="B695" s="4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spans="1:49" ht="15.75" customHeight="1" x14ac:dyDescent="0.35">
      <c r="A696" s="4"/>
      <c r="B696" s="4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spans="1:49" ht="15.75" customHeight="1" x14ac:dyDescent="0.35">
      <c r="A697" s="4"/>
      <c r="B697" s="4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spans="1:49" ht="15.75" customHeight="1" x14ac:dyDescent="0.35">
      <c r="A698" s="4"/>
      <c r="B698" s="4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spans="1:49" ht="15.75" customHeight="1" x14ac:dyDescent="0.35">
      <c r="A699" s="4"/>
      <c r="B699" s="4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spans="1:49" ht="15.75" customHeight="1" x14ac:dyDescent="0.35">
      <c r="A700" s="4"/>
      <c r="B700" s="4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spans="1:49" ht="15.75" customHeight="1" x14ac:dyDescent="0.35">
      <c r="A701" s="4"/>
      <c r="B701" s="4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spans="1:49" ht="15.75" customHeight="1" x14ac:dyDescent="0.35">
      <c r="A702" s="4"/>
      <c r="B702" s="4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spans="1:49" ht="15.75" customHeight="1" x14ac:dyDescent="0.35">
      <c r="A703" s="4"/>
      <c r="B703" s="4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spans="1:49" ht="15.75" customHeight="1" x14ac:dyDescent="0.35">
      <c r="A704" s="4"/>
      <c r="B704" s="4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spans="1:49" ht="15.75" customHeight="1" x14ac:dyDescent="0.35">
      <c r="A705" s="4"/>
      <c r="B705" s="4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spans="1:49" ht="15.75" customHeight="1" x14ac:dyDescent="0.35">
      <c r="A706" s="4"/>
      <c r="B706" s="4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spans="1:49" ht="15.75" customHeight="1" x14ac:dyDescent="0.35">
      <c r="A707" s="4"/>
      <c r="B707" s="4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spans="1:49" ht="15.75" customHeight="1" x14ac:dyDescent="0.35">
      <c r="A708" s="4"/>
      <c r="B708" s="4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spans="1:49" ht="15.75" customHeight="1" x14ac:dyDescent="0.35">
      <c r="A709" s="4"/>
      <c r="B709" s="4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spans="1:49" ht="15.75" customHeight="1" x14ac:dyDescent="0.35">
      <c r="A710" s="4"/>
      <c r="B710" s="4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spans="1:49" ht="15.75" customHeight="1" x14ac:dyDescent="0.35">
      <c r="A711" s="4"/>
      <c r="B711" s="4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spans="1:49" ht="15.75" customHeight="1" x14ac:dyDescent="0.35">
      <c r="A712" s="4"/>
      <c r="B712" s="4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spans="1:49" ht="15.75" customHeight="1" x14ac:dyDescent="0.35">
      <c r="A713" s="4"/>
      <c r="B713" s="4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spans="1:49" ht="15.75" customHeight="1" x14ac:dyDescent="0.35">
      <c r="A714" s="4"/>
      <c r="B714" s="4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spans="1:49" ht="15.75" customHeight="1" x14ac:dyDescent="0.35">
      <c r="A715" s="4"/>
      <c r="B715" s="4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spans="1:49" ht="15.75" customHeight="1" x14ac:dyDescent="0.35">
      <c r="A716" s="4"/>
      <c r="B716" s="4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spans="1:49" ht="15.75" customHeight="1" x14ac:dyDescent="0.35">
      <c r="A717" s="4"/>
      <c r="B717" s="4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spans="1:49" ht="15.75" customHeight="1" x14ac:dyDescent="0.35">
      <c r="A718" s="4"/>
      <c r="B718" s="4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spans="1:49" ht="15.75" customHeight="1" x14ac:dyDescent="0.35">
      <c r="A719" s="4"/>
      <c r="B719" s="4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spans="1:49" ht="15.75" customHeight="1" x14ac:dyDescent="0.35">
      <c r="A720" s="4"/>
      <c r="B720" s="4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spans="1:49" ht="15.75" customHeight="1" x14ac:dyDescent="0.35">
      <c r="A721" s="4"/>
      <c r="B721" s="4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spans="1:49" ht="15.75" customHeight="1" x14ac:dyDescent="0.35">
      <c r="A722" s="4"/>
      <c r="B722" s="4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spans="1:49" ht="15.75" customHeight="1" x14ac:dyDescent="0.35">
      <c r="A723" s="4"/>
      <c r="B723" s="4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spans="1:49" ht="15.75" customHeight="1" x14ac:dyDescent="0.35">
      <c r="A724" s="4"/>
      <c r="B724" s="4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5.75" customHeight="1" x14ac:dyDescent="0.35">
      <c r="A725" s="4"/>
      <c r="B725" s="4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spans="1:49" ht="15.75" customHeight="1" x14ac:dyDescent="0.35">
      <c r="A726" s="4"/>
      <c r="B726" s="4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spans="1:49" ht="15.75" customHeight="1" x14ac:dyDescent="0.35">
      <c r="A727" s="4"/>
      <c r="B727" s="4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spans="1:49" ht="15.75" customHeight="1" x14ac:dyDescent="0.35">
      <c r="A728" s="4"/>
      <c r="B728" s="4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spans="1:49" ht="15.75" customHeight="1" x14ac:dyDescent="0.35">
      <c r="A729" s="4"/>
      <c r="B729" s="4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spans="1:49" ht="15.75" customHeight="1" x14ac:dyDescent="0.35">
      <c r="A730" s="4"/>
      <c r="B730" s="4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spans="1:49" ht="15.75" customHeight="1" x14ac:dyDescent="0.35">
      <c r="A731" s="4"/>
      <c r="B731" s="4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spans="1:49" ht="15.75" customHeight="1" x14ac:dyDescent="0.35">
      <c r="A732" s="4"/>
      <c r="B732" s="4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spans="1:49" ht="15.75" customHeight="1" x14ac:dyDescent="0.35">
      <c r="A733" s="4"/>
      <c r="B733" s="4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spans="1:49" ht="15.75" customHeight="1" x14ac:dyDescent="0.35">
      <c r="A734" s="4"/>
      <c r="B734" s="4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spans="1:49" ht="15.75" customHeight="1" x14ac:dyDescent="0.35">
      <c r="A735" s="4"/>
      <c r="B735" s="4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spans="1:49" ht="15.75" customHeight="1" x14ac:dyDescent="0.35">
      <c r="A736" s="4"/>
      <c r="B736" s="4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spans="1:49" ht="15.75" customHeight="1" x14ac:dyDescent="0.35">
      <c r="A737" s="4"/>
      <c r="B737" s="4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spans="1:49" ht="15.75" customHeight="1" x14ac:dyDescent="0.35">
      <c r="A738" s="4"/>
      <c r="B738" s="4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spans="1:49" ht="15.75" customHeight="1" x14ac:dyDescent="0.35">
      <c r="A739" s="4"/>
      <c r="B739" s="4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spans="1:49" ht="15.75" customHeight="1" x14ac:dyDescent="0.35">
      <c r="A740" s="4"/>
      <c r="B740" s="4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spans="1:49" ht="15.75" customHeight="1" x14ac:dyDescent="0.35">
      <c r="A741" s="4"/>
      <c r="B741" s="4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spans="1:49" ht="15.75" customHeight="1" x14ac:dyDescent="0.35">
      <c r="A742" s="4"/>
      <c r="B742" s="4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spans="1:49" ht="15.75" customHeight="1" x14ac:dyDescent="0.35">
      <c r="A743" s="4"/>
      <c r="B743" s="4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spans="1:49" ht="15.75" customHeight="1" x14ac:dyDescent="0.35">
      <c r="A744" s="4"/>
      <c r="B744" s="4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spans="1:49" ht="15.75" customHeight="1" x14ac:dyDescent="0.35">
      <c r="A745" s="4"/>
      <c r="B745" s="4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spans="1:49" ht="15.75" customHeight="1" x14ac:dyDescent="0.35">
      <c r="A746" s="4"/>
      <c r="B746" s="4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spans="1:49" ht="15.75" customHeight="1" x14ac:dyDescent="0.35">
      <c r="A747" s="4"/>
      <c r="B747" s="4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spans="1:49" ht="15.75" customHeight="1" x14ac:dyDescent="0.35">
      <c r="A748" s="4"/>
      <c r="B748" s="4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spans="1:49" ht="15.75" customHeight="1" x14ac:dyDescent="0.35">
      <c r="A749" s="4"/>
      <c r="B749" s="4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spans="1:49" ht="15.75" customHeight="1" x14ac:dyDescent="0.35">
      <c r="A750" s="4"/>
      <c r="B750" s="4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spans="1:49" ht="15.75" customHeight="1" x14ac:dyDescent="0.35">
      <c r="A751" s="4"/>
      <c r="B751" s="4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spans="1:49" ht="15.75" customHeight="1" x14ac:dyDescent="0.35">
      <c r="A752" s="4"/>
      <c r="B752" s="4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spans="1:49" ht="15.75" customHeight="1" x14ac:dyDescent="0.35">
      <c r="A753" s="4"/>
      <c r="B753" s="4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spans="1:49" ht="15.75" customHeight="1" x14ac:dyDescent="0.35">
      <c r="A754" s="4"/>
      <c r="B754" s="4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spans="1:49" ht="15.75" customHeight="1" x14ac:dyDescent="0.35">
      <c r="A755" s="4"/>
      <c r="B755" s="4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spans="1:49" ht="15.75" customHeight="1" x14ac:dyDescent="0.35">
      <c r="A756" s="4"/>
      <c r="B756" s="4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spans="1:49" ht="15.75" customHeight="1" x14ac:dyDescent="0.35">
      <c r="A757" s="4"/>
      <c r="B757" s="4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spans="1:49" ht="15.75" customHeight="1" x14ac:dyDescent="0.35">
      <c r="A758" s="4"/>
      <c r="B758" s="4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spans="1:49" ht="15.75" customHeight="1" x14ac:dyDescent="0.35">
      <c r="A759" s="4"/>
      <c r="B759" s="4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spans="1:49" ht="15.75" customHeight="1" x14ac:dyDescent="0.35">
      <c r="A760" s="4"/>
      <c r="B760" s="4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spans="1:49" ht="15.75" customHeight="1" x14ac:dyDescent="0.35">
      <c r="A761" s="4"/>
      <c r="B761" s="4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5.75" customHeight="1" x14ac:dyDescent="0.35">
      <c r="A762" s="4"/>
      <c r="B762" s="4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spans="1:49" ht="15.75" customHeight="1" x14ac:dyDescent="0.35">
      <c r="A763" s="4"/>
      <c r="B763" s="4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spans="1:49" ht="15.75" customHeight="1" x14ac:dyDescent="0.35">
      <c r="A764" s="4"/>
      <c r="B764" s="4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spans="1:49" ht="15.75" customHeight="1" x14ac:dyDescent="0.35">
      <c r="A765" s="4"/>
      <c r="B765" s="4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spans="1:49" ht="15.75" customHeight="1" x14ac:dyDescent="0.35">
      <c r="A766" s="4"/>
      <c r="B766" s="4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spans="1:49" ht="15.75" customHeight="1" x14ac:dyDescent="0.35">
      <c r="A767" s="4"/>
      <c r="B767" s="4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spans="1:49" ht="15.75" customHeight="1" x14ac:dyDescent="0.35">
      <c r="A768" s="4"/>
      <c r="B768" s="4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spans="1:49" ht="15.75" customHeight="1" x14ac:dyDescent="0.35">
      <c r="A769" s="4"/>
      <c r="B769" s="4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spans="1:49" ht="15.75" customHeight="1" x14ac:dyDescent="0.35">
      <c r="A770" s="4"/>
      <c r="B770" s="4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spans="1:49" ht="15.75" customHeight="1" x14ac:dyDescent="0.35">
      <c r="A771" s="4"/>
      <c r="B771" s="4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spans="1:49" ht="15.75" customHeight="1" x14ac:dyDescent="0.35">
      <c r="A772" s="4"/>
      <c r="B772" s="4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spans="1:49" ht="15.75" customHeight="1" x14ac:dyDescent="0.35">
      <c r="A773" s="4"/>
      <c r="B773" s="4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spans="1:49" ht="15.75" customHeight="1" x14ac:dyDescent="0.35">
      <c r="A774" s="4"/>
      <c r="B774" s="4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spans="1:49" ht="15.75" customHeight="1" x14ac:dyDescent="0.35">
      <c r="A775" s="4"/>
      <c r="B775" s="4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spans="1:49" ht="15.75" customHeight="1" x14ac:dyDescent="0.35">
      <c r="A776" s="4"/>
      <c r="B776" s="4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spans="1:49" ht="15.75" customHeight="1" x14ac:dyDescent="0.35">
      <c r="A777" s="4"/>
      <c r="B777" s="4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spans="1:49" ht="15.75" customHeight="1" x14ac:dyDescent="0.35">
      <c r="A778" s="4"/>
      <c r="B778" s="4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spans="1:49" ht="15.75" customHeight="1" x14ac:dyDescent="0.35">
      <c r="A779" s="4"/>
      <c r="B779" s="4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spans="1:49" ht="15.75" customHeight="1" x14ac:dyDescent="0.35">
      <c r="A780" s="4"/>
      <c r="B780" s="4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spans="1:49" ht="15.75" customHeight="1" x14ac:dyDescent="0.35">
      <c r="A781" s="4"/>
      <c r="B781" s="4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spans="1:49" ht="15.75" customHeight="1" x14ac:dyDescent="0.35">
      <c r="A782" s="4"/>
      <c r="B782" s="4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spans="1:49" ht="15.75" customHeight="1" x14ac:dyDescent="0.35">
      <c r="A783" s="4"/>
      <c r="B783" s="4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spans="1:49" ht="15.75" customHeight="1" x14ac:dyDescent="0.35">
      <c r="A784" s="4"/>
      <c r="B784" s="4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spans="1:49" ht="15.75" customHeight="1" x14ac:dyDescent="0.35">
      <c r="A785" s="4"/>
      <c r="B785" s="4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spans="1:49" ht="15.75" customHeight="1" x14ac:dyDescent="0.35">
      <c r="A786" s="4"/>
      <c r="B786" s="4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spans="1:49" ht="15.75" customHeight="1" x14ac:dyDescent="0.35">
      <c r="A787" s="4"/>
      <c r="B787" s="4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spans="1:49" ht="15.75" customHeight="1" x14ac:dyDescent="0.35">
      <c r="A788" s="4"/>
      <c r="B788" s="4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spans="1:49" ht="15.75" customHeight="1" x14ac:dyDescent="0.35">
      <c r="A789" s="4"/>
      <c r="B789" s="4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spans="1:49" ht="15.75" customHeight="1" x14ac:dyDescent="0.35">
      <c r="A790" s="4"/>
      <c r="B790" s="4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spans="1:49" ht="15.75" customHeight="1" x14ac:dyDescent="0.35">
      <c r="A791" s="4"/>
      <c r="B791" s="4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spans="1:49" ht="15.75" customHeight="1" x14ac:dyDescent="0.35">
      <c r="A792" s="4"/>
      <c r="B792" s="4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spans="1:49" ht="15.75" customHeight="1" x14ac:dyDescent="0.35">
      <c r="A793" s="4"/>
      <c r="B793" s="4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spans="1:49" ht="15.75" customHeight="1" x14ac:dyDescent="0.35">
      <c r="A794" s="4"/>
      <c r="B794" s="4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spans="1:49" ht="15.75" customHeight="1" x14ac:dyDescent="0.35">
      <c r="A795" s="4"/>
      <c r="B795" s="4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5.75" customHeight="1" x14ac:dyDescent="0.35">
      <c r="A796" s="4"/>
      <c r="B796" s="4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spans="1:49" ht="15.75" customHeight="1" x14ac:dyDescent="0.35">
      <c r="A797" s="4"/>
      <c r="B797" s="4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spans="1:49" ht="15.75" customHeight="1" x14ac:dyDescent="0.35">
      <c r="A798" s="4"/>
      <c r="B798" s="4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spans="1:49" ht="15.75" customHeight="1" x14ac:dyDescent="0.35">
      <c r="A799" s="4"/>
      <c r="B799" s="4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spans="1:49" ht="15.75" customHeight="1" x14ac:dyDescent="0.35">
      <c r="A800" s="4"/>
      <c r="B800" s="4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spans="1:49" ht="15.75" customHeight="1" x14ac:dyDescent="0.35">
      <c r="A801" s="4"/>
      <c r="B801" s="4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spans="1:49" ht="15.75" customHeight="1" x14ac:dyDescent="0.35">
      <c r="A802" s="4"/>
      <c r="B802" s="4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spans="1:49" ht="15.75" customHeight="1" x14ac:dyDescent="0.35">
      <c r="A803" s="4"/>
      <c r="B803" s="4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spans="1:49" ht="15.75" customHeight="1" x14ac:dyDescent="0.35">
      <c r="A804" s="4"/>
      <c r="B804" s="4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spans="1:49" ht="15.75" customHeight="1" x14ac:dyDescent="0.35">
      <c r="A805" s="4"/>
      <c r="B805" s="4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spans="1:49" ht="15.75" customHeight="1" x14ac:dyDescent="0.35">
      <c r="A806" s="4"/>
      <c r="B806" s="4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spans="1:49" ht="15.75" customHeight="1" x14ac:dyDescent="0.35">
      <c r="A807" s="4"/>
      <c r="B807" s="4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spans="1:49" ht="15.75" customHeight="1" x14ac:dyDescent="0.35">
      <c r="A808" s="4"/>
      <c r="B808" s="4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spans="1:49" ht="15.75" customHeight="1" x14ac:dyDescent="0.35">
      <c r="A809" s="4"/>
      <c r="B809" s="4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spans="1:49" ht="15.75" customHeight="1" x14ac:dyDescent="0.35">
      <c r="A810" s="4"/>
      <c r="B810" s="4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spans="1:49" ht="15.75" customHeight="1" x14ac:dyDescent="0.35">
      <c r="A811" s="4"/>
      <c r="B811" s="4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spans="1:49" ht="15.75" customHeight="1" x14ac:dyDescent="0.35">
      <c r="A812" s="4"/>
      <c r="B812" s="4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spans="1:49" ht="15.75" customHeight="1" x14ac:dyDescent="0.35">
      <c r="A813" s="4"/>
      <c r="B813" s="4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spans="1:49" ht="15.75" customHeight="1" x14ac:dyDescent="0.35">
      <c r="A814" s="4"/>
      <c r="B814" s="4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spans="1:49" ht="15.75" customHeight="1" x14ac:dyDescent="0.35">
      <c r="A815" s="4"/>
      <c r="B815" s="4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spans="1:49" ht="15.75" customHeight="1" x14ac:dyDescent="0.35">
      <c r="A816" s="4"/>
      <c r="B816" s="4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spans="1:49" ht="15.75" customHeight="1" x14ac:dyDescent="0.35">
      <c r="A817" s="4"/>
      <c r="B817" s="4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spans="1:49" ht="15.75" customHeight="1" x14ac:dyDescent="0.35">
      <c r="A818" s="4"/>
      <c r="B818" s="4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spans="1:49" ht="15.75" customHeight="1" x14ac:dyDescent="0.35">
      <c r="A819" s="4"/>
      <c r="B819" s="4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spans="1:49" ht="15.75" customHeight="1" x14ac:dyDescent="0.35">
      <c r="A820" s="4"/>
      <c r="B820" s="4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spans="1:49" ht="15.75" customHeight="1" x14ac:dyDescent="0.35">
      <c r="A821" s="4"/>
      <c r="B821" s="4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spans="1:49" ht="15.75" customHeight="1" x14ac:dyDescent="0.35">
      <c r="A822" s="4"/>
      <c r="B822" s="4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spans="1:49" ht="15.75" customHeight="1" x14ac:dyDescent="0.35">
      <c r="A823" s="4"/>
      <c r="B823" s="4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spans="1:49" ht="15.75" customHeight="1" x14ac:dyDescent="0.35">
      <c r="A824" s="4"/>
      <c r="B824" s="4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15.75" customHeight="1" x14ac:dyDescent="0.35">
      <c r="A825" s="4"/>
      <c r="B825" s="4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spans="1:49" ht="15.75" customHeight="1" x14ac:dyDescent="0.35">
      <c r="A826" s="4"/>
      <c r="B826" s="4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spans="1:49" ht="15.75" customHeight="1" x14ac:dyDescent="0.35">
      <c r="A827" s="4"/>
      <c r="B827" s="4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spans="1:49" ht="15.75" customHeight="1" x14ac:dyDescent="0.35">
      <c r="A828" s="4"/>
      <c r="B828" s="4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spans="1:49" ht="15.75" customHeight="1" x14ac:dyDescent="0.35">
      <c r="A829" s="4"/>
      <c r="B829" s="4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spans="1:49" ht="15.75" customHeight="1" x14ac:dyDescent="0.35">
      <c r="A830" s="4"/>
      <c r="B830" s="4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spans="1:49" ht="15.75" customHeight="1" x14ac:dyDescent="0.35">
      <c r="A831" s="4"/>
      <c r="B831" s="4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spans="1:49" ht="15.75" customHeight="1" x14ac:dyDescent="0.35">
      <c r="A832" s="4"/>
      <c r="B832" s="4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spans="1:49" ht="15.75" customHeight="1" x14ac:dyDescent="0.35">
      <c r="A833" s="4"/>
      <c r="B833" s="4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spans="1:49" ht="15.75" customHeight="1" x14ac:dyDescent="0.35">
      <c r="A834" s="4"/>
      <c r="B834" s="4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spans="1:49" ht="15.75" customHeight="1" x14ac:dyDescent="0.35">
      <c r="A835" s="4"/>
      <c r="B835" s="4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spans="1:49" ht="15.75" customHeight="1" x14ac:dyDescent="0.35">
      <c r="A836" s="4"/>
      <c r="B836" s="4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spans="1:49" ht="15.75" customHeight="1" x14ac:dyDescent="0.35">
      <c r="A837" s="4"/>
      <c r="B837" s="4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spans="1:49" ht="15.75" customHeight="1" x14ac:dyDescent="0.35">
      <c r="A838" s="4"/>
      <c r="B838" s="4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spans="1:49" ht="15.75" customHeight="1" x14ac:dyDescent="0.35">
      <c r="A839" s="4"/>
      <c r="B839" s="4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spans="1:49" ht="15.75" customHeight="1" x14ac:dyDescent="0.35">
      <c r="A840" s="4"/>
      <c r="B840" s="4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spans="1:49" ht="15.75" customHeight="1" x14ac:dyDescent="0.35">
      <c r="A841" s="4"/>
      <c r="B841" s="4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spans="1:49" ht="15.75" customHeight="1" x14ac:dyDescent="0.35">
      <c r="A842" s="4"/>
      <c r="B842" s="4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spans="1:49" ht="15.75" customHeight="1" x14ac:dyDescent="0.35">
      <c r="A843" s="4"/>
      <c r="B843" s="4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spans="1:49" ht="15.75" customHeight="1" x14ac:dyDescent="0.35">
      <c r="A844" s="4"/>
      <c r="B844" s="4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spans="1:49" ht="15.75" customHeight="1" x14ac:dyDescent="0.35">
      <c r="A845" s="4"/>
      <c r="B845" s="4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spans="1:49" ht="15.75" customHeight="1" x14ac:dyDescent="0.35">
      <c r="A846" s="4"/>
      <c r="B846" s="4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spans="1:49" ht="15.75" customHeight="1" x14ac:dyDescent="0.35">
      <c r="A847" s="4"/>
      <c r="B847" s="4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spans="1:49" ht="15.75" customHeight="1" x14ac:dyDescent="0.35">
      <c r="A848" s="4"/>
      <c r="B848" s="4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spans="1:49" ht="15.75" customHeight="1" x14ac:dyDescent="0.35">
      <c r="A849" s="4"/>
      <c r="B849" s="4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spans="1:49" ht="15.75" customHeight="1" x14ac:dyDescent="0.35">
      <c r="A850" s="4"/>
      <c r="B850" s="4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spans="1:49" ht="15.75" customHeight="1" x14ac:dyDescent="0.35">
      <c r="A851" s="4"/>
      <c r="B851" s="4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spans="1:49" ht="15.75" customHeight="1" x14ac:dyDescent="0.35">
      <c r="A852" s="4"/>
      <c r="B852" s="4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spans="1:49" ht="15.75" customHeight="1" x14ac:dyDescent="0.35">
      <c r="A853" s="4"/>
      <c r="B853" s="4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spans="1:49" ht="15.75" customHeight="1" x14ac:dyDescent="0.35">
      <c r="A854" s="4"/>
      <c r="B854" s="4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spans="1:49" ht="15.75" customHeight="1" x14ac:dyDescent="0.35">
      <c r="A855" s="4"/>
      <c r="B855" s="4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spans="1:49" ht="15.75" customHeight="1" x14ac:dyDescent="0.35">
      <c r="A856" s="4"/>
      <c r="B856" s="4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spans="1:49" ht="15.75" customHeight="1" x14ac:dyDescent="0.35">
      <c r="A857" s="4"/>
      <c r="B857" s="4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spans="1:49" ht="15.75" customHeight="1" x14ac:dyDescent="0.35">
      <c r="A858" s="4"/>
      <c r="B858" s="4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spans="1:49" ht="15.75" customHeight="1" x14ac:dyDescent="0.35">
      <c r="A859" s="4"/>
      <c r="B859" s="4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spans="1:49" ht="15.75" customHeight="1" x14ac:dyDescent="0.35">
      <c r="A860" s="4"/>
      <c r="B860" s="4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5.75" customHeight="1" x14ac:dyDescent="0.35">
      <c r="A861" s="4"/>
      <c r="B861" s="4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spans="1:49" ht="15.75" customHeight="1" x14ac:dyDescent="0.35">
      <c r="A862" s="4"/>
      <c r="B862" s="4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spans="1:49" ht="15.75" customHeight="1" x14ac:dyDescent="0.35">
      <c r="A863" s="4"/>
      <c r="B863" s="4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spans="1:49" ht="15.75" customHeight="1" x14ac:dyDescent="0.35">
      <c r="A864" s="4"/>
      <c r="B864" s="4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spans="1:49" ht="15.75" customHeight="1" x14ac:dyDescent="0.35">
      <c r="A865" s="4"/>
      <c r="B865" s="4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spans="1:49" ht="15.75" customHeight="1" x14ac:dyDescent="0.35">
      <c r="A866" s="4"/>
      <c r="B866" s="4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spans="1:49" ht="15.75" customHeight="1" x14ac:dyDescent="0.35">
      <c r="A867" s="4"/>
      <c r="B867" s="4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spans="1:49" ht="15.75" customHeight="1" x14ac:dyDescent="0.35">
      <c r="A868" s="4"/>
      <c r="B868" s="4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spans="1:49" ht="15.75" customHeight="1" x14ac:dyDescent="0.35">
      <c r="A869" s="4"/>
      <c r="B869" s="4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spans="1:49" ht="15.75" customHeight="1" x14ac:dyDescent="0.35">
      <c r="A870" s="4"/>
      <c r="B870" s="4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spans="1:49" ht="15.75" customHeight="1" x14ac:dyDescent="0.35">
      <c r="A871" s="4"/>
      <c r="B871" s="4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spans="1:49" ht="15.75" customHeight="1" x14ac:dyDescent="0.35">
      <c r="A872" s="4"/>
      <c r="B872" s="4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spans="1:49" ht="15.75" customHeight="1" x14ac:dyDescent="0.35">
      <c r="A873" s="4"/>
      <c r="B873" s="4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spans="1:49" ht="15.75" customHeight="1" x14ac:dyDescent="0.35">
      <c r="A874" s="4"/>
      <c r="B874" s="4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spans="1:49" ht="15.75" customHeight="1" x14ac:dyDescent="0.35">
      <c r="A875" s="4"/>
      <c r="B875" s="4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spans="1:49" ht="15.75" customHeight="1" x14ac:dyDescent="0.35">
      <c r="A876" s="4"/>
      <c r="B876" s="4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spans="1:49" ht="15.75" customHeight="1" x14ac:dyDescent="0.35">
      <c r="A877" s="4"/>
      <c r="B877" s="4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spans="1:49" ht="15.75" customHeight="1" x14ac:dyDescent="0.35">
      <c r="A878" s="4"/>
      <c r="B878" s="4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spans="1:49" ht="15.75" customHeight="1" x14ac:dyDescent="0.35">
      <c r="A879" s="4"/>
      <c r="B879" s="4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spans="1:49" ht="15.75" customHeight="1" x14ac:dyDescent="0.35">
      <c r="A880" s="4"/>
      <c r="B880" s="4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spans="1:49" ht="15.75" customHeight="1" x14ac:dyDescent="0.35">
      <c r="A881" s="4"/>
      <c r="B881" s="4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spans="1:49" ht="15.75" customHeight="1" x14ac:dyDescent="0.35">
      <c r="A882" s="4"/>
      <c r="B882" s="4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spans="1:49" ht="15.75" customHeight="1" x14ac:dyDescent="0.35">
      <c r="A883" s="4"/>
      <c r="B883" s="4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spans="1:49" ht="15.75" customHeight="1" x14ac:dyDescent="0.35">
      <c r="A884" s="4"/>
      <c r="B884" s="4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spans="1:49" ht="15.75" customHeight="1" x14ac:dyDescent="0.35">
      <c r="A885" s="4"/>
      <c r="B885" s="4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spans="1:49" ht="15.75" customHeight="1" x14ac:dyDescent="0.35">
      <c r="A886" s="4"/>
      <c r="B886" s="4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spans="1:49" ht="15.75" customHeight="1" x14ac:dyDescent="0.35">
      <c r="A887" s="4"/>
      <c r="B887" s="4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spans="1:49" ht="15.75" customHeight="1" x14ac:dyDescent="0.35">
      <c r="A888" s="4"/>
      <c r="B888" s="4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spans="1:49" ht="15.75" customHeight="1" x14ac:dyDescent="0.35">
      <c r="A889" s="4"/>
      <c r="B889" s="4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spans="1:49" ht="15.75" customHeight="1" x14ac:dyDescent="0.35">
      <c r="A890" s="4"/>
      <c r="B890" s="4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spans="1:49" ht="15.75" customHeight="1" x14ac:dyDescent="0.35">
      <c r="A891" s="4"/>
      <c r="B891" s="4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spans="1:49" ht="15.75" customHeight="1" x14ac:dyDescent="0.35">
      <c r="A892" s="4"/>
      <c r="B892" s="4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spans="1:49" ht="15.75" customHeight="1" x14ac:dyDescent="0.35">
      <c r="A893" s="4"/>
      <c r="B893" s="4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spans="1:49" ht="15.75" customHeight="1" x14ac:dyDescent="0.35">
      <c r="A894" s="4"/>
      <c r="B894" s="4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spans="1:49" ht="15.75" customHeight="1" x14ac:dyDescent="0.35">
      <c r="A895" s="4"/>
      <c r="B895" s="4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spans="1:49" ht="15.75" customHeight="1" x14ac:dyDescent="0.35">
      <c r="A896" s="4"/>
      <c r="B896" s="4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spans="1:49" ht="15.75" customHeight="1" x14ac:dyDescent="0.35">
      <c r="A897" s="4"/>
      <c r="B897" s="4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spans="1:49" ht="15.75" customHeight="1" x14ac:dyDescent="0.35">
      <c r="A898" s="4"/>
      <c r="B898" s="4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spans="1:49" ht="15.75" customHeight="1" x14ac:dyDescent="0.35">
      <c r="A899" s="4"/>
      <c r="B899" s="4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5.75" customHeight="1" x14ac:dyDescent="0.35">
      <c r="A900" s="4"/>
      <c r="B900" s="4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spans="1:49" ht="15.75" customHeight="1" x14ac:dyDescent="0.35">
      <c r="A901" s="4"/>
      <c r="B901" s="4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spans="1:49" ht="15.75" customHeight="1" x14ac:dyDescent="0.35">
      <c r="A902" s="4"/>
      <c r="B902" s="4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spans="1:49" ht="15.75" customHeight="1" x14ac:dyDescent="0.35">
      <c r="A903" s="4"/>
      <c r="B903" s="4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spans="1:49" ht="15.75" customHeight="1" x14ac:dyDescent="0.35">
      <c r="A904" s="4"/>
      <c r="B904" s="4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spans="1:49" ht="15.75" customHeight="1" x14ac:dyDescent="0.35">
      <c r="A905" s="4"/>
      <c r="B905" s="4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spans="1:49" ht="15.75" customHeight="1" x14ac:dyDescent="0.35">
      <c r="A906" s="4"/>
      <c r="B906" s="4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spans="1:49" ht="15.75" customHeight="1" x14ac:dyDescent="0.35">
      <c r="A907" s="4"/>
      <c r="B907" s="4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spans="1:49" ht="15.75" customHeight="1" x14ac:dyDescent="0.35">
      <c r="A908" s="4"/>
      <c r="B908" s="4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spans="1:49" ht="15.75" customHeight="1" x14ac:dyDescent="0.35">
      <c r="A909" s="4"/>
      <c r="B909" s="4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spans="1:49" ht="15.75" customHeight="1" x14ac:dyDescent="0.35">
      <c r="A910" s="4"/>
      <c r="B910" s="4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spans="1:49" ht="15.75" customHeight="1" x14ac:dyDescent="0.35">
      <c r="A911" s="4"/>
      <c r="B911" s="4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spans="1:49" ht="15.75" customHeight="1" x14ac:dyDescent="0.35">
      <c r="A912" s="4"/>
      <c r="B912" s="4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spans="1:49" ht="15.75" customHeight="1" x14ac:dyDescent="0.35">
      <c r="A913" s="4"/>
      <c r="B913" s="4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spans="1:49" ht="15.75" customHeight="1" x14ac:dyDescent="0.35">
      <c r="A914" s="4"/>
      <c r="B914" s="4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spans="1:49" ht="15.75" customHeight="1" x14ac:dyDescent="0.35">
      <c r="A915" s="4"/>
      <c r="B915" s="4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spans="1:49" ht="15.75" customHeight="1" x14ac:dyDescent="0.35">
      <c r="A916" s="4"/>
      <c r="B916" s="4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spans="1:49" ht="15.75" customHeight="1" x14ac:dyDescent="0.35">
      <c r="A917" s="4"/>
      <c r="B917" s="4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spans="1:49" ht="15.75" customHeight="1" x14ac:dyDescent="0.35">
      <c r="A918" s="4"/>
      <c r="B918" s="4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spans="1:49" ht="15.75" customHeight="1" x14ac:dyDescent="0.35">
      <c r="A919" s="4"/>
      <c r="B919" s="4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spans="1:49" ht="15.75" customHeight="1" x14ac:dyDescent="0.35">
      <c r="A920" s="4"/>
      <c r="B920" s="4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spans="1:49" ht="15.75" customHeight="1" x14ac:dyDescent="0.35">
      <c r="A921" s="4"/>
      <c r="B921" s="4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spans="1:49" ht="15.75" customHeight="1" x14ac:dyDescent="0.35">
      <c r="A922" s="4"/>
      <c r="B922" s="4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spans="1:49" ht="15.75" customHeight="1" x14ac:dyDescent="0.35">
      <c r="A923" s="4"/>
      <c r="B923" s="4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spans="1:49" ht="15.75" customHeight="1" x14ac:dyDescent="0.35">
      <c r="A924" s="4"/>
      <c r="B924" s="4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spans="1:49" ht="15.75" customHeight="1" x14ac:dyDescent="0.35">
      <c r="A925" s="4"/>
      <c r="B925" s="4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spans="1:49" ht="15.75" customHeight="1" x14ac:dyDescent="0.35">
      <c r="A926" s="4"/>
      <c r="B926" s="4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spans="1:49" ht="15.75" customHeight="1" x14ac:dyDescent="0.35">
      <c r="A927" s="4"/>
      <c r="B927" s="4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spans="1:49" ht="15.75" customHeight="1" x14ac:dyDescent="0.35">
      <c r="A928" s="4"/>
      <c r="B928" s="4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spans="1:49" ht="15.75" customHeight="1" x14ac:dyDescent="0.35">
      <c r="A929" s="4"/>
      <c r="B929" s="4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spans="1:49" ht="15.75" customHeight="1" x14ac:dyDescent="0.35">
      <c r="A930" s="4"/>
      <c r="B930" s="4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spans="1:49" ht="15.75" customHeight="1" x14ac:dyDescent="0.35">
      <c r="A931" s="4"/>
      <c r="B931" s="4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spans="1:49" ht="15.75" customHeight="1" x14ac:dyDescent="0.35">
      <c r="A932" s="4"/>
      <c r="B932" s="4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spans="1:49" ht="15.75" customHeight="1" x14ac:dyDescent="0.35">
      <c r="A933" s="4"/>
      <c r="B933" s="4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spans="1:49" ht="15.75" customHeight="1" x14ac:dyDescent="0.35">
      <c r="A934" s="4"/>
      <c r="B934" s="4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spans="1:49" ht="15.75" customHeight="1" x14ac:dyDescent="0.35">
      <c r="A935" s="4"/>
      <c r="B935" s="4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spans="1:49" ht="15.75" customHeight="1" x14ac:dyDescent="0.35">
      <c r="A936" s="4"/>
      <c r="B936" s="4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spans="1:49" ht="15.75" customHeight="1" x14ac:dyDescent="0.35">
      <c r="A937" s="4"/>
      <c r="B937" s="4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spans="1:49" ht="15.75" customHeight="1" x14ac:dyDescent="0.35">
      <c r="A938" s="4"/>
      <c r="B938" s="4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5.75" customHeight="1" x14ac:dyDescent="0.35">
      <c r="A939" s="4"/>
      <c r="B939" s="4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spans="1:49" ht="15.75" customHeight="1" x14ac:dyDescent="0.35">
      <c r="A940" s="4"/>
      <c r="B940" s="4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spans="1:49" ht="15.75" customHeight="1" x14ac:dyDescent="0.35">
      <c r="A941" s="4"/>
      <c r="B941" s="4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spans="1:49" ht="15.75" customHeight="1" x14ac:dyDescent="0.35">
      <c r="A942" s="4"/>
      <c r="B942" s="4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spans="1:49" ht="15.75" customHeight="1" x14ac:dyDescent="0.35">
      <c r="A943" s="4"/>
      <c r="B943" s="4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spans="1:49" ht="15.75" customHeight="1" x14ac:dyDescent="0.35">
      <c r="A944" s="4"/>
      <c r="B944" s="4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spans="1:49" ht="15.75" customHeight="1" x14ac:dyDescent="0.35">
      <c r="A945" s="4"/>
      <c r="B945" s="4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spans="1:49" ht="15.75" customHeight="1" x14ac:dyDescent="0.35">
      <c r="A946" s="4"/>
      <c r="B946" s="4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spans="1:49" ht="15.75" customHeight="1" x14ac:dyDescent="0.35">
      <c r="A947" s="4"/>
      <c r="B947" s="4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spans="1:49" ht="15.75" customHeight="1" x14ac:dyDescent="0.35">
      <c r="A948" s="4"/>
      <c r="B948" s="4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spans="1:49" ht="15.75" customHeight="1" x14ac:dyDescent="0.35">
      <c r="A949" s="4"/>
      <c r="B949" s="4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spans="1:49" ht="15.75" customHeight="1" x14ac:dyDescent="0.35">
      <c r="A950" s="4"/>
      <c r="B950" s="4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spans="1:49" ht="15.75" customHeight="1" x14ac:dyDescent="0.35">
      <c r="A951" s="4"/>
      <c r="B951" s="4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spans="1:49" ht="15.75" customHeight="1" x14ac:dyDescent="0.35">
      <c r="A952" s="4"/>
      <c r="B952" s="4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spans="1:49" ht="15.75" customHeight="1" x14ac:dyDescent="0.35">
      <c r="A953" s="4"/>
      <c r="B953" s="4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spans="1:49" ht="15.75" customHeight="1" x14ac:dyDescent="0.35">
      <c r="A954" s="4"/>
      <c r="B954" s="4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spans="1:49" ht="15.75" customHeight="1" x14ac:dyDescent="0.35">
      <c r="A955" s="4"/>
      <c r="B955" s="4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spans="1:49" ht="15.75" customHeight="1" x14ac:dyDescent="0.35">
      <c r="A956" s="4"/>
      <c r="B956" s="4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spans="1:49" ht="15.75" customHeight="1" x14ac:dyDescent="0.35">
      <c r="A957" s="4"/>
      <c r="B957" s="4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spans="1:49" ht="15.75" customHeight="1" x14ac:dyDescent="0.35">
      <c r="A958" s="4"/>
      <c r="B958" s="4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spans="1:49" ht="15.75" customHeight="1" x14ac:dyDescent="0.35">
      <c r="A959" s="4"/>
      <c r="B959" s="4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spans="1:49" ht="15.75" customHeight="1" x14ac:dyDescent="0.35">
      <c r="A960" s="4"/>
      <c r="B960" s="4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spans="1:49" ht="15.75" customHeight="1" x14ac:dyDescent="0.35">
      <c r="A961" s="4"/>
      <c r="B961" s="4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spans="1:49" ht="15.75" customHeight="1" x14ac:dyDescent="0.35">
      <c r="A962" s="4"/>
      <c r="B962" s="4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spans="1:49" ht="15.75" customHeight="1" x14ac:dyDescent="0.35">
      <c r="A963" s="4"/>
      <c r="B963" s="4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spans="1:49" ht="15.75" customHeight="1" x14ac:dyDescent="0.35">
      <c r="A964" s="4"/>
      <c r="B964" s="4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spans="1:49" ht="15.75" customHeight="1" x14ac:dyDescent="0.35">
      <c r="A965" s="4"/>
      <c r="B965" s="4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spans="1:49" ht="15.75" customHeight="1" x14ac:dyDescent="0.35">
      <c r="A966" s="4"/>
      <c r="B966" s="4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spans="1:49" ht="15.75" customHeight="1" x14ac:dyDescent="0.35">
      <c r="A967" s="4"/>
      <c r="B967" s="4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spans="1:49" ht="15.75" customHeight="1" x14ac:dyDescent="0.35">
      <c r="A968" s="4"/>
      <c r="B968" s="4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5.75" customHeight="1" x14ac:dyDescent="0.35">
      <c r="A969" s="4"/>
      <c r="B969" s="4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spans="1:49" ht="15.75" customHeight="1" x14ac:dyDescent="0.35">
      <c r="A970" s="4"/>
      <c r="B970" s="4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spans="1:49" ht="15.75" customHeight="1" x14ac:dyDescent="0.35">
      <c r="A971" s="4"/>
      <c r="B971" s="4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spans="1:49" ht="15.75" customHeight="1" x14ac:dyDescent="0.35">
      <c r="A972" s="4"/>
      <c r="B972" s="4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spans="1:49" ht="15.75" customHeight="1" x14ac:dyDescent="0.35">
      <c r="A973" s="4"/>
      <c r="B973" s="4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spans="1:49" ht="15.75" customHeight="1" x14ac:dyDescent="0.35">
      <c r="A974" s="4"/>
      <c r="B974" s="4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spans="1:49" ht="15.75" customHeight="1" x14ac:dyDescent="0.35">
      <c r="A975" s="4"/>
      <c r="B975" s="4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spans="1:49" ht="15.75" customHeight="1" x14ac:dyDescent="0.35">
      <c r="A976" s="4"/>
      <c r="B976" s="4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spans="1:49" ht="15.75" customHeight="1" x14ac:dyDescent="0.35">
      <c r="A977" s="4"/>
      <c r="B977" s="4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spans="1:49" ht="15.75" customHeight="1" x14ac:dyDescent="0.35">
      <c r="A978" s="4"/>
      <c r="B978" s="4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spans="1:49" ht="15.75" customHeight="1" x14ac:dyDescent="0.35">
      <c r="A979" s="4"/>
      <c r="B979" s="4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spans="1:49" ht="15.75" customHeight="1" x14ac:dyDescent="0.35">
      <c r="A980" s="4"/>
      <c r="B980" s="4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spans="1:49" ht="15.75" customHeight="1" x14ac:dyDescent="0.35">
      <c r="A981" s="4"/>
      <c r="B981" s="4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spans="1:49" ht="15.75" customHeight="1" x14ac:dyDescent="0.35">
      <c r="A982" s="4"/>
      <c r="B982" s="4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spans="1:49" ht="15.75" customHeight="1" x14ac:dyDescent="0.35">
      <c r="A983" s="4"/>
      <c r="B983" s="4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spans="1:49" ht="15.75" customHeight="1" x14ac:dyDescent="0.35">
      <c r="A984" s="4"/>
      <c r="B984" s="4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spans="1:49" ht="15.75" customHeight="1" x14ac:dyDescent="0.35">
      <c r="A985" s="4"/>
      <c r="B985" s="4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spans="1:49" ht="15.75" customHeight="1" x14ac:dyDescent="0.35">
      <c r="A986" s="4"/>
      <c r="B986" s="4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spans="1:49" ht="15.75" customHeight="1" x14ac:dyDescent="0.35">
      <c r="A987" s="4"/>
      <c r="B987" s="4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spans="1:49" ht="15.75" customHeight="1" x14ac:dyDescent="0.35">
      <c r="A988" s="4"/>
      <c r="B988" s="4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spans="1:49" ht="15.75" customHeight="1" x14ac:dyDescent="0.35">
      <c r="A989" s="4"/>
      <c r="B989" s="4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spans="1:49" ht="15.75" customHeight="1" x14ac:dyDescent="0.35">
      <c r="A990" s="4"/>
      <c r="B990" s="4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spans="1:49" ht="15.75" customHeight="1" x14ac:dyDescent="0.35">
      <c r="A991" s="4"/>
      <c r="B991" s="4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spans="1:49" ht="15.75" customHeight="1" x14ac:dyDescent="0.35">
      <c r="A992" s="4"/>
      <c r="B992" s="4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spans="1:49" ht="15.75" customHeight="1" x14ac:dyDescent="0.35">
      <c r="A993" s="4"/>
      <c r="B993" s="4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spans="1:49" ht="15.75" customHeight="1" x14ac:dyDescent="0.35">
      <c r="A994" s="4"/>
      <c r="B994" s="4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spans="1:49" ht="15.75" customHeight="1" x14ac:dyDescent="0.35">
      <c r="A995" s="4"/>
      <c r="B995" s="4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spans="1:49" ht="15.75" customHeight="1" x14ac:dyDescent="0.35">
      <c r="A996" s="4"/>
      <c r="B996" s="4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spans="1:49" ht="15.75" customHeight="1" x14ac:dyDescent="0.35">
      <c r="A997" s="4"/>
      <c r="B997" s="4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spans="1:49" ht="15.75" customHeight="1" x14ac:dyDescent="0.35">
      <c r="A998" s="4"/>
      <c r="B998" s="4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spans="1:49" ht="15.75" customHeight="1" x14ac:dyDescent="0.35">
      <c r="A999" s="4"/>
      <c r="B999" s="4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spans="1:49" ht="15.75" customHeight="1" x14ac:dyDescent="0.35">
      <c r="A1000" s="4"/>
      <c r="B1000" s="4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</sheetData>
  <mergeCells count="31">
    <mergeCell ref="P4:T4"/>
    <mergeCell ref="U4:Y4"/>
    <mergeCell ref="Z4:AD4"/>
    <mergeCell ref="AE4:AI4"/>
    <mergeCell ref="AJ4:AN4"/>
    <mergeCell ref="AP4:AP5"/>
    <mergeCell ref="AQ4:AQ5"/>
    <mergeCell ref="AS4:AS5"/>
    <mergeCell ref="AT4:AT5"/>
    <mergeCell ref="AU4:AU5"/>
    <mergeCell ref="A1:A3"/>
    <mergeCell ref="B1:AN2"/>
    <mergeCell ref="AQ1:AS2"/>
    <mergeCell ref="AU1:AU2"/>
    <mergeCell ref="AJ3:AN3"/>
    <mergeCell ref="AQ3:A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O13:O84 AP13:AP84 O86:O89">
    <cfRule type="cellIs" dxfId="36" priority="1" operator="lessThan">
      <formula>2</formula>
    </cfRule>
  </conditionalFormatting>
  <conditionalFormatting sqref="AJ3 AJ4:AO4">
    <cfRule type="cellIs" dxfId="35" priority="2" operator="equal">
      <formula>3</formula>
    </cfRule>
  </conditionalFormatting>
  <conditionalFormatting sqref="AJ3">
    <cfRule type="cellIs" dxfId="34" priority="3" operator="greaterThan">
      <formula>3</formula>
    </cfRule>
    <cfRule type="cellIs" dxfId="33" priority="4" operator="equal">
      <formula>0</formula>
    </cfRule>
    <cfRule type="cellIs" dxfId="32" priority="5" operator="between">
      <formula>1</formula>
      <formula>2</formula>
    </cfRule>
  </conditionalFormatting>
  <conditionalFormatting sqref="AJ6:AO271 AJ273:AO1000">
    <cfRule type="cellIs" dxfId="31" priority="6" operator="equal">
      <formula>3</formula>
    </cfRule>
    <cfRule type="cellIs" dxfId="30" priority="7" operator="greaterThan">
      <formula>3</formula>
    </cfRule>
    <cfRule type="cellIs" dxfId="29" priority="8" operator="equal">
      <formula>0</formula>
    </cfRule>
    <cfRule type="cellIs" dxfId="28" priority="9" operator="between">
      <formula>1</formula>
      <formula>2</formula>
    </cfRule>
  </conditionalFormatting>
  <conditionalFormatting sqref="AP86:AP89">
    <cfRule type="cellIs" dxfId="27" priority="10" operator="lessThan"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X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44140625" defaultRowHeight="15" customHeight="1" x14ac:dyDescent="0.3"/>
  <cols>
    <col min="1" max="1" width="10.6640625" customWidth="1"/>
    <col min="2" max="2" width="78.88671875" customWidth="1"/>
    <col min="3" max="3" width="11.33203125" customWidth="1"/>
    <col min="4" max="4" width="21.109375" customWidth="1"/>
    <col min="5" max="5" width="21.5546875" customWidth="1"/>
    <col min="6" max="6" width="23" customWidth="1"/>
    <col min="7" max="7" width="21" customWidth="1"/>
    <col min="8" max="8" width="52.109375" hidden="1" customWidth="1"/>
    <col min="9" max="9" width="65.6640625" hidden="1" customWidth="1"/>
    <col min="10" max="10" width="64" hidden="1" customWidth="1"/>
    <col min="11" max="11" width="34.88671875" customWidth="1"/>
    <col min="12" max="12" width="131.6640625" hidden="1" customWidth="1"/>
    <col min="13" max="13" width="37.33203125" customWidth="1"/>
    <col min="14" max="14" width="255.5546875" customWidth="1"/>
    <col min="15" max="15" width="21.88671875" customWidth="1"/>
    <col min="16" max="20" width="7.5546875" customWidth="1"/>
    <col min="21" max="21" width="5.5546875" customWidth="1"/>
    <col min="22" max="22" width="3.44140625" customWidth="1"/>
    <col min="23" max="24" width="5.5546875" customWidth="1"/>
    <col min="25" max="26" width="3.44140625" customWidth="1"/>
    <col min="27" max="29" width="5.5546875" customWidth="1"/>
    <col min="30" max="34" width="3.44140625" customWidth="1"/>
    <col min="35" max="35" width="4.88671875" customWidth="1"/>
    <col min="36" max="41" width="8.44140625" customWidth="1"/>
    <col min="42" max="42" width="9.33203125" customWidth="1"/>
    <col min="43" max="43" width="15.109375" customWidth="1"/>
    <col min="44" max="44" width="24" customWidth="1"/>
    <col min="45" max="45" width="15.33203125" customWidth="1"/>
    <col min="46" max="46" width="18.109375" customWidth="1"/>
    <col min="47" max="47" width="19" hidden="1" customWidth="1"/>
    <col min="48" max="48" width="28.109375" hidden="1" customWidth="1"/>
    <col min="49" max="49" width="15" customWidth="1"/>
  </cols>
  <sheetData>
    <row r="1" spans="1:50" ht="15.75" customHeight="1" x14ac:dyDescent="0.4">
      <c r="A1" s="703"/>
      <c r="B1" s="676" t="s">
        <v>0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706"/>
      <c r="AO1" s="516"/>
      <c r="AP1" s="1"/>
      <c r="AQ1" s="2"/>
      <c r="AR1" s="687" t="s">
        <v>1</v>
      </c>
      <c r="AS1" s="677"/>
      <c r="AT1" s="683"/>
      <c r="AU1" s="3"/>
      <c r="AV1" s="688" t="s">
        <v>1</v>
      </c>
      <c r="AW1" s="4"/>
      <c r="AX1" s="4"/>
    </row>
    <row r="2" spans="1:50" ht="15.75" customHeight="1" x14ac:dyDescent="0.4">
      <c r="A2" s="704"/>
      <c r="B2" s="684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5"/>
      <c r="AN2" s="707"/>
      <c r="AO2" s="517"/>
      <c r="AP2" s="5"/>
      <c r="AQ2" s="6"/>
      <c r="AR2" s="685"/>
      <c r="AS2" s="685"/>
      <c r="AT2" s="686"/>
      <c r="AU2" s="7"/>
      <c r="AV2" s="689"/>
      <c r="AW2" s="4"/>
      <c r="AX2" s="4"/>
    </row>
    <row r="3" spans="1:50" ht="26.25" customHeight="1" x14ac:dyDescent="0.4">
      <c r="A3" s="705"/>
      <c r="B3" s="518" t="s">
        <v>3</v>
      </c>
      <c r="C3" s="9"/>
      <c r="D3" s="10"/>
      <c r="E3" s="10"/>
      <c r="F3" s="11"/>
      <c r="G3" s="11"/>
      <c r="H3" s="11"/>
      <c r="I3" s="12"/>
      <c r="J3" s="12"/>
      <c r="K3" s="13"/>
      <c r="L3" s="14"/>
      <c r="M3" s="14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5"/>
      <c r="AJ3" s="708" t="s">
        <v>1757</v>
      </c>
      <c r="AK3" s="691"/>
      <c r="AL3" s="691"/>
      <c r="AM3" s="691"/>
      <c r="AN3" s="701"/>
      <c r="AO3" s="519"/>
      <c r="AP3" s="20"/>
      <c r="AQ3" s="21"/>
      <c r="AR3" s="693" t="s">
        <v>4</v>
      </c>
      <c r="AS3" s="691"/>
      <c r="AT3" s="692"/>
      <c r="AU3" s="16"/>
      <c r="AV3" s="18" t="s">
        <v>4</v>
      </c>
      <c r="AW3" s="4"/>
      <c r="AX3" s="4"/>
    </row>
    <row r="4" spans="1:50" ht="70.5" customHeight="1" x14ac:dyDescent="0.4">
      <c r="A4" s="670" t="s">
        <v>7</v>
      </c>
      <c r="B4" s="711" t="s">
        <v>8</v>
      </c>
      <c r="C4" s="674" t="s">
        <v>10</v>
      </c>
      <c r="D4" s="669" t="s">
        <v>11</v>
      </c>
      <c r="E4" s="665" t="s">
        <v>12</v>
      </c>
      <c r="F4" s="669" t="s">
        <v>13</v>
      </c>
      <c r="G4" s="669" t="s">
        <v>14</v>
      </c>
      <c r="H4" s="669" t="s">
        <v>15</v>
      </c>
      <c r="I4" s="665" t="s">
        <v>16</v>
      </c>
      <c r="J4" s="665" t="s">
        <v>17</v>
      </c>
      <c r="K4" s="665" t="s">
        <v>18</v>
      </c>
      <c r="L4" s="667" t="s">
        <v>19</v>
      </c>
      <c r="M4" s="667" t="s">
        <v>20</v>
      </c>
      <c r="N4" s="665" t="s">
        <v>21</v>
      </c>
      <c r="O4" s="668" t="s">
        <v>22</v>
      </c>
      <c r="P4" s="695" t="s">
        <v>23</v>
      </c>
      <c r="Q4" s="691"/>
      <c r="R4" s="691"/>
      <c r="S4" s="691"/>
      <c r="T4" s="696"/>
      <c r="U4" s="697" t="s">
        <v>24</v>
      </c>
      <c r="V4" s="691"/>
      <c r="W4" s="691"/>
      <c r="X4" s="691"/>
      <c r="Y4" s="698"/>
      <c r="Z4" s="697" t="s">
        <v>25</v>
      </c>
      <c r="AA4" s="691"/>
      <c r="AB4" s="691"/>
      <c r="AC4" s="691"/>
      <c r="AD4" s="698"/>
      <c r="AE4" s="699" t="s">
        <v>26</v>
      </c>
      <c r="AF4" s="691"/>
      <c r="AG4" s="691"/>
      <c r="AH4" s="691"/>
      <c r="AI4" s="698"/>
      <c r="AJ4" s="700" t="s">
        <v>28</v>
      </c>
      <c r="AK4" s="691"/>
      <c r="AL4" s="691"/>
      <c r="AM4" s="691"/>
      <c r="AN4" s="701"/>
      <c r="AO4" s="520" t="s">
        <v>1074</v>
      </c>
      <c r="AP4" s="23" t="s">
        <v>29</v>
      </c>
      <c r="AQ4" s="668" t="s">
        <v>30</v>
      </c>
      <c r="AR4" s="665" t="s">
        <v>31</v>
      </c>
      <c r="AS4" s="24" t="s">
        <v>32</v>
      </c>
      <c r="AT4" s="665" t="s">
        <v>33</v>
      </c>
      <c r="AU4" s="694" t="s">
        <v>34</v>
      </c>
      <c r="AV4" s="694" t="s">
        <v>35</v>
      </c>
      <c r="AW4" s="25"/>
      <c r="AX4" s="4"/>
    </row>
    <row r="5" spans="1:50" ht="17.25" customHeight="1" x14ac:dyDescent="0.4">
      <c r="A5" s="671"/>
      <c r="B5" s="673"/>
      <c r="C5" s="675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26">
        <v>1</v>
      </c>
      <c r="Q5" s="26">
        <v>2</v>
      </c>
      <c r="R5" s="26">
        <v>3</v>
      </c>
      <c r="S5" s="26">
        <v>4</v>
      </c>
      <c r="T5" s="27">
        <v>5</v>
      </c>
      <c r="U5" s="28">
        <v>1</v>
      </c>
      <c r="V5" s="29">
        <v>2</v>
      </c>
      <c r="W5" s="29">
        <v>3</v>
      </c>
      <c r="X5" s="29">
        <v>4</v>
      </c>
      <c r="Y5" s="30">
        <v>5</v>
      </c>
      <c r="Z5" s="28">
        <v>1</v>
      </c>
      <c r="AA5" s="29">
        <v>2</v>
      </c>
      <c r="AB5" s="29">
        <v>3</v>
      </c>
      <c r="AC5" s="29">
        <v>4</v>
      </c>
      <c r="AD5" s="30">
        <v>5</v>
      </c>
      <c r="AE5" s="28">
        <v>1</v>
      </c>
      <c r="AF5" s="29">
        <v>2</v>
      </c>
      <c r="AG5" s="29">
        <v>3</v>
      </c>
      <c r="AH5" s="29">
        <v>4</v>
      </c>
      <c r="AI5" s="30">
        <v>5</v>
      </c>
      <c r="AJ5" s="32">
        <v>1</v>
      </c>
      <c r="AK5" s="26">
        <v>2</v>
      </c>
      <c r="AL5" s="26">
        <v>3</v>
      </c>
      <c r="AM5" s="26">
        <v>4</v>
      </c>
      <c r="AN5" s="26">
        <v>5</v>
      </c>
      <c r="AO5" s="33"/>
      <c r="AP5" s="33"/>
      <c r="AQ5" s="666"/>
      <c r="AR5" s="666"/>
      <c r="AS5" s="34"/>
      <c r="AT5" s="666"/>
      <c r="AU5" s="666"/>
      <c r="AV5" s="666"/>
      <c r="AW5" s="25"/>
      <c r="AX5" s="4"/>
    </row>
    <row r="6" spans="1:50" ht="42" customHeight="1" x14ac:dyDescent="0.4">
      <c r="A6" s="35">
        <v>1</v>
      </c>
      <c r="B6" s="39" t="s">
        <v>37</v>
      </c>
      <c r="C6" s="37" t="s">
        <v>38</v>
      </c>
      <c r="D6" s="37" t="s">
        <v>39</v>
      </c>
      <c r="E6" s="38" t="s">
        <v>40</v>
      </c>
      <c r="F6" s="37" t="s">
        <v>41</v>
      </c>
      <c r="G6" s="39" t="s">
        <v>42</v>
      </c>
      <c r="H6" s="40">
        <v>395</v>
      </c>
      <c r="I6" s="41" t="s">
        <v>43</v>
      </c>
      <c r="J6" s="37" t="s">
        <v>44</v>
      </c>
      <c r="K6" s="42">
        <v>45666</v>
      </c>
      <c r="L6" s="43" t="s">
        <v>45</v>
      </c>
      <c r="M6" s="43">
        <v>118</v>
      </c>
      <c r="N6" s="44" t="s">
        <v>1758</v>
      </c>
      <c r="O6" s="43">
        <v>43</v>
      </c>
      <c r="P6" s="45">
        <f t="shared" ref="P6:P35" si="0">O6</f>
        <v>43</v>
      </c>
      <c r="Q6" s="46">
        <f t="shared" ref="Q6:T6" si="1">AJ6</f>
        <v>92</v>
      </c>
      <c r="R6" s="46">
        <f t="shared" si="1"/>
        <v>89</v>
      </c>
      <c r="S6" s="46">
        <f t="shared" si="1"/>
        <v>89</v>
      </c>
      <c r="T6" s="47">
        <f t="shared" si="1"/>
        <v>85</v>
      </c>
      <c r="U6" s="48">
        <v>50</v>
      </c>
      <c r="V6" s="37"/>
      <c r="W6" s="37"/>
      <c r="X6" s="37"/>
      <c r="Y6" s="49"/>
      <c r="Z6" s="50">
        <v>1</v>
      </c>
      <c r="AA6" s="37">
        <v>3</v>
      </c>
      <c r="AB6" s="37"/>
      <c r="AC6" s="37">
        <v>4</v>
      </c>
      <c r="AD6" s="49"/>
      <c r="AE6" s="50"/>
      <c r="AF6" s="37"/>
      <c r="AG6" s="37"/>
      <c r="AH6" s="37"/>
      <c r="AI6" s="49"/>
      <c r="AJ6" s="52">
        <f t="shared" ref="AJ6:AN6" si="2">P6-Z6+AE6+U6</f>
        <v>92</v>
      </c>
      <c r="AK6" s="46">
        <f t="shared" si="2"/>
        <v>89</v>
      </c>
      <c r="AL6" s="46">
        <f t="shared" si="2"/>
        <v>89</v>
      </c>
      <c r="AM6" s="46">
        <f t="shared" si="2"/>
        <v>85</v>
      </c>
      <c r="AN6" s="46">
        <f t="shared" si="2"/>
        <v>85</v>
      </c>
      <c r="AO6" s="37"/>
      <c r="AP6" s="37"/>
      <c r="AQ6" s="43">
        <v>93</v>
      </c>
      <c r="AR6" s="53"/>
      <c r="AS6" s="53"/>
      <c r="AT6" s="53"/>
      <c r="AU6" s="54"/>
      <c r="AV6" s="54"/>
      <c r="AW6" s="25"/>
      <c r="AX6" s="4"/>
    </row>
    <row r="7" spans="1:50" ht="42" customHeight="1" x14ac:dyDescent="0.4">
      <c r="A7" s="35">
        <v>2</v>
      </c>
      <c r="B7" s="55" t="s">
        <v>57</v>
      </c>
      <c r="C7" s="37" t="s">
        <v>38</v>
      </c>
      <c r="D7" s="56" t="s">
        <v>58</v>
      </c>
      <c r="E7" s="57" t="s">
        <v>59</v>
      </c>
      <c r="F7" s="58"/>
      <c r="G7" s="59" t="s">
        <v>42</v>
      </c>
      <c r="H7" s="60"/>
      <c r="I7" s="61" t="s">
        <v>60</v>
      </c>
      <c r="J7" s="40" t="s">
        <v>58</v>
      </c>
      <c r="K7" s="62">
        <v>44592</v>
      </c>
      <c r="L7" s="43"/>
      <c r="M7" s="43"/>
      <c r="N7" s="53"/>
      <c r="O7" s="43">
        <v>2</v>
      </c>
      <c r="P7" s="45">
        <f t="shared" si="0"/>
        <v>2</v>
      </c>
      <c r="Q7" s="46">
        <f t="shared" ref="Q7:T7" si="3">AJ7</f>
        <v>2</v>
      </c>
      <c r="R7" s="46">
        <f t="shared" si="3"/>
        <v>2</v>
      </c>
      <c r="S7" s="46">
        <f t="shared" si="3"/>
        <v>2</v>
      </c>
      <c r="T7" s="47">
        <f t="shared" si="3"/>
        <v>2</v>
      </c>
      <c r="U7" s="48"/>
      <c r="V7" s="37"/>
      <c r="W7" s="37"/>
      <c r="X7" s="37"/>
      <c r="Y7" s="49"/>
      <c r="Z7" s="50"/>
      <c r="AA7" s="37"/>
      <c r="AB7" s="37"/>
      <c r="AC7" s="37"/>
      <c r="AD7" s="49"/>
      <c r="AE7" s="50"/>
      <c r="AF7" s="37"/>
      <c r="AG7" s="37"/>
      <c r="AH7" s="37"/>
      <c r="AI7" s="49"/>
      <c r="AJ7" s="52">
        <f t="shared" ref="AJ7:AN7" si="4">P7-Z7+AE7+U7</f>
        <v>2</v>
      </c>
      <c r="AK7" s="46">
        <f t="shared" si="4"/>
        <v>2</v>
      </c>
      <c r="AL7" s="46">
        <f t="shared" si="4"/>
        <v>2</v>
      </c>
      <c r="AM7" s="46">
        <f t="shared" si="4"/>
        <v>2</v>
      </c>
      <c r="AN7" s="46">
        <f t="shared" si="4"/>
        <v>2</v>
      </c>
      <c r="AO7" s="37"/>
      <c r="AP7" s="37"/>
      <c r="AQ7" s="43">
        <f t="shared" ref="AQ7:AQ25" si="5">AN7</f>
        <v>2</v>
      </c>
      <c r="AR7" s="41"/>
      <c r="AS7" s="41"/>
      <c r="AT7" s="53"/>
      <c r="AU7" s="54"/>
      <c r="AV7" s="54"/>
      <c r="AW7" s="25"/>
      <c r="AX7" s="4"/>
    </row>
    <row r="8" spans="1:50" ht="42" customHeight="1" x14ac:dyDescent="0.4">
      <c r="A8" s="35">
        <v>3</v>
      </c>
      <c r="B8" s="55" t="s">
        <v>62</v>
      </c>
      <c r="C8" s="37" t="s">
        <v>38</v>
      </c>
      <c r="D8" s="63" t="s">
        <v>63</v>
      </c>
      <c r="E8" s="57" t="s">
        <v>64</v>
      </c>
      <c r="F8" s="64"/>
      <c r="G8" s="55" t="s">
        <v>42</v>
      </c>
      <c r="H8" s="65">
        <v>550</v>
      </c>
      <c r="I8" s="61" t="s">
        <v>65</v>
      </c>
      <c r="J8" s="63" t="s">
        <v>63</v>
      </c>
      <c r="K8" s="66">
        <v>44592</v>
      </c>
      <c r="L8" s="43"/>
      <c r="M8" s="43"/>
      <c r="N8" s="41"/>
      <c r="O8" s="43">
        <v>8</v>
      </c>
      <c r="P8" s="45">
        <f t="shared" si="0"/>
        <v>8</v>
      </c>
      <c r="Q8" s="46">
        <f t="shared" ref="Q8:T8" si="6">AJ8</f>
        <v>8</v>
      </c>
      <c r="R8" s="46">
        <f t="shared" si="6"/>
        <v>8</v>
      </c>
      <c r="S8" s="46">
        <f t="shared" si="6"/>
        <v>8</v>
      </c>
      <c r="T8" s="47">
        <f t="shared" si="6"/>
        <v>8</v>
      </c>
      <c r="U8" s="48"/>
      <c r="V8" s="37"/>
      <c r="W8" s="37"/>
      <c r="X8" s="37"/>
      <c r="Y8" s="49"/>
      <c r="Z8" s="50"/>
      <c r="AA8" s="37"/>
      <c r="AB8" s="37"/>
      <c r="AC8" s="37"/>
      <c r="AD8" s="49"/>
      <c r="AE8" s="50"/>
      <c r="AF8" s="37"/>
      <c r="AG8" s="37"/>
      <c r="AH8" s="37"/>
      <c r="AI8" s="49"/>
      <c r="AJ8" s="52">
        <f t="shared" ref="AJ8:AN8" si="7">P8-Z8+AE8+U8</f>
        <v>8</v>
      </c>
      <c r="AK8" s="46">
        <f t="shared" si="7"/>
        <v>8</v>
      </c>
      <c r="AL8" s="46">
        <f t="shared" si="7"/>
        <v>8</v>
      </c>
      <c r="AM8" s="46">
        <f t="shared" si="7"/>
        <v>8</v>
      </c>
      <c r="AN8" s="46">
        <f t="shared" si="7"/>
        <v>8</v>
      </c>
      <c r="AO8" s="37"/>
      <c r="AP8" s="37"/>
      <c r="AQ8" s="43">
        <f t="shared" si="5"/>
        <v>8</v>
      </c>
      <c r="AR8" s="41"/>
      <c r="AS8" s="41"/>
      <c r="AT8" s="53"/>
      <c r="AU8" s="54"/>
      <c r="AV8" s="54"/>
      <c r="AW8" s="25"/>
      <c r="AX8" s="4"/>
    </row>
    <row r="9" spans="1:50" ht="42" customHeight="1" x14ac:dyDescent="0.4">
      <c r="A9" s="35">
        <v>4</v>
      </c>
      <c r="B9" s="55" t="s">
        <v>66</v>
      </c>
      <c r="C9" s="37" t="s">
        <v>38</v>
      </c>
      <c r="D9" s="56" t="s">
        <v>58</v>
      </c>
      <c r="E9" s="57" t="s">
        <v>67</v>
      </c>
      <c r="F9" s="58" t="s">
        <v>68</v>
      </c>
      <c r="G9" s="59" t="s">
        <v>42</v>
      </c>
      <c r="H9" s="58"/>
      <c r="I9" s="61" t="s">
        <v>69</v>
      </c>
      <c r="J9" s="40" t="s">
        <v>58</v>
      </c>
      <c r="K9" s="62">
        <v>44592</v>
      </c>
      <c r="L9" s="43"/>
      <c r="M9" s="43"/>
      <c r="N9" s="41"/>
      <c r="O9" s="43">
        <v>1</v>
      </c>
      <c r="P9" s="45">
        <f t="shared" si="0"/>
        <v>1</v>
      </c>
      <c r="Q9" s="46">
        <f t="shared" ref="Q9:T9" si="8">AJ9</f>
        <v>1</v>
      </c>
      <c r="R9" s="46">
        <f t="shared" si="8"/>
        <v>1</v>
      </c>
      <c r="S9" s="46">
        <f t="shared" si="8"/>
        <v>1</v>
      </c>
      <c r="T9" s="47">
        <f t="shared" si="8"/>
        <v>1</v>
      </c>
      <c r="U9" s="48"/>
      <c r="V9" s="37"/>
      <c r="W9" s="37"/>
      <c r="X9" s="37"/>
      <c r="Y9" s="49"/>
      <c r="Z9" s="50"/>
      <c r="AA9" s="37"/>
      <c r="AB9" s="37"/>
      <c r="AC9" s="37"/>
      <c r="AD9" s="49"/>
      <c r="AE9" s="50"/>
      <c r="AF9" s="37"/>
      <c r="AG9" s="37"/>
      <c r="AH9" s="37"/>
      <c r="AI9" s="49"/>
      <c r="AJ9" s="52">
        <f t="shared" ref="AJ9:AN9" si="9">P9-Z9+AE9+U9</f>
        <v>1</v>
      </c>
      <c r="AK9" s="46">
        <f t="shared" si="9"/>
        <v>1</v>
      </c>
      <c r="AL9" s="46">
        <f t="shared" si="9"/>
        <v>1</v>
      </c>
      <c r="AM9" s="46">
        <f t="shared" si="9"/>
        <v>1</v>
      </c>
      <c r="AN9" s="46">
        <f t="shared" si="9"/>
        <v>1</v>
      </c>
      <c r="AO9" s="37"/>
      <c r="AP9" s="37"/>
      <c r="AQ9" s="43">
        <f t="shared" si="5"/>
        <v>1</v>
      </c>
      <c r="AR9" s="41"/>
      <c r="AS9" s="41"/>
      <c r="AT9" s="53"/>
      <c r="AU9" s="54"/>
      <c r="AV9" s="54"/>
      <c r="AW9" s="4"/>
      <c r="AX9" s="4"/>
    </row>
    <row r="10" spans="1:50" ht="42" customHeight="1" x14ac:dyDescent="0.4">
      <c r="A10" s="35">
        <v>5</v>
      </c>
      <c r="B10" s="55" t="s">
        <v>70</v>
      </c>
      <c r="C10" s="37" t="s">
        <v>52</v>
      </c>
      <c r="D10" s="56"/>
      <c r="E10" s="57" t="s">
        <v>71</v>
      </c>
      <c r="F10" s="58"/>
      <c r="G10" s="59" t="s">
        <v>42</v>
      </c>
      <c r="H10" s="58"/>
      <c r="I10" s="61"/>
      <c r="J10" s="37" t="s">
        <v>72</v>
      </c>
      <c r="K10" s="62">
        <v>45464</v>
      </c>
      <c r="L10" s="43"/>
      <c r="M10" s="43">
        <v>87</v>
      </c>
      <c r="N10" s="41"/>
      <c r="O10" s="43">
        <v>2</v>
      </c>
      <c r="P10" s="45">
        <f t="shared" si="0"/>
        <v>2</v>
      </c>
      <c r="Q10" s="46">
        <f t="shared" ref="Q10:T10" si="10">AJ10</f>
        <v>2</v>
      </c>
      <c r="R10" s="46">
        <f t="shared" si="10"/>
        <v>2</v>
      </c>
      <c r="S10" s="46">
        <f t="shared" si="10"/>
        <v>2</v>
      </c>
      <c r="T10" s="47">
        <f t="shared" si="10"/>
        <v>2</v>
      </c>
      <c r="U10" s="48"/>
      <c r="V10" s="37"/>
      <c r="W10" s="37"/>
      <c r="X10" s="37"/>
      <c r="Y10" s="49"/>
      <c r="Z10" s="50"/>
      <c r="AA10" s="37"/>
      <c r="AB10" s="37"/>
      <c r="AC10" s="37"/>
      <c r="AD10" s="49"/>
      <c r="AE10" s="50"/>
      <c r="AF10" s="37"/>
      <c r="AG10" s="37"/>
      <c r="AH10" s="37"/>
      <c r="AI10" s="49"/>
      <c r="AJ10" s="52">
        <f t="shared" ref="AJ10:AN10" si="11">P10-Z10+AE10+U10</f>
        <v>2</v>
      </c>
      <c r="AK10" s="46">
        <f t="shared" si="11"/>
        <v>2</v>
      </c>
      <c r="AL10" s="46">
        <f t="shared" si="11"/>
        <v>2</v>
      </c>
      <c r="AM10" s="46">
        <f t="shared" si="11"/>
        <v>2</v>
      </c>
      <c r="AN10" s="46">
        <f t="shared" si="11"/>
        <v>2</v>
      </c>
      <c r="AO10" s="37"/>
      <c r="AP10" s="37"/>
      <c r="AQ10" s="43">
        <f t="shared" si="5"/>
        <v>2</v>
      </c>
      <c r="AR10" s="41"/>
      <c r="AS10" s="41"/>
      <c r="AT10" s="53"/>
      <c r="AU10" s="54"/>
      <c r="AV10" s="54"/>
      <c r="AW10" s="4"/>
      <c r="AX10" s="4"/>
    </row>
    <row r="11" spans="1:50" ht="42" customHeight="1" x14ac:dyDescent="0.4">
      <c r="A11" s="35">
        <v>6</v>
      </c>
      <c r="B11" s="55" t="s">
        <v>73</v>
      </c>
      <c r="C11" s="37" t="s">
        <v>74</v>
      </c>
      <c r="D11" s="56" t="s">
        <v>39</v>
      </c>
      <c r="E11" s="57" t="s">
        <v>75</v>
      </c>
      <c r="F11" s="58" t="s">
        <v>76</v>
      </c>
      <c r="G11" s="59"/>
      <c r="H11" s="58"/>
      <c r="I11" s="61" t="s">
        <v>77</v>
      </c>
      <c r="J11" s="37" t="s">
        <v>72</v>
      </c>
      <c r="K11" s="62"/>
      <c r="L11" s="43"/>
      <c r="M11" s="43">
        <v>113</v>
      </c>
      <c r="N11" s="41"/>
      <c r="O11" s="43">
        <v>1</v>
      </c>
      <c r="P11" s="45">
        <f t="shared" si="0"/>
        <v>1</v>
      </c>
      <c r="Q11" s="46">
        <f t="shared" ref="Q11:T11" si="12">AJ11</f>
        <v>1</v>
      </c>
      <c r="R11" s="46">
        <f t="shared" si="12"/>
        <v>1</v>
      </c>
      <c r="S11" s="46">
        <f t="shared" si="12"/>
        <v>1</v>
      </c>
      <c r="T11" s="47">
        <f t="shared" si="12"/>
        <v>1</v>
      </c>
      <c r="U11" s="48"/>
      <c r="V11" s="37"/>
      <c r="W11" s="37"/>
      <c r="X11" s="37"/>
      <c r="Y11" s="49"/>
      <c r="Z11" s="50"/>
      <c r="AA11" s="37"/>
      <c r="AB11" s="37"/>
      <c r="AC11" s="37"/>
      <c r="AD11" s="49"/>
      <c r="AE11" s="50"/>
      <c r="AF11" s="37"/>
      <c r="AG11" s="37"/>
      <c r="AH11" s="37"/>
      <c r="AI11" s="49"/>
      <c r="AJ11" s="52">
        <f t="shared" ref="AJ11:AN11" si="13">P11-Z11+AE11+U11</f>
        <v>1</v>
      </c>
      <c r="AK11" s="46">
        <f t="shared" si="13"/>
        <v>1</v>
      </c>
      <c r="AL11" s="46">
        <f t="shared" si="13"/>
        <v>1</v>
      </c>
      <c r="AM11" s="46">
        <f t="shared" si="13"/>
        <v>1</v>
      </c>
      <c r="AN11" s="46">
        <f t="shared" si="13"/>
        <v>1</v>
      </c>
      <c r="AO11" s="37"/>
      <c r="AP11" s="37"/>
      <c r="AQ11" s="43">
        <f t="shared" si="5"/>
        <v>1</v>
      </c>
      <c r="AR11" s="41"/>
      <c r="AS11" s="41"/>
      <c r="AT11" s="53"/>
      <c r="AU11" s="54"/>
      <c r="AV11" s="54"/>
      <c r="AW11" s="4"/>
      <c r="AX11" s="4"/>
    </row>
    <row r="12" spans="1:50" ht="42" customHeight="1" x14ac:dyDescent="0.4">
      <c r="A12" s="35">
        <v>7</v>
      </c>
      <c r="B12" s="55" t="s">
        <v>78</v>
      </c>
      <c r="C12" s="37" t="s">
        <v>74</v>
      </c>
      <c r="D12" s="56" t="s">
        <v>59</v>
      </c>
      <c r="E12" s="57" t="s">
        <v>79</v>
      </c>
      <c r="F12" s="58" t="s">
        <v>80</v>
      </c>
      <c r="G12" s="59" t="s">
        <v>42</v>
      </c>
      <c r="H12" s="58"/>
      <c r="I12" s="61" t="s">
        <v>81</v>
      </c>
      <c r="J12" s="37" t="s">
        <v>72</v>
      </c>
      <c r="K12" s="62">
        <v>45582</v>
      </c>
      <c r="L12" s="43"/>
      <c r="M12" s="43">
        <v>81</v>
      </c>
      <c r="N12" s="53"/>
      <c r="O12" s="43">
        <v>2</v>
      </c>
      <c r="P12" s="45">
        <f t="shared" si="0"/>
        <v>2</v>
      </c>
      <c r="Q12" s="46">
        <f t="shared" ref="Q12:T12" si="14">AJ12</f>
        <v>2</v>
      </c>
      <c r="R12" s="46">
        <f t="shared" si="14"/>
        <v>2</v>
      </c>
      <c r="S12" s="46">
        <f t="shared" si="14"/>
        <v>2</v>
      </c>
      <c r="T12" s="47">
        <f t="shared" si="14"/>
        <v>2</v>
      </c>
      <c r="U12" s="48"/>
      <c r="V12" s="37"/>
      <c r="W12" s="37"/>
      <c r="X12" s="37"/>
      <c r="Y12" s="49"/>
      <c r="Z12" s="50"/>
      <c r="AA12" s="37"/>
      <c r="AB12" s="37"/>
      <c r="AC12" s="37"/>
      <c r="AD12" s="49"/>
      <c r="AE12" s="50"/>
      <c r="AF12" s="37"/>
      <c r="AG12" s="37"/>
      <c r="AH12" s="37"/>
      <c r="AI12" s="49"/>
      <c r="AJ12" s="52">
        <f t="shared" ref="AJ12:AN12" si="15">P12-Z12+AE12+U12</f>
        <v>2</v>
      </c>
      <c r="AK12" s="46">
        <f t="shared" si="15"/>
        <v>2</v>
      </c>
      <c r="AL12" s="46">
        <f t="shared" si="15"/>
        <v>2</v>
      </c>
      <c r="AM12" s="46">
        <f t="shared" si="15"/>
        <v>2</v>
      </c>
      <c r="AN12" s="46">
        <f t="shared" si="15"/>
        <v>2</v>
      </c>
      <c r="AO12" s="37"/>
      <c r="AP12" s="37"/>
      <c r="AQ12" s="43">
        <f t="shared" si="5"/>
        <v>2</v>
      </c>
      <c r="AR12" s="41"/>
      <c r="AS12" s="41"/>
      <c r="AT12" s="53"/>
      <c r="AU12" s="54"/>
      <c r="AV12" s="54"/>
      <c r="AW12" s="4"/>
      <c r="AX12" s="4"/>
    </row>
    <row r="13" spans="1:50" ht="42" customHeight="1" x14ac:dyDescent="0.4">
      <c r="A13" s="35">
        <v>8</v>
      </c>
      <c r="B13" s="55" t="s">
        <v>82</v>
      </c>
      <c r="C13" s="37" t="s">
        <v>38</v>
      </c>
      <c r="D13" s="56" t="s">
        <v>58</v>
      </c>
      <c r="E13" s="57" t="s">
        <v>83</v>
      </c>
      <c r="F13" s="58"/>
      <c r="G13" s="59" t="s">
        <v>42</v>
      </c>
      <c r="H13" s="58"/>
      <c r="I13" s="61" t="s">
        <v>84</v>
      </c>
      <c r="J13" s="40" t="s">
        <v>58</v>
      </c>
      <c r="K13" s="66">
        <v>44592</v>
      </c>
      <c r="L13" s="43"/>
      <c r="M13" s="43"/>
      <c r="N13" s="41"/>
      <c r="O13" s="43">
        <v>3</v>
      </c>
      <c r="P13" s="45">
        <f t="shared" si="0"/>
        <v>3</v>
      </c>
      <c r="Q13" s="46">
        <f t="shared" ref="Q13:T13" si="16">AJ13</f>
        <v>3</v>
      </c>
      <c r="R13" s="46">
        <f t="shared" si="16"/>
        <v>3</v>
      </c>
      <c r="S13" s="46">
        <f t="shared" si="16"/>
        <v>3</v>
      </c>
      <c r="T13" s="47">
        <f t="shared" si="16"/>
        <v>3</v>
      </c>
      <c r="U13" s="48"/>
      <c r="V13" s="37"/>
      <c r="W13" s="37"/>
      <c r="X13" s="37"/>
      <c r="Y13" s="49"/>
      <c r="Z13" s="50"/>
      <c r="AA13" s="37"/>
      <c r="AB13" s="37"/>
      <c r="AC13" s="37"/>
      <c r="AD13" s="49"/>
      <c r="AE13" s="50"/>
      <c r="AF13" s="37"/>
      <c r="AG13" s="37"/>
      <c r="AH13" s="37"/>
      <c r="AI13" s="49"/>
      <c r="AJ13" s="52">
        <f t="shared" ref="AJ13:AN13" si="17">P13-Z13+AE13+U13</f>
        <v>3</v>
      </c>
      <c r="AK13" s="46">
        <f t="shared" si="17"/>
        <v>3</v>
      </c>
      <c r="AL13" s="46">
        <f t="shared" si="17"/>
        <v>3</v>
      </c>
      <c r="AM13" s="46">
        <f t="shared" si="17"/>
        <v>3</v>
      </c>
      <c r="AN13" s="46">
        <f t="shared" si="17"/>
        <v>3</v>
      </c>
      <c r="AO13" s="37"/>
      <c r="AP13" s="37"/>
      <c r="AQ13" s="43">
        <f t="shared" si="5"/>
        <v>3</v>
      </c>
      <c r="AR13" s="41"/>
      <c r="AS13" s="41"/>
      <c r="AT13" s="53"/>
      <c r="AU13" s="54"/>
      <c r="AV13" s="54"/>
      <c r="AW13" s="4"/>
      <c r="AX13" s="4"/>
    </row>
    <row r="14" spans="1:50" ht="42" customHeight="1" x14ac:dyDescent="0.4">
      <c r="A14" s="35">
        <v>9</v>
      </c>
      <c r="B14" s="55" t="s">
        <v>85</v>
      </c>
      <c r="C14" s="37" t="s">
        <v>74</v>
      </c>
      <c r="D14" s="56" t="s">
        <v>59</v>
      </c>
      <c r="E14" s="57" t="s">
        <v>86</v>
      </c>
      <c r="F14" s="58" t="s">
        <v>87</v>
      </c>
      <c r="G14" s="59" t="s">
        <v>42</v>
      </c>
      <c r="H14" s="58"/>
      <c r="I14" s="61" t="s">
        <v>88</v>
      </c>
      <c r="J14" s="40" t="s">
        <v>72</v>
      </c>
      <c r="K14" s="62">
        <v>45673</v>
      </c>
      <c r="L14" s="43" t="s">
        <v>89</v>
      </c>
      <c r="M14" s="43">
        <v>131</v>
      </c>
      <c r="N14" s="41" t="s">
        <v>1759</v>
      </c>
      <c r="O14" s="43">
        <v>0</v>
      </c>
      <c r="P14" s="45">
        <f t="shared" si="0"/>
        <v>0</v>
      </c>
      <c r="Q14" s="46">
        <f t="shared" ref="Q14:T14" si="18">AJ14</f>
        <v>0</v>
      </c>
      <c r="R14" s="46">
        <f t="shared" si="18"/>
        <v>0</v>
      </c>
      <c r="S14" s="46">
        <f t="shared" si="18"/>
        <v>0</v>
      </c>
      <c r="T14" s="47">
        <f t="shared" si="18"/>
        <v>0</v>
      </c>
      <c r="U14" s="48"/>
      <c r="V14" s="37"/>
      <c r="W14" s="37">
        <v>4</v>
      </c>
      <c r="X14" s="37"/>
      <c r="Y14" s="49"/>
      <c r="Z14" s="50"/>
      <c r="AA14" s="37"/>
      <c r="AB14" s="37">
        <v>4</v>
      </c>
      <c r="AC14" s="37"/>
      <c r="AD14" s="49"/>
      <c r="AE14" s="50"/>
      <c r="AF14" s="37"/>
      <c r="AG14" s="37"/>
      <c r="AH14" s="37"/>
      <c r="AI14" s="49"/>
      <c r="AJ14" s="52">
        <f t="shared" ref="AJ14:AN14" si="19">P14-Z14+AE14+U14</f>
        <v>0</v>
      </c>
      <c r="AK14" s="46">
        <f t="shared" si="19"/>
        <v>0</v>
      </c>
      <c r="AL14" s="46">
        <f t="shared" si="19"/>
        <v>0</v>
      </c>
      <c r="AM14" s="46">
        <f t="shared" si="19"/>
        <v>0</v>
      </c>
      <c r="AN14" s="46">
        <f t="shared" si="19"/>
        <v>0</v>
      </c>
      <c r="AO14" s="37"/>
      <c r="AP14" s="37"/>
      <c r="AQ14" s="43">
        <f t="shared" si="5"/>
        <v>0</v>
      </c>
      <c r="AR14" s="41"/>
      <c r="AS14" s="41">
        <v>285</v>
      </c>
      <c r="AT14" s="53"/>
      <c r="AU14" s="54"/>
      <c r="AV14" s="54"/>
      <c r="AW14" s="4"/>
      <c r="AX14" s="4"/>
    </row>
    <row r="15" spans="1:50" ht="42" customHeight="1" x14ac:dyDescent="0.4">
      <c r="A15" s="35">
        <v>10</v>
      </c>
      <c r="B15" s="67" t="s">
        <v>90</v>
      </c>
      <c r="C15" s="68" t="s">
        <v>91</v>
      </c>
      <c r="D15" s="37"/>
      <c r="E15" s="41" t="s">
        <v>92</v>
      </c>
      <c r="F15" s="68" t="s">
        <v>93</v>
      </c>
      <c r="G15" s="69" t="s">
        <v>42</v>
      </c>
      <c r="H15" s="70">
        <v>150</v>
      </c>
      <c r="I15" s="41" t="s">
        <v>94</v>
      </c>
      <c r="J15" s="39"/>
      <c r="K15" s="42">
        <v>44592</v>
      </c>
      <c r="L15" s="43"/>
      <c r="M15" s="43"/>
      <c r="N15" s="44"/>
      <c r="O15" s="43">
        <v>5</v>
      </c>
      <c r="P15" s="45">
        <f t="shared" si="0"/>
        <v>5</v>
      </c>
      <c r="Q15" s="46">
        <f t="shared" ref="Q15:T15" si="20">AJ15</f>
        <v>5</v>
      </c>
      <c r="R15" s="46">
        <f t="shared" si="20"/>
        <v>5</v>
      </c>
      <c r="S15" s="46">
        <f t="shared" si="20"/>
        <v>5</v>
      </c>
      <c r="T15" s="47">
        <f t="shared" si="20"/>
        <v>5</v>
      </c>
      <c r="U15" s="48"/>
      <c r="V15" s="37"/>
      <c r="W15" s="37"/>
      <c r="X15" s="37"/>
      <c r="Y15" s="49"/>
      <c r="Z15" s="50"/>
      <c r="AA15" s="37"/>
      <c r="AB15" s="37"/>
      <c r="AC15" s="37"/>
      <c r="AD15" s="49"/>
      <c r="AE15" s="50"/>
      <c r="AF15" s="37"/>
      <c r="AG15" s="37"/>
      <c r="AH15" s="37"/>
      <c r="AI15" s="49"/>
      <c r="AJ15" s="52">
        <f t="shared" ref="AJ15:AN15" si="21">P15-Z15+AE15+U15</f>
        <v>5</v>
      </c>
      <c r="AK15" s="46">
        <f t="shared" si="21"/>
        <v>5</v>
      </c>
      <c r="AL15" s="46">
        <f t="shared" si="21"/>
        <v>5</v>
      </c>
      <c r="AM15" s="46">
        <f t="shared" si="21"/>
        <v>5</v>
      </c>
      <c r="AN15" s="46">
        <f t="shared" si="21"/>
        <v>5</v>
      </c>
      <c r="AO15" s="37"/>
      <c r="AP15" s="37"/>
      <c r="AQ15" s="43">
        <f t="shared" si="5"/>
        <v>5</v>
      </c>
      <c r="AR15" s="41"/>
      <c r="AS15" s="41"/>
      <c r="AT15" s="53"/>
      <c r="AU15" s="54"/>
      <c r="AV15" s="54"/>
      <c r="AW15" s="4"/>
      <c r="AX15" s="4"/>
    </row>
    <row r="16" spans="1:50" ht="42" customHeight="1" x14ac:dyDescent="0.4">
      <c r="A16" s="35">
        <v>11</v>
      </c>
      <c r="B16" s="53" t="s">
        <v>96</v>
      </c>
      <c r="C16" s="41" t="s">
        <v>97</v>
      </c>
      <c r="D16" s="37" t="s">
        <v>98</v>
      </c>
      <c r="E16" s="41" t="s">
        <v>99</v>
      </c>
      <c r="F16" s="37" t="s">
        <v>100</v>
      </c>
      <c r="G16" s="38" t="s">
        <v>42</v>
      </c>
      <c r="H16" s="40">
        <v>9180</v>
      </c>
      <c r="I16" s="41" t="s">
        <v>101</v>
      </c>
      <c r="J16" s="37" t="s">
        <v>72</v>
      </c>
      <c r="K16" s="42">
        <v>45316</v>
      </c>
      <c r="L16" s="43"/>
      <c r="M16" s="43">
        <v>15</v>
      </c>
      <c r="N16" s="44"/>
      <c r="O16" s="43">
        <v>0</v>
      </c>
      <c r="P16" s="45">
        <f t="shared" si="0"/>
        <v>0</v>
      </c>
      <c r="Q16" s="46">
        <f t="shared" ref="Q16:T16" si="22">AJ16</f>
        <v>0</v>
      </c>
      <c r="R16" s="46">
        <f t="shared" si="22"/>
        <v>0</v>
      </c>
      <c r="S16" s="46">
        <f t="shared" si="22"/>
        <v>0</v>
      </c>
      <c r="T16" s="47">
        <f t="shared" si="22"/>
        <v>0</v>
      </c>
      <c r="U16" s="48"/>
      <c r="V16" s="37"/>
      <c r="W16" s="37"/>
      <c r="X16" s="37"/>
      <c r="Y16" s="49"/>
      <c r="Z16" s="50"/>
      <c r="AA16" s="37"/>
      <c r="AB16" s="37"/>
      <c r="AC16" s="37"/>
      <c r="AD16" s="49"/>
      <c r="AE16" s="50"/>
      <c r="AF16" s="37"/>
      <c r="AG16" s="37"/>
      <c r="AH16" s="37"/>
      <c r="AI16" s="49"/>
      <c r="AJ16" s="52">
        <f t="shared" ref="AJ16:AN16" si="23">P16-Z16+AE16+U16</f>
        <v>0</v>
      </c>
      <c r="AK16" s="46">
        <f t="shared" si="23"/>
        <v>0</v>
      </c>
      <c r="AL16" s="46">
        <f t="shared" si="23"/>
        <v>0</v>
      </c>
      <c r="AM16" s="46">
        <f t="shared" si="23"/>
        <v>0</v>
      </c>
      <c r="AN16" s="46">
        <f t="shared" si="23"/>
        <v>0</v>
      </c>
      <c r="AO16" s="37"/>
      <c r="AP16" s="37"/>
      <c r="AQ16" s="43">
        <f t="shared" si="5"/>
        <v>0</v>
      </c>
      <c r="AR16" s="41"/>
      <c r="AS16" s="41"/>
      <c r="AT16" s="53"/>
      <c r="AU16" s="54"/>
      <c r="AV16" s="54"/>
      <c r="AW16" s="4"/>
      <c r="AX16" s="4"/>
    </row>
    <row r="17" spans="1:50" ht="42" customHeight="1" x14ac:dyDescent="0.4">
      <c r="A17" s="35">
        <v>12</v>
      </c>
      <c r="B17" s="53" t="s">
        <v>102</v>
      </c>
      <c r="C17" s="68" t="s">
        <v>91</v>
      </c>
      <c r="D17" s="37" t="s">
        <v>98</v>
      </c>
      <c r="E17" s="41" t="s">
        <v>103</v>
      </c>
      <c r="F17" s="37" t="s">
        <v>104</v>
      </c>
      <c r="G17" s="38" t="s">
        <v>42</v>
      </c>
      <c r="H17" s="40">
        <v>4600</v>
      </c>
      <c r="I17" s="41" t="s">
        <v>103</v>
      </c>
      <c r="J17" s="37" t="s">
        <v>72</v>
      </c>
      <c r="K17" s="42">
        <v>45216</v>
      </c>
      <c r="L17" s="43">
        <v>2015</v>
      </c>
      <c r="M17" s="43">
        <v>451</v>
      </c>
      <c r="N17" s="44"/>
      <c r="O17" s="43">
        <v>0</v>
      </c>
      <c r="P17" s="45">
        <f t="shared" si="0"/>
        <v>0</v>
      </c>
      <c r="Q17" s="46">
        <f t="shared" ref="Q17:T17" si="24">AJ17</f>
        <v>0</v>
      </c>
      <c r="R17" s="46">
        <f t="shared" si="24"/>
        <v>0</v>
      </c>
      <c r="S17" s="46">
        <f t="shared" si="24"/>
        <v>0</v>
      </c>
      <c r="T17" s="47">
        <f t="shared" si="24"/>
        <v>0</v>
      </c>
      <c r="U17" s="48"/>
      <c r="V17" s="37"/>
      <c r="W17" s="37"/>
      <c r="X17" s="37"/>
      <c r="Y17" s="49"/>
      <c r="Z17" s="50"/>
      <c r="AA17" s="37"/>
      <c r="AB17" s="37"/>
      <c r="AC17" s="37"/>
      <c r="AD17" s="49"/>
      <c r="AE17" s="50"/>
      <c r="AF17" s="37"/>
      <c r="AG17" s="37"/>
      <c r="AH17" s="37"/>
      <c r="AI17" s="49"/>
      <c r="AJ17" s="52">
        <f t="shared" ref="AJ17:AN17" si="25">P17-Z17+AE17+U17</f>
        <v>0</v>
      </c>
      <c r="AK17" s="46">
        <f t="shared" si="25"/>
        <v>0</v>
      </c>
      <c r="AL17" s="46">
        <f t="shared" si="25"/>
        <v>0</v>
      </c>
      <c r="AM17" s="46">
        <f t="shared" si="25"/>
        <v>0</v>
      </c>
      <c r="AN17" s="46">
        <f t="shared" si="25"/>
        <v>0</v>
      </c>
      <c r="AO17" s="37"/>
      <c r="AP17" s="37"/>
      <c r="AQ17" s="43">
        <f t="shared" si="5"/>
        <v>0</v>
      </c>
      <c r="AR17" s="41"/>
      <c r="AS17" s="41"/>
      <c r="AT17" s="53"/>
      <c r="AU17" s="54"/>
      <c r="AV17" s="54"/>
      <c r="AW17" s="4"/>
      <c r="AX17" s="4"/>
    </row>
    <row r="18" spans="1:50" ht="42" customHeight="1" x14ac:dyDescent="0.4">
      <c r="A18" s="35">
        <v>13</v>
      </c>
      <c r="B18" s="53" t="s">
        <v>105</v>
      </c>
      <c r="C18" s="41" t="s">
        <v>97</v>
      </c>
      <c r="D18" s="37" t="s">
        <v>98</v>
      </c>
      <c r="E18" s="41" t="s">
        <v>106</v>
      </c>
      <c r="F18" s="37" t="s">
        <v>107</v>
      </c>
      <c r="G18" s="38" t="s">
        <v>42</v>
      </c>
      <c r="H18" s="40">
        <v>2800</v>
      </c>
      <c r="I18" s="41" t="s">
        <v>108</v>
      </c>
      <c r="J18" s="37" t="s">
        <v>72</v>
      </c>
      <c r="K18" s="42">
        <v>45107</v>
      </c>
      <c r="L18" s="43" t="s">
        <v>109</v>
      </c>
      <c r="M18" s="43">
        <v>393</v>
      </c>
      <c r="N18" s="41"/>
      <c r="O18" s="43">
        <v>5</v>
      </c>
      <c r="P18" s="45">
        <f t="shared" si="0"/>
        <v>5</v>
      </c>
      <c r="Q18" s="46">
        <f t="shared" ref="Q18:T18" si="26">AJ18</f>
        <v>5</v>
      </c>
      <c r="R18" s="46">
        <f t="shared" si="26"/>
        <v>5</v>
      </c>
      <c r="S18" s="46">
        <f t="shared" si="26"/>
        <v>5</v>
      </c>
      <c r="T18" s="47">
        <f t="shared" si="26"/>
        <v>5</v>
      </c>
      <c r="U18" s="48"/>
      <c r="V18" s="37"/>
      <c r="W18" s="37"/>
      <c r="X18" s="37"/>
      <c r="Y18" s="49"/>
      <c r="Z18" s="50"/>
      <c r="AA18" s="37"/>
      <c r="AB18" s="37"/>
      <c r="AC18" s="37"/>
      <c r="AD18" s="49"/>
      <c r="AE18" s="50"/>
      <c r="AF18" s="37"/>
      <c r="AG18" s="37"/>
      <c r="AH18" s="37"/>
      <c r="AI18" s="49"/>
      <c r="AJ18" s="52">
        <f t="shared" ref="AJ18:AN18" si="27">P18-Z18+AE18+U18</f>
        <v>5</v>
      </c>
      <c r="AK18" s="46">
        <f t="shared" si="27"/>
        <v>5</v>
      </c>
      <c r="AL18" s="46">
        <f t="shared" si="27"/>
        <v>5</v>
      </c>
      <c r="AM18" s="46">
        <f t="shared" si="27"/>
        <v>5</v>
      </c>
      <c r="AN18" s="46">
        <f t="shared" si="27"/>
        <v>5</v>
      </c>
      <c r="AO18" s="37"/>
      <c r="AP18" s="37"/>
      <c r="AQ18" s="43">
        <f t="shared" si="5"/>
        <v>5</v>
      </c>
      <c r="AR18" s="41"/>
      <c r="AS18" s="41"/>
      <c r="AT18" s="53"/>
      <c r="AU18" s="54"/>
      <c r="AV18" s="54"/>
      <c r="AW18" s="4"/>
      <c r="AX18" s="4"/>
    </row>
    <row r="19" spans="1:50" ht="42" customHeight="1" x14ac:dyDescent="0.4">
      <c r="A19" s="35">
        <v>14</v>
      </c>
      <c r="B19" s="53" t="s">
        <v>110</v>
      </c>
      <c r="C19" s="68" t="s">
        <v>91</v>
      </c>
      <c r="D19" s="37" t="s">
        <v>98</v>
      </c>
      <c r="E19" s="41" t="s">
        <v>111</v>
      </c>
      <c r="F19" s="37" t="s">
        <v>112</v>
      </c>
      <c r="G19" s="71" t="s">
        <v>42</v>
      </c>
      <c r="H19" s="40">
        <v>9180</v>
      </c>
      <c r="I19" s="41" t="s">
        <v>113</v>
      </c>
      <c r="J19" s="37" t="s">
        <v>72</v>
      </c>
      <c r="K19" s="72">
        <v>45316</v>
      </c>
      <c r="L19" s="43"/>
      <c r="M19" s="43">
        <v>15</v>
      </c>
      <c r="N19" s="44"/>
      <c r="O19" s="43">
        <v>0</v>
      </c>
      <c r="P19" s="45">
        <f t="shared" si="0"/>
        <v>0</v>
      </c>
      <c r="Q19" s="46">
        <f t="shared" ref="Q19:T19" si="28">AJ19</f>
        <v>0</v>
      </c>
      <c r="R19" s="46">
        <f t="shared" si="28"/>
        <v>0</v>
      </c>
      <c r="S19" s="46">
        <f t="shared" si="28"/>
        <v>0</v>
      </c>
      <c r="T19" s="47">
        <f t="shared" si="28"/>
        <v>0</v>
      </c>
      <c r="U19" s="48"/>
      <c r="V19" s="37"/>
      <c r="W19" s="37"/>
      <c r="X19" s="37"/>
      <c r="Y19" s="49"/>
      <c r="Z19" s="50"/>
      <c r="AA19" s="37"/>
      <c r="AB19" s="37"/>
      <c r="AC19" s="37"/>
      <c r="AD19" s="49"/>
      <c r="AE19" s="50"/>
      <c r="AF19" s="37"/>
      <c r="AG19" s="37"/>
      <c r="AH19" s="37"/>
      <c r="AI19" s="49"/>
      <c r="AJ19" s="52">
        <f t="shared" ref="AJ19:AN19" si="29">P19-Z19+AE19+U19</f>
        <v>0</v>
      </c>
      <c r="AK19" s="46">
        <f t="shared" si="29"/>
        <v>0</v>
      </c>
      <c r="AL19" s="46">
        <f t="shared" si="29"/>
        <v>0</v>
      </c>
      <c r="AM19" s="46">
        <f t="shared" si="29"/>
        <v>0</v>
      </c>
      <c r="AN19" s="46">
        <f t="shared" si="29"/>
        <v>0</v>
      </c>
      <c r="AO19" s="37"/>
      <c r="AP19" s="37"/>
      <c r="AQ19" s="43">
        <f t="shared" si="5"/>
        <v>0</v>
      </c>
      <c r="AR19" s="41"/>
      <c r="AS19" s="41"/>
      <c r="AT19" s="53"/>
      <c r="AU19" s="54"/>
      <c r="AV19" s="54"/>
      <c r="AW19" s="4"/>
      <c r="AX19" s="4"/>
    </row>
    <row r="20" spans="1:50" ht="42" customHeight="1" x14ac:dyDescent="0.4">
      <c r="A20" s="35">
        <v>15</v>
      </c>
      <c r="B20" s="44" t="s">
        <v>114</v>
      </c>
      <c r="C20" s="41" t="s">
        <v>97</v>
      </c>
      <c r="D20" s="41" t="s">
        <v>98</v>
      </c>
      <c r="E20" s="41" t="s">
        <v>115</v>
      </c>
      <c r="F20" s="41" t="s">
        <v>116</v>
      </c>
      <c r="G20" s="44" t="s">
        <v>42</v>
      </c>
      <c r="H20" s="74">
        <v>36300</v>
      </c>
      <c r="I20" s="41" t="s">
        <v>117</v>
      </c>
      <c r="J20" s="37" t="s">
        <v>72</v>
      </c>
      <c r="K20" s="72">
        <v>45299</v>
      </c>
      <c r="L20" s="43"/>
      <c r="M20" s="43">
        <v>6</v>
      </c>
      <c r="N20" s="44"/>
      <c r="O20" s="43">
        <v>0</v>
      </c>
      <c r="P20" s="45">
        <f t="shared" si="0"/>
        <v>0</v>
      </c>
      <c r="Q20" s="46">
        <f t="shared" ref="Q20:T20" si="30">AJ20</f>
        <v>0</v>
      </c>
      <c r="R20" s="46">
        <f t="shared" si="30"/>
        <v>0</v>
      </c>
      <c r="S20" s="46">
        <f t="shared" si="30"/>
        <v>0</v>
      </c>
      <c r="T20" s="47">
        <f t="shared" si="30"/>
        <v>0</v>
      </c>
      <c r="U20" s="48"/>
      <c r="V20" s="37"/>
      <c r="W20" s="37"/>
      <c r="X20" s="37"/>
      <c r="Y20" s="49"/>
      <c r="Z20" s="50"/>
      <c r="AA20" s="37"/>
      <c r="AB20" s="37"/>
      <c r="AC20" s="37"/>
      <c r="AD20" s="49"/>
      <c r="AE20" s="50"/>
      <c r="AF20" s="37"/>
      <c r="AG20" s="37"/>
      <c r="AH20" s="37"/>
      <c r="AI20" s="49"/>
      <c r="AJ20" s="52">
        <f t="shared" ref="AJ20:AN20" si="31">P20-Z20+AE20+U20</f>
        <v>0</v>
      </c>
      <c r="AK20" s="46">
        <f t="shared" si="31"/>
        <v>0</v>
      </c>
      <c r="AL20" s="46">
        <f t="shared" si="31"/>
        <v>0</v>
      </c>
      <c r="AM20" s="46">
        <f t="shared" si="31"/>
        <v>0</v>
      </c>
      <c r="AN20" s="46">
        <f t="shared" si="31"/>
        <v>0</v>
      </c>
      <c r="AO20" s="37"/>
      <c r="AP20" s="37"/>
      <c r="AQ20" s="43">
        <f t="shared" si="5"/>
        <v>0</v>
      </c>
      <c r="AR20" s="53"/>
      <c r="AS20" s="53"/>
      <c r="AT20" s="53"/>
      <c r="AU20" s="54"/>
      <c r="AV20" s="54"/>
      <c r="AW20" s="4"/>
      <c r="AX20" s="4"/>
    </row>
    <row r="21" spans="1:50" ht="42" customHeight="1" x14ac:dyDescent="0.4">
      <c r="A21" s="35">
        <v>16</v>
      </c>
      <c r="B21" s="44" t="s">
        <v>118</v>
      </c>
      <c r="C21" s="41" t="s">
        <v>97</v>
      </c>
      <c r="D21" s="41" t="s">
        <v>98</v>
      </c>
      <c r="E21" s="41" t="s">
        <v>119</v>
      </c>
      <c r="F21" s="41" t="s">
        <v>120</v>
      </c>
      <c r="G21" s="44" t="s">
        <v>42</v>
      </c>
      <c r="H21" s="74"/>
      <c r="I21" s="41" t="s">
        <v>121</v>
      </c>
      <c r="J21" s="37" t="s">
        <v>72</v>
      </c>
      <c r="K21" s="42">
        <v>45336</v>
      </c>
      <c r="L21" s="75" t="s">
        <v>122</v>
      </c>
      <c r="M21" s="43">
        <v>37</v>
      </c>
      <c r="N21" s="44"/>
      <c r="O21" s="43">
        <v>0</v>
      </c>
      <c r="P21" s="45">
        <f t="shared" si="0"/>
        <v>0</v>
      </c>
      <c r="Q21" s="46">
        <f t="shared" ref="Q21:T21" si="32">AJ21</f>
        <v>0</v>
      </c>
      <c r="R21" s="46">
        <f t="shared" si="32"/>
        <v>0</v>
      </c>
      <c r="S21" s="46">
        <f t="shared" si="32"/>
        <v>0</v>
      </c>
      <c r="T21" s="47">
        <f t="shared" si="32"/>
        <v>0</v>
      </c>
      <c r="U21" s="48"/>
      <c r="V21" s="37"/>
      <c r="W21" s="37"/>
      <c r="X21" s="37"/>
      <c r="Y21" s="49"/>
      <c r="Z21" s="50"/>
      <c r="AA21" s="37"/>
      <c r="AB21" s="37"/>
      <c r="AC21" s="37"/>
      <c r="AD21" s="49"/>
      <c r="AE21" s="50"/>
      <c r="AF21" s="37"/>
      <c r="AG21" s="37"/>
      <c r="AH21" s="37"/>
      <c r="AI21" s="49"/>
      <c r="AJ21" s="52">
        <f t="shared" ref="AJ21:AN21" si="33">P21-Z21+AE21+U21</f>
        <v>0</v>
      </c>
      <c r="AK21" s="46">
        <f t="shared" si="33"/>
        <v>0</v>
      </c>
      <c r="AL21" s="46">
        <f t="shared" si="33"/>
        <v>0</v>
      </c>
      <c r="AM21" s="46">
        <f t="shared" si="33"/>
        <v>0</v>
      </c>
      <c r="AN21" s="46">
        <f t="shared" si="33"/>
        <v>0</v>
      </c>
      <c r="AO21" s="37"/>
      <c r="AP21" s="37"/>
      <c r="AQ21" s="43">
        <f t="shared" si="5"/>
        <v>0</v>
      </c>
      <c r="AR21" s="53"/>
      <c r="AS21" s="53"/>
      <c r="AT21" s="53"/>
      <c r="AU21" s="54"/>
      <c r="AV21" s="54"/>
      <c r="AW21" s="4"/>
      <c r="AX21" s="4"/>
    </row>
    <row r="22" spans="1:50" ht="42" customHeight="1" x14ac:dyDescent="0.4">
      <c r="A22" s="35">
        <v>17</v>
      </c>
      <c r="B22" s="44" t="s">
        <v>123</v>
      </c>
      <c r="C22" s="41" t="s">
        <v>97</v>
      </c>
      <c r="D22" s="41" t="s">
        <v>98</v>
      </c>
      <c r="E22" s="41" t="s">
        <v>124</v>
      </c>
      <c r="F22" s="41" t="s">
        <v>125</v>
      </c>
      <c r="G22" s="44" t="s">
        <v>42</v>
      </c>
      <c r="H22" s="74"/>
      <c r="I22" s="41" t="s">
        <v>126</v>
      </c>
      <c r="J22" s="37" t="s">
        <v>72</v>
      </c>
      <c r="K22" s="42">
        <v>45336</v>
      </c>
      <c r="L22" s="75" t="s">
        <v>122</v>
      </c>
      <c r="M22" s="43">
        <v>37</v>
      </c>
      <c r="N22" s="44"/>
      <c r="O22" s="43">
        <v>0</v>
      </c>
      <c r="P22" s="45">
        <f t="shared" si="0"/>
        <v>0</v>
      </c>
      <c r="Q22" s="46">
        <f t="shared" ref="Q22:T22" si="34">AJ22</f>
        <v>0</v>
      </c>
      <c r="R22" s="46">
        <f t="shared" si="34"/>
        <v>0</v>
      </c>
      <c r="S22" s="46">
        <f t="shared" si="34"/>
        <v>0</v>
      </c>
      <c r="T22" s="47">
        <f t="shared" si="34"/>
        <v>0</v>
      </c>
      <c r="U22" s="48"/>
      <c r="V22" s="37"/>
      <c r="W22" s="37"/>
      <c r="X22" s="37"/>
      <c r="Y22" s="49"/>
      <c r="Z22" s="50"/>
      <c r="AA22" s="37"/>
      <c r="AB22" s="37"/>
      <c r="AC22" s="37"/>
      <c r="AD22" s="49"/>
      <c r="AE22" s="50"/>
      <c r="AF22" s="37"/>
      <c r="AG22" s="37"/>
      <c r="AH22" s="37"/>
      <c r="AI22" s="49"/>
      <c r="AJ22" s="52">
        <f t="shared" ref="AJ22:AN22" si="35">P22-Z22+AE22+U22</f>
        <v>0</v>
      </c>
      <c r="AK22" s="46">
        <f t="shared" si="35"/>
        <v>0</v>
      </c>
      <c r="AL22" s="46">
        <f t="shared" si="35"/>
        <v>0</v>
      </c>
      <c r="AM22" s="46">
        <f t="shared" si="35"/>
        <v>0</v>
      </c>
      <c r="AN22" s="46">
        <f t="shared" si="35"/>
        <v>0</v>
      </c>
      <c r="AO22" s="37"/>
      <c r="AP22" s="37"/>
      <c r="AQ22" s="43">
        <f t="shared" si="5"/>
        <v>0</v>
      </c>
      <c r="AR22" s="53"/>
      <c r="AS22" s="53"/>
      <c r="AT22" s="53"/>
      <c r="AU22" s="54"/>
      <c r="AV22" s="54"/>
      <c r="AW22" s="4"/>
      <c r="AX22" s="4"/>
    </row>
    <row r="23" spans="1:50" ht="42" customHeight="1" x14ac:dyDescent="0.4">
      <c r="A23" s="35">
        <v>18</v>
      </c>
      <c r="B23" s="44" t="s">
        <v>127</v>
      </c>
      <c r="C23" s="41" t="s">
        <v>97</v>
      </c>
      <c r="D23" s="41" t="s">
        <v>98</v>
      </c>
      <c r="E23" s="41" t="s">
        <v>128</v>
      </c>
      <c r="F23" s="41" t="s">
        <v>129</v>
      </c>
      <c r="G23" s="44" t="s">
        <v>42</v>
      </c>
      <c r="H23" s="74"/>
      <c r="I23" s="41" t="s">
        <v>130</v>
      </c>
      <c r="J23" s="37" t="s">
        <v>72</v>
      </c>
      <c r="K23" s="42">
        <v>45336</v>
      </c>
      <c r="L23" s="75" t="s">
        <v>122</v>
      </c>
      <c r="M23" s="43">
        <v>38</v>
      </c>
      <c r="N23" s="44"/>
      <c r="O23" s="43">
        <v>0</v>
      </c>
      <c r="P23" s="45">
        <f t="shared" si="0"/>
        <v>0</v>
      </c>
      <c r="Q23" s="46">
        <f t="shared" ref="Q23:T23" si="36">AJ23</f>
        <v>0</v>
      </c>
      <c r="R23" s="46">
        <f t="shared" si="36"/>
        <v>0</v>
      </c>
      <c r="S23" s="46">
        <f t="shared" si="36"/>
        <v>0</v>
      </c>
      <c r="T23" s="47">
        <f t="shared" si="36"/>
        <v>0</v>
      </c>
      <c r="U23" s="48"/>
      <c r="V23" s="37"/>
      <c r="W23" s="37"/>
      <c r="X23" s="37"/>
      <c r="Y23" s="49"/>
      <c r="Z23" s="50"/>
      <c r="AA23" s="37"/>
      <c r="AB23" s="37"/>
      <c r="AC23" s="37"/>
      <c r="AD23" s="49"/>
      <c r="AE23" s="50"/>
      <c r="AF23" s="37"/>
      <c r="AG23" s="37"/>
      <c r="AH23" s="37"/>
      <c r="AI23" s="49"/>
      <c r="AJ23" s="52">
        <f t="shared" ref="AJ23:AN23" si="37">P23-Z23+AE23+U23</f>
        <v>0</v>
      </c>
      <c r="AK23" s="46">
        <f t="shared" si="37"/>
        <v>0</v>
      </c>
      <c r="AL23" s="46">
        <f t="shared" si="37"/>
        <v>0</v>
      </c>
      <c r="AM23" s="46">
        <f t="shared" si="37"/>
        <v>0</v>
      </c>
      <c r="AN23" s="46">
        <f t="shared" si="37"/>
        <v>0</v>
      </c>
      <c r="AO23" s="37"/>
      <c r="AP23" s="37"/>
      <c r="AQ23" s="43">
        <f t="shared" si="5"/>
        <v>0</v>
      </c>
      <c r="AR23" s="53"/>
      <c r="AS23" s="53"/>
      <c r="AT23" s="53"/>
      <c r="AU23" s="54"/>
      <c r="AV23" s="54"/>
      <c r="AW23" s="4"/>
      <c r="AX23" s="4"/>
    </row>
    <row r="24" spans="1:50" ht="42" customHeight="1" x14ac:dyDescent="0.4">
      <c r="A24" s="35">
        <v>19</v>
      </c>
      <c r="B24" s="44" t="s">
        <v>131</v>
      </c>
      <c r="C24" s="37" t="s">
        <v>132</v>
      </c>
      <c r="D24" s="41"/>
      <c r="E24" s="41" t="s">
        <v>133</v>
      </c>
      <c r="F24" s="41" t="s">
        <v>134</v>
      </c>
      <c r="G24" s="44" t="s">
        <v>42</v>
      </c>
      <c r="H24" s="74"/>
      <c r="I24" s="41" t="s">
        <v>135</v>
      </c>
      <c r="J24" s="37" t="s">
        <v>136</v>
      </c>
      <c r="K24" s="42">
        <v>45454</v>
      </c>
      <c r="L24" s="75" t="s">
        <v>137</v>
      </c>
      <c r="M24" s="43">
        <v>76</v>
      </c>
      <c r="N24" s="44"/>
      <c r="O24" s="43">
        <v>0</v>
      </c>
      <c r="P24" s="45">
        <f t="shared" si="0"/>
        <v>0</v>
      </c>
      <c r="Q24" s="46">
        <f t="shared" ref="Q24:T24" si="38">AJ24</f>
        <v>0</v>
      </c>
      <c r="R24" s="46">
        <f t="shared" si="38"/>
        <v>0</v>
      </c>
      <c r="S24" s="46">
        <f t="shared" si="38"/>
        <v>0</v>
      </c>
      <c r="T24" s="47">
        <f t="shared" si="38"/>
        <v>0</v>
      </c>
      <c r="U24" s="48"/>
      <c r="V24" s="37"/>
      <c r="W24" s="37"/>
      <c r="X24" s="37"/>
      <c r="Y24" s="49"/>
      <c r="Z24" s="50"/>
      <c r="AA24" s="37"/>
      <c r="AB24" s="37"/>
      <c r="AC24" s="37"/>
      <c r="AD24" s="49"/>
      <c r="AE24" s="50"/>
      <c r="AF24" s="37"/>
      <c r="AG24" s="37"/>
      <c r="AH24" s="37"/>
      <c r="AI24" s="49"/>
      <c r="AJ24" s="52">
        <f t="shared" ref="AJ24:AN24" si="39">P24-Z24+AE24+U24</f>
        <v>0</v>
      </c>
      <c r="AK24" s="46">
        <f t="shared" si="39"/>
        <v>0</v>
      </c>
      <c r="AL24" s="46">
        <f t="shared" si="39"/>
        <v>0</v>
      </c>
      <c r="AM24" s="46">
        <f t="shared" si="39"/>
        <v>0</v>
      </c>
      <c r="AN24" s="46">
        <f t="shared" si="39"/>
        <v>0</v>
      </c>
      <c r="AO24" s="37"/>
      <c r="AP24" s="37"/>
      <c r="AQ24" s="43">
        <f t="shared" si="5"/>
        <v>0</v>
      </c>
      <c r="AR24" s="53"/>
      <c r="AS24" s="53"/>
      <c r="AT24" s="53"/>
      <c r="AU24" s="54"/>
      <c r="AV24" s="54"/>
      <c r="AW24" s="4"/>
      <c r="AX24" s="4"/>
    </row>
    <row r="25" spans="1:50" ht="42" customHeight="1" x14ac:dyDescent="0.4">
      <c r="A25" s="35">
        <v>20</v>
      </c>
      <c r="B25" s="53" t="s">
        <v>138</v>
      </c>
      <c r="C25" s="68" t="s">
        <v>91</v>
      </c>
      <c r="D25" s="41" t="s">
        <v>58</v>
      </c>
      <c r="E25" s="41" t="s">
        <v>139</v>
      </c>
      <c r="F25" s="41" t="s">
        <v>140</v>
      </c>
      <c r="G25" s="53" t="s">
        <v>42</v>
      </c>
      <c r="H25" s="74">
        <v>2800</v>
      </c>
      <c r="I25" s="41" t="s">
        <v>141</v>
      </c>
      <c r="J25" s="41" t="s">
        <v>72</v>
      </c>
      <c r="K25" s="42">
        <v>45574</v>
      </c>
      <c r="L25" s="43" t="s">
        <v>142</v>
      </c>
      <c r="M25" s="43">
        <v>71</v>
      </c>
      <c r="N25" s="53"/>
      <c r="O25" s="43">
        <v>8</v>
      </c>
      <c r="P25" s="45">
        <f t="shared" si="0"/>
        <v>8</v>
      </c>
      <c r="Q25" s="46">
        <f t="shared" ref="Q25:T25" si="40">AJ25</f>
        <v>8</v>
      </c>
      <c r="R25" s="46">
        <f t="shared" si="40"/>
        <v>8</v>
      </c>
      <c r="S25" s="46">
        <f t="shared" si="40"/>
        <v>8</v>
      </c>
      <c r="T25" s="47">
        <f t="shared" si="40"/>
        <v>8</v>
      </c>
      <c r="U25" s="48"/>
      <c r="V25" s="37"/>
      <c r="W25" s="37"/>
      <c r="X25" s="37"/>
      <c r="Y25" s="49"/>
      <c r="Z25" s="50"/>
      <c r="AA25" s="37"/>
      <c r="AB25" s="37"/>
      <c r="AC25" s="37"/>
      <c r="AD25" s="49"/>
      <c r="AE25" s="50"/>
      <c r="AF25" s="37"/>
      <c r="AG25" s="37"/>
      <c r="AH25" s="37"/>
      <c r="AI25" s="49"/>
      <c r="AJ25" s="52">
        <f t="shared" ref="AJ25:AN25" si="41">P25-Z25+AE25+U25</f>
        <v>8</v>
      </c>
      <c r="AK25" s="46">
        <f t="shared" si="41"/>
        <v>8</v>
      </c>
      <c r="AL25" s="46">
        <f t="shared" si="41"/>
        <v>8</v>
      </c>
      <c r="AM25" s="46">
        <f t="shared" si="41"/>
        <v>8</v>
      </c>
      <c r="AN25" s="46">
        <f t="shared" si="41"/>
        <v>8</v>
      </c>
      <c r="AO25" s="37"/>
      <c r="AP25" s="37"/>
      <c r="AQ25" s="43">
        <f t="shared" si="5"/>
        <v>8</v>
      </c>
      <c r="AR25" s="41"/>
      <c r="AS25" s="41"/>
      <c r="AT25" s="53"/>
      <c r="AU25" s="54"/>
      <c r="AV25" s="54"/>
      <c r="AW25" s="4"/>
      <c r="AX25" s="4"/>
    </row>
    <row r="26" spans="1:50" ht="42" customHeight="1" x14ac:dyDescent="0.4">
      <c r="A26" s="35">
        <v>21</v>
      </c>
      <c r="B26" s="53" t="s">
        <v>138</v>
      </c>
      <c r="C26" s="68" t="s">
        <v>91</v>
      </c>
      <c r="D26" s="37" t="s">
        <v>58</v>
      </c>
      <c r="E26" s="41" t="s">
        <v>139</v>
      </c>
      <c r="F26" s="37" t="s">
        <v>143</v>
      </c>
      <c r="G26" s="38" t="s">
        <v>42</v>
      </c>
      <c r="H26" s="40">
        <v>2800</v>
      </c>
      <c r="I26" s="41" t="s">
        <v>144</v>
      </c>
      <c r="J26" s="37" t="s">
        <v>72</v>
      </c>
      <c r="K26" s="42">
        <v>45574</v>
      </c>
      <c r="L26" s="43" t="s">
        <v>142</v>
      </c>
      <c r="M26" s="43">
        <v>71</v>
      </c>
      <c r="N26" s="41"/>
      <c r="O26" s="43">
        <v>7</v>
      </c>
      <c r="P26" s="45">
        <f t="shared" si="0"/>
        <v>7</v>
      </c>
      <c r="Q26" s="46">
        <f t="shared" ref="Q26:T26" si="42">AJ26</f>
        <v>7</v>
      </c>
      <c r="R26" s="46">
        <f t="shared" si="42"/>
        <v>7</v>
      </c>
      <c r="S26" s="46">
        <f t="shared" si="42"/>
        <v>7</v>
      </c>
      <c r="T26" s="47">
        <f t="shared" si="42"/>
        <v>7</v>
      </c>
      <c r="U26" s="48"/>
      <c r="V26" s="37"/>
      <c r="W26" s="37"/>
      <c r="X26" s="37"/>
      <c r="Y26" s="49"/>
      <c r="Z26" s="50"/>
      <c r="AA26" s="37"/>
      <c r="AB26" s="37"/>
      <c r="AC26" s="37"/>
      <c r="AD26" s="49"/>
      <c r="AE26" s="50"/>
      <c r="AF26" s="37"/>
      <c r="AG26" s="37"/>
      <c r="AH26" s="37"/>
      <c r="AI26" s="49"/>
      <c r="AJ26" s="52">
        <f t="shared" ref="AJ26:AN26" si="43">P26-Z26+AE26+U26</f>
        <v>7</v>
      </c>
      <c r="AK26" s="46">
        <f t="shared" si="43"/>
        <v>7</v>
      </c>
      <c r="AL26" s="46">
        <f t="shared" si="43"/>
        <v>7</v>
      </c>
      <c r="AM26" s="46">
        <f t="shared" si="43"/>
        <v>7</v>
      </c>
      <c r="AN26" s="46">
        <f t="shared" si="43"/>
        <v>7</v>
      </c>
      <c r="AO26" s="37"/>
      <c r="AP26" s="37"/>
      <c r="AQ26" s="43">
        <v>8</v>
      </c>
      <c r="AR26" s="41"/>
      <c r="AS26" s="41"/>
      <c r="AT26" s="53"/>
      <c r="AU26" s="54"/>
      <c r="AV26" s="54"/>
      <c r="AW26" s="4"/>
      <c r="AX26" s="4"/>
    </row>
    <row r="27" spans="1:50" ht="42" customHeight="1" x14ac:dyDescent="0.5">
      <c r="A27" s="35">
        <v>22</v>
      </c>
      <c r="B27" s="53" t="s">
        <v>138</v>
      </c>
      <c r="C27" s="68" t="s">
        <v>91</v>
      </c>
      <c r="D27" s="37" t="s">
        <v>58</v>
      </c>
      <c r="E27" s="41" t="s">
        <v>139</v>
      </c>
      <c r="F27" s="37" t="s">
        <v>145</v>
      </c>
      <c r="G27" s="38" t="s">
        <v>42</v>
      </c>
      <c r="H27" s="40">
        <v>2800</v>
      </c>
      <c r="I27" s="41" t="s">
        <v>146</v>
      </c>
      <c r="J27" s="37" t="s">
        <v>72</v>
      </c>
      <c r="K27" s="42">
        <v>45574</v>
      </c>
      <c r="L27" s="43" t="s">
        <v>142</v>
      </c>
      <c r="M27" s="43">
        <v>71</v>
      </c>
      <c r="N27" s="53" t="s">
        <v>185</v>
      </c>
      <c r="O27" s="43">
        <v>6</v>
      </c>
      <c r="P27" s="45">
        <f t="shared" si="0"/>
        <v>6</v>
      </c>
      <c r="Q27" s="46">
        <f t="shared" ref="Q27:T27" si="44">AJ27</f>
        <v>6</v>
      </c>
      <c r="R27" s="46">
        <f t="shared" si="44"/>
        <v>5</v>
      </c>
      <c r="S27" s="46">
        <f t="shared" si="44"/>
        <v>5</v>
      </c>
      <c r="T27" s="47">
        <f t="shared" si="44"/>
        <v>5</v>
      </c>
      <c r="U27" s="48"/>
      <c r="V27" s="37"/>
      <c r="W27" s="37"/>
      <c r="X27" s="37"/>
      <c r="Y27" s="49"/>
      <c r="Z27" s="50"/>
      <c r="AA27" s="37">
        <v>1</v>
      </c>
      <c r="AB27" s="37"/>
      <c r="AC27" s="37"/>
      <c r="AD27" s="49">
        <v>1</v>
      </c>
      <c r="AE27" s="50"/>
      <c r="AF27" s="37"/>
      <c r="AG27" s="37"/>
      <c r="AH27" s="37"/>
      <c r="AI27" s="49"/>
      <c r="AJ27" s="52">
        <f t="shared" ref="AJ27:AN27" si="45">P27-Z27+AE27+U27</f>
        <v>6</v>
      </c>
      <c r="AK27" s="46">
        <f t="shared" si="45"/>
        <v>5</v>
      </c>
      <c r="AL27" s="46">
        <f t="shared" si="45"/>
        <v>5</v>
      </c>
      <c r="AM27" s="46">
        <f t="shared" si="45"/>
        <v>5</v>
      </c>
      <c r="AN27" s="46">
        <f t="shared" si="45"/>
        <v>4</v>
      </c>
      <c r="AO27" s="37"/>
      <c r="AP27" s="37"/>
      <c r="AQ27" s="43">
        <f t="shared" ref="AQ27:AQ30" si="46">AN27</f>
        <v>4</v>
      </c>
      <c r="AR27" s="107"/>
      <c r="AS27" s="107"/>
      <c r="AT27" s="53"/>
      <c r="AU27" s="54"/>
      <c r="AV27" s="54"/>
      <c r="AW27" s="4"/>
      <c r="AX27" s="4"/>
    </row>
    <row r="28" spans="1:50" ht="42" customHeight="1" x14ac:dyDescent="0.4">
      <c r="A28" s="35">
        <v>30</v>
      </c>
      <c r="B28" s="53" t="s">
        <v>148</v>
      </c>
      <c r="C28" s="68" t="s">
        <v>91</v>
      </c>
      <c r="D28" s="56" t="s">
        <v>58</v>
      </c>
      <c r="E28" s="41" t="s">
        <v>139</v>
      </c>
      <c r="F28" s="37" t="s">
        <v>149</v>
      </c>
      <c r="G28" s="71" t="s">
        <v>42</v>
      </c>
      <c r="H28" s="40">
        <v>3000</v>
      </c>
      <c r="I28" s="41" t="s">
        <v>150</v>
      </c>
      <c r="J28" s="37" t="s">
        <v>72</v>
      </c>
      <c r="K28" s="42">
        <v>45107</v>
      </c>
      <c r="L28" s="43" t="s">
        <v>109</v>
      </c>
      <c r="M28" s="43">
        <v>390</v>
      </c>
      <c r="N28" s="44"/>
      <c r="O28" s="43">
        <v>5</v>
      </c>
      <c r="P28" s="45">
        <f t="shared" si="0"/>
        <v>5</v>
      </c>
      <c r="Q28" s="46">
        <f t="shared" ref="Q28:T28" si="47">AJ28</f>
        <v>5</v>
      </c>
      <c r="R28" s="46">
        <f t="shared" si="47"/>
        <v>5</v>
      </c>
      <c r="S28" s="46">
        <f t="shared" si="47"/>
        <v>5</v>
      </c>
      <c r="T28" s="47">
        <f t="shared" si="47"/>
        <v>5</v>
      </c>
      <c r="U28" s="48"/>
      <c r="V28" s="37"/>
      <c r="W28" s="37"/>
      <c r="X28" s="37"/>
      <c r="Y28" s="49"/>
      <c r="Z28" s="50"/>
      <c r="AA28" s="37"/>
      <c r="AB28" s="37"/>
      <c r="AC28" s="37"/>
      <c r="AD28" s="49"/>
      <c r="AE28" s="50"/>
      <c r="AF28" s="37"/>
      <c r="AG28" s="37"/>
      <c r="AH28" s="37"/>
      <c r="AI28" s="49"/>
      <c r="AJ28" s="52">
        <f t="shared" ref="AJ28:AN28" si="48">P28-Z28+AE28+U28</f>
        <v>5</v>
      </c>
      <c r="AK28" s="46">
        <f t="shared" si="48"/>
        <v>5</v>
      </c>
      <c r="AL28" s="46">
        <f t="shared" si="48"/>
        <v>5</v>
      </c>
      <c r="AM28" s="46">
        <f t="shared" si="48"/>
        <v>5</v>
      </c>
      <c r="AN28" s="46">
        <f t="shared" si="48"/>
        <v>5</v>
      </c>
      <c r="AO28" s="37"/>
      <c r="AP28" s="37"/>
      <c r="AQ28" s="43">
        <f t="shared" si="46"/>
        <v>5</v>
      </c>
      <c r="AR28" s="41"/>
      <c r="AS28" s="41"/>
      <c r="AT28" s="53"/>
      <c r="AU28" s="54"/>
      <c r="AV28" s="54"/>
      <c r="AW28" s="4"/>
      <c r="AX28" s="4"/>
    </row>
    <row r="29" spans="1:50" ht="42" customHeight="1" x14ac:dyDescent="0.4">
      <c r="A29" s="35">
        <v>23</v>
      </c>
      <c r="B29" s="53" t="s">
        <v>151</v>
      </c>
      <c r="C29" s="37" t="s">
        <v>97</v>
      </c>
      <c r="D29" s="37" t="s">
        <v>98</v>
      </c>
      <c r="E29" s="41" t="s">
        <v>152</v>
      </c>
      <c r="F29" s="37" t="s">
        <v>153</v>
      </c>
      <c r="G29" s="38" t="s">
        <v>42</v>
      </c>
      <c r="H29" s="40">
        <v>6300</v>
      </c>
      <c r="I29" s="41" t="s">
        <v>152</v>
      </c>
      <c r="J29" s="37" t="s">
        <v>72</v>
      </c>
      <c r="K29" s="72">
        <v>45139</v>
      </c>
      <c r="L29" s="43">
        <v>781781092133</v>
      </c>
      <c r="M29" s="43">
        <v>419</v>
      </c>
      <c r="N29" s="44"/>
      <c r="O29" s="43">
        <v>0</v>
      </c>
      <c r="P29" s="45">
        <f t="shared" si="0"/>
        <v>0</v>
      </c>
      <c r="Q29" s="46">
        <f t="shared" ref="Q29:T29" si="49">AJ29</f>
        <v>0</v>
      </c>
      <c r="R29" s="46">
        <f t="shared" si="49"/>
        <v>0</v>
      </c>
      <c r="S29" s="46">
        <f t="shared" si="49"/>
        <v>0</v>
      </c>
      <c r="T29" s="47">
        <f t="shared" si="49"/>
        <v>0</v>
      </c>
      <c r="U29" s="48"/>
      <c r="V29" s="37"/>
      <c r="W29" s="37"/>
      <c r="X29" s="37"/>
      <c r="Y29" s="49"/>
      <c r="Z29" s="50"/>
      <c r="AA29" s="37"/>
      <c r="AB29" s="37"/>
      <c r="AC29" s="37"/>
      <c r="AD29" s="49"/>
      <c r="AE29" s="50"/>
      <c r="AF29" s="37"/>
      <c r="AG29" s="37"/>
      <c r="AH29" s="37"/>
      <c r="AI29" s="49"/>
      <c r="AJ29" s="52">
        <f t="shared" ref="AJ29:AN29" si="50">P29-Z29+AE29+U29</f>
        <v>0</v>
      </c>
      <c r="AK29" s="46">
        <f t="shared" si="50"/>
        <v>0</v>
      </c>
      <c r="AL29" s="46">
        <f t="shared" si="50"/>
        <v>0</v>
      </c>
      <c r="AM29" s="46">
        <f t="shared" si="50"/>
        <v>0</v>
      </c>
      <c r="AN29" s="46">
        <f t="shared" si="50"/>
        <v>0</v>
      </c>
      <c r="AO29" s="37"/>
      <c r="AP29" s="37"/>
      <c r="AQ29" s="43">
        <f t="shared" si="46"/>
        <v>0</v>
      </c>
      <c r="AR29" s="41"/>
      <c r="AS29" s="41"/>
      <c r="AT29" s="53"/>
      <c r="AU29" s="54"/>
      <c r="AV29" s="54"/>
      <c r="AW29" s="4"/>
      <c r="AX29" s="4"/>
    </row>
    <row r="30" spans="1:50" ht="42" customHeight="1" x14ac:dyDescent="0.4">
      <c r="A30" s="35">
        <v>24</v>
      </c>
      <c r="B30" s="53" t="s">
        <v>154</v>
      </c>
      <c r="C30" s="37" t="s">
        <v>155</v>
      </c>
      <c r="D30" s="37" t="s">
        <v>59</v>
      </c>
      <c r="E30" s="41" t="s">
        <v>59</v>
      </c>
      <c r="F30" s="37"/>
      <c r="G30" s="38" t="s">
        <v>42</v>
      </c>
      <c r="H30" s="40"/>
      <c r="I30" s="41"/>
      <c r="J30" s="37"/>
      <c r="K30" s="42">
        <v>45568</v>
      </c>
      <c r="L30" s="43"/>
      <c r="M30" s="43">
        <v>62</v>
      </c>
      <c r="N30" s="44"/>
      <c r="O30" s="43">
        <v>2</v>
      </c>
      <c r="P30" s="45">
        <f t="shared" si="0"/>
        <v>2</v>
      </c>
      <c r="Q30" s="46">
        <f t="shared" ref="Q30:T30" si="51">AJ30</f>
        <v>2</v>
      </c>
      <c r="R30" s="46">
        <f t="shared" si="51"/>
        <v>2</v>
      </c>
      <c r="S30" s="46">
        <f t="shared" si="51"/>
        <v>2</v>
      </c>
      <c r="T30" s="47">
        <f t="shared" si="51"/>
        <v>2</v>
      </c>
      <c r="U30" s="48"/>
      <c r="V30" s="37"/>
      <c r="W30" s="37"/>
      <c r="X30" s="37"/>
      <c r="Y30" s="49"/>
      <c r="Z30" s="50"/>
      <c r="AA30" s="37"/>
      <c r="AB30" s="37"/>
      <c r="AC30" s="37"/>
      <c r="AD30" s="49"/>
      <c r="AE30" s="50"/>
      <c r="AF30" s="37"/>
      <c r="AG30" s="37"/>
      <c r="AH30" s="37"/>
      <c r="AI30" s="49"/>
      <c r="AJ30" s="52">
        <f t="shared" ref="AJ30:AN30" si="52">P30-Z30+AE30+U30</f>
        <v>2</v>
      </c>
      <c r="AK30" s="46">
        <f t="shared" si="52"/>
        <v>2</v>
      </c>
      <c r="AL30" s="46">
        <f t="shared" si="52"/>
        <v>2</v>
      </c>
      <c r="AM30" s="46">
        <f t="shared" si="52"/>
        <v>2</v>
      </c>
      <c r="AN30" s="46">
        <f t="shared" si="52"/>
        <v>2</v>
      </c>
      <c r="AO30" s="37"/>
      <c r="AP30" s="37"/>
      <c r="AQ30" s="43">
        <f t="shared" si="46"/>
        <v>2</v>
      </c>
      <c r="AR30" s="41"/>
      <c r="AS30" s="41"/>
      <c r="AT30" s="53"/>
      <c r="AU30" s="54"/>
      <c r="AV30" s="54"/>
      <c r="AW30" s="4"/>
      <c r="AX30" s="4"/>
    </row>
    <row r="31" spans="1:50" ht="42" customHeight="1" x14ac:dyDescent="0.4">
      <c r="A31" s="35">
        <v>25</v>
      </c>
      <c r="B31" s="53" t="s">
        <v>156</v>
      </c>
      <c r="C31" s="37" t="s">
        <v>74</v>
      </c>
      <c r="D31" s="99" t="s">
        <v>58</v>
      </c>
      <c r="E31" s="41" t="s">
        <v>157</v>
      </c>
      <c r="F31" s="37" t="s">
        <v>158</v>
      </c>
      <c r="G31" s="38" t="s">
        <v>42</v>
      </c>
      <c r="H31" s="40">
        <v>9500</v>
      </c>
      <c r="I31" s="41" t="s">
        <v>159</v>
      </c>
      <c r="J31" s="37" t="s">
        <v>160</v>
      </c>
      <c r="K31" s="42">
        <v>45666</v>
      </c>
      <c r="L31" s="43" t="s">
        <v>45</v>
      </c>
      <c r="M31" s="43">
        <v>117</v>
      </c>
      <c r="N31" s="44" t="s">
        <v>202</v>
      </c>
      <c r="O31" s="43">
        <v>0</v>
      </c>
      <c r="P31" s="45">
        <f t="shared" si="0"/>
        <v>0</v>
      </c>
      <c r="Q31" s="46">
        <f t="shared" ref="Q31:T31" si="53">AJ31</f>
        <v>2</v>
      </c>
      <c r="R31" s="46">
        <f t="shared" si="53"/>
        <v>1</v>
      </c>
      <c r="S31" s="46">
        <f t="shared" si="53"/>
        <v>1</v>
      </c>
      <c r="T31" s="47">
        <f t="shared" si="53"/>
        <v>1</v>
      </c>
      <c r="U31" s="48">
        <v>2</v>
      </c>
      <c r="V31" s="37"/>
      <c r="W31" s="37"/>
      <c r="X31" s="37"/>
      <c r="Y31" s="49"/>
      <c r="Z31" s="50"/>
      <c r="AA31" s="37">
        <v>1</v>
      </c>
      <c r="AB31" s="37"/>
      <c r="AC31" s="37"/>
      <c r="AD31" s="49"/>
      <c r="AE31" s="50"/>
      <c r="AF31" s="37"/>
      <c r="AG31" s="37"/>
      <c r="AH31" s="37"/>
      <c r="AI31" s="49"/>
      <c r="AJ31" s="52">
        <f t="shared" ref="AJ31:AN31" si="54">P31-Z31+AE31+U31</f>
        <v>2</v>
      </c>
      <c r="AK31" s="46">
        <f t="shared" si="54"/>
        <v>1</v>
      </c>
      <c r="AL31" s="46">
        <f t="shared" si="54"/>
        <v>1</v>
      </c>
      <c r="AM31" s="46">
        <f t="shared" si="54"/>
        <v>1</v>
      </c>
      <c r="AN31" s="46">
        <f t="shared" si="54"/>
        <v>1</v>
      </c>
      <c r="AO31" s="37"/>
      <c r="AP31" s="37"/>
      <c r="AQ31" s="43">
        <v>0</v>
      </c>
      <c r="AR31" s="41">
        <v>837175793</v>
      </c>
      <c r="AS31" s="41">
        <v>262</v>
      </c>
      <c r="AT31" s="53" t="s">
        <v>209</v>
      </c>
      <c r="AU31" s="54"/>
      <c r="AV31" s="54"/>
      <c r="AW31" s="4"/>
      <c r="AX31" s="4"/>
    </row>
    <row r="32" spans="1:50" ht="42" customHeight="1" x14ac:dyDescent="0.4">
      <c r="A32" s="35">
        <v>26</v>
      </c>
      <c r="B32" s="53" t="s">
        <v>161</v>
      </c>
      <c r="C32" s="37" t="s">
        <v>38</v>
      </c>
      <c r="D32" s="100" t="s">
        <v>58</v>
      </c>
      <c r="E32" s="41" t="s">
        <v>157</v>
      </c>
      <c r="F32" s="37" t="s">
        <v>162</v>
      </c>
      <c r="G32" s="38" t="s">
        <v>42</v>
      </c>
      <c r="H32" s="38" t="s">
        <v>163</v>
      </c>
      <c r="I32" s="41" t="s">
        <v>164</v>
      </c>
      <c r="J32" s="37" t="s">
        <v>72</v>
      </c>
      <c r="K32" s="42">
        <v>45107</v>
      </c>
      <c r="L32" s="43" t="s">
        <v>109</v>
      </c>
      <c r="M32" s="43">
        <v>393</v>
      </c>
      <c r="N32" s="44"/>
      <c r="O32" s="43">
        <v>1</v>
      </c>
      <c r="P32" s="45">
        <f t="shared" si="0"/>
        <v>1</v>
      </c>
      <c r="Q32" s="46">
        <f t="shared" ref="Q32:T32" si="55">AJ32</f>
        <v>1</v>
      </c>
      <c r="R32" s="46">
        <f t="shared" si="55"/>
        <v>1</v>
      </c>
      <c r="S32" s="46">
        <f t="shared" si="55"/>
        <v>1</v>
      </c>
      <c r="T32" s="47">
        <f t="shared" si="55"/>
        <v>1</v>
      </c>
      <c r="U32" s="48"/>
      <c r="V32" s="37"/>
      <c r="W32" s="37"/>
      <c r="X32" s="37"/>
      <c r="Y32" s="49"/>
      <c r="Z32" s="50"/>
      <c r="AA32" s="37"/>
      <c r="AB32" s="37"/>
      <c r="AC32" s="37"/>
      <c r="AD32" s="49"/>
      <c r="AE32" s="50"/>
      <c r="AF32" s="37"/>
      <c r="AG32" s="37"/>
      <c r="AH32" s="37"/>
      <c r="AI32" s="49"/>
      <c r="AJ32" s="52">
        <f t="shared" ref="AJ32:AN32" si="56">P32-Z32+AE32+U32</f>
        <v>1</v>
      </c>
      <c r="AK32" s="46">
        <f t="shared" si="56"/>
        <v>1</v>
      </c>
      <c r="AL32" s="46">
        <f t="shared" si="56"/>
        <v>1</v>
      </c>
      <c r="AM32" s="46">
        <f t="shared" si="56"/>
        <v>1</v>
      </c>
      <c r="AN32" s="46">
        <f t="shared" si="56"/>
        <v>1</v>
      </c>
      <c r="AO32" s="37"/>
      <c r="AP32" s="37"/>
      <c r="AQ32" s="43">
        <f t="shared" ref="AQ32:AQ35" si="57">AN32</f>
        <v>1</v>
      </c>
      <c r="AR32" s="41"/>
      <c r="AS32" s="41"/>
      <c r="AT32" s="53"/>
      <c r="AU32" s="54"/>
      <c r="AV32" s="54"/>
      <c r="AW32" s="4"/>
      <c r="AX32" s="4"/>
    </row>
    <row r="33" spans="1:50" ht="42" customHeight="1" x14ac:dyDescent="0.4">
      <c r="A33" s="35">
        <v>27</v>
      </c>
      <c r="B33" s="44" t="s">
        <v>165</v>
      </c>
      <c r="C33" s="68" t="s">
        <v>91</v>
      </c>
      <c r="D33" s="41" t="s">
        <v>58</v>
      </c>
      <c r="E33" s="41" t="s">
        <v>166</v>
      </c>
      <c r="F33" s="41" t="s">
        <v>167</v>
      </c>
      <c r="G33" s="44" t="s">
        <v>42</v>
      </c>
      <c r="H33" s="74">
        <v>650</v>
      </c>
      <c r="I33" s="41" t="s">
        <v>168</v>
      </c>
      <c r="J33" s="41" t="s">
        <v>72</v>
      </c>
      <c r="K33" s="42">
        <v>45107</v>
      </c>
      <c r="L33" s="43" t="s">
        <v>109</v>
      </c>
      <c r="M33" s="43">
        <v>389</v>
      </c>
      <c r="N33" s="44" t="s">
        <v>216</v>
      </c>
      <c r="O33" s="43">
        <v>11</v>
      </c>
      <c r="P33" s="45">
        <f t="shared" si="0"/>
        <v>11</v>
      </c>
      <c r="Q33" s="46">
        <f t="shared" ref="Q33:T33" si="58">AJ33</f>
        <v>11</v>
      </c>
      <c r="R33" s="46">
        <f t="shared" si="58"/>
        <v>10</v>
      </c>
      <c r="S33" s="46">
        <f t="shared" si="58"/>
        <v>9</v>
      </c>
      <c r="T33" s="47">
        <f t="shared" si="58"/>
        <v>9</v>
      </c>
      <c r="U33" s="48"/>
      <c r="V33" s="37"/>
      <c r="W33" s="37"/>
      <c r="X33" s="37"/>
      <c r="Y33" s="49"/>
      <c r="Z33" s="50"/>
      <c r="AA33" s="37">
        <v>1</v>
      </c>
      <c r="AB33" s="37">
        <v>1</v>
      </c>
      <c r="AC33" s="37"/>
      <c r="AD33" s="49"/>
      <c r="AE33" s="50"/>
      <c r="AF33" s="37"/>
      <c r="AG33" s="37"/>
      <c r="AH33" s="37"/>
      <c r="AI33" s="49"/>
      <c r="AJ33" s="52">
        <f t="shared" ref="AJ33:AN33" si="59">P33-Z33+AE33+U33</f>
        <v>11</v>
      </c>
      <c r="AK33" s="46">
        <f t="shared" si="59"/>
        <v>10</v>
      </c>
      <c r="AL33" s="46">
        <f t="shared" si="59"/>
        <v>9</v>
      </c>
      <c r="AM33" s="46">
        <f t="shared" si="59"/>
        <v>9</v>
      </c>
      <c r="AN33" s="46">
        <f t="shared" si="59"/>
        <v>9</v>
      </c>
      <c r="AO33" s="37"/>
      <c r="AP33" s="37"/>
      <c r="AQ33" s="43">
        <f t="shared" si="57"/>
        <v>9</v>
      </c>
      <c r="AR33" s="41"/>
      <c r="AS33" s="41" t="s">
        <v>222</v>
      </c>
      <c r="AT33" s="53" t="s">
        <v>223</v>
      </c>
      <c r="AU33" s="54"/>
      <c r="AV33" s="54"/>
      <c r="AW33" s="4"/>
      <c r="AX33" s="4"/>
    </row>
    <row r="34" spans="1:50" ht="42" customHeight="1" x14ac:dyDescent="0.4">
      <c r="A34" s="35">
        <v>28</v>
      </c>
      <c r="B34" s="53" t="s">
        <v>169</v>
      </c>
      <c r="C34" s="68" t="s">
        <v>91</v>
      </c>
      <c r="D34" s="37" t="s">
        <v>58</v>
      </c>
      <c r="E34" s="41" t="s">
        <v>170</v>
      </c>
      <c r="F34" s="37" t="s">
        <v>167</v>
      </c>
      <c r="G34" s="38" t="s">
        <v>42</v>
      </c>
      <c r="H34" s="40">
        <v>1800</v>
      </c>
      <c r="I34" s="41" t="s">
        <v>171</v>
      </c>
      <c r="J34" s="37" t="s">
        <v>72</v>
      </c>
      <c r="K34" s="62">
        <v>44592</v>
      </c>
      <c r="L34" s="43"/>
      <c r="M34" s="43"/>
      <c r="N34" s="53" t="s">
        <v>224</v>
      </c>
      <c r="O34" s="43">
        <v>6</v>
      </c>
      <c r="P34" s="45">
        <f t="shared" si="0"/>
        <v>6</v>
      </c>
      <c r="Q34" s="46">
        <f t="shared" ref="Q34:T34" si="60">AJ34</f>
        <v>6</v>
      </c>
      <c r="R34" s="46">
        <f t="shared" si="60"/>
        <v>6</v>
      </c>
      <c r="S34" s="46">
        <f t="shared" si="60"/>
        <v>5</v>
      </c>
      <c r="T34" s="47">
        <f t="shared" si="60"/>
        <v>5</v>
      </c>
      <c r="U34" s="48"/>
      <c r="V34" s="37"/>
      <c r="W34" s="37"/>
      <c r="X34" s="37"/>
      <c r="Y34" s="49"/>
      <c r="Z34" s="50"/>
      <c r="AA34" s="37"/>
      <c r="AB34" s="37">
        <v>1</v>
      </c>
      <c r="AC34" s="37"/>
      <c r="AD34" s="49"/>
      <c r="AE34" s="50"/>
      <c r="AF34" s="37"/>
      <c r="AG34" s="37"/>
      <c r="AH34" s="37"/>
      <c r="AI34" s="49"/>
      <c r="AJ34" s="52">
        <f t="shared" ref="AJ34:AN34" si="61">P34-Z34+AE34+U34</f>
        <v>6</v>
      </c>
      <c r="AK34" s="46">
        <f t="shared" si="61"/>
        <v>6</v>
      </c>
      <c r="AL34" s="46">
        <f t="shared" si="61"/>
        <v>5</v>
      </c>
      <c r="AM34" s="46">
        <f t="shared" si="61"/>
        <v>5</v>
      </c>
      <c r="AN34" s="46">
        <f t="shared" si="61"/>
        <v>5</v>
      </c>
      <c r="AO34" s="37"/>
      <c r="AP34" s="37"/>
      <c r="AQ34" s="43">
        <f t="shared" si="57"/>
        <v>5</v>
      </c>
      <c r="AR34" s="41"/>
      <c r="AS34" s="41">
        <v>282</v>
      </c>
      <c r="AT34" s="53" t="s">
        <v>228</v>
      </c>
      <c r="AU34" s="54"/>
      <c r="AV34" s="54"/>
      <c r="AW34" s="4"/>
      <c r="AX34" s="4"/>
    </row>
    <row r="35" spans="1:50" ht="42" customHeight="1" x14ac:dyDescent="0.4">
      <c r="A35" s="35">
        <v>29</v>
      </c>
      <c r="B35" s="53" t="s">
        <v>172</v>
      </c>
      <c r="C35" s="68" t="s">
        <v>91</v>
      </c>
      <c r="D35" s="53" t="s">
        <v>98</v>
      </c>
      <c r="E35" s="41" t="s">
        <v>173</v>
      </c>
      <c r="F35" s="41" t="s">
        <v>174</v>
      </c>
      <c r="G35" s="71" t="s">
        <v>42</v>
      </c>
      <c r="H35" s="74">
        <v>3400</v>
      </c>
      <c r="I35" s="41" t="s">
        <v>173</v>
      </c>
      <c r="J35" s="41" t="s">
        <v>72</v>
      </c>
      <c r="K35" s="42">
        <v>45107</v>
      </c>
      <c r="L35" s="43" t="s">
        <v>109</v>
      </c>
      <c r="M35" s="43">
        <v>393</v>
      </c>
      <c r="N35" s="44"/>
      <c r="O35" s="43">
        <v>4</v>
      </c>
      <c r="P35" s="45">
        <f t="shared" si="0"/>
        <v>4</v>
      </c>
      <c r="Q35" s="46">
        <f t="shared" ref="Q35:T35" si="62">AJ35</f>
        <v>4</v>
      </c>
      <c r="R35" s="46">
        <f t="shared" si="62"/>
        <v>4</v>
      </c>
      <c r="S35" s="46">
        <f t="shared" si="62"/>
        <v>4</v>
      </c>
      <c r="T35" s="47">
        <f t="shared" si="62"/>
        <v>4</v>
      </c>
      <c r="U35" s="48"/>
      <c r="V35" s="37"/>
      <c r="W35" s="37"/>
      <c r="X35" s="37"/>
      <c r="Y35" s="49"/>
      <c r="Z35" s="50"/>
      <c r="AA35" s="37"/>
      <c r="AB35" s="37"/>
      <c r="AC35" s="37"/>
      <c r="AD35" s="49"/>
      <c r="AE35" s="50"/>
      <c r="AF35" s="37"/>
      <c r="AG35" s="37"/>
      <c r="AH35" s="37"/>
      <c r="AI35" s="49"/>
      <c r="AJ35" s="52">
        <f t="shared" ref="AJ35:AN35" si="63">P35-Z35+AE35+U35</f>
        <v>4</v>
      </c>
      <c r="AK35" s="46">
        <f t="shared" si="63"/>
        <v>4</v>
      </c>
      <c r="AL35" s="46">
        <f t="shared" si="63"/>
        <v>4</v>
      </c>
      <c r="AM35" s="46">
        <f t="shared" si="63"/>
        <v>4</v>
      </c>
      <c r="AN35" s="46">
        <f t="shared" si="63"/>
        <v>4</v>
      </c>
      <c r="AO35" s="37"/>
      <c r="AP35" s="37"/>
      <c r="AQ35" s="43">
        <f t="shared" si="57"/>
        <v>4</v>
      </c>
      <c r="AR35" s="41"/>
      <c r="AS35" s="41"/>
      <c r="AT35" s="53"/>
      <c r="AU35" s="54"/>
      <c r="AV35" s="54"/>
      <c r="AW35" s="4"/>
      <c r="AX35" s="4"/>
    </row>
    <row r="36" spans="1:50" ht="15.75" customHeight="1" x14ac:dyDescent="0.35">
      <c r="A36" s="4"/>
      <c r="B36" s="4"/>
      <c r="C36" s="4"/>
      <c r="D36" s="4"/>
      <c r="E36" s="4"/>
      <c r="F36" s="19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42" customHeight="1" x14ac:dyDescent="0.4">
      <c r="A37" s="35">
        <v>31</v>
      </c>
      <c r="B37" s="53" t="s">
        <v>175</v>
      </c>
      <c r="C37" s="68" t="s">
        <v>91</v>
      </c>
      <c r="D37" s="56" t="s">
        <v>176</v>
      </c>
      <c r="E37" s="41" t="s">
        <v>177</v>
      </c>
      <c r="F37" s="37" t="s">
        <v>178</v>
      </c>
      <c r="G37" s="71" t="s">
        <v>42</v>
      </c>
      <c r="H37" s="40">
        <v>550</v>
      </c>
      <c r="I37" s="41" t="s">
        <v>177</v>
      </c>
      <c r="J37" s="37" t="s">
        <v>72</v>
      </c>
      <c r="K37" s="42">
        <v>45328</v>
      </c>
      <c r="L37" s="43" t="s">
        <v>109</v>
      </c>
      <c r="M37" s="43">
        <v>32</v>
      </c>
      <c r="N37" s="44"/>
      <c r="O37" s="43">
        <v>12</v>
      </c>
      <c r="P37" s="45">
        <f t="shared" ref="P37:P217" si="64">O37</f>
        <v>12</v>
      </c>
      <c r="Q37" s="46">
        <f t="shared" ref="Q37:T37" si="65">AJ37</f>
        <v>12</v>
      </c>
      <c r="R37" s="46">
        <f t="shared" si="65"/>
        <v>12</v>
      </c>
      <c r="S37" s="46">
        <f t="shared" si="65"/>
        <v>12</v>
      </c>
      <c r="T37" s="47">
        <f t="shared" si="65"/>
        <v>12</v>
      </c>
      <c r="U37" s="48"/>
      <c r="V37" s="37"/>
      <c r="W37" s="37"/>
      <c r="X37" s="37"/>
      <c r="Y37" s="49"/>
      <c r="Z37" s="50"/>
      <c r="AA37" s="37"/>
      <c r="AB37" s="37"/>
      <c r="AC37" s="37"/>
      <c r="AD37" s="49"/>
      <c r="AE37" s="50"/>
      <c r="AF37" s="37"/>
      <c r="AG37" s="37"/>
      <c r="AH37" s="37"/>
      <c r="AI37" s="49"/>
      <c r="AJ37" s="52">
        <f t="shared" ref="AJ37:AN37" si="66">P37-Z37+AE37+U37</f>
        <v>12</v>
      </c>
      <c r="AK37" s="46">
        <f t="shared" si="66"/>
        <v>12</v>
      </c>
      <c r="AL37" s="46">
        <f t="shared" si="66"/>
        <v>12</v>
      </c>
      <c r="AM37" s="46">
        <f t="shared" si="66"/>
        <v>12</v>
      </c>
      <c r="AN37" s="46">
        <f t="shared" si="66"/>
        <v>12</v>
      </c>
      <c r="AO37" s="37"/>
      <c r="AP37" s="37"/>
      <c r="AQ37" s="43">
        <v>12</v>
      </c>
      <c r="AR37" s="41"/>
      <c r="AS37" s="41"/>
      <c r="AT37" s="53"/>
      <c r="AU37" s="54"/>
      <c r="AV37" s="54"/>
      <c r="AW37" s="4"/>
      <c r="AX37" s="4"/>
    </row>
    <row r="38" spans="1:50" ht="42" customHeight="1" x14ac:dyDescent="0.4">
      <c r="A38" s="35">
        <v>32</v>
      </c>
      <c r="B38" s="53" t="s">
        <v>181</v>
      </c>
      <c r="C38" s="68" t="s">
        <v>91</v>
      </c>
      <c r="D38" s="56" t="s">
        <v>58</v>
      </c>
      <c r="E38" s="41" t="s">
        <v>182</v>
      </c>
      <c r="F38" s="37" t="s">
        <v>183</v>
      </c>
      <c r="G38" s="38" t="s">
        <v>42</v>
      </c>
      <c r="H38" s="40">
        <v>7500</v>
      </c>
      <c r="I38" s="41" t="s">
        <v>184</v>
      </c>
      <c r="J38" s="37" t="s">
        <v>72</v>
      </c>
      <c r="K38" s="42">
        <v>45107</v>
      </c>
      <c r="L38" s="43" t="s">
        <v>109</v>
      </c>
      <c r="M38" s="43">
        <v>392</v>
      </c>
      <c r="N38" s="44"/>
      <c r="O38" s="43">
        <v>5</v>
      </c>
      <c r="P38" s="45">
        <f t="shared" si="64"/>
        <v>5</v>
      </c>
      <c r="Q38" s="46">
        <f t="shared" ref="Q38:T38" si="67">AJ38</f>
        <v>5</v>
      </c>
      <c r="R38" s="46">
        <f t="shared" si="67"/>
        <v>5</v>
      </c>
      <c r="S38" s="46">
        <f t="shared" si="67"/>
        <v>5</v>
      </c>
      <c r="T38" s="47">
        <f t="shared" si="67"/>
        <v>5</v>
      </c>
      <c r="U38" s="48"/>
      <c r="V38" s="37"/>
      <c r="W38" s="37"/>
      <c r="X38" s="37"/>
      <c r="Y38" s="49"/>
      <c r="Z38" s="50"/>
      <c r="AA38" s="37"/>
      <c r="AB38" s="37"/>
      <c r="AC38" s="37"/>
      <c r="AD38" s="49"/>
      <c r="AE38" s="50"/>
      <c r="AF38" s="37"/>
      <c r="AG38" s="37"/>
      <c r="AH38" s="37"/>
      <c r="AI38" s="49"/>
      <c r="AJ38" s="52">
        <f t="shared" ref="AJ38:AN38" si="68">P38-Z38+AE38+U38</f>
        <v>5</v>
      </c>
      <c r="AK38" s="46">
        <f t="shared" si="68"/>
        <v>5</v>
      </c>
      <c r="AL38" s="46">
        <f t="shared" si="68"/>
        <v>5</v>
      </c>
      <c r="AM38" s="46">
        <f t="shared" si="68"/>
        <v>5</v>
      </c>
      <c r="AN38" s="46">
        <f t="shared" si="68"/>
        <v>5</v>
      </c>
      <c r="AO38" s="37"/>
      <c r="AP38" s="37">
        <v>1</v>
      </c>
      <c r="AQ38" s="43">
        <f t="shared" ref="AQ38:AQ39" si="69">AN38</f>
        <v>5</v>
      </c>
      <c r="AR38" s="41"/>
      <c r="AS38" s="41"/>
      <c r="AT38" s="53"/>
      <c r="AU38" s="54"/>
      <c r="AV38" s="54"/>
      <c r="AW38" s="4"/>
      <c r="AX38" s="4"/>
    </row>
    <row r="39" spans="1:50" ht="42" customHeight="1" x14ac:dyDescent="0.4">
      <c r="A39" s="35">
        <v>33</v>
      </c>
      <c r="B39" s="53" t="s">
        <v>189</v>
      </c>
      <c r="C39" s="68" t="s">
        <v>190</v>
      </c>
      <c r="D39" s="56" t="s">
        <v>58</v>
      </c>
      <c r="E39" s="41" t="s">
        <v>191</v>
      </c>
      <c r="F39" s="37" t="s">
        <v>183</v>
      </c>
      <c r="G39" s="38" t="s">
        <v>42</v>
      </c>
      <c r="H39" s="40">
        <v>10800</v>
      </c>
      <c r="I39" s="41" t="s">
        <v>192</v>
      </c>
      <c r="J39" s="37" t="s">
        <v>72</v>
      </c>
      <c r="K39" s="42">
        <v>45673</v>
      </c>
      <c r="L39" s="43" t="s">
        <v>89</v>
      </c>
      <c r="M39" s="43">
        <v>126</v>
      </c>
      <c r="N39" s="44" t="s">
        <v>239</v>
      </c>
      <c r="O39" s="43">
        <v>0</v>
      </c>
      <c r="P39" s="45">
        <f t="shared" si="64"/>
        <v>0</v>
      </c>
      <c r="Q39" s="46">
        <f t="shared" ref="Q39:T39" si="70">AJ39</f>
        <v>0</v>
      </c>
      <c r="R39" s="46">
        <f t="shared" si="70"/>
        <v>0</v>
      </c>
      <c r="S39" s="46">
        <f t="shared" si="70"/>
        <v>5</v>
      </c>
      <c r="T39" s="47">
        <f t="shared" si="70"/>
        <v>5</v>
      </c>
      <c r="U39" s="48"/>
      <c r="V39" s="37"/>
      <c r="W39" s="37">
        <v>5</v>
      </c>
      <c r="X39" s="37"/>
      <c r="Y39" s="49"/>
      <c r="Z39" s="50"/>
      <c r="AA39" s="37"/>
      <c r="AB39" s="37"/>
      <c r="AC39" s="37"/>
      <c r="AD39" s="49"/>
      <c r="AE39" s="50"/>
      <c r="AF39" s="37"/>
      <c r="AG39" s="37"/>
      <c r="AH39" s="37"/>
      <c r="AI39" s="49"/>
      <c r="AJ39" s="52">
        <f t="shared" ref="AJ39:AN39" si="71">P39-Z39+AE39+U39</f>
        <v>0</v>
      </c>
      <c r="AK39" s="46">
        <f t="shared" si="71"/>
        <v>0</v>
      </c>
      <c r="AL39" s="46">
        <f t="shared" si="71"/>
        <v>5</v>
      </c>
      <c r="AM39" s="46">
        <f t="shared" si="71"/>
        <v>5</v>
      </c>
      <c r="AN39" s="46">
        <f t="shared" si="71"/>
        <v>5</v>
      </c>
      <c r="AO39" s="37"/>
      <c r="AP39" s="37">
        <v>1</v>
      </c>
      <c r="AQ39" s="43">
        <f t="shared" si="69"/>
        <v>5</v>
      </c>
      <c r="AR39" s="41"/>
      <c r="AS39" s="41"/>
      <c r="AT39" s="53"/>
      <c r="AU39" s="54"/>
      <c r="AV39" s="54"/>
      <c r="AW39" s="4"/>
      <c r="AX39" s="4"/>
    </row>
    <row r="40" spans="1:50" ht="42" customHeight="1" x14ac:dyDescent="0.4">
      <c r="A40" s="35">
        <v>34</v>
      </c>
      <c r="B40" s="53" t="s">
        <v>193</v>
      </c>
      <c r="C40" s="68" t="s">
        <v>91</v>
      </c>
      <c r="D40" s="56" t="s">
        <v>58</v>
      </c>
      <c r="E40" s="41" t="s">
        <v>194</v>
      </c>
      <c r="F40" s="37" t="s">
        <v>149</v>
      </c>
      <c r="G40" s="38" t="s">
        <v>42</v>
      </c>
      <c r="H40" s="40">
        <v>2800</v>
      </c>
      <c r="I40" s="41" t="s">
        <v>195</v>
      </c>
      <c r="J40" s="37" t="s">
        <v>72</v>
      </c>
      <c r="K40" s="42">
        <v>45574</v>
      </c>
      <c r="L40" s="43" t="s">
        <v>142</v>
      </c>
      <c r="M40" s="43">
        <v>71</v>
      </c>
      <c r="N40" s="44"/>
      <c r="O40" s="43">
        <v>4</v>
      </c>
      <c r="P40" s="45">
        <f t="shared" si="64"/>
        <v>4</v>
      </c>
      <c r="Q40" s="46">
        <f t="shared" ref="Q40:T40" si="72">AJ40</f>
        <v>4</v>
      </c>
      <c r="R40" s="46">
        <f t="shared" si="72"/>
        <v>4</v>
      </c>
      <c r="S40" s="46">
        <f t="shared" si="72"/>
        <v>4</v>
      </c>
      <c r="T40" s="47">
        <f t="shared" si="72"/>
        <v>4</v>
      </c>
      <c r="U40" s="48"/>
      <c r="V40" s="37"/>
      <c r="W40" s="37"/>
      <c r="X40" s="37"/>
      <c r="Y40" s="49"/>
      <c r="Z40" s="50"/>
      <c r="AA40" s="37"/>
      <c r="AB40" s="37"/>
      <c r="AC40" s="37"/>
      <c r="AD40" s="49"/>
      <c r="AE40" s="50"/>
      <c r="AF40" s="37"/>
      <c r="AG40" s="37"/>
      <c r="AH40" s="37"/>
      <c r="AI40" s="49"/>
      <c r="AJ40" s="52">
        <f t="shared" ref="AJ40:AN40" si="73">P40-Z40+AE40+U40</f>
        <v>4</v>
      </c>
      <c r="AK40" s="46">
        <f t="shared" si="73"/>
        <v>4</v>
      </c>
      <c r="AL40" s="46">
        <f t="shared" si="73"/>
        <v>4</v>
      </c>
      <c r="AM40" s="46">
        <f t="shared" si="73"/>
        <v>4</v>
      </c>
      <c r="AN40" s="46">
        <f t="shared" si="73"/>
        <v>4</v>
      </c>
      <c r="AO40" s="37"/>
      <c r="AP40" s="37">
        <v>1</v>
      </c>
      <c r="AQ40" s="43">
        <v>4</v>
      </c>
      <c r="AR40" s="41"/>
      <c r="AS40" s="41"/>
      <c r="AT40" s="53"/>
      <c r="AU40" s="54"/>
      <c r="AV40" s="54"/>
      <c r="AW40" s="4"/>
      <c r="AX40" s="4"/>
    </row>
    <row r="41" spans="1:50" ht="42" customHeight="1" x14ac:dyDescent="0.4">
      <c r="A41" s="35">
        <v>35</v>
      </c>
      <c r="B41" s="53" t="s">
        <v>198</v>
      </c>
      <c r="C41" s="68" t="s">
        <v>91</v>
      </c>
      <c r="D41" s="56" t="s">
        <v>58</v>
      </c>
      <c r="E41" s="41" t="s">
        <v>194</v>
      </c>
      <c r="F41" s="37" t="s">
        <v>199</v>
      </c>
      <c r="G41" s="38" t="s">
        <v>42</v>
      </c>
      <c r="H41" s="40">
        <v>2800</v>
      </c>
      <c r="I41" s="41" t="s">
        <v>200</v>
      </c>
      <c r="J41" s="37" t="s">
        <v>72</v>
      </c>
      <c r="K41" s="42">
        <v>45574</v>
      </c>
      <c r="L41" s="43" t="s">
        <v>142</v>
      </c>
      <c r="M41" s="43">
        <v>71</v>
      </c>
      <c r="N41" s="53"/>
      <c r="O41" s="43">
        <v>2</v>
      </c>
      <c r="P41" s="45">
        <f t="shared" si="64"/>
        <v>2</v>
      </c>
      <c r="Q41" s="46">
        <f t="shared" ref="Q41:T41" si="74">AJ41</f>
        <v>2</v>
      </c>
      <c r="R41" s="46">
        <f t="shared" si="74"/>
        <v>2</v>
      </c>
      <c r="S41" s="46">
        <f t="shared" si="74"/>
        <v>2</v>
      </c>
      <c r="T41" s="47">
        <f t="shared" si="74"/>
        <v>2</v>
      </c>
      <c r="U41" s="48"/>
      <c r="V41" s="37"/>
      <c r="W41" s="37"/>
      <c r="X41" s="37"/>
      <c r="Y41" s="49"/>
      <c r="Z41" s="50"/>
      <c r="AA41" s="37"/>
      <c r="AB41" s="37"/>
      <c r="AC41" s="37"/>
      <c r="AD41" s="49"/>
      <c r="AE41" s="50"/>
      <c r="AF41" s="37"/>
      <c r="AG41" s="37"/>
      <c r="AH41" s="37"/>
      <c r="AI41" s="49"/>
      <c r="AJ41" s="52">
        <f t="shared" ref="AJ41:AN41" si="75">P41-Z41+AE41+U41</f>
        <v>2</v>
      </c>
      <c r="AK41" s="46">
        <f t="shared" si="75"/>
        <v>2</v>
      </c>
      <c r="AL41" s="46">
        <f t="shared" si="75"/>
        <v>2</v>
      </c>
      <c r="AM41" s="46">
        <f t="shared" si="75"/>
        <v>2</v>
      </c>
      <c r="AN41" s="46">
        <f t="shared" si="75"/>
        <v>2</v>
      </c>
      <c r="AO41" s="37"/>
      <c r="AP41" s="37">
        <v>0</v>
      </c>
      <c r="AQ41" s="43">
        <f>AN41</f>
        <v>2</v>
      </c>
      <c r="AR41" s="53"/>
      <c r="AS41" s="53"/>
      <c r="AT41" s="53"/>
      <c r="AU41" s="54"/>
      <c r="AV41" s="54"/>
      <c r="AW41" s="4"/>
      <c r="AX41" s="4"/>
    </row>
    <row r="42" spans="1:50" ht="42" customHeight="1" x14ac:dyDescent="0.4">
      <c r="A42" s="35">
        <v>36</v>
      </c>
      <c r="B42" s="53" t="s">
        <v>201</v>
      </c>
      <c r="C42" s="68" t="s">
        <v>91</v>
      </c>
      <c r="D42" s="37" t="s">
        <v>58</v>
      </c>
      <c r="E42" s="41" t="s">
        <v>203</v>
      </c>
      <c r="F42" s="37" t="s">
        <v>204</v>
      </c>
      <c r="G42" s="38" t="s">
        <v>42</v>
      </c>
      <c r="H42" s="40">
        <v>5500</v>
      </c>
      <c r="I42" s="41" t="s">
        <v>205</v>
      </c>
      <c r="J42" s="37" t="s">
        <v>72</v>
      </c>
      <c r="K42" s="62">
        <v>45673</v>
      </c>
      <c r="L42" s="43" t="s">
        <v>89</v>
      </c>
      <c r="M42" s="43">
        <v>127</v>
      </c>
      <c r="N42" s="53"/>
      <c r="O42" s="43">
        <v>6</v>
      </c>
      <c r="P42" s="45">
        <f t="shared" si="64"/>
        <v>6</v>
      </c>
      <c r="Q42" s="46">
        <f t="shared" ref="Q42:T42" si="76">AJ42</f>
        <v>6</v>
      </c>
      <c r="R42" s="46">
        <f t="shared" si="76"/>
        <v>6</v>
      </c>
      <c r="S42" s="46">
        <f t="shared" si="76"/>
        <v>11</v>
      </c>
      <c r="T42" s="47">
        <f t="shared" si="76"/>
        <v>11</v>
      </c>
      <c r="U42" s="48"/>
      <c r="V42" s="37"/>
      <c r="W42" s="37">
        <v>5</v>
      </c>
      <c r="X42" s="37"/>
      <c r="Y42" s="49"/>
      <c r="Z42" s="50"/>
      <c r="AA42" s="37"/>
      <c r="AB42" s="37"/>
      <c r="AC42" s="37"/>
      <c r="AD42" s="49"/>
      <c r="AE42" s="50"/>
      <c r="AF42" s="37"/>
      <c r="AG42" s="37"/>
      <c r="AH42" s="37"/>
      <c r="AI42" s="49"/>
      <c r="AJ42" s="52">
        <f t="shared" ref="AJ42:AN42" si="77">P42-Z42+AE42+U42</f>
        <v>6</v>
      </c>
      <c r="AK42" s="46">
        <f t="shared" si="77"/>
        <v>6</v>
      </c>
      <c r="AL42" s="46">
        <f t="shared" si="77"/>
        <v>11</v>
      </c>
      <c r="AM42" s="46">
        <f t="shared" si="77"/>
        <v>11</v>
      </c>
      <c r="AN42" s="46">
        <f t="shared" si="77"/>
        <v>11</v>
      </c>
      <c r="AO42" s="37"/>
      <c r="AP42" s="37">
        <v>1</v>
      </c>
      <c r="AQ42" s="43">
        <v>6</v>
      </c>
      <c r="AR42" s="41"/>
      <c r="AS42" s="41"/>
      <c r="AT42" s="53"/>
      <c r="AU42" s="54"/>
      <c r="AV42" s="54"/>
      <c r="AW42" s="4"/>
      <c r="AX42" s="4"/>
    </row>
    <row r="43" spans="1:50" ht="42" customHeight="1" x14ac:dyDescent="0.4">
      <c r="A43" s="35">
        <v>37</v>
      </c>
      <c r="B43" s="53" t="s">
        <v>1806</v>
      </c>
      <c r="C43" s="68" t="s">
        <v>212</v>
      </c>
      <c r="D43" s="37" t="s">
        <v>58</v>
      </c>
      <c r="E43" s="41" t="s">
        <v>213</v>
      </c>
      <c r="F43" s="37" t="s">
        <v>214</v>
      </c>
      <c r="G43" s="38" t="s">
        <v>42</v>
      </c>
      <c r="H43" s="40"/>
      <c r="I43" s="41" t="s">
        <v>215</v>
      </c>
      <c r="J43" s="37" t="s">
        <v>72</v>
      </c>
      <c r="K43" s="62">
        <v>45673</v>
      </c>
      <c r="L43" s="43" t="s">
        <v>89</v>
      </c>
      <c r="M43" s="43">
        <v>128</v>
      </c>
      <c r="N43" s="53" t="s">
        <v>260</v>
      </c>
      <c r="O43" s="43">
        <v>10</v>
      </c>
      <c r="P43" s="45">
        <f t="shared" si="64"/>
        <v>10</v>
      </c>
      <c r="Q43" s="46">
        <f t="shared" ref="Q43:T43" si="78">AJ43</f>
        <v>10</v>
      </c>
      <c r="R43" s="46">
        <f t="shared" si="78"/>
        <v>10</v>
      </c>
      <c r="S43" s="46">
        <f t="shared" si="78"/>
        <v>20</v>
      </c>
      <c r="T43" s="47">
        <f t="shared" si="78"/>
        <v>20</v>
      </c>
      <c r="U43" s="48"/>
      <c r="V43" s="37"/>
      <c r="W43" s="37">
        <v>10</v>
      </c>
      <c r="X43" s="37"/>
      <c r="Y43" s="49"/>
      <c r="Z43" s="50"/>
      <c r="AA43" s="37"/>
      <c r="AB43" s="37"/>
      <c r="AC43" s="37"/>
      <c r="AD43" s="49"/>
      <c r="AE43" s="50"/>
      <c r="AF43" s="37"/>
      <c r="AG43" s="37"/>
      <c r="AH43" s="37"/>
      <c r="AI43" s="49"/>
      <c r="AJ43" s="52">
        <f t="shared" ref="AJ43:AN43" si="79">P43-Z43+AE43+U43</f>
        <v>10</v>
      </c>
      <c r="AK43" s="46">
        <f t="shared" si="79"/>
        <v>10</v>
      </c>
      <c r="AL43" s="46">
        <f t="shared" si="79"/>
        <v>20</v>
      </c>
      <c r="AM43" s="46">
        <f t="shared" si="79"/>
        <v>20</v>
      </c>
      <c r="AN43" s="46">
        <f t="shared" si="79"/>
        <v>20</v>
      </c>
      <c r="AO43" s="37"/>
      <c r="AP43" s="37">
        <v>1</v>
      </c>
      <c r="AQ43" s="43">
        <f t="shared" ref="AQ43:AQ47" si="80">AN43</f>
        <v>20</v>
      </c>
      <c r="AR43" s="41"/>
      <c r="AS43" s="41"/>
      <c r="AT43" s="53"/>
      <c r="AU43" s="54"/>
      <c r="AV43" s="54"/>
      <c r="AW43" s="4"/>
      <c r="AX43" s="4"/>
    </row>
    <row r="44" spans="1:50" ht="42" customHeight="1" x14ac:dyDescent="0.4">
      <c r="A44" s="35">
        <v>38</v>
      </c>
      <c r="B44" s="53" t="s">
        <v>217</v>
      </c>
      <c r="C44" s="68" t="s">
        <v>91</v>
      </c>
      <c r="D44" s="37" t="s">
        <v>218</v>
      </c>
      <c r="E44" s="41" t="s">
        <v>219</v>
      </c>
      <c r="F44" s="37" t="s">
        <v>220</v>
      </c>
      <c r="G44" s="38" t="s">
        <v>42</v>
      </c>
      <c r="H44" s="40">
        <v>2000</v>
      </c>
      <c r="I44" s="41" t="s">
        <v>221</v>
      </c>
      <c r="J44" s="37" t="s">
        <v>218</v>
      </c>
      <c r="K44" s="42">
        <v>44592</v>
      </c>
      <c r="L44" s="43"/>
      <c r="M44" s="43"/>
      <c r="N44" s="44"/>
      <c r="O44" s="43">
        <v>1</v>
      </c>
      <c r="P44" s="45">
        <f t="shared" si="64"/>
        <v>1</v>
      </c>
      <c r="Q44" s="46">
        <f t="shared" ref="Q44:T44" si="81">AJ44</f>
        <v>1</v>
      </c>
      <c r="R44" s="46">
        <f t="shared" si="81"/>
        <v>1</v>
      </c>
      <c r="S44" s="46">
        <f t="shared" si="81"/>
        <v>1</v>
      </c>
      <c r="T44" s="47">
        <f t="shared" si="81"/>
        <v>1</v>
      </c>
      <c r="U44" s="48"/>
      <c r="V44" s="37"/>
      <c r="W44" s="37"/>
      <c r="X44" s="37"/>
      <c r="Y44" s="49"/>
      <c r="Z44" s="50"/>
      <c r="AA44" s="37"/>
      <c r="AB44" s="37"/>
      <c r="AC44" s="37"/>
      <c r="AD44" s="49"/>
      <c r="AE44" s="50"/>
      <c r="AF44" s="37"/>
      <c r="AG44" s="37"/>
      <c r="AH44" s="37"/>
      <c r="AI44" s="49"/>
      <c r="AJ44" s="52">
        <f t="shared" ref="AJ44:AN44" si="82">P44-Z44+AE44+U44</f>
        <v>1</v>
      </c>
      <c r="AK44" s="46">
        <f t="shared" si="82"/>
        <v>1</v>
      </c>
      <c r="AL44" s="46">
        <f t="shared" si="82"/>
        <v>1</v>
      </c>
      <c r="AM44" s="46">
        <f t="shared" si="82"/>
        <v>1</v>
      </c>
      <c r="AN44" s="46">
        <f t="shared" si="82"/>
        <v>1</v>
      </c>
      <c r="AO44" s="37"/>
      <c r="AP44" s="37"/>
      <c r="AQ44" s="43">
        <f t="shared" si="80"/>
        <v>1</v>
      </c>
      <c r="AR44" s="41"/>
      <c r="AS44" s="41"/>
      <c r="AT44" s="53"/>
      <c r="AU44" s="54"/>
      <c r="AV44" s="54"/>
      <c r="AW44" s="4"/>
      <c r="AX44" s="4"/>
    </row>
    <row r="45" spans="1:50" ht="42" customHeight="1" x14ac:dyDescent="0.4">
      <c r="A45" s="35">
        <v>39</v>
      </c>
      <c r="B45" s="55" t="s">
        <v>225</v>
      </c>
      <c r="C45" s="68" t="s">
        <v>91</v>
      </c>
      <c r="D45" s="56" t="s">
        <v>58</v>
      </c>
      <c r="E45" s="57" t="s">
        <v>226</v>
      </c>
      <c r="F45" s="58" t="s">
        <v>145</v>
      </c>
      <c r="G45" s="59" t="s">
        <v>42</v>
      </c>
      <c r="H45" s="60">
        <v>1500</v>
      </c>
      <c r="I45" s="61" t="s">
        <v>227</v>
      </c>
      <c r="J45" s="40" t="s">
        <v>58</v>
      </c>
      <c r="K45" s="62">
        <v>44592</v>
      </c>
      <c r="L45" s="43"/>
      <c r="M45" s="43"/>
      <c r="N45" s="41"/>
      <c r="O45" s="43">
        <v>1</v>
      </c>
      <c r="P45" s="45">
        <f t="shared" si="64"/>
        <v>1</v>
      </c>
      <c r="Q45" s="46">
        <f t="shared" ref="Q45:T45" si="83">AJ45</f>
        <v>1</v>
      </c>
      <c r="R45" s="46">
        <f t="shared" si="83"/>
        <v>1</v>
      </c>
      <c r="S45" s="46">
        <f t="shared" si="83"/>
        <v>1</v>
      </c>
      <c r="T45" s="47">
        <f t="shared" si="83"/>
        <v>1</v>
      </c>
      <c r="U45" s="48"/>
      <c r="V45" s="37"/>
      <c r="W45" s="37"/>
      <c r="X45" s="37"/>
      <c r="Y45" s="49"/>
      <c r="Z45" s="50"/>
      <c r="AA45" s="37"/>
      <c r="AB45" s="37"/>
      <c r="AC45" s="37"/>
      <c r="AD45" s="49"/>
      <c r="AE45" s="50"/>
      <c r="AF45" s="37"/>
      <c r="AG45" s="37"/>
      <c r="AH45" s="37"/>
      <c r="AI45" s="49"/>
      <c r="AJ45" s="52">
        <f t="shared" ref="AJ45:AN45" si="84">P45-Z45+AE45+U45</f>
        <v>1</v>
      </c>
      <c r="AK45" s="46">
        <f t="shared" si="84"/>
        <v>1</v>
      </c>
      <c r="AL45" s="46">
        <f t="shared" si="84"/>
        <v>1</v>
      </c>
      <c r="AM45" s="46">
        <f t="shared" si="84"/>
        <v>1</v>
      </c>
      <c r="AN45" s="46">
        <f t="shared" si="84"/>
        <v>1</v>
      </c>
      <c r="AO45" s="37"/>
      <c r="AP45" s="37"/>
      <c r="AQ45" s="43">
        <f t="shared" si="80"/>
        <v>1</v>
      </c>
      <c r="AR45" s="41"/>
      <c r="AS45" s="41"/>
      <c r="AT45" s="53"/>
      <c r="AU45" s="54"/>
      <c r="AV45" s="54"/>
      <c r="AW45" s="4"/>
      <c r="AX45" s="4"/>
    </row>
    <row r="46" spans="1:50" ht="42" customHeight="1" x14ac:dyDescent="0.4">
      <c r="A46" s="35">
        <v>40</v>
      </c>
      <c r="B46" s="55" t="s">
        <v>229</v>
      </c>
      <c r="C46" s="68" t="s">
        <v>91</v>
      </c>
      <c r="D46" s="63" t="s">
        <v>58</v>
      </c>
      <c r="E46" s="57" t="s">
        <v>230</v>
      </c>
      <c r="F46" s="64" t="s">
        <v>143</v>
      </c>
      <c r="G46" s="55" t="s">
        <v>42</v>
      </c>
      <c r="H46" s="65">
        <v>3200</v>
      </c>
      <c r="I46" s="61" t="s">
        <v>231</v>
      </c>
      <c r="J46" s="40" t="s">
        <v>58</v>
      </c>
      <c r="K46" s="62">
        <v>44592</v>
      </c>
      <c r="L46" s="43"/>
      <c r="M46" s="43"/>
      <c r="N46" s="41"/>
      <c r="O46" s="43">
        <v>0</v>
      </c>
      <c r="P46" s="45">
        <f t="shared" si="64"/>
        <v>0</v>
      </c>
      <c r="Q46" s="46">
        <f t="shared" ref="Q46:T46" si="85">AJ46</f>
        <v>0</v>
      </c>
      <c r="R46" s="46">
        <f t="shared" si="85"/>
        <v>0</v>
      </c>
      <c r="S46" s="46">
        <f t="shared" si="85"/>
        <v>0</v>
      </c>
      <c r="T46" s="47">
        <f t="shared" si="85"/>
        <v>0</v>
      </c>
      <c r="U46" s="48"/>
      <c r="V46" s="37"/>
      <c r="W46" s="37"/>
      <c r="X46" s="37"/>
      <c r="Y46" s="49"/>
      <c r="Z46" s="50"/>
      <c r="AA46" s="37"/>
      <c r="AB46" s="37"/>
      <c r="AC46" s="37"/>
      <c r="AD46" s="49"/>
      <c r="AE46" s="50"/>
      <c r="AF46" s="37"/>
      <c r="AG46" s="37"/>
      <c r="AH46" s="37"/>
      <c r="AI46" s="49"/>
      <c r="AJ46" s="52">
        <f t="shared" ref="AJ46:AN46" si="86">P46-Z46+AE46+U46</f>
        <v>0</v>
      </c>
      <c r="AK46" s="46">
        <f t="shared" si="86"/>
        <v>0</v>
      </c>
      <c r="AL46" s="46">
        <f t="shared" si="86"/>
        <v>0</v>
      </c>
      <c r="AM46" s="46">
        <f t="shared" si="86"/>
        <v>0</v>
      </c>
      <c r="AN46" s="46">
        <f t="shared" si="86"/>
        <v>0</v>
      </c>
      <c r="AO46" s="37"/>
      <c r="AP46" s="37"/>
      <c r="AQ46" s="43">
        <f t="shared" si="80"/>
        <v>0</v>
      </c>
      <c r="AR46" s="41"/>
      <c r="AS46" s="41"/>
      <c r="AT46" s="53"/>
      <c r="AU46" s="54"/>
      <c r="AV46" s="54"/>
      <c r="AW46" s="4"/>
      <c r="AX46" s="4"/>
    </row>
    <row r="47" spans="1:50" ht="42" customHeight="1" x14ac:dyDescent="0.4">
      <c r="A47" s="35">
        <v>41</v>
      </c>
      <c r="B47" s="55" t="s">
        <v>232</v>
      </c>
      <c r="C47" s="68" t="s">
        <v>91</v>
      </c>
      <c r="D47" s="63" t="s">
        <v>58</v>
      </c>
      <c r="E47" s="57" t="s">
        <v>230</v>
      </c>
      <c r="F47" s="64" t="s">
        <v>143</v>
      </c>
      <c r="G47" s="55" t="s">
        <v>42</v>
      </c>
      <c r="H47" s="65">
        <v>3200</v>
      </c>
      <c r="I47" s="102" t="s">
        <v>233</v>
      </c>
      <c r="J47" s="40" t="s">
        <v>58</v>
      </c>
      <c r="K47" s="62">
        <v>44592</v>
      </c>
      <c r="L47" s="43"/>
      <c r="M47" s="43"/>
      <c r="N47" s="41"/>
      <c r="O47" s="43">
        <v>1</v>
      </c>
      <c r="P47" s="45">
        <f t="shared" si="64"/>
        <v>1</v>
      </c>
      <c r="Q47" s="46">
        <f t="shared" ref="Q47:T47" si="87">AJ47</f>
        <v>1</v>
      </c>
      <c r="R47" s="46">
        <f t="shared" si="87"/>
        <v>1</v>
      </c>
      <c r="S47" s="46">
        <f t="shared" si="87"/>
        <v>1</v>
      </c>
      <c r="T47" s="47">
        <f t="shared" si="87"/>
        <v>1</v>
      </c>
      <c r="U47" s="48"/>
      <c r="V47" s="37"/>
      <c r="W47" s="37"/>
      <c r="X47" s="37"/>
      <c r="Y47" s="49"/>
      <c r="Z47" s="50"/>
      <c r="AA47" s="37"/>
      <c r="AB47" s="37"/>
      <c r="AC47" s="37"/>
      <c r="AD47" s="49"/>
      <c r="AE47" s="50"/>
      <c r="AF47" s="37"/>
      <c r="AG47" s="37"/>
      <c r="AH47" s="37"/>
      <c r="AI47" s="49"/>
      <c r="AJ47" s="52">
        <f t="shared" ref="AJ47:AN47" si="88">P47-Z47+AE47+U47</f>
        <v>1</v>
      </c>
      <c r="AK47" s="46">
        <f t="shared" si="88"/>
        <v>1</v>
      </c>
      <c r="AL47" s="46">
        <f t="shared" si="88"/>
        <v>1</v>
      </c>
      <c r="AM47" s="46">
        <f t="shared" si="88"/>
        <v>1</v>
      </c>
      <c r="AN47" s="46">
        <f t="shared" si="88"/>
        <v>1</v>
      </c>
      <c r="AO47" s="37"/>
      <c r="AP47" s="37">
        <v>1</v>
      </c>
      <c r="AQ47" s="43">
        <f t="shared" si="80"/>
        <v>1</v>
      </c>
      <c r="AR47" s="72"/>
      <c r="AS47" s="72"/>
      <c r="AT47" s="103"/>
      <c r="AU47" s="104"/>
      <c r="AV47" s="104"/>
      <c r="AW47" s="4"/>
      <c r="AX47" s="4"/>
    </row>
    <row r="48" spans="1:50" ht="42" customHeight="1" x14ac:dyDescent="0.4">
      <c r="A48" s="35">
        <v>42</v>
      </c>
      <c r="B48" s="55" t="s">
        <v>234</v>
      </c>
      <c r="C48" s="68" t="s">
        <v>91</v>
      </c>
      <c r="D48" s="56" t="s">
        <v>58</v>
      </c>
      <c r="E48" s="57" t="s">
        <v>235</v>
      </c>
      <c r="F48" s="58" t="s">
        <v>236</v>
      </c>
      <c r="G48" s="59" t="s">
        <v>42</v>
      </c>
      <c r="H48" s="60">
        <v>1725</v>
      </c>
      <c r="I48" s="61" t="s">
        <v>237</v>
      </c>
      <c r="J48" s="40" t="s">
        <v>58</v>
      </c>
      <c r="K48" s="42">
        <v>45138</v>
      </c>
      <c r="L48" s="43">
        <v>2130012</v>
      </c>
      <c r="M48" s="43">
        <v>417</v>
      </c>
      <c r="N48" s="41"/>
      <c r="O48" s="43">
        <v>3</v>
      </c>
      <c r="P48" s="45">
        <f t="shared" si="64"/>
        <v>3</v>
      </c>
      <c r="Q48" s="46">
        <f t="shared" ref="Q48:T48" si="89">AJ48</f>
        <v>3</v>
      </c>
      <c r="R48" s="46">
        <f t="shared" si="89"/>
        <v>3</v>
      </c>
      <c r="S48" s="46">
        <f t="shared" si="89"/>
        <v>3</v>
      </c>
      <c r="T48" s="47">
        <f t="shared" si="89"/>
        <v>3</v>
      </c>
      <c r="U48" s="48"/>
      <c r="V48" s="37"/>
      <c r="W48" s="37"/>
      <c r="X48" s="37"/>
      <c r="Y48" s="49"/>
      <c r="Z48" s="50"/>
      <c r="AA48" s="37"/>
      <c r="AB48" s="37"/>
      <c r="AC48" s="37"/>
      <c r="AD48" s="49"/>
      <c r="AE48" s="50"/>
      <c r="AF48" s="37"/>
      <c r="AG48" s="37"/>
      <c r="AH48" s="37"/>
      <c r="AI48" s="49"/>
      <c r="AJ48" s="52">
        <f t="shared" ref="AJ48:AN48" si="90">P48-Z48+AE48+U48</f>
        <v>3</v>
      </c>
      <c r="AK48" s="46">
        <f t="shared" si="90"/>
        <v>3</v>
      </c>
      <c r="AL48" s="46">
        <f t="shared" si="90"/>
        <v>3</v>
      </c>
      <c r="AM48" s="46">
        <f t="shared" si="90"/>
        <v>3</v>
      </c>
      <c r="AN48" s="46">
        <f t="shared" si="90"/>
        <v>3</v>
      </c>
      <c r="AO48" s="37"/>
      <c r="AP48" s="37"/>
      <c r="AQ48" s="43">
        <v>3</v>
      </c>
      <c r="AR48" s="41"/>
      <c r="AS48" s="41"/>
      <c r="AT48" s="53"/>
      <c r="AU48" s="54"/>
      <c r="AV48" s="54"/>
      <c r="AW48" s="4"/>
      <c r="AX48" s="4"/>
    </row>
    <row r="49" spans="1:50" ht="42" customHeight="1" x14ac:dyDescent="0.4">
      <c r="A49" s="35">
        <v>43</v>
      </c>
      <c r="B49" s="53" t="s">
        <v>243</v>
      </c>
      <c r="C49" s="68" t="s">
        <v>91</v>
      </c>
      <c r="D49" s="41" t="s">
        <v>218</v>
      </c>
      <c r="E49" s="41" t="s">
        <v>244</v>
      </c>
      <c r="F49" s="41" t="s">
        <v>245</v>
      </c>
      <c r="G49" s="53" t="s">
        <v>42</v>
      </c>
      <c r="H49" s="74">
        <v>1500</v>
      </c>
      <c r="I49" s="41" t="s">
        <v>246</v>
      </c>
      <c r="J49" s="37" t="s">
        <v>218</v>
      </c>
      <c r="K49" s="42">
        <v>44592</v>
      </c>
      <c r="L49" s="43"/>
      <c r="M49" s="43"/>
      <c r="N49" s="44"/>
      <c r="O49" s="43">
        <v>1</v>
      </c>
      <c r="P49" s="45">
        <f t="shared" si="64"/>
        <v>1</v>
      </c>
      <c r="Q49" s="46">
        <f t="shared" ref="Q49:T49" si="91">AJ49</f>
        <v>1</v>
      </c>
      <c r="R49" s="46">
        <f t="shared" si="91"/>
        <v>1</v>
      </c>
      <c r="S49" s="46">
        <f t="shared" si="91"/>
        <v>1</v>
      </c>
      <c r="T49" s="47">
        <f t="shared" si="91"/>
        <v>1</v>
      </c>
      <c r="U49" s="48"/>
      <c r="V49" s="37"/>
      <c r="W49" s="37"/>
      <c r="X49" s="37"/>
      <c r="Y49" s="49"/>
      <c r="Z49" s="50"/>
      <c r="AA49" s="37"/>
      <c r="AB49" s="37"/>
      <c r="AC49" s="37"/>
      <c r="AD49" s="49"/>
      <c r="AE49" s="50"/>
      <c r="AF49" s="37"/>
      <c r="AG49" s="37"/>
      <c r="AH49" s="37"/>
      <c r="AI49" s="49"/>
      <c r="AJ49" s="52">
        <f t="shared" ref="AJ49:AN49" si="92">P49-Z49+AE49+U49</f>
        <v>1</v>
      </c>
      <c r="AK49" s="46">
        <f t="shared" si="92"/>
        <v>1</v>
      </c>
      <c r="AL49" s="46">
        <f t="shared" si="92"/>
        <v>1</v>
      </c>
      <c r="AM49" s="46">
        <f t="shared" si="92"/>
        <v>1</v>
      </c>
      <c r="AN49" s="46">
        <f t="shared" si="92"/>
        <v>1</v>
      </c>
      <c r="AO49" s="37"/>
      <c r="AP49" s="37"/>
      <c r="AQ49" s="43">
        <f t="shared" ref="AQ49:AQ51" si="93">AN49</f>
        <v>1</v>
      </c>
      <c r="AR49" s="41"/>
      <c r="AS49" s="41"/>
      <c r="AT49" s="53"/>
      <c r="AU49" s="54"/>
      <c r="AV49" s="54"/>
      <c r="AW49" s="4"/>
      <c r="AX49" s="4"/>
    </row>
    <row r="50" spans="1:50" ht="42" customHeight="1" x14ac:dyDescent="0.4">
      <c r="A50" s="35">
        <v>44</v>
      </c>
      <c r="B50" s="53" t="s">
        <v>249</v>
      </c>
      <c r="C50" s="68" t="s">
        <v>91</v>
      </c>
      <c r="D50" s="41" t="s">
        <v>218</v>
      </c>
      <c r="E50" s="41" t="s">
        <v>250</v>
      </c>
      <c r="F50" s="41" t="s">
        <v>251</v>
      </c>
      <c r="G50" s="53" t="s">
        <v>42</v>
      </c>
      <c r="H50" s="74">
        <v>1500</v>
      </c>
      <c r="I50" s="41" t="s">
        <v>252</v>
      </c>
      <c r="J50" s="37" t="s">
        <v>218</v>
      </c>
      <c r="K50" s="42">
        <v>44592</v>
      </c>
      <c r="L50" s="43"/>
      <c r="M50" s="43"/>
      <c r="N50" s="44"/>
      <c r="O50" s="43">
        <v>1</v>
      </c>
      <c r="P50" s="45">
        <f t="shared" si="64"/>
        <v>1</v>
      </c>
      <c r="Q50" s="46">
        <f t="shared" ref="Q50:T50" si="94">AJ50</f>
        <v>1</v>
      </c>
      <c r="R50" s="46">
        <f t="shared" si="94"/>
        <v>1</v>
      </c>
      <c r="S50" s="46">
        <f t="shared" si="94"/>
        <v>1</v>
      </c>
      <c r="T50" s="47">
        <f t="shared" si="94"/>
        <v>1</v>
      </c>
      <c r="U50" s="48"/>
      <c r="V50" s="37"/>
      <c r="W50" s="37"/>
      <c r="X50" s="37"/>
      <c r="Y50" s="49"/>
      <c r="Z50" s="50"/>
      <c r="AA50" s="37"/>
      <c r="AB50" s="37"/>
      <c r="AC50" s="37"/>
      <c r="AD50" s="49"/>
      <c r="AE50" s="50"/>
      <c r="AF50" s="37"/>
      <c r="AG50" s="37"/>
      <c r="AH50" s="37"/>
      <c r="AI50" s="49"/>
      <c r="AJ50" s="52">
        <f t="shared" ref="AJ50:AN50" si="95">P50-Z50+AE50+U50</f>
        <v>1</v>
      </c>
      <c r="AK50" s="46">
        <f t="shared" si="95"/>
        <v>1</v>
      </c>
      <c r="AL50" s="46">
        <f t="shared" si="95"/>
        <v>1</v>
      </c>
      <c r="AM50" s="46">
        <f t="shared" si="95"/>
        <v>1</v>
      </c>
      <c r="AN50" s="46">
        <f t="shared" si="95"/>
        <v>1</v>
      </c>
      <c r="AO50" s="37"/>
      <c r="AP50" s="37"/>
      <c r="AQ50" s="43">
        <f t="shared" si="93"/>
        <v>1</v>
      </c>
      <c r="AR50" s="41"/>
      <c r="AS50" s="41"/>
      <c r="AT50" s="53"/>
      <c r="AU50" s="54"/>
      <c r="AV50" s="54"/>
      <c r="AW50" s="4"/>
      <c r="AX50" s="4"/>
    </row>
    <row r="51" spans="1:50" ht="42" customHeight="1" x14ac:dyDescent="0.4">
      <c r="A51" s="35">
        <v>45</v>
      </c>
      <c r="B51" s="53" t="s">
        <v>254</v>
      </c>
      <c r="C51" s="41" t="s">
        <v>97</v>
      </c>
      <c r="D51" s="105" t="s">
        <v>255</v>
      </c>
      <c r="E51" s="41" t="s">
        <v>256</v>
      </c>
      <c r="F51" s="41" t="s">
        <v>257</v>
      </c>
      <c r="G51" s="53" t="s">
        <v>42</v>
      </c>
      <c r="H51" s="74">
        <v>9800</v>
      </c>
      <c r="I51" s="41" t="s">
        <v>258</v>
      </c>
      <c r="J51" s="37" t="s">
        <v>259</v>
      </c>
      <c r="K51" s="42">
        <v>45315</v>
      </c>
      <c r="L51" s="43">
        <v>3673178618</v>
      </c>
      <c r="M51" s="43">
        <v>11</v>
      </c>
      <c r="N51" s="44"/>
      <c r="O51" s="43">
        <v>0</v>
      </c>
      <c r="P51" s="45">
        <f t="shared" si="64"/>
        <v>0</v>
      </c>
      <c r="Q51" s="46">
        <f t="shared" ref="Q51:T51" si="96">AJ51</f>
        <v>0</v>
      </c>
      <c r="R51" s="46">
        <f t="shared" si="96"/>
        <v>0</v>
      </c>
      <c r="S51" s="46">
        <f t="shared" si="96"/>
        <v>0</v>
      </c>
      <c r="T51" s="47">
        <f t="shared" si="96"/>
        <v>0</v>
      </c>
      <c r="U51" s="48"/>
      <c r="V51" s="37"/>
      <c r="W51" s="37"/>
      <c r="X51" s="37"/>
      <c r="Y51" s="49"/>
      <c r="Z51" s="50"/>
      <c r="AA51" s="37"/>
      <c r="AB51" s="37"/>
      <c r="AC51" s="37"/>
      <c r="AD51" s="49"/>
      <c r="AE51" s="50"/>
      <c r="AF51" s="37"/>
      <c r="AG51" s="37"/>
      <c r="AH51" s="37"/>
      <c r="AI51" s="49"/>
      <c r="AJ51" s="52">
        <f t="shared" ref="AJ51:AN51" si="97">P51-Z51+AE51+U51</f>
        <v>0</v>
      </c>
      <c r="AK51" s="46">
        <f t="shared" si="97"/>
        <v>0</v>
      </c>
      <c r="AL51" s="46">
        <f t="shared" si="97"/>
        <v>0</v>
      </c>
      <c r="AM51" s="46">
        <f t="shared" si="97"/>
        <v>0</v>
      </c>
      <c r="AN51" s="46">
        <f t="shared" si="97"/>
        <v>0</v>
      </c>
      <c r="AO51" s="37"/>
      <c r="AP51" s="37"/>
      <c r="AQ51" s="43">
        <f t="shared" si="93"/>
        <v>0</v>
      </c>
      <c r="AR51" s="41"/>
      <c r="AS51" s="41"/>
      <c r="AT51" s="53"/>
      <c r="AU51" s="54"/>
      <c r="AV51" s="54"/>
      <c r="AW51" s="4"/>
      <c r="AX51" s="4"/>
    </row>
    <row r="52" spans="1:50" ht="42" customHeight="1" x14ac:dyDescent="0.4">
      <c r="A52" s="35">
        <v>46</v>
      </c>
      <c r="B52" s="44" t="s">
        <v>261</v>
      </c>
      <c r="C52" s="41" t="s">
        <v>38</v>
      </c>
      <c r="D52" s="41" t="s">
        <v>262</v>
      </c>
      <c r="E52" s="41" t="s">
        <v>263</v>
      </c>
      <c r="F52" s="41" t="s">
        <v>149</v>
      </c>
      <c r="G52" s="44" t="s">
        <v>42</v>
      </c>
      <c r="H52" s="74">
        <v>4800</v>
      </c>
      <c r="I52" s="41" t="s">
        <v>264</v>
      </c>
      <c r="J52" s="37" t="s">
        <v>72</v>
      </c>
      <c r="K52" s="42">
        <v>45107</v>
      </c>
      <c r="L52" s="43" t="s">
        <v>109</v>
      </c>
      <c r="M52" s="43">
        <v>393</v>
      </c>
      <c r="N52" s="44"/>
      <c r="O52" s="43">
        <v>3</v>
      </c>
      <c r="P52" s="45">
        <f t="shared" si="64"/>
        <v>3</v>
      </c>
      <c r="Q52" s="46">
        <f t="shared" ref="Q52:T52" si="98">AJ52</f>
        <v>3</v>
      </c>
      <c r="R52" s="46">
        <f t="shared" si="98"/>
        <v>3</v>
      </c>
      <c r="S52" s="46">
        <f t="shared" si="98"/>
        <v>3</v>
      </c>
      <c r="T52" s="47">
        <f t="shared" si="98"/>
        <v>3</v>
      </c>
      <c r="U52" s="48"/>
      <c r="V52" s="37"/>
      <c r="W52" s="37"/>
      <c r="X52" s="37"/>
      <c r="Y52" s="49"/>
      <c r="Z52" s="50"/>
      <c r="AA52" s="37"/>
      <c r="AB52" s="37"/>
      <c r="AC52" s="37"/>
      <c r="AD52" s="49"/>
      <c r="AE52" s="50"/>
      <c r="AF52" s="37"/>
      <c r="AG52" s="37"/>
      <c r="AH52" s="37"/>
      <c r="AI52" s="49"/>
      <c r="AJ52" s="52">
        <f t="shared" ref="AJ52:AN52" si="99">P52-Z52+AE52+U52</f>
        <v>3</v>
      </c>
      <c r="AK52" s="46">
        <f t="shared" si="99"/>
        <v>3</v>
      </c>
      <c r="AL52" s="46">
        <f t="shared" si="99"/>
        <v>3</v>
      </c>
      <c r="AM52" s="46">
        <f t="shared" si="99"/>
        <v>3</v>
      </c>
      <c r="AN52" s="46">
        <f t="shared" si="99"/>
        <v>3</v>
      </c>
      <c r="AO52" s="37"/>
      <c r="AP52" s="37"/>
      <c r="AQ52" s="43">
        <v>3</v>
      </c>
      <c r="AR52" s="41"/>
      <c r="AS52" s="41"/>
      <c r="AT52" s="53"/>
      <c r="AU52" s="54"/>
      <c r="AV52" s="54"/>
      <c r="AW52" s="4"/>
      <c r="AX52" s="4"/>
    </row>
    <row r="53" spans="1:50" ht="42" customHeight="1" x14ac:dyDescent="0.4">
      <c r="A53" s="35">
        <v>47</v>
      </c>
      <c r="B53" s="53" t="s">
        <v>266</v>
      </c>
      <c r="C53" s="41" t="s">
        <v>38</v>
      </c>
      <c r="D53" s="41" t="s">
        <v>262</v>
      </c>
      <c r="E53" s="41"/>
      <c r="F53" s="41" t="s">
        <v>267</v>
      </c>
      <c r="G53" s="53" t="s">
        <v>42</v>
      </c>
      <c r="H53" s="74">
        <v>4800</v>
      </c>
      <c r="I53" s="41" t="s">
        <v>268</v>
      </c>
      <c r="J53" s="37" t="s">
        <v>72</v>
      </c>
      <c r="K53" s="42">
        <v>44592</v>
      </c>
      <c r="L53" s="43"/>
      <c r="M53" s="43"/>
      <c r="N53" s="44"/>
      <c r="O53" s="43">
        <v>0</v>
      </c>
      <c r="P53" s="45">
        <f t="shared" si="64"/>
        <v>0</v>
      </c>
      <c r="Q53" s="46">
        <f t="shared" ref="Q53:T53" si="100">AJ53</f>
        <v>0</v>
      </c>
      <c r="R53" s="46">
        <f t="shared" si="100"/>
        <v>0</v>
      </c>
      <c r="S53" s="46">
        <f t="shared" si="100"/>
        <v>0</v>
      </c>
      <c r="T53" s="47">
        <f t="shared" si="100"/>
        <v>0</v>
      </c>
      <c r="U53" s="48"/>
      <c r="V53" s="37"/>
      <c r="W53" s="37"/>
      <c r="X53" s="37"/>
      <c r="Y53" s="49"/>
      <c r="Z53" s="50"/>
      <c r="AA53" s="37"/>
      <c r="AB53" s="37"/>
      <c r="AC53" s="37"/>
      <c r="AD53" s="49"/>
      <c r="AE53" s="50"/>
      <c r="AF53" s="37"/>
      <c r="AG53" s="37"/>
      <c r="AH53" s="37"/>
      <c r="AI53" s="49"/>
      <c r="AJ53" s="52">
        <f t="shared" ref="AJ53:AN53" si="101">P53-Z53+AE53+U53</f>
        <v>0</v>
      </c>
      <c r="AK53" s="46">
        <f t="shared" si="101"/>
        <v>0</v>
      </c>
      <c r="AL53" s="46">
        <f t="shared" si="101"/>
        <v>0</v>
      </c>
      <c r="AM53" s="46">
        <f t="shared" si="101"/>
        <v>0</v>
      </c>
      <c r="AN53" s="46">
        <f t="shared" si="101"/>
        <v>0</v>
      </c>
      <c r="AO53" s="37"/>
      <c r="AP53" s="37"/>
      <c r="AQ53" s="43">
        <v>0</v>
      </c>
      <c r="AR53" s="41"/>
      <c r="AS53" s="41"/>
      <c r="AT53" s="53"/>
      <c r="AU53" s="54"/>
      <c r="AV53" s="54"/>
      <c r="AW53" s="4"/>
      <c r="AX53" s="4"/>
    </row>
    <row r="54" spans="1:50" ht="93" customHeight="1" x14ac:dyDescent="0.5">
      <c r="A54" s="35">
        <v>48</v>
      </c>
      <c r="B54" s="67" t="s">
        <v>269</v>
      </c>
      <c r="C54" s="41" t="s">
        <v>212</v>
      </c>
      <c r="D54" s="53" t="s">
        <v>176</v>
      </c>
      <c r="E54" s="41" t="s">
        <v>270</v>
      </c>
      <c r="F54" s="41" t="s">
        <v>271</v>
      </c>
      <c r="G54" s="53" t="s">
        <v>42</v>
      </c>
      <c r="H54" s="74"/>
      <c r="I54" s="41" t="s">
        <v>272</v>
      </c>
      <c r="J54" s="37" t="s">
        <v>72</v>
      </c>
      <c r="K54" s="42">
        <v>45687</v>
      </c>
      <c r="L54" s="43" t="s">
        <v>89</v>
      </c>
      <c r="M54" s="43">
        <v>144</v>
      </c>
      <c r="N54" s="44" t="s">
        <v>1843</v>
      </c>
      <c r="O54" s="43">
        <v>1</v>
      </c>
      <c r="P54" s="45">
        <f t="shared" si="64"/>
        <v>1</v>
      </c>
      <c r="Q54" s="46">
        <f t="shared" ref="Q54:T54" si="102">AJ54</f>
        <v>1</v>
      </c>
      <c r="R54" s="46">
        <f t="shared" si="102"/>
        <v>1</v>
      </c>
      <c r="S54" s="46">
        <f t="shared" si="102"/>
        <v>3</v>
      </c>
      <c r="T54" s="47">
        <f t="shared" si="102"/>
        <v>3</v>
      </c>
      <c r="U54" s="48"/>
      <c r="V54" s="37"/>
      <c r="W54" s="37">
        <v>4</v>
      </c>
      <c r="X54" s="37"/>
      <c r="Y54" s="49"/>
      <c r="Z54" s="50"/>
      <c r="AA54" s="37"/>
      <c r="AB54" s="37">
        <v>2</v>
      </c>
      <c r="AC54" s="37"/>
      <c r="AD54" s="49"/>
      <c r="AE54" s="50"/>
      <c r="AF54" s="37"/>
      <c r="AG54" s="37"/>
      <c r="AH54" s="37"/>
      <c r="AI54" s="49">
        <v>2</v>
      </c>
      <c r="AJ54" s="52">
        <f t="shared" ref="AJ54:AN54" si="103">P54-Z54+AE54+U54</f>
        <v>1</v>
      </c>
      <c r="AK54" s="46">
        <f t="shared" si="103"/>
        <v>1</v>
      </c>
      <c r="AL54" s="46">
        <f t="shared" si="103"/>
        <v>3</v>
      </c>
      <c r="AM54" s="46">
        <f t="shared" si="103"/>
        <v>3</v>
      </c>
      <c r="AN54" s="46">
        <f t="shared" si="103"/>
        <v>5</v>
      </c>
      <c r="AO54" s="37"/>
      <c r="AP54" s="37"/>
      <c r="AQ54" s="43">
        <v>1</v>
      </c>
      <c r="AR54" s="107"/>
      <c r="AS54" s="107">
        <v>285</v>
      </c>
      <c r="AT54" s="53"/>
      <c r="AU54" s="54"/>
      <c r="AV54" s="54"/>
      <c r="AW54" s="4"/>
      <c r="AX54" s="4"/>
    </row>
    <row r="55" spans="1:50" ht="63.75" customHeight="1" x14ac:dyDescent="0.5">
      <c r="A55" s="35">
        <v>49</v>
      </c>
      <c r="B55" s="67" t="s">
        <v>273</v>
      </c>
      <c r="C55" s="41" t="s">
        <v>132</v>
      </c>
      <c r="D55" s="53" t="s">
        <v>176</v>
      </c>
      <c r="E55" s="41" t="s">
        <v>274</v>
      </c>
      <c r="F55" s="41" t="s">
        <v>275</v>
      </c>
      <c r="G55" s="53" t="s">
        <v>42</v>
      </c>
      <c r="H55" s="74"/>
      <c r="I55" s="41" t="s">
        <v>276</v>
      </c>
      <c r="J55" s="37" t="s">
        <v>72</v>
      </c>
      <c r="K55" s="42">
        <v>45566</v>
      </c>
      <c r="L55" s="43" t="s">
        <v>277</v>
      </c>
      <c r="M55" s="43">
        <v>68</v>
      </c>
      <c r="N55" s="107"/>
      <c r="O55" s="43">
        <v>0</v>
      </c>
      <c r="P55" s="45">
        <f t="shared" si="64"/>
        <v>0</v>
      </c>
      <c r="Q55" s="46">
        <f t="shared" ref="Q55:T55" si="104">AJ55</f>
        <v>0</v>
      </c>
      <c r="R55" s="46">
        <f t="shared" si="104"/>
        <v>0</v>
      </c>
      <c r="S55" s="46">
        <f t="shared" si="104"/>
        <v>0</v>
      </c>
      <c r="T55" s="47">
        <f t="shared" si="104"/>
        <v>0</v>
      </c>
      <c r="U55" s="48"/>
      <c r="V55" s="37"/>
      <c r="W55" s="37"/>
      <c r="X55" s="37"/>
      <c r="Y55" s="49"/>
      <c r="Z55" s="50"/>
      <c r="AA55" s="37"/>
      <c r="AB55" s="37"/>
      <c r="AC55" s="37"/>
      <c r="AD55" s="49"/>
      <c r="AE55" s="50"/>
      <c r="AF55" s="37"/>
      <c r="AG55" s="37"/>
      <c r="AH55" s="37"/>
      <c r="AI55" s="49"/>
      <c r="AJ55" s="52">
        <f t="shared" ref="AJ55:AN55" si="105">P55-Z55+AE55+U55</f>
        <v>0</v>
      </c>
      <c r="AK55" s="46">
        <f t="shared" si="105"/>
        <v>0</v>
      </c>
      <c r="AL55" s="46">
        <f t="shared" si="105"/>
        <v>0</v>
      </c>
      <c r="AM55" s="46">
        <f t="shared" si="105"/>
        <v>0</v>
      </c>
      <c r="AN55" s="46">
        <f t="shared" si="105"/>
        <v>0</v>
      </c>
      <c r="AO55" s="37"/>
      <c r="AP55" s="37"/>
      <c r="AQ55" s="43">
        <f t="shared" ref="AQ55:AQ56" si="106">AN55</f>
        <v>0</v>
      </c>
      <c r="AR55" s="41"/>
      <c r="AS55" s="41"/>
      <c r="AT55" s="53"/>
      <c r="AU55" s="54"/>
      <c r="AV55" s="54"/>
      <c r="AW55" s="4"/>
      <c r="AX55" s="4"/>
    </row>
    <row r="56" spans="1:50" ht="75" customHeight="1" x14ac:dyDescent="0.4">
      <c r="A56" s="35">
        <v>50</v>
      </c>
      <c r="B56" s="67" t="s">
        <v>882</v>
      </c>
      <c r="C56" s="41" t="s">
        <v>190</v>
      </c>
      <c r="D56" s="53" t="s">
        <v>176</v>
      </c>
      <c r="E56" s="41" t="s">
        <v>883</v>
      </c>
      <c r="F56" s="41" t="s">
        <v>884</v>
      </c>
      <c r="G56" s="53" t="s">
        <v>42</v>
      </c>
      <c r="H56" s="74"/>
      <c r="I56" s="41" t="s">
        <v>885</v>
      </c>
      <c r="J56" s="37" t="s">
        <v>72</v>
      </c>
      <c r="K56" s="42">
        <v>45566</v>
      </c>
      <c r="L56" s="43" t="s">
        <v>277</v>
      </c>
      <c r="M56" s="43">
        <v>69</v>
      </c>
      <c r="N56" s="44"/>
      <c r="O56" s="43">
        <v>1</v>
      </c>
      <c r="P56" s="45">
        <f t="shared" si="64"/>
        <v>1</v>
      </c>
      <c r="Q56" s="46">
        <f t="shared" ref="Q56:T56" si="107">AJ56</f>
        <v>1</v>
      </c>
      <c r="R56" s="46">
        <f t="shared" si="107"/>
        <v>1</v>
      </c>
      <c r="S56" s="46">
        <f t="shared" si="107"/>
        <v>1</v>
      </c>
      <c r="T56" s="47">
        <f t="shared" si="107"/>
        <v>1</v>
      </c>
      <c r="U56" s="48"/>
      <c r="V56" s="37"/>
      <c r="W56" s="37"/>
      <c r="X56" s="37"/>
      <c r="Y56" s="49"/>
      <c r="Z56" s="50"/>
      <c r="AA56" s="37"/>
      <c r="AB56" s="37"/>
      <c r="AC56" s="37"/>
      <c r="AD56" s="49"/>
      <c r="AE56" s="50"/>
      <c r="AF56" s="37"/>
      <c r="AG56" s="37"/>
      <c r="AH56" s="37"/>
      <c r="AI56" s="49"/>
      <c r="AJ56" s="52">
        <f t="shared" ref="AJ56:AN56" si="108">P56-Z56+AE56+U56</f>
        <v>1</v>
      </c>
      <c r="AK56" s="46">
        <f t="shared" si="108"/>
        <v>1</v>
      </c>
      <c r="AL56" s="46">
        <f t="shared" si="108"/>
        <v>1</v>
      </c>
      <c r="AM56" s="46">
        <f t="shared" si="108"/>
        <v>1</v>
      </c>
      <c r="AN56" s="46">
        <f t="shared" si="108"/>
        <v>1</v>
      </c>
      <c r="AO56" s="37"/>
      <c r="AP56" s="37"/>
      <c r="AQ56" s="43">
        <f t="shared" si="106"/>
        <v>1</v>
      </c>
      <c r="AR56" s="41"/>
      <c r="AS56" s="41"/>
      <c r="AT56" s="53"/>
      <c r="AU56" s="54"/>
      <c r="AV56" s="54"/>
      <c r="AW56" s="4"/>
      <c r="AX56" s="4"/>
    </row>
    <row r="57" spans="1:50" ht="50.25" customHeight="1" x14ac:dyDescent="0.4">
      <c r="A57" s="35">
        <v>51</v>
      </c>
      <c r="B57" s="67" t="s">
        <v>279</v>
      </c>
      <c r="C57" s="41" t="s">
        <v>132</v>
      </c>
      <c r="D57" s="53" t="s">
        <v>58</v>
      </c>
      <c r="E57" s="41" t="s">
        <v>280</v>
      </c>
      <c r="F57" s="41" t="s">
        <v>281</v>
      </c>
      <c r="G57" s="53" t="s">
        <v>42</v>
      </c>
      <c r="H57" s="74"/>
      <c r="I57" s="41" t="s">
        <v>282</v>
      </c>
      <c r="J57" s="37" t="s">
        <v>72</v>
      </c>
      <c r="K57" s="42">
        <v>45566</v>
      </c>
      <c r="L57" s="43" t="s">
        <v>277</v>
      </c>
      <c r="M57" s="43">
        <v>75</v>
      </c>
      <c r="N57" s="44" t="s">
        <v>311</v>
      </c>
      <c r="O57" s="43">
        <v>1</v>
      </c>
      <c r="P57" s="45">
        <f t="shared" si="64"/>
        <v>1</v>
      </c>
      <c r="Q57" s="46">
        <f t="shared" ref="Q57:T57" si="109">AJ57</f>
        <v>0</v>
      </c>
      <c r="R57" s="46">
        <f t="shared" si="109"/>
        <v>0</v>
      </c>
      <c r="S57" s="46">
        <f t="shared" si="109"/>
        <v>0</v>
      </c>
      <c r="T57" s="47">
        <f t="shared" si="109"/>
        <v>0</v>
      </c>
      <c r="U57" s="48"/>
      <c r="V57" s="37"/>
      <c r="W57" s="37"/>
      <c r="X57" s="37"/>
      <c r="Y57" s="49"/>
      <c r="Z57" s="50">
        <v>1</v>
      </c>
      <c r="AA57" s="37"/>
      <c r="AB57" s="37"/>
      <c r="AC57" s="37"/>
      <c r="AD57" s="49"/>
      <c r="AE57" s="50"/>
      <c r="AF57" s="37"/>
      <c r="AG57" s="37"/>
      <c r="AH57" s="37"/>
      <c r="AI57" s="49"/>
      <c r="AJ57" s="52">
        <f t="shared" ref="AJ57:AN57" si="110">P57-Z57+AE57+U57</f>
        <v>0</v>
      </c>
      <c r="AK57" s="46">
        <f t="shared" si="110"/>
        <v>0</v>
      </c>
      <c r="AL57" s="46">
        <f t="shared" si="110"/>
        <v>0</v>
      </c>
      <c r="AM57" s="46">
        <f t="shared" si="110"/>
        <v>0</v>
      </c>
      <c r="AN57" s="46">
        <f t="shared" si="110"/>
        <v>0</v>
      </c>
      <c r="AO57" s="37"/>
      <c r="AP57" s="37"/>
      <c r="AQ57" s="43">
        <v>1</v>
      </c>
      <c r="AR57" s="41">
        <v>900349960</v>
      </c>
      <c r="AS57" s="41">
        <v>252</v>
      </c>
      <c r="AT57" s="53" t="s">
        <v>312</v>
      </c>
      <c r="AU57" s="54"/>
      <c r="AV57" s="54"/>
      <c r="AW57" s="4"/>
      <c r="AX57" s="4"/>
    </row>
    <row r="58" spans="1:50" ht="52.5" customHeight="1" x14ac:dyDescent="0.4">
      <c r="A58" s="35">
        <v>52</v>
      </c>
      <c r="B58" s="67" t="s">
        <v>283</v>
      </c>
      <c r="C58" s="41" t="s">
        <v>132</v>
      </c>
      <c r="D58" s="53" t="s">
        <v>58</v>
      </c>
      <c r="E58" s="41" t="s">
        <v>280</v>
      </c>
      <c r="F58" s="41" t="s">
        <v>284</v>
      </c>
      <c r="G58" s="53" t="s">
        <v>42</v>
      </c>
      <c r="H58" s="74"/>
      <c r="I58" s="41" t="s">
        <v>285</v>
      </c>
      <c r="J58" s="37" t="s">
        <v>72</v>
      </c>
      <c r="K58" s="42">
        <v>45566</v>
      </c>
      <c r="L58" s="43" t="s">
        <v>277</v>
      </c>
      <c r="M58" s="43">
        <v>75</v>
      </c>
      <c r="N58" s="44"/>
      <c r="O58" s="43">
        <v>7</v>
      </c>
      <c r="P58" s="45">
        <f t="shared" si="64"/>
        <v>7</v>
      </c>
      <c r="Q58" s="46">
        <f t="shared" ref="Q58:T58" si="111">AJ58</f>
        <v>7</v>
      </c>
      <c r="R58" s="46">
        <f t="shared" si="111"/>
        <v>7</v>
      </c>
      <c r="S58" s="46">
        <f t="shared" si="111"/>
        <v>7</v>
      </c>
      <c r="T58" s="47">
        <f t="shared" si="111"/>
        <v>7</v>
      </c>
      <c r="U58" s="48"/>
      <c r="V58" s="37"/>
      <c r="W58" s="37"/>
      <c r="X58" s="37"/>
      <c r="Y58" s="49"/>
      <c r="Z58" s="50"/>
      <c r="AA58" s="37"/>
      <c r="AB58" s="37"/>
      <c r="AC58" s="37"/>
      <c r="AD58" s="49"/>
      <c r="AE58" s="50"/>
      <c r="AF58" s="37"/>
      <c r="AG58" s="37"/>
      <c r="AH58" s="37"/>
      <c r="AI58" s="49"/>
      <c r="AJ58" s="52">
        <f t="shared" ref="AJ58:AN58" si="112">P58-Z58+AE58+U58</f>
        <v>7</v>
      </c>
      <c r="AK58" s="46">
        <f t="shared" si="112"/>
        <v>7</v>
      </c>
      <c r="AL58" s="46">
        <f t="shared" si="112"/>
        <v>7</v>
      </c>
      <c r="AM58" s="46">
        <f t="shared" si="112"/>
        <v>7</v>
      </c>
      <c r="AN58" s="46">
        <f t="shared" si="112"/>
        <v>7</v>
      </c>
      <c r="AO58" s="37"/>
      <c r="AP58" s="37"/>
      <c r="AQ58" s="43">
        <f t="shared" ref="AQ58:AQ59" si="113">AN58</f>
        <v>7</v>
      </c>
      <c r="AR58" s="41"/>
      <c r="AS58" s="41"/>
      <c r="AT58" s="53"/>
      <c r="AU58" s="54"/>
      <c r="AV58" s="54"/>
      <c r="AW58" s="4"/>
      <c r="AX58" s="4"/>
    </row>
    <row r="59" spans="1:50" ht="121.5" customHeight="1" x14ac:dyDescent="0.4">
      <c r="A59" s="35">
        <v>53</v>
      </c>
      <c r="B59" s="110" t="s">
        <v>321</v>
      </c>
      <c r="C59" s="41"/>
      <c r="D59" s="105" t="s">
        <v>287</v>
      </c>
      <c r="E59" s="41" t="s">
        <v>288</v>
      </c>
      <c r="F59" s="41" t="s">
        <v>281</v>
      </c>
      <c r="G59" s="53"/>
      <c r="H59" s="74"/>
      <c r="I59" s="41"/>
      <c r="J59" s="37" t="s">
        <v>289</v>
      </c>
      <c r="K59" s="42">
        <v>45687</v>
      </c>
      <c r="L59" s="43" t="s">
        <v>290</v>
      </c>
      <c r="M59" s="43">
        <v>141</v>
      </c>
      <c r="N59" s="109" t="s">
        <v>325</v>
      </c>
      <c r="O59" s="43">
        <v>0</v>
      </c>
      <c r="P59" s="45">
        <f t="shared" si="64"/>
        <v>0</v>
      </c>
      <c r="Q59" s="46">
        <f t="shared" ref="Q59:T59" si="114">AJ59</f>
        <v>0</v>
      </c>
      <c r="R59" s="46">
        <f t="shared" si="114"/>
        <v>0</v>
      </c>
      <c r="S59" s="46">
        <f t="shared" si="114"/>
        <v>0</v>
      </c>
      <c r="T59" s="47">
        <f t="shared" si="114"/>
        <v>0</v>
      </c>
      <c r="U59" s="48"/>
      <c r="V59" s="37"/>
      <c r="W59" s="37"/>
      <c r="X59" s="37"/>
      <c r="Y59" s="49"/>
      <c r="Z59" s="50"/>
      <c r="AA59" s="37"/>
      <c r="AB59" s="37"/>
      <c r="AC59" s="37"/>
      <c r="AD59" s="49"/>
      <c r="AE59" s="50"/>
      <c r="AF59" s="37"/>
      <c r="AG59" s="37"/>
      <c r="AH59" s="37"/>
      <c r="AI59" s="49">
        <v>1</v>
      </c>
      <c r="AJ59" s="52">
        <f t="shared" ref="AJ59:AN59" si="115">P59-Z59+AE59+U59</f>
        <v>0</v>
      </c>
      <c r="AK59" s="46">
        <f t="shared" si="115"/>
        <v>0</v>
      </c>
      <c r="AL59" s="46">
        <f t="shared" si="115"/>
        <v>0</v>
      </c>
      <c r="AM59" s="46">
        <f t="shared" si="115"/>
        <v>0</v>
      </c>
      <c r="AN59" s="46">
        <f t="shared" si="115"/>
        <v>1</v>
      </c>
      <c r="AO59" s="37"/>
      <c r="AP59" s="37"/>
      <c r="AQ59" s="43">
        <f t="shared" si="113"/>
        <v>1</v>
      </c>
      <c r="AR59" s="41"/>
      <c r="AS59" s="41"/>
      <c r="AT59" s="53"/>
      <c r="AU59" s="54"/>
      <c r="AV59" s="54"/>
      <c r="AW59" s="4"/>
      <c r="AX59" s="4"/>
    </row>
    <row r="60" spans="1:50" ht="42" customHeight="1" x14ac:dyDescent="0.4">
      <c r="A60" s="35">
        <v>54</v>
      </c>
      <c r="B60" s="44" t="s">
        <v>296</v>
      </c>
      <c r="C60" s="41" t="s">
        <v>38</v>
      </c>
      <c r="D60" s="41" t="s">
        <v>59</v>
      </c>
      <c r="E60" s="41" t="s">
        <v>59</v>
      </c>
      <c r="F60" s="41" t="s">
        <v>297</v>
      </c>
      <c r="G60" s="44" t="s">
        <v>42</v>
      </c>
      <c r="H60" s="74">
        <v>300</v>
      </c>
      <c r="I60" s="41" t="s">
        <v>298</v>
      </c>
      <c r="J60" s="37" t="s">
        <v>72</v>
      </c>
      <c r="K60" s="42">
        <v>45107</v>
      </c>
      <c r="L60" s="43" t="s">
        <v>109</v>
      </c>
      <c r="M60" s="43">
        <v>387</v>
      </c>
      <c r="N60" s="44"/>
      <c r="O60" s="43">
        <v>32</v>
      </c>
      <c r="P60" s="45">
        <f t="shared" si="64"/>
        <v>32</v>
      </c>
      <c r="Q60" s="46">
        <f t="shared" ref="Q60:T60" si="116">AJ60</f>
        <v>32</v>
      </c>
      <c r="R60" s="46">
        <f t="shared" si="116"/>
        <v>32</v>
      </c>
      <c r="S60" s="46">
        <f t="shared" si="116"/>
        <v>32</v>
      </c>
      <c r="T60" s="47">
        <f t="shared" si="116"/>
        <v>32</v>
      </c>
      <c r="U60" s="48"/>
      <c r="V60" s="37"/>
      <c r="W60" s="37"/>
      <c r="X60" s="37"/>
      <c r="Y60" s="49"/>
      <c r="Z60" s="50"/>
      <c r="AA60" s="37"/>
      <c r="AB60" s="37"/>
      <c r="AC60" s="37"/>
      <c r="AD60" s="49"/>
      <c r="AE60" s="50"/>
      <c r="AF60" s="37"/>
      <c r="AG60" s="37"/>
      <c r="AH60" s="37"/>
      <c r="AI60" s="49"/>
      <c r="AJ60" s="52">
        <f t="shared" ref="AJ60:AN60" si="117">P60-Z60+AE60+U60</f>
        <v>32</v>
      </c>
      <c r="AK60" s="46">
        <f t="shared" si="117"/>
        <v>32</v>
      </c>
      <c r="AL60" s="46">
        <f t="shared" si="117"/>
        <v>32</v>
      </c>
      <c r="AM60" s="46">
        <f t="shared" si="117"/>
        <v>32</v>
      </c>
      <c r="AN60" s="46">
        <f t="shared" si="117"/>
        <v>32</v>
      </c>
      <c r="AO60" s="37"/>
      <c r="AP60" s="37"/>
      <c r="AQ60" s="43">
        <v>32</v>
      </c>
      <c r="AR60" s="41"/>
      <c r="AS60" s="41"/>
      <c r="AT60" s="53"/>
      <c r="AU60" s="54"/>
      <c r="AV60" s="54"/>
      <c r="AW60" s="4"/>
      <c r="AX60" s="4"/>
    </row>
    <row r="61" spans="1:50" ht="42" customHeight="1" x14ac:dyDescent="0.4">
      <c r="A61" s="35">
        <v>55</v>
      </c>
      <c r="B61" s="44" t="s">
        <v>300</v>
      </c>
      <c r="C61" s="41" t="s">
        <v>38</v>
      </c>
      <c r="D61" s="41" t="s">
        <v>59</v>
      </c>
      <c r="E61" s="41" t="s">
        <v>59</v>
      </c>
      <c r="F61" s="41" t="s">
        <v>301</v>
      </c>
      <c r="G61" s="44" t="s">
        <v>42</v>
      </c>
      <c r="H61" s="74">
        <v>300</v>
      </c>
      <c r="I61" s="41" t="s">
        <v>302</v>
      </c>
      <c r="J61" s="37" t="s">
        <v>72</v>
      </c>
      <c r="K61" s="42">
        <v>45107</v>
      </c>
      <c r="L61" s="43" t="s">
        <v>109</v>
      </c>
      <c r="M61" s="43">
        <v>387</v>
      </c>
      <c r="N61" s="44" t="s">
        <v>1871</v>
      </c>
      <c r="O61" s="43">
        <v>35</v>
      </c>
      <c r="P61" s="45">
        <f t="shared" si="64"/>
        <v>35</v>
      </c>
      <c r="Q61" s="46">
        <f t="shared" ref="Q61:T61" si="118">AJ61</f>
        <v>32</v>
      </c>
      <c r="R61" s="46">
        <f t="shared" si="118"/>
        <v>30</v>
      </c>
      <c r="S61" s="46">
        <f t="shared" si="118"/>
        <v>30</v>
      </c>
      <c r="T61" s="47">
        <f t="shared" si="118"/>
        <v>30</v>
      </c>
      <c r="U61" s="48"/>
      <c r="V61" s="37"/>
      <c r="W61" s="37"/>
      <c r="X61" s="37"/>
      <c r="Y61" s="49"/>
      <c r="Z61" s="50">
        <v>3</v>
      </c>
      <c r="AA61" s="37">
        <v>2</v>
      </c>
      <c r="AB61" s="37"/>
      <c r="AC61" s="37"/>
      <c r="AD61" s="49"/>
      <c r="AE61" s="50"/>
      <c r="AF61" s="37"/>
      <c r="AG61" s="37"/>
      <c r="AH61" s="37"/>
      <c r="AI61" s="49"/>
      <c r="AJ61" s="52">
        <f t="shared" ref="AJ61:AN61" si="119">P61-Z61+AE61+U61</f>
        <v>32</v>
      </c>
      <c r="AK61" s="46">
        <f t="shared" si="119"/>
        <v>30</v>
      </c>
      <c r="AL61" s="46">
        <f t="shared" si="119"/>
        <v>30</v>
      </c>
      <c r="AM61" s="46">
        <f t="shared" si="119"/>
        <v>30</v>
      </c>
      <c r="AN61" s="46">
        <f t="shared" si="119"/>
        <v>30</v>
      </c>
      <c r="AO61" s="37"/>
      <c r="AP61" s="37"/>
      <c r="AQ61" s="43">
        <v>52</v>
      </c>
      <c r="AR61" s="41">
        <v>837175793</v>
      </c>
      <c r="AS61" s="41" t="s">
        <v>342</v>
      </c>
      <c r="AT61" s="53" t="s">
        <v>343</v>
      </c>
      <c r="AU61" s="54"/>
      <c r="AV61" s="54"/>
      <c r="AW61" s="4"/>
      <c r="AX61" s="4"/>
    </row>
    <row r="62" spans="1:50" ht="42" customHeight="1" x14ac:dyDescent="0.4">
      <c r="A62" s="35">
        <v>56</v>
      </c>
      <c r="B62" s="44" t="s">
        <v>306</v>
      </c>
      <c r="C62" s="41" t="s">
        <v>155</v>
      </c>
      <c r="D62" s="41"/>
      <c r="E62" s="41" t="s">
        <v>59</v>
      </c>
      <c r="F62" s="41" t="s">
        <v>301</v>
      </c>
      <c r="G62" s="44"/>
      <c r="H62" s="74"/>
      <c r="I62" s="41"/>
      <c r="J62" s="37"/>
      <c r="K62" s="42"/>
      <c r="L62" s="43"/>
      <c r="M62" s="43">
        <v>72</v>
      </c>
      <c r="N62" s="44"/>
      <c r="O62" s="43">
        <v>0</v>
      </c>
      <c r="P62" s="45">
        <f t="shared" si="64"/>
        <v>0</v>
      </c>
      <c r="Q62" s="46">
        <f t="shared" ref="Q62:T62" si="120">AJ62</f>
        <v>0</v>
      </c>
      <c r="R62" s="46">
        <f t="shared" si="120"/>
        <v>0</v>
      </c>
      <c r="S62" s="46">
        <f t="shared" si="120"/>
        <v>0</v>
      </c>
      <c r="T62" s="47">
        <f t="shared" si="120"/>
        <v>0</v>
      </c>
      <c r="U62" s="48"/>
      <c r="V62" s="37"/>
      <c r="W62" s="37"/>
      <c r="X62" s="37"/>
      <c r="Y62" s="49"/>
      <c r="Z62" s="50"/>
      <c r="AA62" s="37"/>
      <c r="AB62" s="37"/>
      <c r="AC62" s="37"/>
      <c r="AD62" s="49"/>
      <c r="AE62" s="50"/>
      <c r="AF62" s="37"/>
      <c r="AG62" s="37"/>
      <c r="AH62" s="37"/>
      <c r="AI62" s="49"/>
      <c r="AJ62" s="52">
        <f t="shared" ref="AJ62:AN62" si="121">P62-Z62+AE62+U62</f>
        <v>0</v>
      </c>
      <c r="AK62" s="46">
        <f t="shared" si="121"/>
        <v>0</v>
      </c>
      <c r="AL62" s="46">
        <f t="shared" si="121"/>
        <v>0</v>
      </c>
      <c r="AM62" s="46">
        <f t="shared" si="121"/>
        <v>0</v>
      </c>
      <c r="AN62" s="46">
        <f t="shared" si="121"/>
        <v>0</v>
      </c>
      <c r="AO62" s="37"/>
      <c r="AP62" s="37"/>
      <c r="AQ62" s="43">
        <f>AN62</f>
        <v>0</v>
      </c>
      <c r="AR62" s="53"/>
      <c r="AS62" s="53"/>
      <c r="AT62" s="53"/>
      <c r="AU62" s="54"/>
      <c r="AV62" s="54"/>
      <c r="AW62" s="4"/>
      <c r="AX62" s="4"/>
    </row>
    <row r="63" spans="1:50" ht="42" customHeight="1" x14ac:dyDescent="0.4">
      <c r="A63" s="35">
        <v>57</v>
      </c>
      <c r="B63" s="44" t="s">
        <v>307</v>
      </c>
      <c r="C63" s="41" t="s">
        <v>74</v>
      </c>
      <c r="D63" s="41" t="s">
        <v>59</v>
      </c>
      <c r="E63" s="53" t="s">
        <v>308</v>
      </c>
      <c r="F63" s="41" t="s">
        <v>309</v>
      </c>
      <c r="G63" s="44" t="s">
        <v>42</v>
      </c>
      <c r="H63" s="74"/>
      <c r="I63" s="41" t="s">
        <v>310</v>
      </c>
      <c r="J63" s="37" t="s">
        <v>72</v>
      </c>
      <c r="K63" s="42">
        <v>45574</v>
      </c>
      <c r="L63" s="43" t="s">
        <v>142</v>
      </c>
      <c r="M63" s="43">
        <v>75</v>
      </c>
      <c r="N63" s="44" t="s">
        <v>347</v>
      </c>
      <c r="O63" s="43">
        <v>24</v>
      </c>
      <c r="P63" s="45">
        <f t="shared" si="64"/>
        <v>24</v>
      </c>
      <c r="Q63" s="46">
        <f t="shared" ref="Q63:T63" si="122">AJ63</f>
        <v>24</v>
      </c>
      <c r="R63" s="46">
        <f t="shared" si="122"/>
        <v>24</v>
      </c>
      <c r="S63" s="46">
        <f t="shared" si="122"/>
        <v>24</v>
      </c>
      <c r="T63" s="47">
        <f t="shared" si="122"/>
        <v>14</v>
      </c>
      <c r="U63" s="48"/>
      <c r="V63" s="37"/>
      <c r="W63" s="37"/>
      <c r="X63" s="37"/>
      <c r="Y63" s="49"/>
      <c r="Z63" s="50"/>
      <c r="AA63" s="37"/>
      <c r="AB63" s="37"/>
      <c r="AC63" s="37">
        <v>10</v>
      </c>
      <c r="AD63" s="49"/>
      <c r="AE63" s="50"/>
      <c r="AF63" s="37"/>
      <c r="AG63" s="37"/>
      <c r="AH63" s="37"/>
      <c r="AI63" s="49"/>
      <c r="AJ63" s="52">
        <f t="shared" ref="AJ63:AN63" si="123">P63-Z63+AE63+U63</f>
        <v>24</v>
      </c>
      <c r="AK63" s="46">
        <f t="shared" si="123"/>
        <v>24</v>
      </c>
      <c r="AL63" s="46">
        <f t="shared" si="123"/>
        <v>24</v>
      </c>
      <c r="AM63" s="46">
        <f t="shared" si="123"/>
        <v>14</v>
      </c>
      <c r="AN63" s="46">
        <f t="shared" si="123"/>
        <v>14</v>
      </c>
      <c r="AO63" s="37"/>
      <c r="AP63" s="37"/>
      <c r="AQ63" s="43">
        <v>24</v>
      </c>
      <c r="AR63" s="53"/>
      <c r="AS63" s="53">
        <v>293</v>
      </c>
      <c r="AT63" s="53"/>
      <c r="AU63" s="54"/>
      <c r="AV63" s="54"/>
      <c r="AW63" s="4"/>
      <c r="AX63" s="4"/>
    </row>
    <row r="64" spans="1:50" ht="42" customHeight="1" x14ac:dyDescent="0.4">
      <c r="A64" s="35">
        <v>58</v>
      </c>
      <c r="B64" s="44" t="s">
        <v>315</v>
      </c>
      <c r="C64" s="41" t="s">
        <v>74</v>
      </c>
      <c r="D64" s="41" t="s">
        <v>59</v>
      </c>
      <c r="E64" s="53" t="s">
        <v>316</v>
      </c>
      <c r="F64" s="41" t="s">
        <v>317</v>
      </c>
      <c r="G64" s="44" t="s">
        <v>42</v>
      </c>
      <c r="H64" s="74"/>
      <c r="I64" s="41" t="s">
        <v>318</v>
      </c>
      <c r="J64" s="37" t="s">
        <v>72</v>
      </c>
      <c r="K64" s="42">
        <v>45574</v>
      </c>
      <c r="L64" s="43" t="s">
        <v>142</v>
      </c>
      <c r="M64" s="43">
        <v>75</v>
      </c>
      <c r="N64" s="44"/>
      <c r="O64" s="43">
        <v>45</v>
      </c>
      <c r="P64" s="45">
        <f t="shared" si="64"/>
        <v>45</v>
      </c>
      <c r="Q64" s="46">
        <f t="shared" ref="Q64:T64" si="124">AJ64</f>
        <v>45</v>
      </c>
      <c r="R64" s="46">
        <f t="shared" si="124"/>
        <v>45</v>
      </c>
      <c r="S64" s="46">
        <f t="shared" si="124"/>
        <v>45</v>
      </c>
      <c r="T64" s="47">
        <f t="shared" si="124"/>
        <v>45</v>
      </c>
      <c r="U64" s="48"/>
      <c r="V64" s="37"/>
      <c r="W64" s="37"/>
      <c r="X64" s="37"/>
      <c r="Y64" s="49"/>
      <c r="Z64" s="50"/>
      <c r="AA64" s="37"/>
      <c r="AB64" s="37"/>
      <c r="AC64" s="37"/>
      <c r="AD64" s="49"/>
      <c r="AE64" s="50"/>
      <c r="AF64" s="37"/>
      <c r="AG64" s="37"/>
      <c r="AH64" s="37"/>
      <c r="AI64" s="49"/>
      <c r="AJ64" s="52">
        <f t="shared" ref="AJ64:AN64" si="125">P64-Z64+AE64+U64</f>
        <v>45</v>
      </c>
      <c r="AK64" s="46">
        <f t="shared" si="125"/>
        <v>45</v>
      </c>
      <c r="AL64" s="46">
        <f t="shared" si="125"/>
        <v>45</v>
      </c>
      <c r="AM64" s="46">
        <f t="shared" si="125"/>
        <v>45</v>
      </c>
      <c r="AN64" s="46">
        <f t="shared" si="125"/>
        <v>45</v>
      </c>
      <c r="AO64" s="37"/>
      <c r="AP64" s="37"/>
      <c r="AQ64" s="43">
        <f>AN64</f>
        <v>45</v>
      </c>
      <c r="AR64" s="53"/>
      <c r="AS64" s="53"/>
      <c r="AT64" s="53"/>
      <c r="AU64" s="54"/>
      <c r="AV64" s="54"/>
      <c r="AW64" s="4"/>
      <c r="AX64" s="4"/>
    </row>
    <row r="65" spans="1:50" ht="42" customHeight="1" x14ac:dyDescent="0.4">
      <c r="A65" s="35">
        <v>59</v>
      </c>
      <c r="B65" s="44" t="s">
        <v>322</v>
      </c>
      <c r="C65" s="41" t="s">
        <v>155</v>
      </c>
      <c r="D65" s="41" t="s">
        <v>59</v>
      </c>
      <c r="E65" s="41" t="s">
        <v>323</v>
      </c>
      <c r="F65" s="41" t="s">
        <v>324</v>
      </c>
      <c r="G65" s="44" t="s">
        <v>42</v>
      </c>
      <c r="H65" s="74"/>
      <c r="I65" s="41" t="s">
        <v>326</v>
      </c>
      <c r="J65" s="37" t="s">
        <v>72</v>
      </c>
      <c r="K65" s="42">
        <v>45673</v>
      </c>
      <c r="L65" s="43" t="s">
        <v>89</v>
      </c>
      <c r="M65" s="43">
        <v>130</v>
      </c>
      <c r="N65" s="44"/>
      <c r="O65" s="43">
        <v>0</v>
      </c>
      <c r="P65" s="45">
        <f t="shared" si="64"/>
        <v>0</v>
      </c>
      <c r="Q65" s="46">
        <f t="shared" ref="Q65:T65" si="126">AJ65</f>
        <v>0</v>
      </c>
      <c r="R65" s="46">
        <f t="shared" si="126"/>
        <v>0</v>
      </c>
      <c r="S65" s="46">
        <f t="shared" si="126"/>
        <v>4</v>
      </c>
      <c r="T65" s="47">
        <f t="shared" si="126"/>
        <v>4</v>
      </c>
      <c r="U65" s="48"/>
      <c r="V65" s="37"/>
      <c r="W65" s="37">
        <v>4</v>
      </c>
      <c r="X65" s="37"/>
      <c r="Y65" s="49"/>
      <c r="Z65" s="50"/>
      <c r="AA65" s="37"/>
      <c r="AB65" s="37"/>
      <c r="AC65" s="37"/>
      <c r="AD65" s="49"/>
      <c r="AE65" s="50"/>
      <c r="AF65" s="37"/>
      <c r="AG65" s="37"/>
      <c r="AH65" s="37"/>
      <c r="AI65" s="49"/>
      <c r="AJ65" s="52">
        <f t="shared" ref="AJ65:AN65" si="127">P65-Z65+AE65+U65</f>
        <v>0</v>
      </c>
      <c r="AK65" s="46">
        <f t="shared" si="127"/>
        <v>0</v>
      </c>
      <c r="AL65" s="46">
        <f t="shared" si="127"/>
        <v>4</v>
      </c>
      <c r="AM65" s="46">
        <f t="shared" si="127"/>
        <v>4</v>
      </c>
      <c r="AN65" s="46">
        <f t="shared" si="127"/>
        <v>4</v>
      </c>
      <c r="AO65" s="37"/>
      <c r="AP65" s="37"/>
      <c r="AQ65" s="43">
        <v>2</v>
      </c>
      <c r="AR65" s="53"/>
      <c r="AS65" s="53"/>
      <c r="AT65" s="53"/>
      <c r="AU65" s="54"/>
      <c r="AV65" s="54"/>
      <c r="AW65" s="4"/>
      <c r="AX65" s="4"/>
    </row>
    <row r="66" spans="1:50" ht="42" customHeight="1" x14ac:dyDescent="0.4">
      <c r="A66" s="35">
        <v>60</v>
      </c>
      <c r="B66" s="44" t="s">
        <v>328</v>
      </c>
      <c r="C66" s="41" t="s">
        <v>155</v>
      </c>
      <c r="D66" s="41" t="s">
        <v>59</v>
      </c>
      <c r="E66" s="41" t="s">
        <v>329</v>
      </c>
      <c r="F66" s="41" t="s">
        <v>330</v>
      </c>
      <c r="G66" s="44" t="s">
        <v>42</v>
      </c>
      <c r="H66" s="74"/>
      <c r="I66" s="41" t="s">
        <v>331</v>
      </c>
      <c r="J66" s="37" t="s">
        <v>72</v>
      </c>
      <c r="K66" s="42">
        <v>45673</v>
      </c>
      <c r="L66" s="43" t="s">
        <v>89</v>
      </c>
      <c r="M66" s="43">
        <v>131</v>
      </c>
      <c r="N66" s="44"/>
      <c r="O66" s="43">
        <v>10</v>
      </c>
      <c r="P66" s="45">
        <f t="shared" si="64"/>
        <v>10</v>
      </c>
      <c r="Q66" s="46">
        <f t="shared" ref="Q66:T66" si="128">AJ66</f>
        <v>10</v>
      </c>
      <c r="R66" s="46">
        <f t="shared" si="128"/>
        <v>10</v>
      </c>
      <c r="S66" s="46">
        <f t="shared" si="128"/>
        <v>20</v>
      </c>
      <c r="T66" s="47">
        <f t="shared" si="128"/>
        <v>20</v>
      </c>
      <c r="U66" s="48"/>
      <c r="V66" s="37"/>
      <c r="W66" s="37">
        <v>10</v>
      </c>
      <c r="X66" s="37"/>
      <c r="Y66" s="49"/>
      <c r="Z66" s="50"/>
      <c r="AA66" s="37"/>
      <c r="AB66" s="37"/>
      <c r="AC66" s="37"/>
      <c r="AD66" s="49"/>
      <c r="AE66" s="50"/>
      <c r="AF66" s="37"/>
      <c r="AG66" s="37"/>
      <c r="AH66" s="37"/>
      <c r="AI66" s="49"/>
      <c r="AJ66" s="52">
        <f t="shared" ref="AJ66:AN66" si="129">P66-Z66+AE66+U66</f>
        <v>10</v>
      </c>
      <c r="AK66" s="46">
        <f t="shared" si="129"/>
        <v>10</v>
      </c>
      <c r="AL66" s="46">
        <f t="shared" si="129"/>
        <v>20</v>
      </c>
      <c r="AM66" s="46">
        <f t="shared" si="129"/>
        <v>20</v>
      </c>
      <c r="AN66" s="46">
        <f t="shared" si="129"/>
        <v>20</v>
      </c>
      <c r="AO66" s="37"/>
      <c r="AP66" s="37"/>
      <c r="AQ66" s="43">
        <f t="shared" ref="AQ66:AQ70" si="130">AN66</f>
        <v>20</v>
      </c>
      <c r="AR66" s="53"/>
      <c r="AS66" s="53"/>
      <c r="AT66" s="53"/>
      <c r="AU66" s="54"/>
      <c r="AV66" s="54"/>
      <c r="AW66" s="4"/>
      <c r="AX66" s="4"/>
    </row>
    <row r="67" spans="1:50" ht="42" customHeight="1" x14ac:dyDescent="0.4">
      <c r="A67" s="35">
        <v>61</v>
      </c>
      <c r="B67" s="53" t="s">
        <v>333</v>
      </c>
      <c r="C67" s="41" t="s">
        <v>38</v>
      </c>
      <c r="D67" s="105" t="s">
        <v>334</v>
      </c>
      <c r="E67" s="41" t="s">
        <v>335</v>
      </c>
      <c r="F67" s="41"/>
      <c r="G67" s="53" t="s">
        <v>42</v>
      </c>
      <c r="H67" s="41"/>
      <c r="I67" s="41" t="s">
        <v>336</v>
      </c>
      <c r="J67" s="39"/>
      <c r="K67" s="42">
        <v>44592</v>
      </c>
      <c r="L67" s="43"/>
      <c r="M67" s="43"/>
      <c r="N67" s="44"/>
      <c r="O67" s="43">
        <v>0</v>
      </c>
      <c r="P67" s="45">
        <f t="shared" si="64"/>
        <v>0</v>
      </c>
      <c r="Q67" s="46">
        <f t="shared" ref="Q67:T67" si="131">AJ67</f>
        <v>0</v>
      </c>
      <c r="R67" s="46">
        <f t="shared" si="131"/>
        <v>0</v>
      </c>
      <c r="S67" s="46">
        <f t="shared" si="131"/>
        <v>0</v>
      </c>
      <c r="T67" s="47">
        <f t="shared" si="131"/>
        <v>0</v>
      </c>
      <c r="U67" s="48"/>
      <c r="V67" s="37"/>
      <c r="W67" s="37"/>
      <c r="X67" s="37"/>
      <c r="Y67" s="49"/>
      <c r="Z67" s="50"/>
      <c r="AA67" s="37"/>
      <c r="AB67" s="37"/>
      <c r="AC67" s="37"/>
      <c r="AD67" s="49"/>
      <c r="AE67" s="50"/>
      <c r="AF67" s="37"/>
      <c r="AG67" s="37"/>
      <c r="AH67" s="37"/>
      <c r="AI67" s="49"/>
      <c r="AJ67" s="52">
        <f t="shared" ref="AJ67:AN67" si="132">P67-Z67+AE67+U67</f>
        <v>0</v>
      </c>
      <c r="AK67" s="46">
        <f t="shared" si="132"/>
        <v>0</v>
      </c>
      <c r="AL67" s="46">
        <f t="shared" si="132"/>
        <v>0</v>
      </c>
      <c r="AM67" s="46">
        <f t="shared" si="132"/>
        <v>0</v>
      </c>
      <c r="AN67" s="46">
        <f t="shared" si="132"/>
        <v>0</v>
      </c>
      <c r="AO67" s="37"/>
      <c r="AP67" s="37"/>
      <c r="AQ67" s="43">
        <f t="shared" si="130"/>
        <v>0</v>
      </c>
      <c r="AR67" s="41"/>
      <c r="AS67" s="41"/>
      <c r="AT67" s="53"/>
      <c r="AU67" s="54"/>
      <c r="AV67" s="54"/>
      <c r="AW67" s="4"/>
      <c r="AX67" s="4"/>
    </row>
    <row r="68" spans="1:50" ht="42" customHeight="1" x14ac:dyDescent="0.4">
      <c r="A68" s="35">
        <v>62</v>
      </c>
      <c r="B68" s="53" t="s">
        <v>339</v>
      </c>
      <c r="C68" s="41" t="s">
        <v>38</v>
      </c>
      <c r="D68" s="105" t="s">
        <v>334</v>
      </c>
      <c r="E68" s="41" t="s">
        <v>340</v>
      </c>
      <c r="F68" s="41"/>
      <c r="G68" s="53" t="s">
        <v>42</v>
      </c>
      <c r="H68" s="41"/>
      <c r="I68" s="41" t="s">
        <v>341</v>
      </c>
      <c r="J68" s="44"/>
      <c r="K68" s="42">
        <v>44592</v>
      </c>
      <c r="L68" s="43"/>
      <c r="M68" s="43"/>
      <c r="N68" s="44"/>
      <c r="O68" s="43">
        <v>0</v>
      </c>
      <c r="P68" s="45">
        <f t="shared" si="64"/>
        <v>0</v>
      </c>
      <c r="Q68" s="46">
        <f t="shared" ref="Q68:T68" si="133">AJ68</f>
        <v>0</v>
      </c>
      <c r="R68" s="46">
        <f t="shared" si="133"/>
        <v>0</v>
      </c>
      <c r="S68" s="46">
        <f t="shared" si="133"/>
        <v>0</v>
      </c>
      <c r="T68" s="47">
        <f t="shared" si="133"/>
        <v>0</v>
      </c>
      <c r="U68" s="48"/>
      <c r="V68" s="37"/>
      <c r="W68" s="37"/>
      <c r="X68" s="37"/>
      <c r="Y68" s="49"/>
      <c r="Z68" s="50"/>
      <c r="AA68" s="37"/>
      <c r="AB68" s="37"/>
      <c r="AC68" s="37"/>
      <c r="AD68" s="49"/>
      <c r="AE68" s="50"/>
      <c r="AF68" s="37"/>
      <c r="AG68" s="37"/>
      <c r="AH68" s="37"/>
      <c r="AI68" s="49"/>
      <c r="AJ68" s="52">
        <f t="shared" ref="AJ68:AN68" si="134">P68-Z68+AE68+U68</f>
        <v>0</v>
      </c>
      <c r="AK68" s="46">
        <f t="shared" si="134"/>
        <v>0</v>
      </c>
      <c r="AL68" s="46">
        <f t="shared" si="134"/>
        <v>0</v>
      </c>
      <c r="AM68" s="46">
        <f t="shared" si="134"/>
        <v>0</v>
      </c>
      <c r="AN68" s="46">
        <f t="shared" si="134"/>
        <v>0</v>
      </c>
      <c r="AO68" s="37"/>
      <c r="AP68" s="37"/>
      <c r="AQ68" s="43">
        <f t="shared" si="130"/>
        <v>0</v>
      </c>
      <c r="AR68" s="41"/>
      <c r="AS68" s="41"/>
      <c r="AT68" s="53"/>
      <c r="AU68" s="54"/>
      <c r="AV68" s="54"/>
      <c r="AW68" s="4"/>
      <c r="AX68" s="4"/>
    </row>
    <row r="69" spans="1:50" ht="74.25" customHeight="1" x14ac:dyDescent="0.4">
      <c r="A69" s="35">
        <v>63</v>
      </c>
      <c r="B69" s="67" t="s">
        <v>344</v>
      </c>
      <c r="C69" s="37" t="s">
        <v>52</v>
      </c>
      <c r="D69" s="37"/>
      <c r="E69" s="41" t="s">
        <v>345</v>
      </c>
      <c r="F69" s="37"/>
      <c r="G69" s="38"/>
      <c r="H69" s="37"/>
      <c r="I69" s="41" t="s">
        <v>346</v>
      </c>
      <c r="J69" s="37" t="s">
        <v>72</v>
      </c>
      <c r="K69" s="42">
        <v>45279</v>
      </c>
      <c r="L69" s="43"/>
      <c r="M69" s="43">
        <v>481</v>
      </c>
      <c r="N69" s="44"/>
      <c r="O69" s="43">
        <v>12</v>
      </c>
      <c r="P69" s="45">
        <f t="shared" si="64"/>
        <v>12</v>
      </c>
      <c r="Q69" s="46">
        <f t="shared" ref="Q69:T69" si="135">AJ69</f>
        <v>12</v>
      </c>
      <c r="R69" s="46">
        <f t="shared" si="135"/>
        <v>12</v>
      </c>
      <c r="S69" s="46">
        <f t="shared" si="135"/>
        <v>12</v>
      </c>
      <c r="T69" s="47">
        <f t="shared" si="135"/>
        <v>12</v>
      </c>
      <c r="U69" s="48"/>
      <c r="V69" s="37"/>
      <c r="W69" s="37"/>
      <c r="X69" s="37"/>
      <c r="Y69" s="49"/>
      <c r="Z69" s="50"/>
      <c r="AA69" s="37"/>
      <c r="AB69" s="37"/>
      <c r="AC69" s="37"/>
      <c r="AD69" s="49"/>
      <c r="AE69" s="50"/>
      <c r="AF69" s="37"/>
      <c r="AG69" s="37"/>
      <c r="AH69" s="37"/>
      <c r="AI69" s="49"/>
      <c r="AJ69" s="52">
        <f t="shared" ref="AJ69:AN69" si="136">P69-Z69+AE69+U69</f>
        <v>12</v>
      </c>
      <c r="AK69" s="46">
        <f t="shared" si="136"/>
        <v>12</v>
      </c>
      <c r="AL69" s="46">
        <f t="shared" si="136"/>
        <v>12</v>
      </c>
      <c r="AM69" s="46">
        <f t="shared" si="136"/>
        <v>12</v>
      </c>
      <c r="AN69" s="46">
        <f t="shared" si="136"/>
        <v>12</v>
      </c>
      <c r="AO69" s="37"/>
      <c r="AP69" s="37"/>
      <c r="AQ69" s="43">
        <f t="shared" si="130"/>
        <v>12</v>
      </c>
      <c r="AR69" s="41"/>
      <c r="AS69" s="41"/>
      <c r="AT69" s="53"/>
      <c r="AU69" s="54"/>
      <c r="AV69" s="54"/>
      <c r="AW69" s="4"/>
      <c r="AX69" s="4"/>
    </row>
    <row r="70" spans="1:50" ht="54" customHeight="1" x14ac:dyDescent="0.4">
      <c r="A70" s="35">
        <v>64</v>
      </c>
      <c r="B70" s="67" t="s">
        <v>348</v>
      </c>
      <c r="C70" s="37" t="s">
        <v>155</v>
      </c>
      <c r="D70" s="37" t="s">
        <v>59</v>
      </c>
      <c r="E70" s="41" t="s">
        <v>59</v>
      </c>
      <c r="F70" s="37" t="s">
        <v>87</v>
      </c>
      <c r="G70" s="38" t="s">
        <v>42</v>
      </c>
      <c r="H70" s="37"/>
      <c r="I70" s="41" t="s">
        <v>349</v>
      </c>
      <c r="J70" s="37" t="s">
        <v>72</v>
      </c>
      <c r="K70" s="42">
        <v>45673</v>
      </c>
      <c r="L70" s="43" t="s">
        <v>89</v>
      </c>
      <c r="M70" s="43">
        <v>130</v>
      </c>
      <c r="N70" s="131" t="s">
        <v>374</v>
      </c>
      <c r="O70" s="43">
        <v>11</v>
      </c>
      <c r="P70" s="45">
        <f t="shared" si="64"/>
        <v>11</v>
      </c>
      <c r="Q70" s="46">
        <f t="shared" ref="Q70:T70" si="137">AJ70</f>
        <v>11</v>
      </c>
      <c r="R70" s="46">
        <f t="shared" si="137"/>
        <v>11</v>
      </c>
      <c r="S70" s="37">
        <f t="shared" si="137"/>
        <v>11</v>
      </c>
      <c r="T70" s="132">
        <f t="shared" si="137"/>
        <v>11</v>
      </c>
      <c r="U70" s="48"/>
      <c r="V70" s="37"/>
      <c r="W70" s="37">
        <v>11</v>
      </c>
      <c r="X70" s="37"/>
      <c r="Y70" s="49"/>
      <c r="Z70" s="50"/>
      <c r="AA70" s="37"/>
      <c r="AB70" s="37"/>
      <c r="AC70" s="37"/>
      <c r="AD70" s="49"/>
      <c r="AE70" s="50"/>
      <c r="AF70" s="37"/>
      <c r="AG70" s="37"/>
      <c r="AH70" s="37"/>
      <c r="AI70" s="49"/>
      <c r="AJ70" s="52">
        <f t="shared" ref="AJ70:AK70" si="138">P70-Z70+AE70+U70</f>
        <v>11</v>
      </c>
      <c r="AK70" s="46">
        <f t="shared" si="138"/>
        <v>11</v>
      </c>
      <c r="AL70" s="37">
        <v>11</v>
      </c>
      <c r="AM70" s="37">
        <f t="shared" ref="AM70:AN70" si="139">S70-AC70+AH70+X70</f>
        <v>11</v>
      </c>
      <c r="AN70" s="37">
        <f t="shared" si="139"/>
        <v>11</v>
      </c>
      <c r="AO70" s="37"/>
      <c r="AP70" s="37"/>
      <c r="AQ70" s="43">
        <f t="shared" si="130"/>
        <v>11</v>
      </c>
      <c r="AR70" s="41"/>
      <c r="AS70" s="41"/>
      <c r="AT70" s="53"/>
      <c r="AU70" s="54"/>
      <c r="AV70" s="54"/>
      <c r="AW70" s="4"/>
      <c r="AX70" s="4"/>
    </row>
    <row r="71" spans="1:50" ht="42" customHeight="1" x14ac:dyDescent="0.4">
      <c r="A71" s="35">
        <v>65</v>
      </c>
      <c r="B71" s="53" t="s">
        <v>350</v>
      </c>
      <c r="C71" s="41" t="s">
        <v>38</v>
      </c>
      <c r="D71" s="37"/>
      <c r="E71" s="41"/>
      <c r="F71" s="37"/>
      <c r="G71" s="38" t="s">
        <v>42</v>
      </c>
      <c r="H71" s="37"/>
      <c r="I71" s="41" t="s">
        <v>351</v>
      </c>
      <c r="J71" s="37"/>
      <c r="K71" s="42"/>
      <c r="L71" s="43"/>
      <c r="M71" s="43"/>
      <c r="N71" s="44"/>
      <c r="O71" s="43">
        <v>2</v>
      </c>
      <c r="P71" s="45">
        <f t="shared" si="64"/>
        <v>2</v>
      </c>
      <c r="Q71" s="46">
        <f t="shared" ref="Q71:T71" si="140">AJ71</f>
        <v>2</v>
      </c>
      <c r="R71" s="46">
        <f t="shared" si="140"/>
        <v>2</v>
      </c>
      <c r="S71" s="46">
        <f t="shared" si="140"/>
        <v>2</v>
      </c>
      <c r="T71" s="47">
        <f t="shared" si="140"/>
        <v>2</v>
      </c>
      <c r="U71" s="48"/>
      <c r="V71" s="37"/>
      <c r="W71" s="37"/>
      <c r="X71" s="37"/>
      <c r="Y71" s="49"/>
      <c r="Z71" s="50"/>
      <c r="AA71" s="37"/>
      <c r="AB71" s="37"/>
      <c r="AC71" s="37"/>
      <c r="AD71" s="49"/>
      <c r="AE71" s="50"/>
      <c r="AF71" s="37"/>
      <c r="AG71" s="37"/>
      <c r="AH71" s="37"/>
      <c r="AI71" s="49"/>
      <c r="AJ71" s="52">
        <f t="shared" ref="AJ71:AN71" si="141">P71-Z71+AE71+U71</f>
        <v>2</v>
      </c>
      <c r="AK71" s="46">
        <f t="shared" si="141"/>
        <v>2</v>
      </c>
      <c r="AL71" s="46">
        <f t="shared" si="141"/>
        <v>2</v>
      </c>
      <c r="AM71" s="46">
        <f t="shared" si="141"/>
        <v>2</v>
      </c>
      <c r="AN71" s="46">
        <f t="shared" si="141"/>
        <v>2</v>
      </c>
      <c r="AO71" s="37"/>
      <c r="AP71" s="37"/>
      <c r="AQ71" s="43">
        <v>2</v>
      </c>
      <c r="AR71" s="41" t="s">
        <v>1100</v>
      </c>
      <c r="AS71" s="41"/>
      <c r="AT71" s="53"/>
      <c r="AU71" s="54"/>
      <c r="AV71" s="54"/>
      <c r="AW71" s="4"/>
      <c r="AX71" s="4"/>
    </row>
    <row r="72" spans="1:50" ht="42" customHeight="1" x14ac:dyDescent="0.4">
      <c r="A72" s="35">
        <v>66</v>
      </c>
      <c r="B72" s="53" t="s">
        <v>352</v>
      </c>
      <c r="C72" s="41" t="s">
        <v>38</v>
      </c>
      <c r="D72" s="41" t="s">
        <v>59</v>
      </c>
      <c r="E72" s="41" t="s">
        <v>354</v>
      </c>
      <c r="F72" s="37" t="s">
        <v>355</v>
      </c>
      <c r="G72" s="53" t="s">
        <v>42</v>
      </c>
      <c r="H72" s="74">
        <v>1500</v>
      </c>
      <c r="I72" s="41" t="s">
        <v>356</v>
      </c>
      <c r="J72" s="41" t="s">
        <v>72</v>
      </c>
      <c r="K72" s="62">
        <v>45687</v>
      </c>
      <c r="L72" s="43" t="s">
        <v>109</v>
      </c>
      <c r="M72" s="43">
        <v>145</v>
      </c>
      <c r="N72" s="44" t="s">
        <v>1902</v>
      </c>
      <c r="O72" s="43">
        <v>7</v>
      </c>
      <c r="P72" s="45">
        <f t="shared" si="64"/>
        <v>7</v>
      </c>
      <c r="Q72" s="46">
        <f t="shared" ref="Q72:T72" si="142">AJ72</f>
        <v>7</v>
      </c>
      <c r="R72" s="46">
        <f t="shared" si="142"/>
        <v>7</v>
      </c>
      <c r="S72" s="46">
        <f t="shared" si="142"/>
        <v>6</v>
      </c>
      <c r="T72" s="47">
        <f t="shared" si="142"/>
        <v>5</v>
      </c>
      <c r="U72" s="48"/>
      <c r="V72" s="37"/>
      <c r="W72" s="37">
        <v>1</v>
      </c>
      <c r="X72" s="37"/>
      <c r="Y72" s="49"/>
      <c r="Z72" s="50"/>
      <c r="AA72" s="37"/>
      <c r="AB72" s="37">
        <v>2</v>
      </c>
      <c r="AC72" s="37">
        <v>1</v>
      </c>
      <c r="AD72" s="49"/>
      <c r="AE72" s="50"/>
      <c r="AF72" s="37"/>
      <c r="AG72" s="37"/>
      <c r="AH72" s="37"/>
      <c r="AI72" s="49">
        <v>1</v>
      </c>
      <c r="AJ72" s="52">
        <f t="shared" ref="AJ72:AN72" si="143">P72-Z72+AE72+U72</f>
        <v>7</v>
      </c>
      <c r="AK72" s="46">
        <f t="shared" si="143"/>
        <v>7</v>
      </c>
      <c r="AL72" s="46">
        <f t="shared" si="143"/>
        <v>6</v>
      </c>
      <c r="AM72" s="46">
        <f t="shared" si="143"/>
        <v>5</v>
      </c>
      <c r="AN72" s="46">
        <f t="shared" si="143"/>
        <v>6</v>
      </c>
      <c r="AO72" s="37"/>
      <c r="AP72" s="38" t="s">
        <v>360</v>
      </c>
      <c r="AQ72" s="43">
        <v>5</v>
      </c>
      <c r="AR72" s="53"/>
      <c r="AS72" s="53" t="s">
        <v>387</v>
      </c>
      <c r="AT72" s="133"/>
      <c r="AU72" s="54"/>
      <c r="AV72" s="54"/>
      <c r="AW72" s="4"/>
      <c r="AX72" s="4"/>
    </row>
    <row r="73" spans="1:50" ht="42" customHeight="1" x14ac:dyDescent="0.4">
      <c r="A73" s="35">
        <v>67</v>
      </c>
      <c r="B73" s="53" t="s">
        <v>361</v>
      </c>
      <c r="C73" s="41" t="s">
        <v>38</v>
      </c>
      <c r="D73" s="37" t="s">
        <v>362</v>
      </c>
      <c r="E73" s="41" t="s">
        <v>363</v>
      </c>
      <c r="F73" s="37"/>
      <c r="G73" s="38"/>
      <c r="H73" s="37"/>
      <c r="I73" s="41" t="s">
        <v>364</v>
      </c>
      <c r="J73" s="37" t="s">
        <v>362</v>
      </c>
      <c r="K73" s="42">
        <v>45062</v>
      </c>
      <c r="L73" s="43"/>
      <c r="M73" s="43">
        <v>352</v>
      </c>
      <c r="N73" s="44"/>
      <c r="O73" s="43">
        <v>0</v>
      </c>
      <c r="P73" s="45">
        <f t="shared" si="64"/>
        <v>0</v>
      </c>
      <c r="Q73" s="46">
        <f t="shared" ref="Q73:T73" si="144">AJ73</f>
        <v>0</v>
      </c>
      <c r="R73" s="46">
        <f t="shared" si="144"/>
        <v>0</v>
      </c>
      <c r="S73" s="46">
        <f t="shared" si="144"/>
        <v>0</v>
      </c>
      <c r="T73" s="47">
        <f t="shared" si="144"/>
        <v>0</v>
      </c>
      <c r="U73" s="48"/>
      <c r="V73" s="37"/>
      <c r="W73" s="37"/>
      <c r="X73" s="37"/>
      <c r="Y73" s="49"/>
      <c r="Z73" s="50"/>
      <c r="AA73" s="37"/>
      <c r="AB73" s="37"/>
      <c r="AC73" s="37"/>
      <c r="AD73" s="49"/>
      <c r="AE73" s="50"/>
      <c r="AF73" s="37"/>
      <c r="AG73" s="37"/>
      <c r="AH73" s="37"/>
      <c r="AI73" s="49"/>
      <c r="AJ73" s="52">
        <f t="shared" ref="AJ73:AN73" si="145">P73-Z73+AE73+U73</f>
        <v>0</v>
      </c>
      <c r="AK73" s="46">
        <f t="shared" si="145"/>
        <v>0</v>
      </c>
      <c r="AL73" s="46">
        <f t="shared" si="145"/>
        <v>0</v>
      </c>
      <c r="AM73" s="46">
        <f t="shared" si="145"/>
        <v>0</v>
      </c>
      <c r="AN73" s="46">
        <f t="shared" si="145"/>
        <v>0</v>
      </c>
      <c r="AO73" s="37"/>
      <c r="AP73" s="37"/>
      <c r="AQ73" s="43">
        <f>AN73</f>
        <v>0</v>
      </c>
      <c r="AR73" s="41"/>
      <c r="AS73" s="41"/>
      <c r="AT73" s="53"/>
      <c r="AU73" s="54"/>
      <c r="AV73" s="54"/>
      <c r="AW73" s="4"/>
      <c r="AX73" s="4"/>
    </row>
    <row r="74" spans="1:50" ht="42" customHeight="1" x14ac:dyDescent="0.4">
      <c r="A74" s="35">
        <v>68</v>
      </c>
      <c r="B74" s="55" t="s">
        <v>365</v>
      </c>
      <c r="C74" s="41" t="s">
        <v>38</v>
      </c>
      <c r="D74" s="56" t="s">
        <v>63</v>
      </c>
      <c r="E74" s="57" t="s">
        <v>366</v>
      </c>
      <c r="F74" s="58"/>
      <c r="G74" s="59" t="s">
        <v>42</v>
      </c>
      <c r="H74" s="60">
        <v>5500</v>
      </c>
      <c r="I74" s="61" t="s">
        <v>367</v>
      </c>
      <c r="J74" s="40" t="s">
        <v>58</v>
      </c>
      <c r="K74" s="42">
        <v>45391</v>
      </c>
      <c r="L74" s="43" t="s">
        <v>368</v>
      </c>
      <c r="M74" s="43">
        <v>55</v>
      </c>
      <c r="N74" s="53" t="s">
        <v>395</v>
      </c>
      <c r="O74" s="43">
        <v>9</v>
      </c>
      <c r="P74" s="45">
        <f t="shared" si="64"/>
        <v>9</v>
      </c>
      <c r="Q74" s="46">
        <f t="shared" ref="Q74:T74" si="146">AJ74</f>
        <v>9</v>
      </c>
      <c r="R74" s="46">
        <f t="shared" si="146"/>
        <v>9</v>
      </c>
      <c r="S74" s="46">
        <f t="shared" si="146"/>
        <v>7</v>
      </c>
      <c r="T74" s="47">
        <f t="shared" si="146"/>
        <v>7</v>
      </c>
      <c r="U74" s="48"/>
      <c r="V74" s="37"/>
      <c r="W74" s="37"/>
      <c r="X74" s="37"/>
      <c r="Y74" s="49"/>
      <c r="Z74" s="50"/>
      <c r="AA74" s="37"/>
      <c r="AB74" s="37">
        <v>2</v>
      </c>
      <c r="AC74" s="37"/>
      <c r="AD74" s="49"/>
      <c r="AE74" s="50"/>
      <c r="AF74" s="37"/>
      <c r="AG74" s="37"/>
      <c r="AH74" s="37"/>
      <c r="AI74" s="49"/>
      <c r="AJ74" s="52">
        <f t="shared" ref="AJ74:AN74" si="147">P74-Z74+AE74+U74</f>
        <v>9</v>
      </c>
      <c r="AK74" s="46">
        <f t="shared" si="147"/>
        <v>9</v>
      </c>
      <c r="AL74" s="46">
        <f t="shared" si="147"/>
        <v>7</v>
      </c>
      <c r="AM74" s="46">
        <f t="shared" si="147"/>
        <v>7</v>
      </c>
      <c r="AN74" s="46">
        <f t="shared" si="147"/>
        <v>7</v>
      </c>
      <c r="AO74" s="37"/>
      <c r="AP74" s="37"/>
      <c r="AQ74" s="43">
        <v>9</v>
      </c>
      <c r="AR74" s="41"/>
      <c r="AS74" s="41">
        <v>285</v>
      </c>
      <c r="AT74" s="53"/>
      <c r="AU74" s="54"/>
      <c r="AV74" s="54"/>
      <c r="AW74" s="4"/>
      <c r="AX74" s="4"/>
    </row>
    <row r="75" spans="1:50" ht="42" customHeight="1" x14ac:dyDescent="0.4">
      <c r="A75" s="35">
        <v>69</v>
      </c>
      <c r="B75" s="55" t="s">
        <v>369</v>
      </c>
      <c r="C75" s="41" t="s">
        <v>38</v>
      </c>
      <c r="D75" s="56" t="s">
        <v>63</v>
      </c>
      <c r="E75" s="57" t="s">
        <v>371</v>
      </c>
      <c r="F75" s="58"/>
      <c r="G75" s="59" t="s">
        <v>42</v>
      </c>
      <c r="H75" s="60">
        <v>5500</v>
      </c>
      <c r="I75" s="61" t="s">
        <v>372</v>
      </c>
      <c r="J75" s="40" t="s">
        <v>63</v>
      </c>
      <c r="K75" s="42">
        <v>45013</v>
      </c>
      <c r="L75" s="43">
        <v>2103556</v>
      </c>
      <c r="M75" s="43">
        <v>321</v>
      </c>
      <c r="N75" s="41"/>
      <c r="O75" s="43">
        <v>1</v>
      </c>
      <c r="P75" s="45">
        <f t="shared" si="64"/>
        <v>1</v>
      </c>
      <c r="Q75" s="46">
        <f t="shared" ref="Q75:T75" si="148">AJ75</f>
        <v>1</v>
      </c>
      <c r="R75" s="46">
        <f t="shared" si="148"/>
        <v>1</v>
      </c>
      <c r="S75" s="46">
        <f t="shared" si="148"/>
        <v>1</v>
      </c>
      <c r="T75" s="47">
        <f t="shared" si="148"/>
        <v>1</v>
      </c>
      <c r="U75" s="48"/>
      <c r="V75" s="37"/>
      <c r="W75" s="37"/>
      <c r="X75" s="37"/>
      <c r="Y75" s="49"/>
      <c r="Z75" s="50"/>
      <c r="AA75" s="37"/>
      <c r="AB75" s="37"/>
      <c r="AC75" s="37"/>
      <c r="AD75" s="49"/>
      <c r="AE75" s="50"/>
      <c r="AF75" s="37"/>
      <c r="AG75" s="37"/>
      <c r="AH75" s="37"/>
      <c r="AI75" s="49"/>
      <c r="AJ75" s="52">
        <f t="shared" ref="AJ75:AN75" si="149">P75-Z75+AE75+U75</f>
        <v>1</v>
      </c>
      <c r="AK75" s="46">
        <f t="shared" si="149"/>
        <v>1</v>
      </c>
      <c r="AL75" s="46">
        <f t="shared" si="149"/>
        <v>1</v>
      </c>
      <c r="AM75" s="46">
        <f t="shared" si="149"/>
        <v>1</v>
      </c>
      <c r="AN75" s="46">
        <f t="shared" si="149"/>
        <v>1</v>
      </c>
      <c r="AO75" s="37"/>
      <c r="AP75" s="37"/>
      <c r="AQ75" s="43">
        <v>1</v>
      </c>
      <c r="AR75" s="41"/>
      <c r="AS75" s="41"/>
      <c r="AT75" s="53"/>
      <c r="AU75" s="54"/>
      <c r="AV75" s="54"/>
      <c r="AW75" s="4"/>
      <c r="AX75" s="4"/>
    </row>
    <row r="76" spans="1:50" ht="42" customHeight="1" x14ac:dyDescent="0.4">
      <c r="A76" s="35">
        <v>70</v>
      </c>
      <c r="B76" s="85" t="s">
        <v>375</v>
      </c>
      <c r="C76" s="41" t="s">
        <v>38</v>
      </c>
      <c r="D76" s="37" t="s">
        <v>72</v>
      </c>
      <c r="E76" s="41" t="s">
        <v>376</v>
      </c>
      <c r="F76" s="37" t="s">
        <v>355</v>
      </c>
      <c r="G76" s="38" t="s">
        <v>42</v>
      </c>
      <c r="H76" s="40">
        <v>2500</v>
      </c>
      <c r="I76" s="41" t="s">
        <v>377</v>
      </c>
      <c r="J76" s="37" t="s">
        <v>72</v>
      </c>
      <c r="K76" s="62">
        <v>45328</v>
      </c>
      <c r="L76" s="43" t="s">
        <v>109</v>
      </c>
      <c r="M76" s="43">
        <v>32</v>
      </c>
      <c r="N76" s="41"/>
      <c r="O76" s="43">
        <v>9</v>
      </c>
      <c r="P76" s="45">
        <f t="shared" si="64"/>
        <v>9</v>
      </c>
      <c r="Q76" s="46">
        <f t="shared" ref="Q76:T76" si="150">AJ76</f>
        <v>9</v>
      </c>
      <c r="R76" s="46">
        <f t="shared" si="150"/>
        <v>9</v>
      </c>
      <c r="S76" s="46">
        <f t="shared" si="150"/>
        <v>9</v>
      </c>
      <c r="T76" s="47">
        <f t="shared" si="150"/>
        <v>9</v>
      </c>
      <c r="U76" s="48"/>
      <c r="V76" s="37"/>
      <c r="W76" s="37"/>
      <c r="X76" s="37"/>
      <c r="Y76" s="49"/>
      <c r="Z76" s="50"/>
      <c r="AA76" s="37"/>
      <c r="AB76" s="37"/>
      <c r="AC76" s="37"/>
      <c r="AD76" s="49"/>
      <c r="AE76" s="50"/>
      <c r="AF76" s="37"/>
      <c r="AG76" s="37"/>
      <c r="AH76" s="37"/>
      <c r="AI76" s="49"/>
      <c r="AJ76" s="52">
        <f t="shared" ref="AJ76:AN76" si="151">P76-Z76+AE76+U76</f>
        <v>9</v>
      </c>
      <c r="AK76" s="46">
        <f t="shared" si="151"/>
        <v>9</v>
      </c>
      <c r="AL76" s="46">
        <f t="shared" si="151"/>
        <v>9</v>
      </c>
      <c r="AM76" s="46">
        <f t="shared" si="151"/>
        <v>9</v>
      </c>
      <c r="AN76" s="46">
        <f t="shared" si="151"/>
        <v>9</v>
      </c>
      <c r="AO76" s="37"/>
      <c r="AP76" s="37"/>
      <c r="AQ76" s="43">
        <v>9</v>
      </c>
      <c r="AR76" s="41"/>
      <c r="AS76" s="41"/>
      <c r="AT76" s="53"/>
      <c r="AU76" s="54"/>
      <c r="AV76" s="54"/>
      <c r="AW76" s="4"/>
      <c r="AX76" s="4"/>
    </row>
    <row r="77" spans="1:50" ht="42" customHeight="1" x14ac:dyDescent="0.4">
      <c r="A77" s="35">
        <v>71</v>
      </c>
      <c r="B77" s="85" t="s">
        <v>375</v>
      </c>
      <c r="C77" s="41" t="s">
        <v>155</v>
      </c>
      <c r="D77" s="37" t="s">
        <v>58</v>
      </c>
      <c r="E77" s="41" t="s">
        <v>379</v>
      </c>
      <c r="F77" s="37" t="s">
        <v>355</v>
      </c>
      <c r="G77" s="38" t="s">
        <v>42</v>
      </c>
      <c r="H77" s="40"/>
      <c r="I77" s="41" t="s">
        <v>380</v>
      </c>
      <c r="J77" s="37" t="s">
        <v>72</v>
      </c>
      <c r="K77" s="62">
        <v>45626</v>
      </c>
      <c r="L77" s="43" t="s">
        <v>48</v>
      </c>
      <c r="M77" s="43">
        <v>103</v>
      </c>
      <c r="N77" s="53" t="s">
        <v>404</v>
      </c>
      <c r="O77" s="43">
        <v>3</v>
      </c>
      <c r="P77" s="45">
        <f t="shared" si="64"/>
        <v>3</v>
      </c>
      <c r="Q77" s="46">
        <f t="shared" ref="Q77:T77" si="152">AJ77</f>
        <v>3</v>
      </c>
      <c r="R77" s="46">
        <f t="shared" si="152"/>
        <v>3</v>
      </c>
      <c r="S77" s="46">
        <f t="shared" si="152"/>
        <v>3</v>
      </c>
      <c r="T77" s="47">
        <f t="shared" si="152"/>
        <v>5</v>
      </c>
      <c r="U77" s="48"/>
      <c r="V77" s="37"/>
      <c r="W77" s="37"/>
      <c r="X77" s="37">
        <v>2</v>
      </c>
      <c r="Y77" s="49"/>
      <c r="Z77" s="50"/>
      <c r="AA77" s="37"/>
      <c r="AB77" s="37"/>
      <c r="AC77" s="37"/>
      <c r="AD77" s="49"/>
      <c r="AE77" s="50"/>
      <c r="AF77" s="37"/>
      <c r="AG77" s="37"/>
      <c r="AH77" s="37"/>
      <c r="AI77" s="49"/>
      <c r="AJ77" s="52">
        <f t="shared" ref="AJ77:AN77" si="153">P77-Z77+AE77+U77</f>
        <v>3</v>
      </c>
      <c r="AK77" s="46">
        <f t="shared" si="153"/>
        <v>3</v>
      </c>
      <c r="AL77" s="46">
        <f t="shared" si="153"/>
        <v>3</v>
      </c>
      <c r="AM77" s="46">
        <f t="shared" si="153"/>
        <v>5</v>
      </c>
      <c r="AN77" s="46">
        <f t="shared" si="153"/>
        <v>5</v>
      </c>
      <c r="AO77" s="37"/>
      <c r="AP77" s="37"/>
      <c r="AQ77" s="43">
        <f t="shared" ref="AQ77:AQ89" si="154">AN77</f>
        <v>5</v>
      </c>
      <c r="AR77" s="41"/>
      <c r="AS77" s="53" t="s">
        <v>408</v>
      </c>
      <c r="AT77" s="53"/>
      <c r="AU77" s="54"/>
      <c r="AV77" s="54"/>
      <c r="AW77" s="4"/>
      <c r="AX77" s="4"/>
    </row>
    <row r="78" spans="1:50" ht="42" customHeight="1" x14ac:dyDescent="0.4">
      <c r="A78" s="35">
        <v>72</v>
      </c>
      <c r="B78" s="53" t="s">
        <v>381</v>
      </c>
      <c r="C78" s="41" t="s">
        <v>38</v>
      </c>
      <c r="D78" s="37" t="s">
        <v>58</v>
      </c>
      <c r="E78" s="41" t="s">
        <v>382</v>
      </c>
      <c r="F78" s="37" t="s">
        <v>383</v>
      </c>
      <c r="G78" s="38" t="s">
        <v>42</v>
      </c>
      <c r="H78" s="37"/>
      <c r="I78" s="41" t="s">
        <v>385</v>
      </c>
      <c r="J78" s="37" t="s">
        <v>386</v>
      </c>
      <c r="K78" s="42">
        <v>45126</v>
      </c>
      <c r="L78" s="43">
        <v>2023015</v>
      </c>
      <c r="M78" s="43">
        <v>409</v>
      </c>
      <c r="N78" s="44"/>
      <c r="O78" s="43">
        <v>0</v>
      </c>
      <c r="P78" s="45">
        <f t="shared" si="64"/>
        <v>0</v>
      </c>
      <c r="Q78" s="46">
        <f t="shared" ref="Q78:T78" si="155">AJ78</f>
        <v>0</v>
      </c>
      <c r="R78" s="46">
        <f t="shared" si="155"/>
        <v>0</v>
      </c>
      <c r="S78" s="46">
        <f t="shared" si="155"/>
        <v>0</v>
      </c>
      <c r="T78" s="47">
        <f t="shared" si="155"/>
        <v>0</v>
      </c>
      <c r="U78" s="48"/>
      <c r="V78" s="37"/>
      <c r="W78" s="37"/>
      <c r="X78" s="37"/>
      <c r="Y78" s="49"/>
      <c r="Z78" s="50"/>
      <c r="AA78" s="37"/>
      <c r="AB78" s="37"/>
      <c r="AC78" s="37"/>
      <c r="AD78" s="49"/>
      <c r="AE78" s="50"/>
      <c r="AF78" s="37"/>
      <c r="AG78" s="37"/>
      <c r="AH78" s="37"/>
      <c r="AI78" s="49"/>
      <c r="AJ78" s="52">
        <f t="shared" ref="AJ78:AN78" si="156">P78-Z78+AE78+U78</f>
        <v>0</v>
      </c>
      <c r="AK78" s="46">
        <f t="shared" si="156"/>
        <v>0</v>
      </c>
      <c r="AL78" s="46">
        <f t="shared" si="156"/>
        <v>0</v>
      </c>
      <c r="AM78" s="46">
        <f t="shared" si="156"/>
        <v>0</v>
      </c>
      <c r="AN78" s="46">
        <f t="shared" si="156"/>
        <v>0</v>
      </c>
      <c r="AO78" s="37"/>
      <c r="AP78" s="37"/>
      <c r="AQ78" s="43">
        <f t="shared" si="154"/>
        <v>0</v>
      </c>
      <c r="AR78" s="41"/>
      <c r="AS78" s="41"/>
      <c r="AT78" s="53"/>
      <c r="AU78" s="54"/>
      <c r="AV78" s="54"/>
      <c r="AW78" s="4"/>
      <c r="AX78" s="4"/>
    </row>
    <row r="79" spans="1:50" ht="42" customHeight="1" x14ac:dyDescent="0.4">
      <c r="A79" s="35">
        <v>73</v>
      </c>
      <c r="B79" s="53" t="s">
        <v>388</v>
      </c>
      <c r="C79" s="41" t="s">
        <v>155</v>
      </c>
      <c r="D79" s="37" t="s">
        <v>59</v>
      </c>
      <c r="E79" s="41" t="s">
        <v>59</v>
      </c>
      <c r="F79" s="37" t="s">
        <v>389</v>
      </c>
      <c r="G79" s="38"/>
      <c r="H79" s="37"/>
      <c r="I79" s="41" t="s">
        <v>87</v>
      </c>
      <c r="J79" s="37"/>
      <c r="K79" s="42">
        <v>45656</v>
      </c>
      <c r="L79" s="134" t="s">
        <v>390</v>
      </c>
      <c r="M79" s="43">
        <v>102</v>
      </c>
      <c r="N79" s="44"/>
      <c r="O79" s="43">
        <v>1</v>
      </c>
      <c r="P79" s="45">
        <f t="shared" si="64"/>
        <v>1</v>
      </c>
      <c r="Q79" s="46">
        <f t="shared" ref="Q79:T79" si="157">AJ79</f>
        <v>1</v>
      </c>
      <c r="R79" s="46">
        <f t="shared" si="157"/>
        <v>1</v>
      </c>
      <c r="S79" s="46">
        <f t="shared" si="157"/>
        <v>1</v>
      </c>
      <c r="T79" s="47">
        <f t="shared" si="157"/>
        <v>1</v>
      </c>
      <c r="U79" s="48"/>
      <c r="V79" s="37"/>
      <c r="W79" s="37"/>
      <c r="X79" s="37"/>
      <c r="Y79" s="49"/>
      <c r="Z79" s="50"/>
      <c r="AA79" s="37"/>
      <c r="AB79" s="37"/>
      <c r="AC79" s="37"/>
      <c r="AD79" s="49"/>
      <c r="AE79" s="50"/>
      <c r="AF79" s="37"/>
      <c r="AG79" s="37"/>
      <c r="AH79" s="37"/>
      <c r="AI79" s="49"/>
      <c r="AJ79" s="52">
        <f t="shared" ref="AJ79:AN79" si="158">P79-Z79+AE79+U79</f>
        <v>1</v>
      </c>
      <c r="AK79" s="46">
        <f t="shared" si="158"/>
        <v>1</v>
      </c>
      <c r="AL79" s="46">
        <f t="shared" si="158"/>
        <v>1</v>
      </c>
      <c r="AM79" s="46">
        <f t="shared" si="158"/>
        <v>1</v>
      </c>
      <c r="AN79" s="46">
        <f t="shared" si="158"/>
        <v>1</v>
      </c>
      <c r="AO79" s="37"/>
      <c r="AP79" s="37"/>
      <c r="AQ79" s="43">
        <f t="shared" si="154"/>
        <v>1</v>
      </c>
      <c r="AR79" s="41"/>
      <c r="AS79" s="41"/>
      <c r="AT79" s="53"/>
      <c r="AU79" s="54"/>
      <c r="AV79" s="54"/>
      <c r="AW79" s="4"/>
      <c r="AX79" s="4"/>
    </row>
    <row r="80" spans="1:50" ht="42" customHeight="1" x14ac:dyDescent="0.4">
      <c r="A80" s="35">
        <v>74</v>
      </c>
      <c r="B80" s="53" t="s">
        <v>391</v>
      </c>
      <c r="C80" s="41" t="s">
        <v>155</v>
      </c>
      <c r="D80" s="37" t="s">
        <v>392</v>
      </c>
      <c r="E80" s="53" t="s">
        <v>393</v>
      </c>
      <c r="F80" s="38" t="s">
        <v>394</v>
      </c>
      <c r="G80" s="38" t="s">
        <v>42</v>
      </c>
      <c r="H80" s="40">
        <v>4200</v>
      </c>
      <c r="I80" s="41" t="s">
        <v>396</v>
      </c>
      <c r="J80" s="68" t="s">
        <v>397</v>
      </c>
      <c r="K80" s="42">
        <v>45670</v>
      </c>
      <c r="L80" s="43">
        <v>131207285</v>
      </c>
      <c r="M80" s="43">
        <v>124</v>
      </c>
      <c r="N80" s="44" t="s">
        <v>418</v>
      </c>
      <c r="O80" s="43">
        <v>0</v>
      </c>
      <c r="P80" s="45">
        <f t="shared" si="64"/>
        <v>0</v>
      </c>
      <c r="Q80" s="46">
        <f t="shared" ref="Q80:T80" si="159">AJ80</f>
        <v>0</v>
      </c>
      <c r="R80" s="46">
        <f t="shared" si="159"/>
        <v>1</v>
      </c>
      <c r="S80" s="46">
        <f t="shared" si="159"/>
        <v>0</v>
      </c>
      <c r="T80" s="47">
        <f t="shared" si="159"/>
        <v>0</v>
      </c>
      <c r="U80" s="48"/>
      <c r="V80" s="37">
        <v>1</v>
      </c>
      <c r="W80" s="37"/>
      <c r="X80" s="37"/>
      <c r="Y80" s="49"/>
      <c r="Z80" s="50"/>
      <c r="AA80" s="37"/>
      <c r="AB80" s="37">
        <v>1</v>
      </c>
      <c r="AC80" s="37"/>
      <c r="AD80" s="49"/>
      <c r="AE80" s="50"/>
      <c r="AF80" s="37"/>
      <c r="AG80" s="37"/>
      <c r="AH80" s="37"/>
      <c r="AI80" s="49"/>
      <c r="AJ80" s="52">
        <f t="shared" ref="AJ80:AN80" si="160">P80-Z80+AE80+U80</f>
        <v>0</v>
      </c>
      <c r="AK80" s="46">
        <f t="shared" si="160"/>
        <v>1</v>
      </c>
      <c r="AL80" s="46">
        <f t="shared" si="160"/>
        <v>0</v>
      </c>
      <c r="AM80" s="46">
        <f t="shared" si="160"/>
        <v>0</v>
      </c>
      <c r="AN80" s="46">
        <f t="shared" si="160"/>
        <v>0</v>
      </c>
      <c r="AO80" s="37"/>
      <c r="AP80" s="37"/>
      <c r="AQ80" s="43">
        <f t="shared" si="154"/>
        <v>0</v>
      </c>
      <c r="AR80" s="41"/>
      <c r="AS80" s="41">
        <v>278</v>
      </c>
      <c r="AT80" s="53" t="s">
        <v>423</v>
      </c>
      <c r="AU80" s="54"/>
      <c r="AV80" s="54"/>
      <c r="AW80" s="4"/>
      <c r="AX80" s="4"/>
    </row>
    <row r="81" spans="1:50" ht="42" customHeight="1" x14ac:dyDescent="0.4">
      <c r="A81" s="35">
        <v>75</v>
      </c>
      <c r="B81" s="53" t="s">
        <v>398</v>
      </c>
      <c r="C81" s="41" t="s">
        <v>155</v>
      </c>
      <c r="D81" s="37" t="s">
        <v>392</v>
      </c>
      <c r="E81" s="53" t="s">
        <v>399</v>
      </c>
      <c r="F81" s="38" t="s">
        <v>400</v>
      </c>
      <c r="G81" s="38" t="s">
        <v>42</v>
      </c>
      <c r="H81" s="40">
        <v>4200</v>
      </c>
      <c r="I81" s="41" t="s">
        <v>396</v>
      </c>
      <c r="J81" s="68" t="s">
        <v>397</v>
      </c>
      <c r="K81" s="42">
        <v>45670</v>
      </c>
      <c r="L81" s="43">
        <v>131207285</v>
      </c>
      <c r="M81" s="43">
        <v>124</v>
      </c>
      <c r="N81" s="44" t="s">
        <v>418</v>
      </c>
      <c r="O81" s="43">
        <v>0</v>
      </c>
      <c r="P81" s="45">
        <f t="shared" si="64"/>
        <v>0</v>
      </c>
      <c r="Q81" s="46">
        <f t="shared" ref="Q81:T81" si="161">AJ81</f>
        <v>0</v>
      </c>
      <c r="R81" s="46">
        <f t="shared" si="161"/>
        <v>1</v>
      </c>
      <c r="S81" s="46">
        <f t="shared" si="161"/>
        <v>0</v>
      </c>
      <c r="T81" s="47">
        <f t="shared" si="161"/>
        <v>0</v>
      </c>
      <c r="U81" s="48"/>
      <c r="V81" s="37">
        <v>1</v>
      </c>
      <c r="W81" s="37"/>
      <c r="X81" s="37"/>
      <c r="Y81" s="49"/>
      <c r="Z81" s="50"/>
      <c r="AA81" s="37"/>
      <c r="AB81" s="37">
        <v>1</v>
      </c>
      <c r="AC81" s="37"/>
      <c r="AD81" s="49"/>
      <c r="AE81" s="50"/>
      <c r="AF81" s="37"/>
      <c r="AG81" s="37"/>
      <c r="AH81" s="37"/>
      <c r="AI81" s="49"/>
      <c r="AJ81" s="52">
        <f t="shared" ref="AJ81:AN81" si="162">P81-Z81+AE81+U81</f>
        <v>0</v>
      </c>
      <c r="AK81" s="46">
        <f t="shared" si="162"/>
        <v>1</v>
      </c>
      <c r="AL81" s="46">
        <f t="shared" si="162"/>
        <v>0</v>
      </c>
      <c r="AM81" s="46">
        <f t="shared" si="162"/>
        <v>0</v>
      </c>
      <c r="AN81" s="46">
        <f t="shared" si="162"/>
        <v>0</v>
      </c>
      <c r="AO81" s="37"/>
      <c r="AP81" s="37"/>
      <c r="AQ81" s="43">
        <f t="shared" si="154"/>
        <v>0</v>
      </c>
      <c r="AR81" s="41"/>
      <c r="AS81" s="41">
        <v>278</v>
      </c>
      <c r="AT81" s="53" t="s">
        <v>423</v>
      </c>
      <c r="AU81" s="54"/>
      <c r="AV81" s="54"/>
      <c r="AW81" s="4"/>
      <c r="AX81" s="4"/>
    </row>
    <row r="82" spans="1:50" ht="42" customHeight="1" x14ac:dyDescent="0.4">
      <c r="A82" s="35">
        <v>76</v>
      </c>
      <c r="B82" s="53" t="s">
        <v>401</v>
      </c>
      <c r="C82" s="41" t="s">
        <v>38</v>
      </c>
      <c r="D82" s="37" t="s">
        <v>58</v>
      </c>
      <c r="E82" s="41" t="s">
        <v>402</v>
      </c>
      <c r="F82" s="37"/>
      <c r="G82" s="38" t="s">
        <v>42</v>
      </c>
      <c r="H82" s="37"/>
      <c r="I82" s="41" t="s">
        <v>403</v>
      </c>
      <c r="J82" s="37" t="s">
        <v>72</v>
      </c>
      <c r="K82" s="42">
        <v>44592</v>
      </c>
      <c r="L82" s="43"/>
      <c r="M82" s="43"/>
      <c r="N82" s="44"/>
      <c r="O82" s="43">
        <v>1</v>
      </c>
      <c r="P82" s="45">
        <f t="shared" si="64"/>
        <v>1</v>
      </c>
      <c r="Q82" s="46">
        <f t="shared" ref="Q82:T82" si="163">AJ82</f>
        <v>1</v>
      </c>
      <c r="R82" s="46">
        <f t="shared" si="163"/>
        <v>1</v>
      </c>
      <c r="S82" s="46">
        <f t="shared" si="163"/>
        <v>1</v>
      </c>
      <c r="T82" s="47">
        <f t="shared" si="163"/>
        <v>1</v>
      </c>
      <c r="U82" s="48"/>
      <c r="V82" s="37"/>
      <c r="W82" s="37"/>
      <c r="X82" s="37"/>
      <c r="Y82" s="49"/>
      <c r="Z82" s="50"/>
      <c r="AA82" s="37"/>
      <c r="AB82" s="37"/>
      <c r="AC82" s="37"/>
      <c r="AD82" s="49"/>
      <c r="AE82" s="50"/>
      <c r="AF82" s="37"/>
      <c r="AG82" s="37"/>
      <c r="AH82" s="37"/>
      <c r="AI82" s="49"/>
      <c r="AJ82" s="52">
        <f t="shared" ref="AJ82:AN82" si="164">P82-Z82+AE82+U82</f>
        <v>1</v>
      </c>
      <c r="AK82" s="46">
        <f t="shared" si="164"/>
        <v>1</v>
      </c>
      <c r="AL82" s="46">
        <f t="shared" si="164"/>
        <v>1</v>
      </c>
      <c r="AM82" s="46">
        <f t="shared" si="164"/>
        <v>1</v>
      </c>
      <c r="AN82" s="46">
        <f t="shared" si="164"/>
        <v>1</v>
      </c>
      <c r="AO82" s="37"/>
      <c r="AP82" s="37"/>
      <c r="AQ82" s="43">
        <f t="shared" si="154"/>
        <v>1</v>
      </c>
      <c r="AR82" s="41"/>
      <c r="AS82" s="41"/>
      <c r="AT82" s="53"/>
      <c r="AU82" s="54"/>
      <c r="AV82" s="54"/>
      <c r="AW82" s="4"/>
      <c r="AX82" s="4"/>
    </row>
    <row r="83" spans="1:50" ht="57" customHeight="1" x14ac:dyDescent="0.4">
      <c r="A83" s="35">
        <v>77</v>
      </c>
      <c r="B83" s="67" t="s">
        <v>405</v>
      </c>
      <c r="C83" s="37" t="s">
        <v>74</v>
      </c>
      <c r="D83" s="37" t="s">
        <v>58</v>
      </c>
      <c r="E83" s="41" t="s">
        <v>406</v>
      </c>
      <c r="F83" s="37"/>
      <c r="G83" s="38"/>
      <c r="H83" s="37"/>
      <c r="I83" s="41" t="s">
        <v>407</v>
      </c>
      <c r="J83" s="37" t="s">
        <v>72</v>
      </c>
      <c r="K83" s="42">
        <v>45574</v>
      </c>
      <c r="L83" s="43" t="s">
        <v>142</v>
      </c>
      <c r="M83" s="43">
        <v>76</v>
      </c>
      <c r="N83" s="44" t="s">
        <v>434</v>
      </c>
      <c r="O83" s="43">
        <v>8</v>
      </c>
      <c r="P83" s="45">
        <f t="shared" si="64"/>
        <v>8</v>
      </c>
      <c r="Q83" s="46">
        <f t="shared" ref="Q83:T83" si="165">AJ83</f>
        <v>8</v>
      </c>
      <c r="R83" s="46">
        <f t="shared" si="165"/>
        <v>8</v>
      </c>
      <c r="S83" s="46">
        <f t="shared" si="165"/>
        <v>6</v>
      </c>
      <c r="T83" s="47">
        <f t="shared" si="165"/>
        <v>6</v>
      </c>
      <c r="U83" s="48"/>
      <c r="V83" s="37"/>
      <c r="W83" s="37"/>
      <c r="X83" s="37"/>
      <c r="Y83" s="49"/>
      <c r="Z83" s="50"/>
      <c r="AA83" s="37"/>
      <c r="AB83" s="37">
        <v>2</v>
      </c>
      <c r="AC83" s="37"/>
      <c r="AD83" s="49"/>
      <c r="AE83" s="50"/>
      <c r="AF83" s="37"/>
      <c r="AG83" s="37"/>
      <c r="AH83" s="37"/>
      <c r="AI83" s="49"/>
      <c r="AJ83" s="52">
        <f t="shared" ref="AJ83:AN83" si="166">P83-Z83+AE83+U83</f>
        <v>8</v>
      </c>
      <c r="AK83" s="46">
        <f t="shared" si="166"/>
        <v>8</v>
      </c>
      <c r="AL83" s="46">
        <f t="shared" si="166"/>
        <v>6</v>
      </c>
      <c r="AM83" s="46">
        <f t="shared" si="166"/>
        <v>6</v>
      </c>
      <c r="AN83" s="46">
        <f t="shared" si="166"/>
        <v>6</v>
      </c>
      <c r="AO83" s="37"/>
      <c r="AP83" s="37"/>
      <c r="AQ83" s="43">
        <f t="shared" si="154"/>
        <v>6</v>
      </c>
      <c r="AR83" s="41"/>
      <c r="AS83" s="41">
        <v>293</v>
      </c>
      <c r="AT83" s="53"/>
      <c r="AU83" s="54"/>
      <c r="AV83" s="54"/>
      <c r="AW83" s="4"/>
      <c r="AX83" s="4"/>
    </row>
    <row r="84" spans="1:50" ht="42" customHeight="1" x14ac:dyDescent="0.4">
      <c r="A84" s="35">
        <v>78</v>
      </c>
      <c r="B84" s="53" t="s">
        <v>409</v>
      </c>
      <c r="C84" s="37" t="s">
        <v>410</v>
      </c>
      <c r="D84" s="37" t="s">
        <v>411</v>
      </c>
      <c r="E84" s="41" t="s">
        <v>412</v>
      </c>
      <c r="F84" s="37"/>
      <c r="G84" s="38" t="s">
        <v>42</v>
      </c>
      <c r="H84" s="37"/>
      <c r="I84" s="41" t="s">
        <v>413</v>
      </c>
      <c r="J84" s="37" t="s">
        <v>72</v>
      </c>
      <c r="K84" s="62">
        <v>44592</v>
      </c>
      <c r="L84" s="43"/>
      <c r="M84" s="43"/>
      <c r="N84" s="44"/>
      <c r="O84" s="43">
        <v>1</v>
      </c>
      <c r="P84" s="45">
        <f t="shared" si="64"/>
        <v>1</v>
      </c>
      <c r="Q84" s="46">
        <f t="shared" ref="Q84:T84" si="167">AJ84</f>
        <v>1</v>
      </c>
      <c r="R84" s="46">
        <f t="shared" si="167"/>
        <v>1</v>
      </c>
      <c r="S84" s="46">
        <f t="shared" si="167"/>
        <v>1</v>
      </c>
      <c r="T84" s="47">
        <f t="shared" si="167"/>
        <v>1</v>
      </c>
      <c r="U84" s="48"/>
      <c r="V84" s="37"/>
      <c r="W84" s="37"/>
      <c r="X84" s="37"/>
      <c r="Y84" s="49"/>
      <c r="Z84" s="50"/>
      <c r="AA84" s="37"/>
      <c r="AB84" s="37"/>
      <c r="AC84" s="37"/>
      <c r="AD84" s="49"/>
      <c r="AE84" s="50"/>
      <c r="AF84" s="37"/>
      <c r="AG84" s="37"/>
      <c r="AH84" s="37"/>
      <c r="AI84" s="49"/>
      <c r="AJ84" s="52">
        <f t="shared" ref="AJ84:AN84" si="168">P84-Z84+AE84+U84</f>
        <v>1</v>
      </c>
      <c r="AK84" s="46">
        <f t="shared" si="168"/>
        <v>1</v>
      </c>
      <c r="AL84" s="46">
        <f t="shared" si="168"/>
        <v>1</v>
      </c>
      <c r="AM84" s="46">
        <f t="shared" si="168"/>
        <v>1</v>
      </c>
      <c r="AN84" s="46">
        <f t="shared" si="168"/>
        <v>1</v>
      </c>
      <c r="AO84" s="37"/>
      <c r="AP84" s="37"/>
      <c r="AQ84" s="43">
        <f t="shared" si="154"/>
        <v>1</v>
      </c>
      <c r="AR84" s="41"/>
      <c r="AS84" s="41"/>
      <c r="AT84" s="53"/>
      <c r="AU84" s="54"/>
      <c r="AV84" s="54"/>
      <c r="AW84" s="4"/>
      <c r="AX84" s="4"/>
    </row>
    <row r="85" spans="1:50" ht="42" customHeight="1" x14ac:dyDescent="0.4">
      <c r="A85" s="35">
        <v>79</v>
      </c>
      <c r="B85" s="648" t="s">
        <v>414</v>
      </c>
      <c r="C85" s="37" t="s">
        <v>155</v>
      </c>
      <c r="D85" s="37" t="s">
        <v>415</v>
      </c>
      <c r="E85" s="41" t="s">
        <v>416</v>
      </c>
      <c r="F85" s="37"/>
      <c r="G85" s="38"/>
      <c r="H85" s="37"/>
      <c r="I85" s="41" t="s">
        <v>417</v>
      </c>
      <c r="J85" s="37" t="s">
        <v>72</v>
      </c>
      <c r="K85" s="62">
        <v>45582</v>
      </c>
      <c r="L85" s="43"/>
      <c r="M85" s="43">
        <v>81</v>
      </c>
      <c r="N85" s="44"/>
      <c r="O85" s="649"/>
      <c r="P85" s="45">
        <f t="shared" si="64"/>
        <v>0</v>
      </c>
      <c r="Q85" s="46">
        <f t="shared" ref="Q85:T85" si="169">AJ85</f>
        <v>0</v>
      </c>
      <c r="R85" s="46">
        <f t="shared" si="169"/>
        <v>0</v>
      </c>
      <c r="S85" s="46">
        <f t="shared" si="169"/>
        <v>0</v>
      </c>
      <c r="T85" s="47">
        <f t="shared" si="169"/>
        <v>0</v>
      </c>
      <c r="U85" s="48"/>
      <c r="V85" s="37"/>
      <c r="W85" s="37"/>
      <c r="X85" s="37"/>
      <c r="Y85" s="49"/>
      <c r="Z85" s="50"/>
      <c r="AA85" s="37"/>
      <c r="AB85" s="37"/>
      <c r="AC85" s="37"/>
      <c r="AD85" s="49"/>
      <c r="AE85" s="50"/>
      <c r="AF85" s="37"/>
      <c r="AG85" s="37"/>
      <c r="AH85" s="37"/>
      <c r="AI85" s="49"/>
      <c r="AJ85" s="52">
        <f t="shared" ref="AJ85:AN85" si="170">P85-Z85+AE85+U85</f>
        <v>0</v>
      </c>
      <c r="AK85" s="46">
        <f t="shared" si="170"/>
        <v>0</v>
      </c>
      <c r="AL85" s="46">
        <f t="shared" si="170"/>
        <v>0</v>
      </c>
      <c r="AM85" s="46">
        <f t="shared" si="170"/>
        <v>0</v>
      </c>
      <c r="AN85" s="46">
        <f t="shared" si="170"/>
        <v>0</v>
      </c>
      <c r="AO85" s="37"/>
      <c r="AP85" s="37"/>
      <c r="AQ85" s="43">
        <f t="shared" si="154"/>
        <v>0</v>
      </c>
      <c r="AR85" s="41"/>
      <c r="AS85" s="41"/>
      <c r="AT85" s="53"/>
      <c r="AU85" s="54"/>
      <c r="AV85" s="54"/>
      <c r="AW85" s="4"/>
      <c r="AX85" s="4"/>
    </row>
    <row r="86" spans="1:50" ht="42" customHeight="1" x14ac:dyDescent="0.4">
      <c r="A86" s="35">
        <v>80</v>
      </c>
      <c r="B86" s="44" t="s">
        <v>419</v>
      </c>
      <c r="C86" s="41" t="s">
        <v>38</v>
      </c>
      <c r="D86" s="41" t="s">
        <v>59</v>
      </c>
      <c r="E86" s="41" t="s">
        <v>420</v>
      </c>
      <c r="F86" s="41" t="s">
        <v>421</v>
      </c>
      <c r="G86" s="44" t="s">
        <v>42</v>
      </c>
      <c r="H86" s="74">
        <v>2800</v>
      </c>
      <c r="I86" s="44" t="s">
        <v>422</v>
      </c>
      <c r="J86" s="37" t="s">
        <v>72</v>
      </c>
      <c r="K86" s="42">
        <v>45325</v>
      </c>
      <c r="L86" s="43"/>
      <c r="M86" s="43">
        <v>12</v>
      </c>
      <c r="N86" s="44" t="s">
        <v>446</v>
      </c>
      <c r="O86" s="43">
        <v>1</v>
      </c>
      <c r="P86" s="45">
        <f t="shared" si="64"/>
        <v>1</v>
      </c>
      <c r="Q86" s="46">
        <f t="shared" ref="Q86:T86" si="171">AJ86</f>
        <v>0</v>
      </c>
      <c r="R86" s="46">
        <f t="shared" si="171"/>
        <v>0</v>
      </c>
      <c r="S86" s="46">
        <f t="shared" si="171"/>
        <v>0</v>
      </c>
      <c r="T86" s="47">
        <f t="shared" si="171"/>
        <v>-1</v>
      </c>
      <c r="U86" s="48"/>
      <c r="V86" s="37"/>
      <c r="W86" s="37"/>
      <c r="X86" s="37"/>
      <c r="Y86" s="49"/>
      <c r="Z86" s="50">
        <v>1</v>
      </c>
      <c r="AA86" s="37"/>
      <c r="AB86" s="37"/>
      <c r="AC86" s="37">
        <v>1</v>
      </c>
      <c r="AD86" s="49"/>
      <c r="AE86" s="50"/>
      <c r="AF86" s="37"/>
      <c r="AG86" s="37"/>
      <c r="AH86" s="37"/>
      <c r="AI86" s="49"/>
      <c r="AJ86" s="52">
        <f t="shared" ref="AJ86:AN86" si="172">P86-Z86+AE86+U86</f>
        <v>0</v>
      </c>
      <c r="AK86" s="46">
        <f t="shared" si="172"/>
        <v>0</v>
      </c>
      <c r="AL86" s="46">
        <f t="shared" si="172"/>
        <v>0</v>
      </c>
      <c r="AM86" s="46">
        <f t="shared" si="172"/>
        <v>-1</v>
      </c>
      <c r="AN86" s="46">
        <f t="shared" si="172"/>
        <v>-1</v>
      </c>
      <c r="AO86" s="37"/>
      <c r="AP86" s="37"/>
      <c r="AQ86" s="43">
        <f t="shared" si="154"/>
        <v>-1</v>
      </c>
      <c r="AR86" s="41">
        <v>1523862006</v>
      </c>
      <c r="AS86" s="41" t="s">
        <v>448</v>
      </c>
      <c r="AT86" s="53" t="s">
        <v>449</v>
      </c>
      <c r="AU86" s="54"/>
      <c r="AV86" s="54"/>
      <c r="AW86" s="4"/>
      <c r="AX86" s="4"/>
    </row>
    <row r="87" spans="1:50" ht="42" customHeight="1" x14ac:dyDescent="0.4">
      <c r="A87" s="35">
        <v>82</v>
      </c>
      <c r="B87" s="55" t="s">
        <v>430</v>
      </c>
      <c r="C87" s="41" t="s">
        <v>38</v>
      </c>
      <c r="D87" s="56" t="s">
        <v>362</v>
      </c>
      <c r="E87" s="57" t="s">
        <v>431</v>
      </c>
      <c r="F87" s="58" t="s">
        <v>432</v>
      </c>
      <c r="G87" s="59" t="s">
        <v>42</v>
      </c>
      <c r="H87" s="58"/>
      <c r="I87" s="61" t="s">
        <v>433</v>
      </c>
      <c r="J87" s="40" t="s">
        <v>362</v>
      </c>
      <c r="K87" s="62">
        <v>44592</v>
      </c>
      <c r="L87" s="43"/>
      <c r="M87" s="43"/>
      <c r="N87" s="41"/>
      <c r="O87" s="43">
        <v>1</v>
      </c>
      <c r="P87" s="45">
        <f t="shared" si="64"/>
        <v>1</v>
      </c>
      <c r="Q87" s="46">
        <f t="shared" ref="Q87:T87" si="173">AJ87</f>
        <v>1</v>
      </c>
      <c r="R87" s="46">
        <f t="shared" si="173"/>
        <v>1</v>
      </c>
      <c r="S87" s="46">
        <f t="shared" si="173"/>
        <v>1</v>
      </c>
      <c r="T87" s="47">
        <f t="shared" si="173"/>
        <v>1</v>
      </c>
      <c r="U87" s="48"/>
      <c r="V87" s="37"/>
      <c r="W87" s="37"/>
      <c r="X87" s="37"/>
      <c r="Y87" s="49"/>
      <c r="Z87" s="50"/>
      <c r="AA87" s="37"/>
      <c r="AB87" s="37"/>
      <c r="AC87" s="37"/>
      <c r="AD87" s="49"/>
      <c r="AE87" s="50"/>
      <c r="AF87" s="37"/>
      <c r="AG87" s="37"/>
      <c r="AH87" s="37"/>
      <c r="AI87" s="49"/>
      <c r="AJ87" s="52">
        <f t="shared" ref="AJ87:AN87" si="174">P87-Z87+AE87+U87</f>
        <v>1</v>
      </c>
      <c r="AK87" s="46">
        <f t="shared" si="174"/>
        <v>1</v>
      </c>
      <c r="AL87" s="46">
        <f t="shared" si="174"/>
        <v>1</v>
      </c>
      <c r="AM87" s="46">
        <f t="shared" si="174"/>
        <v>1</v>
      </c>
      <c r="AN87" s="46">
        <f t="shared" si="174"/>
        <v>1</v>
      </c>
      <c r="AO87" s="37"/>
      <c r="AP87" s="37"/>
      <c r="AQ87" s="43">
        <f t="shared" si="154"/>
        <v>1</v>
      </c>
      <c r="AR87" s="41"/>
      <c r="AS87" s="41"/>
      <c r="AT87" s="53"/>
      <c r="AU87" s="54"/>
      <c r="AV87" s="54"/>
      <c r="AW87" s="4"/>
      <c r="AX87" s="4"/>
    </row>
    <row r="88" spans="1:50" ht="51.75" customHeight="1" x14ac:dyDescent="0.4">
      <c r="A88" s="35">
        <v>83</v>
      </c>
      <c r="B88" s="55" t="s">
        <v>435</v>
      </c>
      <c r="C88" s="41" t="s">
        <v>38</v>
      </c>
      <c r="D88" s="56" t="s">
        <v>72</v>
      </c>
      <c r="E88" s="57" t="s">
        <v>436</v>
      </c>
      <c r="F88" s="58" t="s">
        <v>437</v>
      </c>
      <c r="G88" s="59"/>
      <c r="H88" s="58"/>
      <c r="I88" s="61"/>
      <c r="J88" s="37" t="s">
        <v>72</v>
      </c>
      <c r="K88" s="62">
        <v>45416</v>
      </c>
      <c r="L88" s="43"/>
      <c r="M88" s="43">
        <v>59</v>
      </c>
      <c r="N88" s="41"/>
      <c r="O88" s="43">
        <v>1</v>
      </c>
      <c r="P88" s="45">
        <f t="shared" si="64"/>
        <v>1</v>
      </c>
      <c r="Q88" s="46">
        <f t="shared" ref="Q88:T88" si="175">AJ88</f>
        <v>1</v>
      </c>
      <c r="R88" s="46">
        <f t="shared" si="175"/>
        <v>1</v>
      </c>
      <c r="S88" s="46">
        <f t="shared" si="175"/>
        <v>1</v>
      </c>
      <c r="T88" s="47">
        <f t="shared" si="175"/>
        <v>1</v>
      </c>
      <c r="U88" s="48"/>
      <c r="V88" s="37"/>
      <c r="W88" s="37"/>
      <c r="X88" s="37"/>
      <c r="Y88" s="49"/>
      <c r="Z88" s="50"/>
      <c r="AA88" s="37"/>
      <c r="AB88" s="37"/>
      <c r="AC88" s="37"/>
      <c r="AD88" s="49"/>
      <c r="AE88" s="50"/>
      <c r="AF88" s="37"/>
      <c r="AG88" s="37"/>
      <c r="AH88" s="37"/>
      <c r="AI88" s="49"/>
      <c r="AJ88" s="52">
        <f t="shared" ref="AJ88:AN88" si="176">P88-Z88+AE88+U88</f>
        <v>1</v>
      </c>
      <c r="AK88" s="46">
        <f t="shared" si="176"/>
        <v>1</v>
      </c>
      <c r="AL88" s="46">
        <f t="shared" si="176"/>
        <v>1</v>
      </c>
      <c r="AM88" s="46">
        <f t="shared" si="176"/>
        <v>1</v>
      </c>
      <c r="AN88" s="46">
        <f t="shared" si="176"/>
        <v>1</v>
      </c>
      <c r="AO88" s="37"/>
      <c r="AP88" s="37"/>
      <c r="AQ88" s="43">
        <f t="shared" si="154"/>
        <v>1</v>
      </c>
      <c r="AR88" s="53"/>
      <c r="AS88" s="53"/>
      <c r="AT88" s="53"/>
      <c r="AU88" s="54"/>
      <c r="AV88" s="54"/>
      <c r="AW88" s="4"/>
      <c r="AX88" s="4"/>
    </row>
    <row r="89" spans="1:50" ht="42" customHeight="1" x14ac:dyDescent="0.4">
      <c r="A89" s="35">
        <v>84</v>
      </c>
      <c r="B89" s="53" t="s">
        <v>438</v>
      </c>
      <c r="C89" s="41" t="s">
        <v>38</v>
      </c>
      <c r="D89" s="37"/>
      <c r="E89" s="41"/>
      <c r="F89" s="37" t="s">
        <v>439</v>
      </c>
      <c r="G89" s="38"/>
      <c r="H89" s="37"/>
      <c r="I89" s="41" t="s">
        <v>440</v>
      </c>
      <c r="J89" s="37" t="s">
        <v>72</v>
      </c>
      <c r="K89" s="72">
        <v>44592</v>
      </c>
      <c r="L89" s="43"/>
      <c r="M89" s="43"/>
      <c r="N89" s="44"/>
      <c r="O89" s="43">
        <v>0</v>
      </c>
      <c r="P89" s="45">
        <f t="shared" si="64"/>
        <v>0</v>
      </c>
      <c r="Q89" s="46">
        <f t="shared" ref="Q89:T89" si="177">AJ89</f>
        <v>0</v>
      </c>
      <c r="R89" s="46">
        <f t="shared" si="177"/>
        <v>0</v>
      </c>
      <c r="S89" s="46">
        <f t="shared" si="177"/>
        <v>0</v>
      </c>
      <c r="T89" s="47">
        <f t="shared" si="177"/>
        <v>0</v>
      </c>
      <c r="U89" s="48"/>
      <c r="V89" s="37"/>
      <c r="W89" s="37"/>
      <c r="X89" s="37"/>
      <c r="Y89" s="49"/>
      <c r="Z89" s="50"/>
      <c r="AA89" s="37"/>
      <c r="AB89" s="37"/>
      <c r="AC89" s="37"/>
      <c r="AD89" s="49"/>
      <c r="AE89" s="50"/>
      <c r="AF89" s="37"/>
      <c r="AG89" s="37"/>
      <c r="AH89" s="37"/>
      <c r="AI89" s="49"/>
      <c r="AJ89" s="52">
        <f t="shared" ref="AJ89:AN89" si="178">P89-Z89+AE89+U89</f>
        <v>0</v>
      </c>
      <c r="AK89" s="46">
        <f t="shared" si="178"/>
        <v>0</v>
      </c>
      <c r="AL89" s="46">
        <f t="shared" si="178"/>
        <v>0</v>
      </c>
      <c r="AM89" s="46">
        <f t="shared" si="178"/>
        <v>0</v>
      </c>
      <c r="AN89" s="46">
        <f t="shared" si="178"/>
        <v>0</v>
      </c>
      <c r="AO89" s="37"/>
      <c r="AP89" s="37"/>
      <c r="AQ89" s="43">
        <f t="shared" si="154"/>
        <v>0</v>
      </c>
      <c r="AR89" s="41"/>
      <c r="AS89" s="41"/>
      <c r="AT89" s="53"/>
      <c r="AU89" s="54"/>
      <c r="AV89" s="54"/>
      <c r="AW89" s="4"/>
      <c r="AX89" s="4"/>
    </row>
    <row r="90" spans="1:50" ht="42" customHeight="1" x14ac:dyDescent="0.4">
      <c r="A90" s="35">
        <v>85</v>
      </c>
      <c r="B90" s="650" t="s">
        <v>441</v>
      </c>
      <c r="C90" s="41" t="s">
        <v>38</v>
      </c>
      <c r="D90" s="53" t="s">
        <v>442</v>
      </c>
      <c r="E90" s="41" t="s">
        <v>443</v>
      </c>
      <c r="F90" s="37" t="s">
        <v>444</v>
      </c>
      <c r="G90" s="38" t="s">
        <v>42</v>
      </c>
      <c r="H90" s="40">
        <v>7500</v>
      </c>
      <c r="I90" s="41" t="s">
        <v>445</v>
      </c>
      <c r="J90" s="41" t="s">
        <v>72</v>
      </c>
      <c r="K90" s="72">
        <v>45673</v>
      </c>
      <c r="L90" s="43" t="s">
        <v>89</v>
      </c>
      <c r="M90" s="43">
        <v>129</v>
      </c>
      <c r="N90" s="136" t="s">
        <v>1982</v>
      </c>
      <c r="O90" s="43">
        <v>10</v>
      </c>
      <c r="P90" s="45">
        <f t="shared" si="64"/>
        <v>10</v>
      </c>
      <c r="Q90" s="46">
        <f t="shared" ref="Q90:T90" si="179">AJ90</f>
        <v>9</v>
      </c>
      <c r="R90" s="46">
        <f t="shared" si="179"/>
        <v>7</v>
      </c>
      <c r="S90" s="46">
        <f t="shared" si="179"/>
        <v>22</v>
      </c>
      <c r="T90" s="47">
        <f t="shared" si="179"/>
        <v>22</v>
      </c>
      <c r="U90" s="48"/>
      <c r="V90" s="37"/>
      <c r="W90" s="37">
        <v>15</v>
      </c>
      <c r="X90" s="37"/>
      <c r="Y90" s="49"/>
      <c r="Z90" s="50">
        <v>1</v>
      </c>
      <c r="AA90" s="37">
        <v>2</v>
      </c>
      <c r="AB90" s="37"/>
      <c r="AC90" s="37"/>
      <c r="AD90" s="49"/>
      <c r="AE90" s="50"/>
      <c r="AF90" s="37"/>
      <c r="AG90" s="37"/>
      <c r="AH90" s="37"/>
      <c r="AI90" s="49"/>
      <c r="AJ90" s="52">
        <f t="shared" ref="AJ90:AN90" si="180">P90-Z90+AE90+U90</f>
        <v>9</v>
      </c>
      <c r="AK90" s="46">
        <f t="shared" si="180"/>
        <v>7</v>
      </c>
      <c r="AL90" s="46">
        <f t="shared" si="180"/>
        <v>22</v>
      </c>
      <c r="AM90" s="46">
        <f t="shared" si="180"/>
        <v>22</v>
      </c>
      <c r="AN90" s="46">
        <f t="shared" si="180"/>
        <v>22</v>
      </c>
      <c r="AO90" s="37"/>
      <c r="AP90" s="37"/>
      <c r="AQ90" s="43">
        <v>10</v>
      </c>
      <c r="AR90" s="41"/>
      <c r="AS90" s="41" t="s">
        <v>1975</v>
      </c>
      <c r="AT90" s="53" t="s">
        <v>479</v>
      </c>
      <c r="AU90" s="54"/>
      <c r="AV90" s="54"/>
      <c r="AW90" s="4"/>
      <c r="AX90" s="4"/>
    </row>
    <row r="91" spans="1:50" ht="42" customHeight="1" x14ac:dyDescent="0.4">
      <c r="A91" s="35">
        <v>86</v>
      </c>
      <c r="B91" s="85" t="s">
        <v>450</v>
      </c>
      <c r="C91" s="41" t="s">
        <v>38</v>
      </c>
      <c r="D91" s="41"/>
      <c r="E91" s="41" t="s">
        <v>451</v>
      </c>
      <c r="F91" s="37" t="s">
        <v>452</v>
      </c>
      <c r="G91" s="38" t="s">
        <v>42</v>
      </c>
      <c r="H91" s="37"/>
      <c r="I91" s="41" t="s">
        <v>453</v>
      </c>
      <c r="J91" s="41" t="s">
        <v>72</v>
      </c>
      <c r="K91" s="72">
        <v>44592</v>
      </c>
      <c r="L91" s="43"/>
      <c r="M91" s="43"/>
      <c r="N91" s="136"/>
      <c r="O91" s="43">
        <v>0</v>
      </c>
      <c r="P91" s="45">
        <f t="shared" si="64"/>
        <v>0</v>
      </c>
      <c r="Q91" s="37">
        <f t="shared" ref="Q91:T91" si="181">AJ91</f>
        <v>0</v>
      </c>
      <c r="R91" s="37">
        <f t="shared" si="181"/>
        <v>0</v>
      </c>
      <c r="S91" s="37">
        <f t="shared" si="181"/>
        <v>0</v>
      </c>
      <c r="T91" s="132">
        <f t="shared" si="181"/>
        <v>0</v>
      </c>
      <c r="U91" s="48"/>
      <c r="V91" s="37"/>
      <c r="W91" s="37"/>
      <c r="X91" s="37"/>
      <c r="Y91" s="49"/>
      <c r="Z91" s="50"/>
      <c r="AA91" s="37"/>
      <c r="AB91" s="37"/>
      <c r="AC91" s="37"/>
      <c r="AD91" s="49"/>
      <c r="AE91" s="50"/>
      <c r="AF91" s="37"/>
      <c r="AG91" s="37"/>
      <c r="AH91" s="37"/>
      <c r="AI91" s="49"/>
      <c r="AJ91" s="139">
        <v>0</v>
      </c>
      <c r="AK91" s="37">
        <f t="shared" ref="AK91:AN91" si="182">Q91-AA91+AF91+V91</f>
        <v>0</v>
      </c>
      <c r="AL91" s="37">
        <f t="shared" si="182"/>
        <v>0</v>
      </c>
      <c r="AM91" s="37">
        <f t="shared" si="182"/>
        <v>0</v>
      </c>
      <c r="AN91" s="37">
        <f t="shared" si="182"/>
        <v>0</v>
      </c>
      <c r="AO91" s="37"/>
      <c r="AP91" s="37"/>
      <c r="AQ91" s="43">
        <f t="shared" ref="AQ91:AQ107" si="183">AN91</f>
        <v>0</v>
      </c>
      <c r="AR91" s="41"/>
      <c r="AS91" s="41"/>
      <c r="AT91" s="53"/>
      <c r="AU91" s="54"/>
      <c r="AV91" s="54"/>
      <c r="AW91" s="4"/>
      <c r="AX91" s="4"/>
    </row>
    <row r="92" spans="1:50" ht="42" customHeight="1" x14ac:dyDescent="0.4">
      <c r="A92" s="35">
        <v>87</v>
      </c>
      <c r="B92" s="55" t="s">
        <v>454</v>
      </c>
      <c r="C92" s="41" t="s">
        <v>38</v>
      </c>
      <c r="D92" s="63" t="s">
        <v>58</v>
      </c>
      <c r="E92" s="57" t="s">
        <v>455</v>
      </c>
      <c r="F92" s="58" t="s">
        <v>456</v>
      </c>
      <c r="G92" s="59" t="s">
        <v>42</v>
      </c>
      <c r="H92" s="58"/>
      <c r="I92" s="61" t="s">
        <v>457</v>
      </c>
      <c r="J92" s="74" t="s">
        <v>58</v>
      </c>
      <c r="K92" s="62">
        <v>44592</v>
      </c>
      <c r="L92" s="43"/>
      <c r="M92" s="43"/>
      <c r="N92" s="137"/>
      <c r="O92" s="43">
        <v>2</v>
      </c>
      <c r="P92" s="45">
        <f t="shared" si="64"/>
        <v>2</v>
      </c>
      <c r="Q92" s="46">
        <f t="shared" ref="Q92:T92" si="184">AJ92</f>
        <v>2</v>
      </c>
      <c r="R92" s="46">
        <f t="shared" si="184"/>
        <v>2</v>
      </c>
      <c r="S92" s="46">
        <f t="shared" si="184"/>
        <v>2</v>
      </c>
      <c r="T92" s="47">
        <f t="shared" si="184"/>
        <v>2</v>
      </c>
      <c r="U92" s="48"/>
      <c r="V92" s="37"/>
      <c r="W92" s="37"/>
      <c r="X92" s="37"/>
      <c r="Y92" s="49"/>
      <c r="Z92" s="50"/>
      <c r="AA92" s="37"/>
      <c r="AB92" s="37"/>
      <c r="AC92" s="37"/>
      <c r="AD92" s="49"/>
      <c r="AE92" s="50"/>
      <c r="AF92" s="37"/>
      <c r="AG92" s="37"/>
      <c r="AH92" s="37"/>
      <c r="AI92" s="49"/>
      <c r="AJ92" s="52">
        <f t="shared" ref="AJ92:AN92" si="185">P92-Z92+AE92+U92</f>
        <v>2</v>
      </c>
      <c r="AK92" s="46">
        <f t="shared" si="185"/>
        <v>2</v>
      </c>
      <c r="AL92" s="46">
        <f t="shared" si="185"/>
        <v>2</v>
      </c>
      <c r="AM92" s="46">
        <f t="shared" si="185"/>
        <v>2</v>
      </c>
      <c r="AN92" s="46">
        <f t="shared" si="185"/>
        <v>2</v>
      </c>
      <c r="AO92" s="37"/>
      <c r="AP92" s="37"/>
      <c r="AQ92" s="43">
        <f t="shared" si="183"/>
        <v>2</v>
      </c>
      <c r="AR92" s="41"/>
      <c r="AS92" s="41"/>
      <c r="AT92" s="53"/>
      <c r="AU92" s="54"/>
      <c r="AV92" s="54"/>
      <c r="AW92" s="4"/>
      <c r="AX92" s="4"/>
    </row>
    <row r="93" spans="1:50" ht="42" customHeight="1" x14ac:dyDescent="0.4">
      <c r="A93" s="35">
        <v>88</v>
      </c>
      <c r="B93" s="55" t="s">
        <v>458</v>
      </c>
      <c r="C93" s="41" t="s">
        <v>38</v>
      </c>
      <c r="D93" s="63" t="s">
        <v>58</v>
      </c>
      <c r="E93" s="57" t="s">
        <v>459</v>
      </c>
      <c r="F93" s="58" t="s">
        <v>460</v>
      </c>
      <c r="G93" s="59" t="s">
        <v>42</v>
      </c>
      <c r="H93" s="60">
        <v>5200</v>
      </c>
      <c r="I93" s="61" t="s">
        <v>461</v>
      </c>
      <c r="J93" s="74" t="s">
        <v>58</v>
      </c>
      <c r="K93" s="62">
        <v>44592</v>
      </c>
      <c r="L93" s="43"/>
      <c r="M93" s="43"/>
      <c r="N93" s="136"/>
      <c r="O93" s="43">
        <v>0</v>
      </c>
      <c r="P93" s="45">
        <f t="shared" si="64"/>
        <v>0</v>
      </c>
      <c r="Q93" s="46">
        <f t="shared" ref="Q93:T93" si="186">AJ93</f>
        <v>0</v>
      </c>
      <c r="R93" s="46">
        <f t="shared" si="186"/>
        <v>0</v>
      </c>
      <c r="S93" s="46">
        <f t="shared" si="186"/>
        <v>0</v>
      </c>
      <c r="T93" s="47">
        <f t="shared" si="186"/>
        <v>0</v>
      </c>
      <c r="U93" s="48"/>
      <c r="V93" s="37"/>
      <c r="W93" s="37"/>
      <c r="X93" s="37"/>
      <c r="Y93" s="49"/>
      <c r="Z93" s="50"/>
      <c r="AA93" s="37"/>
      <c r="AB93" s="37"/>
      <c r="AC93" s="37"/>
      <c r="AD93" s="49"/>
      <c r="AE93" s="50"/>
      <c r="AF93" s="37"/>
      <c r="AG93" s="37"/>
      <c r="AH93" s="37"/>
      <c r="AI93" s="49"/>
      <c r="AJ93" s="52">
        <f t="shared" ref="AJ93:AN93" si="187">P93-Z93+AE93+U93</f>
        <v>0</v>
      </c>
      <c r="AK93" s="46">
        <f t="shared" si="187"/>
        <v>0</v>
      </c>
      <c r="AL93" s="46">
        <f t="shared" si="187"/>
        <v>0</v>
      </c>
      <c r="AM93" s="46">
        <f t="shared" si="187"/>
        <v>0</v>
      </c>
      <c r="AN93" s="46">
        <f t="shared" si="187"/>
        <v>0</v>
      </c>
      <c r="AO93" s="37"/>
      <c r="AP93" s="37"/>
      <c r="AQ93" s="43">
        <f t="shared" si="183"/>
        <v>0</v>
      </c>
      <c r="AR93" s="41"/>
      <c r="AS93" s="41"/>
      <c r="AT93" s="53"/>
      <c r="AU93" s="54"/>
      <c r="AV93" s="54"/>
      <c r="AW93" s="4"/>
      <c r="AX93" s="4"/>
    </row>
    <row r="94" spans="1:50" ht="42" customHeight="1" x14ac:dyDescent="0.4">
      <c r="A94" s="35">
        <v>89</v>
      </c>
      <c r="B94" s="53" t="s">
        <v>464</v>
      </c>
      <c r="C94" s="41" t="s">
        <v>38</v>
      </c>
      <c r="D94" s="41" t="s">
        <v>59</v>
      </c>
      <c r="E94" s="41" t="s">
        <v>465</v>
      </c>
      <c r="F94" s="37" t="s">
        <v>466</v>
      </c>
      <c r="G94" s="38" t="s">
        <v>42</v>
      </c>
      <c r="H94" s="37"/>
      <c r="I94" s="41" t="s">
        <v>467</v>
      </c>
      <c r="J94" s="41" t="s">
        <v>72</v>
      </c>
      <c r="K94" s="42">
        <v>44592</v>
      </c>
      <c r="L94" s="43"/>
      <c r="M94" s="43"/>
      <c r="N94" s="136"/>
      <c r="O94" s="43">
        <v>1</v>
      </c>
      <c r="P94" s="45">
        <f t="shared" si="64"/>
        <v>1</v>
      </c>
      <c r="Q94" s="46">
        <f t="shared" ref="Q94:T94" si="188">AJ94</f>
        <v>1</v>
      </c>
      <c r="R94" s="46">
        <f t="shared" si="188"/>
        <v>1</v>
      </c>
      <c r="S94" s="46">
        <f t="shared" si="188"/>
        <v>1</v>
      </c>
      <c r="T94" s="47">
        <f t="shared" si="188"/>
        <v>1</v>
      </c>
      <c r="U94" s="48"/>
      <c r="V94" s="37"/>
      <c r="W94" s="37"/>
      <c r="X94" s="37"/>
      <c r="Y94" s="49"/>
      <c r="Z94" s="50"/>
      <c r="AA94" s="37"/>
      <c r="AB94" s="37"/>
      <c r="AC94" s="37"/>
      <c r="AD94" s="49"/>
      <c r="AE94" s="50"/>
      <c r="AF94" s="37"/>
      <c r="AG94" s="37"/>
      <c r="AH94" s="37"/>
      <c r="AI94" s="49"/>
      <c r="AJ94" s="52">
        <f t="shared" ref="AJ94:AN94" si="189">P94-Z94+AE94+U94</f>
        <v>1</v>
      </c>
      <c r="AK94" s="46">
        <f t="shared" si="189"/>
        <v>1</v>
      </c>
      <c r="AL94" s="46">
        <f t="shared" si="189"/>
        <v>1</v>
      </c>
      <c r="AM94" s="46">
        <f t="shared" si="189"/>
        <v>1</v>
      </c>
      <c r="AN94" s="46">
        <f t="shared" si="189"/>
        <v>1</v>
      </c>
      <c r="AO94" s="37"/>
      <c r="AP94" s="37"/>
      <c r="AQ94" s="43">
        <f t="shared" si="183"/>
        <v>1</v>
      </c>
      <c r="AR94" s="41"/>
      <c r="AS94" s="41"/>
      <c r="AT94" s="53"/>
      <c r="AU94" s="54"/>
      <c r="AV94" s="54"/>
      <c r="AW94" s="4"/>
      <c r="AX94" s="4"/>
    </row>
    <row r="95" spans="1:50" ht="42" hidden="1" customHeight="1" x14ac:dyDescent="0.4">
      <c r="A95" s="35">
        <v>90</v>
      </c>
      <c r="B95" s="53" t="s">
        <v>468</v>
      </c>
      <c r="C95" s="41"/>
      <c r="D95" s="41" t="s">
        <v>58</v>
      </c>
      <c r="E95" s="41" t="s">
        <v>203</v>
      </c>
      <c r="F95" s="41" t="s">
        <v>204</v>
      </c>
      <c r="G95" s="53" t="s">
        <v>42</v>
      </c>
      <c r="H95" s="74">
        <v>4500</v>
      </c>
      <c r="I95" s="41" t="s">
        <v>469</v>
      </c>
      <c r="J95" s="41" t="s">
        <v>72</v>
      </c>
      <c r="K95" s="62">
        <v>44592</v>
      </c>
      <c r="L95" s="43"/>
      <c r="M95" s="43"/>
      <c r="N95" s="71"/>
      <c r="O95" s="43">
        <v>0</v>
      </c>
      <c r="P95" s="45">
        <f t="shared" si="64"/>
        <v>0</v>
      </c>
      <c r="Q95" s="46">
        <f t="shared" ref="Q95:T95" si="190">AJ95</f>
        <v>0</v>
      </c>
      <c r="R95" s="46">
        <f t="shared" si="190"/>
        <v>0</v>
      </c>
      <c r="S95" s="46">
        <f t="shared" si="190"/>
        <v>0</v>
      </c>
      <c r="T95" s="47">
        <f t="shared" si="190"/>
        <v>0</v>
      </c>
      <c r="U95" s="48"/>
      <c r="V95" s="37"/>
      <c r="W95" s="37"/>
      <c r="X95" s="37"/>
      <c r="Y95" s="49"/>
      <c r="Z95" s="138"/>
      <c r="AA95" s="139"/>
      <c r="AB95" s="37"/>
      <c r="AC95" s="37"/>
      <c r="AD95" s="49"/>
      <c r="AE95" s="50"/>
      <c r="AF95" s="37"/>
      <c r="AG95" s="37"/>
      <c r="AH95" s="37"/>
      <c r="AI95" s="49"/>
      <c r="AJ95" s="52">
        <f t="shared" ref="AJ95:AN95" si="191">P95-Z95+AE95+U95</f>
        <v>0</v>
      </c>
      <c r="AK95" s="46">
        <f t="shared" si="191"/>
        <v>0</v>
      </c>
      <c r="AL95" s="46">
        <f t="shared" si="191"/>
        <v>0</v>
      </c>
      <c r="AM95" s="46">
        <f t="shared" si="191"/>
        <v>0</v>
      </c>
      <c r="AN95" s="46">
        <f t="shared" si="191"/>
        <v>0</v>
      </c>
      <c r="AO95" s="37"/>
      <c r="AP95" s="37"/>
      <c r="AQ95" s="43">
        <f t="shared" si="183"/>
        <v>0</v>
      </c>
      <c r="AR95" s="41"/>
      <c r="AS95" s="41"/>
      <c r="AT95" s="53"/>
      <c r="AU95" s="54"/>
      <c r="AV95" s="54"/>
      <c r="AW95" s="4"/>
      <c r="AX95" s="4"/>
    </row>
    <row r="96" spans="1:50" ht="42" customHeight="1" x14ac:dyDescent="0.4">
      <c r="A96" s="35">
        <v>91</v>
      </c>
      <c r="B96" s="44" t="s">
        <v>470</v>
      </c>
      <c r="C96" s="41" t="s">
        <v>38</v>
      </c>
      <c r="D96" s="63" t="s">
        <v>442</v>
      </c>
      <c r="E96" s="57" t="s">
        <v>471</v>
      </c>
      <c r="F96" s="41" t="s">
        <v>472</v>
      </c>
      <c r="G96" s="44" t="s">
        <v>42</v>
      </c>
      <c r="H96" s="41"/>
      <c r="I96" s="41" t="s">
        <v>473</v>
      </c>
      <c r="J96" s="74" t="s">
        <v>58</v>
      </c>
      <c r="K96" s="66">
        <v>44592</v>
      </c>
      <c r="L96" s="43"/>
      <c r="M96" s="43"/>
      <c r="N96" s="137"/>
      <c r="O96" s="43">
        <v>0</v>
      </c>
      <c r="P96" s="45">
        <f t="shared" si="64"/>
        <v>0</v>
      </c>
      <c r="Q96" s="46">
        <f t="shared" ref="Q96:T96" si="192">AJ96</f>
        <v>0</v>
      </c>
      <c r="R96" s="46">
        <f t="shared" si="192"/>
        <v>0</v>
      </c>
      <c r="S96" s="46">
        <f t="shared" si="192"/>
        <v>0</v>
      </c>
      <c r="T96" s="47">
        <f t="shared" si="192"/>
        <v>0</v>
      </c>
      <c r="U96" s="48"/>
      <c r="V96" s="37"/>
      <c r="W96" s="37"/>
      <c r="X96" s="37"/>
      <c r="Y96" s="49"/>
      <c r="Z96" s="50"/>
      <c r="AA96" s="37"/>
      <c r="AB96" s="37"/>
      <c r="AC96" s="37"/>
      <c r="AD96" s="49"/>
      <c r="AE96" s="50"/>
      <c r="AF96" s="37"/>
      <c r="AG96" s="37"/>
      <c r="AH96" s="37"/>
      <c r="AI96" s="49"/>
      <c r="AJ96" s="52">
        <f t="shared" ref="AJ96:AN96" si="193">P96-Z96+AE96+U96</f>
        <v>0</v>
      </c>
      <c r="AK96" s="46">
        <f t="shared" si="193"/>
        <v>0</v>
      </c>
      <c r="AL96" s="46">
        <f t="shared" si="193"/>
        <v>0</v>
      </c>
      <c r="AM96" s="46">
        <f t="shared" si="193"/>
        <v>0</v>
      </c>
      <c r="AN96" s="46">
        <f t="shared" si="193"/>
        <v>0</v>
      </c>
      <c r="AO96" s="37"/>
      <c r="AP96" s="37"/>
      <c r="AQ96" s="43">
        <f t="shared" si="183"/>
        <v>0</v>
      </c>
      <c r="AR96" s="41"/>
      <c r="AS96" s="41"/>
      <c r="AT96" s="53"/>
      <c r="AU96" s="54"/>
      <c r="AV96" s="54"/>
      <c r="AW96" s="4"/>
      <c r="AX96" s="4"/>
    </row>
    <row r="97" spans="1:50" ht="42" customHeight="1" x14ac:dyDescent="0.4">
      <c r="A97" s="35">
        <v>92</v>
      </c>
      <c r="B97" s="55" t="s">
        <v>475</v>
      </c>
      <c r="C97" s="41" t="s">
        <v>38</v>
      </c>
      <c r="D97" s="63" t="s">
        <v>58</v>
      </c>
      <c r="E97" s="57" t="s">
        <v>476</v>
      </c>
      <c r="F97" s="64" t="s">
        <v>472</v>
      </c>
      <c r="G97" s="55" t="s">
        <v>42</v>
      </c>
      <c r="H97" s="64"/>
      <c r="I97" s="61" t="s">
        <v>477</v>
      </c>
      <c r="J97" s="74" t="s">
        <v>58</v>
      </c>
      <c r="K97" s="62">
        <v>44592</v>
      </c>
      <c r="L97" s="43"/>
      <c r="M97" s="43"/>
      <c r="N97" s="137"/>
      <c r="O97" s="43">
        <v>3</v>
      </c>
      <c r="P97" s="45">
        <f t="shared" si="64"/>
        <v>3</v>
      </c>
      <c r="Q97" s="46">
        <f t="shared" ref="Q97:T97" si="194">AJ97</f>
        <v>3</v>
      </c>
      <c r="R97" s="46">
        <f t="shared" si="194"/>
        <v>3</v>
      </c>
      <c r="S97" s="46">
        <f t="shared" si="194"/>
        <v>3</v>
      </c>
      <c r="T97" s="47">
        <f t="shared" si="194"/>
        <v>3</v>
      </c>
      <c r="U97" s="48"/>
      <c r="V97" s="37"/>
      <c r="W97" s="37"/>
      <c r="X97" s="37"/>
      <c r="Y97" s="49"/>
      <c r="Z97" s="50"/>
      <c r="AA97" s="37"/>
      <c r="AB97" s="37"/>
      <c r="AC97" s="37"/>
      <c r="AD97" s="49"/>
      <c r="AE97" s="50"/>
      <c r="AF97" s="37"/>
      <c r="AG97" s="37"/>
      <c r="AH97" s="37"/>
      <c r="AI97" s="49"/>
      <c r="AJ97" s="52">
        <f t="shared" ref="AJ97:AN97" si="195">P97-Z97+AE97+U97</f>
        <v>3</v>
      </c>
      <c r="AK97" s="46">
        <f t="shared" si="195"/>
        <v>3</v>
      </c>
      <c r="AL97" s="46">
        <f t="shared" si="195"/>
        <v>3</v>
      </c>
      <c r="AM97" s="46">
        <f t="shared" si="195"/>
        <v>3</v>
      </c>
      <c r="AN97" s="46">
        <f t="shared" si="195"/>
        <v>3</v>
      </c>
      <c r="AO97" s="37"/>
      <c r="AP97" s="37"/>
      <c r="AQ97" s="43">
        <f t="shared" si="183"/>
        <v>3</v>
      </c>
      <c r="AR97" s="41"/>
      <c r="AS97" s="41"/>
      <c r="AT97" s="53"/>
      <c r="AU97" s="54"/>
      <c r="AV97" s="54"/>
      <c r="AW97" s="4"/>
      <c r="AX97" s="4"/>
    </row>
    <row r="98" spans="1:50" ht="42" customHeight="1" x14ac:dyDescent="0.4">
      <c r="A98" s="35">
        <v>93</v>
      </c>
      <c r="B98" s="55" t="s">
        <v>480</v>
      </c>
      <c r="C98" s="41" t="s">
        <v>38</v>
      </c>
      <c r="D98" s="63" t="s">
        <v>58</v>
      </c>
      <c r="E98" s="57" t="s">
        <v>481</v>
      </c>
      <c r="F98" s="64" t="s">
        <v>472</v>
      </c>
      <c r="G98" s="55" t="s">
        <v>42</v>
      </c>
      <c r="H98" s="64"/>
      <c r="I98" s="61" t="s">
        <v>482</v>
      </c>
      <c r="J98" s="74" t="s">
        <v>58</v>
      </c>
      <c r="K98" s="62">
        <v>44592</v>
      </c>
      <c r="L98" s="43"/>
      <c r="M98" s="43"/>
      <c r="N98" s="137"/>
      <c r="O98" s="43">
        <v>3</v>
      </c>
      <c r="P98" s="45">
        <f t="shared" si="64"/>
        <v>3</v>
      </c>
      <c r="Q98" s="46">
        <f t="shared" ref="Q98:T98" si="196">AJ98</f>
        <v>3</v>
      </c>
      <c r="R98" s="46">
        <f t="shared" si="196"/>
        <v>3</v>
      </c>
      <c r="S98" s="46">
        <f t="shared" si="196"/>
        <v>3</v>
      </c>
      <c r="T98" s="47">
        <f t="shared" si="196"/>
        <v>3</v>
      </c>
      <c r="U98" s="48"/>
      <c r="V98" s="37"/>
      <c r="W98" s="37"/>
      <c r="X98" s="37"/>
      <c r="Y98" s="49"/>
      <c r="Z98" s="50"/>
      <c r="AA98" s="37"/>
      <c r="AB98" s="37"/>
      <c r="AC98" s="37"/>
      <c r="AD98" s="49"/>
      <c r="AE98" s="50"/>
      <c r="AF98" s="37"/>
      <c r="AG98" s="37"/>
      <c r="AH98" s="37"/>
      <c r="AI98" s="49"/>
      <c r="AJ98" s="52">
        <f t="shared" ref="AJ98:AN98" si="197">P98-Z98+AE98+U98</f>
        <v>3</v>
      </c>
      <c r="AK98" s="46">
        <f t="shared" si="197"/>
        <v>3</v>
      </c>
      <c r="AL98" s="46">
        <f t="shared" si="197"/>
        <v>3</v>
      </c>
      <c r="AM98" s="46">
        <f t="shared" si="197"/>
        <v>3</v>
      </c>
      <c r="AN98" s="46">
        <f t="shared" si="197"/>
        <v>3</v>
      </c>
      <c r="AO98" s="37"/>
      <c r="AP98" s="37"/>
      <c r="AQ98" s="43">
        <f t="shared" si="183"/>
        <v>3</v>
      </c>
      <c r="AR98" s="41"/>
      <c r="AS98" s="41"/>
      <c r="AT98" s="53"/>
      <c r="AU98" s="54"/>
      <c r="AV98" s="54"/>
      <c r="AW98" s="4"/>
      <c r="AX98" s="4"/>
    </row>
    <row r="99" spans="1:50" ht="50.25" customHeight="1" x14ac:dyDescent="0.4">
      <c r="A99" s="35">
        <v>94</v>
      </c>
      <c r="B99" s="55" t="s">
        <v>483</v>
      </c>
      <c r="C99" s="41" t="s">
        <v>38</v>
      </c>
      <c r="D99" s="63" t="s">
        <v>442</v>
      </c>
      <c r="E99" s="57" t="s">
        <v>484</v>
      </c>
      <c r="F99" s="64" t="s">
        <v>426</v>
      </c>
      <c r="G99" s="55" t="s">
        <v>42</v>
      </c>
      <c r="H99" s="64" t="s">
        <v>427</v>
      </c>
      <c r="I99" s="61" t="s">
        <v>485</v>
      </c>
      <c r="J99" s="74" t="s">
        <v>486</v>
      </c>
      <c r="K99" s="72">
        <v>45505</v>
      </c>
      <c r="L99" s="43">
        <v>2410004753</v>
      </c>
      <c r="M99" s="43">
        <v>17</v>
      </c>
      <c r="N99" s="137"/>
      <c r="O99" s="43">
        <v>1</v>
      </c>
      <c r="P99" s="45">
        <f t="shared" si="64"/>
        <v>1</v>
      </c>
      <c r="Q99" s="46">
        <f t="shared" ref="Q99:T99" si="198">AJ99</f>
        <v>1</v>
      </c>
      <c r="R99" s="46">
        <f t="shared" si="198"/>
        <v>1</v>
      </c>
      <c r="S99" s="46">
        <f t="shared" si="198"/>
        <v>1</v>
      </c>
      <c r="T99" s="47">
        <f t="shared" si="198"/>
        <v>1</v>
      </c>
      <c r="U99" s="48"/>
      <c r="V99" s="37"/>
      <c r="W99" s="37"/>
      <c r="X99" s="37"/>
      <c r="Y99" s="49"/>
      <c r="Z99" s="50"/>
      <c r="AA99" s="37"/>
      <c r="AB99" s="37"/>
      <c r="AC99" s="37"/>
      <c r="AD99" s="49"/>
      <c r="AE99" s="50"/>
      <c r="AF99" s="37"/>
      <c r="AG99" s="37"/>
      <c r="AH99" s="37"/>
      <c r="AI99" s="49"/>
      <c r="AJ99" s="52">
        <f t="shared" ref="AJ99:AN99" si="199">P99-Z99+AE99+U99</f>
        <v>1</v>
      </c>
      <c r="AK99" s="46">
        <f t="shared" si="199"/>
        <v>1</v>
      </c>
      <c r="AL99" s="46">
        <f t="shared" si="199"/>
        <v>1</v>
      </c>
      <c r="AM99" s="46">
        <f t="shared" si="199"/>
        <v>1</v>
      </c>
      <c r="AN99" s="46">
        <f t="shared" si="199"/>
        <v>1</v>
      </c>
      <c r="AO99" s="37"/>
      <c r="AP99" s="37"/>
      <c r="AQ99" s="43">
        <f t="shared" si="183"/>
        <v>1</v>
      </c>
      <c r="AR99" s="41"/>
      <c r="AS99" s="41"/>
      <c r="AT99" s="53"/>
      <c r="AU99" s="54"/>
      <c r="AV99" s="54"/>
      <c r="AW99" s="4"/>
      <c r="AX99" s="4"/>
    </row>
    <row r="100" spans="1:50" ht="61.5" customHeight="1" x14ac:dyDescent="0.4">
      <c r="A100" s="35">
        <v>95</v>
      </c>
      <c r="B100" s="55" t="s">
        <v>487</v>
      </c>
      <c r="C100" s="41" t="s">
        <v>38</v>
      </c>
      <c r="D100" s="63" t="s">
        <v>442</v>
      </c>
      <c r="E100" s="57" t="s">
        <v>488</v>
      </c>
      <c r="F100" s="58" t="s">
        <v>489</v>
      </c>
      <c r="G100" s="59" t="s">
        <v>42</v>
      </c>
      <c r="H100" s="58"/>
      <c r="I100" s="61"/>
      <c r="J100" s="74" t="s">
        <v>486</v>
      </c>
      <c r="K100" s="42">
        <v>45505</v>
      </c>
      <c r="L100" s="43">
        <v>2410004752</v>
      </c>
      <c r="M100" s="43">
        <v>17</v>
      </c>
      <c r="N100" s="137"/>
      <c r="O100" s="43">
        <v>1</v>
      </c>
      <c r="P100" s="45">
        <f t="shared" si="64"/>
        <v>1</v>
      </c>
      <c r="Q100" s="46">
        <f t="shared" ref="Q100:T100" si="200">AJ100</f>
        <v>1</v>
      </c>
      <c r="R100" s="46">
        <f t="shared" si="200"/>
        <v>1</v>
      </c>
      <c r="S100" s="46">
        <f t="shared" si="200"/>
        <v>1</v>
      </c>
      <c r="T100" s="47">
        <f t="shared" si="200"/>
        <v>1</v>
      </c>
      <c r="U100" s="48"/>
      <c r="V100" s="37"/>
      <c r="W100" s="37"/>
      <c r="X100" s="37"/>
      <c r="Y100" s="49"/>
      <c r="Z100" s="50"/>
      <c r="AA100" s="37"/>
      <c r="AB100" s="37"/>
      <c r="AC100" s="37"/>
      <c r="AD100" s="49"/>
      <c r="AE100" s="50"/>
      <c r="AF100" s="37"/>
      <c r="AG100" s="37"/>
      <c r="AH100" s="37"/>
      <c r="AI100" s="49"/>
      <c r="AJ100" s="52">
        <f t="shared" ref="AJ100:AN100" si="201">P100-Z100+AE100+U100</f>
        <v>1</v>
      </c>
      <c r="AK100" s="46">
        <f t="shared" si="201"/>
        <v>1</v>
      </c>
      <c r="AL100" s="46">
        <f t="shared" si="201"/>
        <v>1</v>
      </c>
      <c r="AM100" s="46">
        <f t="shared" si="201"/>
        <v>1</v>
      </c>
      <c r="AN100" s="46">
        <f t="shared" si="201"/>
        <v>1</v>
      </c>
      <c r="AO100" s="37"/>
      <c r="AP100" s="37"/>
      <c r="AQ100" s="43">
        <f t="shared" si="183"/>
        <v>1</v>
      </c>
      <c r="AR100" s="41"/>
      <c r="AS100" s="41"/>
      <c r="AT100" s="53"/>
      <c r="AU100" s="54"/>
      <c r="AV100" s="54"/>
      <c r="AW100" s="4"/>
      <c r="AX100" s="4"/>
    </row>
    <row r="101" spans="1:50" ht="42" customHeight="1" x14ac:dyDescent="0.4">
      <c r="A101" s="35">
        <v>96</v>
      </c>
      <c r="B101" s="44" t="s">
        <v>491</v>
      </c>
      <c r="C101" s="41" t="s">
        <v>38</v>
      </c>
      <c r="D101" s="63" t="s">
        <v>442</v>
      </c>
      <c r="E101" s="57" t="s">
        <v>492</v>
      </c>
      <c r="F101" s="37" t="s">
        <v>493</v>
      </c>
      <c r="G101" s="39" t="s">
        <v>42</v>
      </c>
      <c r="H101" s="37"/>
      <c r="I101" s="41" t="s">
        <v>494</v>
      </c>
      <c r="J101" s="74" t="s">
        <v>58</v>
      </c>
      <c r="K101" s="42">
        <v>45279</v>
      </c>
      <c r="L101" s="43"/>
      <c r="M101" s="43">
        <v>481</v>
      </c>
      <c r="N101" s="137"/>
      <c r="O101" s="43">
        <v>0</v>
      </c>
      <c r="P101" s="45">
        <f t="shared" si="64"/>
        <v>0</v>
      </c>
      <c r="Q101" s="46">
        <f t="shared" ref="Q101:T101" si="202">AJ101</f>
        <v>0</v>
      </c>
      <c r="R101" s="46">
        <f t="shared" si="202"/>
        <v>0</v>
      </c>
      <c r="S101" s="46">
        <f t="shared" si="202"/>
        <v>0</v>
      </c>
      <c r="T101" s="47">
        <f t="shared" si="202"/>
        <v>0</v>
      </c>
      <c r="U101" s="48"/>
      <c r="V101" s="37"/>
      <c r="W101" s="37"/>
      <c r="X101" s="37"/>
      <c r="Y101" s="49"/>
      <c r="Z101" s="50"/>
      <c r="AA101" s="37"/>
      <c r="AB101" s="37"/>
      <c r="AC101" s="37"/>
      <c r="AD101" s="49"/>
      <c r="AE101" s="50"/>
      <c r="AF101" s="37"/>
      <c r="AG101" s="37"/>
      <c r="AH101" s="37"/>
      <c r="AI101" s="49"/>
      <c r="AJ101" s="52">
        <f t="shared" ref="AJ101:AN101" si="203">P101-Z101+AE101+U101</f>
        <v>0</v>
      </c>
      <c r="AK101" s="46">
        <f t="shared" si="203"/>
        <v>0</v>
      </c>
      <c r="AL101" s="46">
        <f t="shared" si="203"/>
        <v>0</v>
      </c>
      <c r="AM101" s="46">
        <f t="shared" si="203"/>
        <v>0</v>
      </c>
      <c r="AN101" s="46">
        <f t="shared" si="203"/>
        <v>0</v>
      </c>
      <c r="AO101" s="37"/>
      <c r="AP101" s="37"/>
      <c r="AQ101" s="43">
        <f t="shared" si="183"/>
        <v>0</v>
      </c>
      <c r="AR101" s="41"/>
      <c r="AS101" s="41"/>
      <c r="AT101" s="53"/>
      <c r="AU101" s="54"/>
      <c r="AV101" s="54"/>
      <c r="AW101" s="4"/>
      <c r="AX101" s="4"/>
    </row>
    <row r="102" spans="1:50" ht="51.75" customHeight="1" x14ac:dyDescent="0.4">
      <c r="A102" s="35">
        <v>97</v>
      </c>
      <c r="B102" s="55" t="s">
        <v>495</v>
      </c>
      <c r="C102" s="41" t="s">
        <v>38</v>
      </c>
      <c r="D102" s="63" t="s">
        <v>58</v>
      </c>
      <c r="E102" s="57" t="s">
        <v>496</v>
      </c>
      <c r="F102" s="58" t="s">
        <v>497</v>
      </c>
      <c r="G102" s="59" t="s">
        <v>42</v>
      </c>
      <c r="H102" s="60">
        <v>7500</v>
      </c>
      <c r="I102" s="61" t="s">
        <v>498</v>
      </c>
      <c r="J102" s="74" t="s">
        <v>58</v>
      </c>
      <c r="K102" s="62">
        <v>44592</v>
      </c>
      <c r="L102" s="43"/>
      <c r="M102" s="43"/>
      <c r="N102" s="137"/>
      <c r="O102" s="43">
        <v>2</v>
      </c>
      <c r="P102" s="45">
        <f t="shared" si="64"/>
        <v>2</v>
      </c>
      <c r="Q102" s="46">
        <f t="shared" ref="Q102:T102" si="204">AJ102</f>
        <v>2</v>
      </c>
      <c r="R102" s="46">
        <f t="shared" si="204"/>
        <v>2</v>
      </c>
      <c r="S102" s="46">
        <f t="shared" si="204"/>
        <v>2</v>
      </c>
      <c r="T102" s="47">
        <f t="shared" si="204"/>
        <v>2</v>
      </c>
      <c r="U102" s="48"/>
      <c r="V102" s="37"/>
      <c r="W102" s="37"/>
      <c r="X102" s="37"/>
      <c r="Y102" s="49"/>
      <c r="Z102" s="50"/>
      <c r="AA102" s="37"/>
      <c r="AB102" s="37"/>
      <c r="AC102" s="37"/>
      <c r="AD102" s="49"/>
      <c r="AE102" s="50"/>
      <c r="AF102" s="37"/>
      <c r="AG102" s="37"/>
      <c r="AH102" s="37"/>
      <c r="AI102" s="49"/>
      <c r="AJ102" s="52">
        <f t="shared" ref="AJ102:AN102" si="205">P102-Z102+AE102+U102</f>
        <v>2</v>
      </c>
      <c r="AK102" s="46">
        <f t="shared" si="205"/>
        <v>2</v>
      </c>
      <c r="AL102" s="46">
        <f t="shared" si="205"/>
        <v>2</v>
      </c>
      <c r="AM102" s="46">
        <f t="shared" si="205"/>
        <v>2</v>
      </c>
      <c r="AN102" s="46">
        <f t="shared" si="205"/>
        <v>2</v>
      </c>
      <c r="AO102" s="37"/>
      <c r="AP102" s="37"/>
      <c r="AQ102" s="43">
        <f t="shared" si="183"/>
        <v>2</v>
      </c>
      <c r="AR102" s="41"/>
      <c r="AS102" s="41"/>
      <c r="AT102" s="53"/>
      <c r="AU102" s="54"/>
      <c r="AV102" s="54"/>
      <c r="AW102" s="4"/>
      <c r="AX102" s="4"/>
    </row>
    <row r="103" spans="1:50" ht="42" customHeight="1" x14ac:dyDescent="0.4">
      <c r="A103" s="35">
        <v>98</v>
      </c>
      <c r="B103" s="44" t="s">
        <v>499</v>
      </c>
      <c r="C103" s="41" t="s">
        <v>38</v>
      </c>
      <c r="D103" s="63" t="s">
        <v>58</v>
      </c>
      <c r="E103" s="57" t="s">
        <v>500</v>
      </c>
      <c r="F103" s="37" t="s">
        <v>501</v>
      </c>
      <c r="G103" s="39" t="s">
        <v>42</v>
      </c>
      <c r="H103" s="37"/>
      <c r="I103" s="53" t="s">
        <v>502</v>
      </c>
      <c r="J103" s="74" t="s">
        <v>486</v>
      </c>
      <c r="K103" s="72">
        <v>45233</v>
      </c>
      <c r="L103" s="43">
        <v>3753</v>
      </c>
      <c r="M103" s="43">
        <v>459</v>
      </c>
      <c r="N103" s="137"/>
      <c r="O103" s="43">
        <v>0</v>
      </c>
      <c r="P103" s="45">
        <f t="shared" si="64"/>
        <v>0</v>
      </c>
      <c r="Q103" s="46">
        <f t="shared" ref="Q103:T103" si="206">AJ103</f>
        <v>0</v>
      </c>
      <c r="R103" s="46">
        <f t="shared" si="206"/>
        <v>0</v>
      </c>
      <c r="S103" s="46">
        <f t="shared" si="206"/>
        <v>0</v>
      </c>
      <c r="T103" s="47">
        <f t="shared" si="206"/>
        <v>0</v>
      </c>
      <c r="U103" s="48"/>
      <c r="V103" s="37"/>
      <c r="W103" s="37"/>
      <c r="X103" s="37"/>
      <c r="Y103" s="49"/>
      <c r="Z103" s="50"/>
      <c r="AA103" s="37"/>
      <c r="AB103" s="37"/>
      <c r="AC103" s="37"/>
      <c r="AD103" s="49"/>
      <c r="AE103" s="50"/>
      <c r="AF103" s="37"/>
      <c r="AG103" s="37"/>
      <c r="AH103" s="37"/>
      <c r="AI103" s="49"/>
      <c r="AJ103" s="52">
        <f t="shared" ref="AJ103:AN103" si="207">P103-Z103+AE103+U103</f>
        <v>0</v>
      </c>
      <c r="AK103" s="46">
        <f t="shared" si="207"/>
        <v>0</v>
      </c>
      <c r="AL103" s="46">
        <f t="shared" si="207"/>
        <v>0</v>
      </c>
      <c r="AM103" s="46">
        <f t="shared" si="207"/>
        <v>0</v>
      </c>
      <c r="AN103" s="46">
        <f t="shared" si="207"/>
        <v>0</v>
      </c>
      <c r="AO103" s="37"/>
      <c r="AP103" s="37"/>
      <c r="AQ103" s="43">
        <f t="shared" si="183"/>
        <v>0</v>
      </c>
      <c r="AR103" s="41"/>
      <c r="AS103" s="41"/>
      <c r="AT103" s="53"/>
      <c r="AU103" s="54"/>
      <c r="AV103" s="54"/>
      <c r="AW103" s="4"/>
      <c r="AX103" s="4"/>
    </row>
    <row r="104" spans="1:50" ht="42" customHeight="1" x14ac:dyDescent="0.4">
      <c r="A104" s="35">
        <v>99</v>
      </c>
      <c r="B104" s="651" t="s">
        <v>503</v>
      </c>
      <c r="C104" s="41" t="s">
        <v>38</v>
      </c>
      <c r="D104" s="63" t="s">
        <v>58</v>
      </c>
      <c r="E104" s="57" t="s">
        <v>504</v>
      </c>
      <c r="F104" s="140" t="s">
        <v>505</v>
      </c>
      <c r="G104" s="140" t="s">
        <v>42</v>
      </c>
      <c r="H104" s="140"/>
      <c r="I104" s="61" t="s">
        <v>506</v>
      </c>
      <c r="J104" s="74" t="s">
        <v>58</v>
      </c>
      <c r="K104" s="66">
        <v>44592</v>
      </c>
      <c r="L104" s="43"/>
      <c r="M104" s="43"/>
      <c r="N104" s="137"/>
      <c r="O104" s="43">
        <v>1</v>
      </c>
      <c r="P104" s="45">
        <f t="shared" si="64"/>
        <v>1</v>
      </c>
      <c r="Q104" s="46">
        <f t="shared" ref="Q104:T104" si="208">AJ104</f>
        <v>1</v>
      </c>
      <c r="R104" s="46">
        <f t="shared" si="208"/>
        <v>1</v>
      </c>
      <c r="S104" s="46">
        <f t="shared" si="208"/>
        <v>1</v>
      </c>
      <c r="T104" s="47">
        <f t="shared" si="208"/>
        <v>1</v>
      </c>
      <c r="U104" s="48"/>
      <c r="V104" s="37"/>
      <c r="W104" s="37"/>
      <c r="X104" s="37"/>
      <c r="Y104" s="49"/>
      <c r="Z104" s="50"/>
      <c r="AA104" s="37"/>
      <c r="AB104" s="37"/>
      <c r="AC104" s="37"/>
      <c r="AD104" s="49"/>
      <c r="AE104" s="50"/>
      <c r="AF104" s="37"/>
      <c r="AG104" s="37"/>
      <c r="AH104" s="37"/>
      <c r="AI104" s="49"/>
      <c r="AJ104" s="52">
        <f t="shared" ref="AJ104:AN104" si="209">P104-Z104+AE104+U104</f>
        <v>1</v>
      </c>
      <c r="AK104" s="46">
        <f t="shared" si="209"/>
        <v>1</v>
      </c>
      <c r="AL104" s="46">
        <f t="shared" si="209"/>
        <v>1</v>
      </c>
      <c r="AM104" s="46">
        <f t="shared" si="209"/>
        <v>1</v>
      </c>
      <c r="AN104" s="46">
        <f t="shared" si="209"/>
        <v>1</v>
      </c>
      <c r="AO104" s="37"/>
      <c r="AP104" s="37"/>
      <c r="AQ104" s="43">
        <f t="shared" si="183"/>
        <v>1</v>
      </c>
      <c r="AR104" s="41"/>
      <c r="AS104" s="41"/>
      <c r="AT104" s="53"/>
      <c r="AU104" s="54"/>
      <c r="AV104" s="54"/>
      <c r="AW104" s="4"/>
      <c r="AX104" s="4"/>
    </row>
    <row r="105" spans="1:50" ht="42" customHeight="1" x14ac:dyDescent="0.4">
      <c r="A105" s="35">
        <v>100</v>
      </c>
      <c r="B105" s="651" t="s">
        <v>2000</v>
      </c>
      <c r="C105" s="41" t="s">
        <v>38</v>
      </c>
      <c r="D105" s="105" t="s">
        <v>508</v>
      </c>
      <c r="E105" s="57" t="s">
        <v>509</v>
      </c>
      <c r="F105" s="140" t="s">
        <v>510</v>
      </c>
      <c r="G105" s="140" t="s">
        <v>42</v>
      </c>
      <c r="H105" s="140"/>
      <c r="I105" s="61"/>
      <c r="J105" s="74"/>
      <c r="K105" s="66">
        <v>45608</v>
      </c>
      <c r="L105" s="43"/>
      <c r="M105" s="43">
        <v>93</v>
      </c>
      <c r="N105" s="137"/>
      <c r="O105" s="43">
        <v>4</v>
      </c>
      <c r="P105" s="45">
        <f t="shared" si="64"/>
        <v>4</v>
      </c>
      <c r="Q105" s="46">
        <f t="shared" ref="Q105:T105" si="210">AJ105</f>
        <v>4</v>
      </c>
      <c r="R105" s="46">
        <f t="shared" si="210"/>
        <v>4</v>
      </c>
      <c r="S105" s="46">
        <f t="shared" si="210"/>
        <v>4</v>
      </c>
      <c r="T105" s="47">
        <f t="shared" si="210"/>
        <v>4</v>
      </c>
      <c r="U105" s="48"/>
      <c r="V105" s="37"/>
      <c r="W105" s="37"/>
      <c r="X105" s="37"/>
      <c r="Y105" s="49"/>
      <c r="Z105" s="50"/>
      <c r="AA105" s="37"/>
      <c r="AB105" s="37"/>
      <c r="AC105" s="37"/>
      <c r="AD105" s="49"/>
      <c r="AE105" s="50"/>
      <c r="AF105" s="37"/>
      <c r="AG105" s="37"/>
      <c r="AH105" s="37"/>
      <c r="AI105" s="49"/>
      <c r="AJ105" s="52">
        <f t="shared" ref="AJ105:AN105" si="211">P105-Z105+AE105+U105</f>
        <v>4</v>
      </c>
      <c r="AK105" s="46">
        <f t="shared" si="211"/>
        <v>4</v>
      </c>
      <c r="AL105" s="46">
        <f t="shared" si="211"/>
        <v>4</v>
      </c>
      <c r="AM105" s="46">
        <f t="shared" si="211"/>
        <v>4</v>
      </c>
      <c r="AN105" s="46">
        <f t="shared" si="211"/>
        <v>4</v>
      </c>
      <c r="AO105" s="37"/>
      <c r="AP105" s="37"/>
      <c r="AQ105" s="43">
        <f t="shared" si="183"/>
        <v>4</v>
      </c>
      <c r="AR105" s="53"/>
      <c r="AS105" s="53"/>
      <c r="AT105" s="53"/>
      <c r="AU105" s="54"/>
      <c r="AV105" s="54"/>
      <c r="AW105" s="4"/>
      <c r="AX105" s="4"/>
    </row>
    <row r="106" spans="1:50" ht="42" customHeight="1" x14ac:dyDescent="0.4">
      <c r="A106" s="35">
        <v>101</v>
      </c>
      <c r="B106" s="53" t="s">
        <v>2001</v>
      </c>
      <c r="C106" s="41" t="s">
        <v>38</v>
      </c>
      <c r="D106" s="105" t="s">
        <v>508</v>
      </c>
      <c r="E106" s="41" t="s">
        <v>512</v>
      </c>
      <c r="F106" s="37" t="s">
        <v>513</v>
      </c>
      <c r="G106" s="39" t="s">
        <v>42</v>
      </c>
      <c r="H106" s="37" t="s">
        <v>514</v>
      </c>
      <c r="I106" s="41" t="s">
        <v>515</v>
      </c>
      <c r="J106" s="41" t="s">
        <v>72</v>
      </c>
      <c r="K106" s="72">
        <v>45574</v>
      </c>
      <c r="L106" s="43" t="s">
        <v>142</v>
      </c>
      <c r="M106" s="43">
        <v>72</v>
      </c>
      <c r="N106" s="136"/>
      <c r="O106" s="43">
        <v>6</v>
      </c>
      <c r="P106" s="45">
        <f t="shared" si="64"/>
        <v>6</v>
      </c>
      <c r="Q106" s="46">
        <f t="shared" ref="Q106:T106" si="212">AJ106</f>
        <v>6</v>
      </c>
      <c r="R106" s="46">
        <f t="shared" si="212"/>
        <v>6</v>
      </c>
      <c r="S106" s="46">
        <f t="shared" si="212"/>
        <v>6</v>
      </c>
      <c r="T106" s="47">
        <f t="shared" si="212"/>
        <v>6</v>
      </c>
      <c r="U106" s="48"/>
      <c r="V106" s="37"/>
      <c r="W106" s="37"/>
      <c r="X106" s="37"/>
      <c r="Y106" s="49"/>
      <c r="Z106" s="50"/>
      <c r="AA106" s="37"/>
      <c r="AB106" s="37"/>
      <c r="AC106" s="37"/>
      <c r="AD106" s="49"/>
      <c r="AE106" s="50"/>
      <c r="AF106" s="37"/>
      <c r="AG106" s="37"/>
      <c r="AH106" s="37"/>
      <c r="AI106" s="49"/>
      <c r="AJ106" s="52">
        <f t="shared" ref="AJ106:AN106" si="213">P106-Z106+AE106+U106</f>
        <v>6</v>
      </c>
      <c r="AK106" s="46">
        <f t="shared" si="213"/>
        <v>6</v>
      </c>
      <c r="AL106" s="46">
        <f t="shared" si="213"/>
        <v>6</v>
      </c>
      <c r="AM106" s="46">
        <f t="shared" si="213"/>
        <v>6</v>
      </c>
      <c r="AN106" s="46">
        <f t="shared" si="213"/>
        <v>6</v>
      </c>
      <c r="AO106" s="37"/>
      <c r="AP106" s="37"/>
      <c r="AQ106" s="43">
        <f t="shared" si="183"/>
        <v>6</v>
      </c>
      <c r="AR106" s="41"/>
      <c r="AS106" s="41"/>
      <c r="AT106" s="53"/>
      <c r="AU106" s="54"/>
      <c r="AV106" s="54"/>
      <c r="AW106" s="4"/>
      <c r="AX106" s="4"/>
    </row>
    <row r="107" spans="1:50" ht="42" customHeight="1" x14ac:dyDescent="0.4">
      <c r="A107" s="35">
        <v>102</v>
      </c>
      <c r="B107" s="652" t="s">
        <v>2002</v>
      </c>
      <c r="C107" s="41" t="s">
        <v>38</v>
      </c>
      <c r="D107" s="105" t="s">
        <v>508</v>
      </c>
      <c r="E107" s="41" t="s">
        <v>512</v>
      </c>
      <c r="F107" s="37" t="s">
        <v>517</v>
      </c>
      <c r="G107" s="39" t="s">
        <v>42</v>
      </c>
      <c r="H107" s="37" t="s">
        <v>514</v>
      </c>
      <c r="I107" s="41" t="s">
        <v>518</v>
      </c>
      <c r="J107" s="41" t="s">
        <v>72</v>
      </c>
      <c r="K107" s="72">
        <v>45574</v>
      </c>
      <c r="L107" s="43" t="s">
        <v>142</v>
      </c>
      <c r="M107" s="43">
        <v>72</v>
      </c>
      <c r="N107" s="136"/>
      <c r="O107" s="43">
        <v>4</v>
      </c>
      <c r="P107" s="45">
        <f t="shared" si="64"/>
        <v>4</v>
      </c>
      <c r="Q107" s="46">
        <f t="shared" ref="Q107:T107" si="214">AJ107</f>
        <v>4</v>
      </c>
      <c r="R107" s="46">
        <f t="shared" si="214"/>
        <v>4</v>
      </c>
      <c r="S107" s="46">
        <f t="shared" si="214"/>
        <v>4</v>
      </c>
      <c r="T107" s="47">
        <f t="shared" si="214"/>
        <v>4</v>
      </c>
      <c r="U107" s="48"/>
      <c r="V107" s="37"/>
      <c r="W107" s="37"/>
      <c r="X107" s="37"/>
      <c r="Y107" s="49"/>
      <c r="Z107" s="50"/>
      <c r="AA107" s="37"/>
      <c r="AB107" s="37"/>
      <c r="AC107" s="37"/>
      <c r="AD107" s="49"/>
      <c r="AE107" s="50"/>
      <c r="AF107" s="37"/>
      <c r="AG107" s="37"/>
      <c r="AH107" s="37"/>
      <c r="AI107" s="49"/>
      <c r="AJ107" s="52">
        <f t="shared" ref="AJ107:AN107" si="215">P107-Z107+AE107+U107</f>
        <v>4</v>
      </c>
      <c r="AK107" s="46">
        <f t="shared" si="215"/>
        <v>4</v>
      </c>
      <c r="AL107" s="46">
        <f t="shared" si="215"/>
        <v>4</v>
      </c>
      <c r="AM107" s="46">
        <f t="shared" si="215"/>
        <v>4</v>
      </c>
      <c r="AN107" s="46">
        <f t="shared" si="215"/>
        <v>4</v>
      </c>
      <c r="AO107" s="37"/>
      <c r="AP107" s="37"/>
      <c r="AQ107" s="43">
        <f t="shared" si="183"/>
        <v>4</v>
      </c>
      <c r="AR107" s="41"/>
      <c r="AS107" s="41"/>
      <c r="AT107" s="53"/>
      <c r="AU107" s="54"/>
      <c r="AV107" s="54"/>
      <c r="AW107" s="4"/>
      <c r="AX107" s="4"/>
    </row>
    <row r="108" spans="1:50" ht="42" customHeight="1" x14ac:dyDescent="0.4">
      <c r="A108" s="35">
        <v>103</v>
      </c>
      <c r="B108" s="653" t="s">
        <v>519</v>
      </c>
      <c r="C108" s="41" t="s">
        <v>38</v>
      </c>
      <c r="D108" s="41" t="s">
        <v>59</v>
      </c>
      <c r="E108" s="41" t="s">
        <v>520</v>
      </c>
      <c r="F108" s="37" t="s">
        <v>432</v>
      </c>
      <c r="G108" s="39" t="s">
        <v>42</v>
      </c>
      <c r="H108" s="40">
        <v>5200</v>
      </c>
      <c r="I108" s="41" t="s">
        <v>521</v>
      </c>
      <c r="J108" s="41" t="s">
        <v>72</v>
      </c>
      <c r="K108" s="72">
        <v>45328</v>
      </c>
      <c r="L108" s="43" t="s">
        <v>109</v>
      </c>
      <c r="M108" s="43">
        <v>31</v>
      </c>
      <c r="N108" s="136"/>
      <c r="O108" s="43">
        <v>11</v>
      </c>
      <c r="P108" s="45">
        <f t="shared" si="64"/>
        <v>11</v>
      </c>
      <c r="Q108" s="46">
        <f t="shared" ref="Q108:T108" si="216">AJ108</f>
        <v>11</v>
      </c>
      <c r="R108" s="46">
        <f t="shared" si="216"/>
        <v>11</v>
      </c>
      <c r="S108" s="46">
        <f t="shared" si="216"/>
        <v>11</v>
      </c>
      <c r="T108" s="47">
        <f t="shared" si="216"/>
        <v>11</v>
      </c>
      <c r="U108" s="48"/>
      <c r="V108" s="37"/>
      <c r="W108" s="37"/>
      <c r="X108" s="37"/>
      <c r="Y108" s="49"/>
      <c r="Z108" s="50"/>
      <c r="AA108" s="37"/>
      <c r="AB108" s="37"/>
      <c r="AC108" s="37"/>
      <c r="AD108" s="49"/>
      <c r="AE108" s="50"/>
      <c r="AF108" s="37"/>
      <c r="AG108" s="37"/>
      <c r="AH108" s="37"/>
      <c r="AI108" s="49"/>
      <c r="AJ108" s="52">
        <f t="shared" ref="AJ108:AN108" si="217">P108-Z108+AE108+U108</f>
        <v>11</v>
      </c>
      <c r="AK108" s="46">
        <f t="shared" si="217"/>
        <v>11</v>
      </c>
      <c r="AL108" s="46">
        <f t="shared" si="217"/>
        <v>11</v>
      </c>
      <c r="AM108" s="46">
        <f t="shared" si="217"/>
        <v>11</v>
      </c>
      <c r="AN108" s="46">
        <f t="shared" si="217"/>
        <v>11</v>
      </c>
      <c r="AO108" s="37"/>
      <c r="AP108" s="37"/>
      <c r="AQ108" s="43">
        <v>11</v>
      </c>
      <c r="AR108" s="41"/>
      <c r="AS108" s="41"/>
      <c r="AT108" s="53"/>
      <c r="AU108" s="54"/>
      <c r="AV108" s="54"/>
      <c r="AW108" s="4"/>
      <c r="AX108" s="4"/>
    </row>
    <row r="109" spans="1:50" ht="42" customHeight="1" x14ac:dyDescent="0.4">
      <c r="A109" s="35">
        <v>104</v>
      </c>
      <c r="B109" s="53" t="s">
        <v>522</v>
      </c>
      <c r="C109" s="41" t="s">
        <v>38</v>
      </c>
      <c r="D109" s="53" t="s">
        <v>362</v>
      </c>
      <c r="E109" s="53" t="s">
        <v>523</v>
      </c>
      <c r="F109" s="37"/>
      <c r="G109" s="38"/>
      <c r="H109" s="37"/>
      <c r="I109" s="41" t="s">
        <v>524</v>
      </c>
      <c r="J109" s="41" t="s">
        <v>362</v>
      </c>
      <c r="K109" s="72">
        <v>45057</v>
      </c>
      <c r="L109" s="43"/>
      <c r="M109" s="43"/>
      <c r="N109" s="136"/>
      <c r="O109" s="43">
        <v>0</v>
      </c>
      <c r="P109" s="45">
        <f t="shared" si="64"/>
        <v>0</v>
      </c>
      <c r="Q109" s="46">
        <f t="shared" ref="Q109:T109" si="218">AJ109</f>
        <v>0</v>
      </c>
      <c r="R109" s="46">
        <f t="shared" si="218"/>
        <v>0</v>
      </c>
      <c r="S109" s="46">
        <f t="shared" si="218"/>
        <v>0</v>
      </c>
      <c r="T109" s="47">
        <f t="shared" si="218"/>
        <v>0</v>
      </c>
      <c r="U109" s="48"/>
      <c r="V109" s="37"/>
      <c r="W109" s="37"/>
      <c r="X109" s="37"/>
      <c r="Y109" s="49"/>
      <c r="Z109" s="50"/>
      <c r="AA109" s="37"/>
      <c r="AB109" s="37"/>
      <c r="AC109" s="37"/>
      <c r="AD109" s="49"/>
      <c r="AE109" s="50"/>
      <c r="AF109" s="37"/>
      <c r="AG109" s="37"/>
      <c r="AH109" s="37"/>
      <c r="AI109" s="49"/>
      <c r="AJ109" s="52">
        <f t="shared" ref="AJ109:AN109" si="219">P109-Z109+AE109+U109</f>
        <v>0</v>
      </c>
      <c r="AK109" s="46">
        <f t="shared" si="219"/>
        <v>0</v>
      </c>
      <c r="AL109" s="46">
        <f t="shared" si="219"/>
        <v>0</v>
      </c>
      <c r="AM109" s="46">
        <f t="shared" si="219"/>
        <v>0</v>
      </c>
      <c r="AN109" s="46">
        <f t="shared" si="219"/>
        <v>0</v>
      </c>
      <c r="AO109" s="37"/>
      <c r="AP109" s="37"/>
      <c r="AQ109" s="43">
        <f t="shared" ref="AQ109:AQ113" si="220">AN109</f>
        <v>0</v>
      </c>
      <c r="AR109" s="41"/>
      <c r="AS109" s="41"/>
      <c r="AT109" s="53"/>
      <c r="AU109" s="54"/>
      <c r="AV109" s="54"/>
      <c r="AW109" s="4"/>
      <c r="AX109" s="4"/>
    </row>
    <row r="110" spans="1:50" ht="42" customHeight="1" x14ac:dyDescent="0.4">
      <c r="A110" s="35">
        <v>105</v>
      </c>
      <c r="B110" s="53" t="s">
        <v>525</v>
      </c>
      <c r="C110" s="41" t="s">
        <v>38</v>
      </c>
      <c r="D110" s="105" t="s">
        <v>508</v>
      </c>
      <c r="E110" s="41" t="s">
        <v>526</v>
      </c>
      <c r="F110" s="37" t="s">
        <v>527</v>
      </c>
      <c r="G110" s="140" t="s">
        <v>42</v>
      </c>
      <c r="H110" s="38" t="s">
        <v>528</v>
      </c>
      <c r="I110" s="41" t="s">
        <v>529</v>
      </c>
      <c r="J110" s="41" t="s">
        <v>72</v>
      </c>
      <c r="K110" s="42">
        <v>45574</v>
      </c>
      <c r="L110" s="43" t="s">
        <v>142</v>
      </c>
      <c r="M110" s="43">
        <v>72</v>
      </c>
      <c r="N110" s="136"/>
      <c r="O110" s="43">
        <v>10</v>
      </c>
      <c r="P110" s="45">
        <f t="shared" si="64"/>
        <v>10</v>
      </c>
      <c r="Q110" s="46">
        <f t="shared" ref="Q110:T110" si="221">AJ110</f>
        <v>10</v>
      </c>
      <c r="R110" s="46">
        <f t="shared" si="221"/>
        <v>10</v>
      </c>
      <c r="S110" s="46">
        <f t="shared" si="221"/>
        <v>10</v>
      </c>
      <c r="T110" s="47">
        <f t="shared" si="221"/>
        <v>10</v>
      </c>
      <c r="U110" s="48"/>
      <c r="V110" s="37"/>
      <c r="W110" s="37"/>
      <c r="X110" s="37"/>
      <c r="Y110" s="49"/>
      <c r="Z110" s="50"/>
      <c r="AA110" s="37"/>
      <c r="AB110" s="37"/>
      <c r="AC110" s="37"/>
      <c r="AD110" s="49"/>
      <c r="AE110" s="50"/>
      <c r="AF110" s="37"/>
      <c r="AG110" s="37"/>
      <c r="AH110" s="37"/>
      <c r="AI110" s="49"/>
      <c r="AJ110" s="52">
        <f t="shared" ref="AJ110:AN110" si="222">P110-Z110+AE110+U110</f>
        <v>10</v>
      </c>
      <c r="AK110" s="46">
        <f t="shared" si="222"/>
        <v>10</v>
      </c>
      <c r="AL110" s="46">
        <f t="shared" si="222"/>
        <v>10</v>
      </c>
      <c r="AM110" s="46">
        <f t="shared" si="222"/>
        <v>10</v>
      </c>
      <c r="AN110" s="46">
        <f t="shared" si="222"/>
        <v>10</v>
      </c>
      <c r="AO110" s="37"/>
      <c r="AP110" s="37"/>
      <c r="AQ110" s="43">
        <f t="shared" si="220"/>
        <v>10</v>
      </c>
      <c r="AR110" s="41"/>
      <c r="AS110" s="41"/>
      <c r="AT110" s="53"/>
      <c r="AU110" s="54"/>
      <c r="AV110" s="54"/>
      <c r="AW110" s="4"/>
      <c r="AX110" s="4"/>
    </row>
    <row r="111" spans="1:50" ht="42" customHeight="1" x14ac:dyDescent="0.4">
      <c r="A111" s="35">
        <v>106</v>
      </c>
      <c r="B111" s="650" t="s">
        <v>530</v>
      </c>
      <c r="C111" s="41" t="s">
        <v>38</v>
      </c>
      <c r="D111" s="41" t="s">
        <v>59</v>
      </c>
      <c r="E111" s="41" t="s">
        <v>531</v>
      </c>
      <c r="F111" s="41" t="s">
        <v>517</v>
      </c>
      <c r="G111" s="53" t="s">
        <v>42</v>
      </c>
      <c r="H111" s="41"/>
      <c r="I111" s="41" t="s">
        <v>532</v>
      </c>
      <c r="J111" s="41" t="s">
        <v>72</v>
      </c>
      <c r="K111" s="42">
        <v>45139</v>
      </c>
      <c r="L111" s="43">
        <v>781781092133</v>
      </c>
      <c r="M111" s="43">
        <v>419</v>
      </c>
      <c r="N111" s="136" t="s">
        <v>547</v>
      </c>
      <c r="O111" s="43">
        <v>4</v>
      </c>
      <c r="P111" s="45">
        <f t="shared" si="64"/>
        <v>4</v>
      </c>
      <c r="Q111" s="46">
        <f t="shared" ref="Q111:T111" si="223">AJ111</f>
        <v>4</v>
      </c>
      <c r="R111" s="46">
        <f t="shared" si="223"/>
        <v>4</v>
      </c>
      <c r="S111" s="46">
        <f t="shared" si="223"/>
        <v>4</v>
      </c>
      <c r="T111" s="47">
        <f t="shared" si="223"/>
        <v>8</v>
      </c>
      <c r="U111" s="48"/>
      <c r="V111" s="37"/>
      <c r="W111" s="37"/>
      <c r="X111" s="37"/>
      <c r="Y111" s="49"/>
      <c r="Z111" s="50"/>
      <c r="AA111" s="37"/>
      <c r="AB111" s="37"/>
      <c r="AC111" s="37"/>
      <c r="AD111" s="49"/>
      <c r="AE111" s="50"/>
      <c r="AF111" s="37"/>
      <c r="AG111" s="37"/>
      <c r="AH111" s="37">
        <v>4</v>
      </c>
      <c r="AI111" s="49"/>
      <c r="AJ111" s="52">
        <f t="shared" ref="AJ111:AN111" si="224">P111-Z111+AE111+U111</f>
        <v>4</v>
      </c>
      <c r="AK111" s="46">
        <f t="shared" si="224"/>
        <v>4</v>
      </c>
      <c r="AL111" s="46">
        <f t="shared" si="224"/>
        <v>4</v>
      </c>
      <c r="AM111" s="46">
        <f t="shared" si="224"/>
        <v>8</v>
      </c>
      <c r="AN111" s="46">
        <f t="shared" si="224"/>
        <v>8</v>
      </c>
      <c r="AO111" s="37"/>
      <c r="AP111" s="37"/>
      <c r="AQ111" s="43">
        <f t="shared" si="220"/>
        <v>8</v>
      </c>
      <c r="AR111" s="41"/>
      <c r="AS111" s="53" t="s">
        <v>550</v>
      </c>
      <c r="AT111" s="53"/>
      <c r="AU111" s="54"/>
      <c r="AV111" s="54"/>
      <c r="AW111" s="4"/>
      <c r="AX111" s="4"/>
    </row>
    <row r="112" spans="1:50" ht="42" customHeight="1" x14ac:dyDescent="0.4">
      <c r="A112" s="35">
        <v>107</v>
      </c>
      <c r="B112" s="53" t="s">
        <v>533</v>
      </c>
      <c r="C112" s="41" t="s">
        <v>132</v>
      </c>
      <c r="D112" s="41"/>
      <c r="E112" s="41"/>
      <c r="F112" s="41" t="s">
        <v>534</v>
      </c>
      <c r="G112" s="53" t="s">
        <v>42</v>
      </c>
      <c r="H112" s="41"/>
      <c r="I112" s="41" t="s">
        <v>536</v>
      </c>
      <c r="J112" s="41" t="s">
        <v>72</v>
      </c>
      <c r="K112" s="42">
        <v>44592</v>
      </c>
      <c r="L112" s="43"/>
      <c r="M112" s="43"/>
      <c r="N112" s="136"/>
      <c r="O112" s="43">
        <v>4</v>
      </c>
      <c r="P112" s="45">
        <f t="shared" si="64"/>
        <v>4</v>
      </c>
      <c r="Q112" s="46">
        <f t="shared" ref="Q112:T112" si="225">AJ112</f>
        <v>4</v>
      </c>
      <c r="R112" s="46">
        <f t="shared" si="225"/>
        <v>4</v>
      </c>
      <c r="S112" s="46">
        <f t="shared" si="225"/>
        <v>4</v>
      </c>
      <c r="T112" s="47">
        <f t="shared" si="225"/>
        <v>4</v>
      </c>
      <c r="U112" s="48"/>
      <c r="V112" s="37"/>
      <c r="W112" s="37"/>
      <c r="X112" s="37"/>
      <c r="Y112" s="49"/>
      <c r="Z112" s="50"/>
      <c r="AA112" s="37"/>
      <c r="AB112" s="37"/>
      <c r="AC112" s="37"/>
      <c r="AD112" s="49"/>
      <c r="AE112" s="50"/>
      <c r="AF112" s="37"/>
      <c r="AG112" s="37"/>
      <c r="AH112" s="37"/>
      <c r="AI112" s="49"/>
      <c r="AJ112" s="52">
        <f t="shared" ref="AJ112:AN112" si="226">P112-Z112+AE112+U112</f>
        <v>4</v>
      </c>
      <c r="AK112" s="46">
        <f t="shared" si="226"/>
        <v>4</v>
      </c>
      <c r="AL112" s="46">
        <f t="shared" si="226"/>
        <v>4</v>
      </c>
      <c r="AM112" s="46">
        <f t="shared" si="226"/>
        <v>4</v>
      </c>
      <c r="AN112" s="46">
        <f t="shared" si="226"/>
        <v>4</v>
      </c>
      <c r="AO112" s="37"/>
      <c r="AP112" s="37"/>
      <c r="AQ112" s="43">
        <f t="shared" si="220"/>
        <v>4</v>
      </c>
      <c r="AR112" s="41"/>
      <c r="AS112" s="41"/>
      <c r="AT112" s="53"/>
      <c r="AU112" s="54"/>
      <c r="AV112" s="54"/>
      <c r="AW112" s="4"/>
      <c r="AX112" s="4"/>
    </row>
    <row r="113" spans="1:50" ht="42" customHeight="1" x14ac:dyDescent="0.4">
      <c r="A113" s="35">
        <v>108</v>
      </c>
      <c r="B113" s="53" t="s">
        <v>537</v>
      </c>
      <c r="C113" s="41" t="s">
        <v>38</v>
      </c>
      <c r="D113" s="105" t="s">
        <v>334</v>
      </c>
      <c r="E113" s="41" t="s">
        <v>538</v>
      </c>
      <c r="F113" s="41" t="s">
        <v>426</v>
      </c>
      <c r="G113" s="53" t="s">
        <v>42</v>
      </c>
      <c r="H113" s="41"/>
      <c r="I113" s="41" t="s">
        <v>539</v>
      </c>
      <c r="J113" s="44"/>
      <c r="K113" s="42">
        <v>44592</v>
      </c>
      <c r="L113" s="43"/>
      <c r="M113" s="43"/>
      <c r="N113" s="136"/>
      <c r="O113" s="43">
        <v>18</v>
      </c>
      <c r="P113" s="45">
        <f t="shared" si="64"/>
        <v>18</v>
      </c>
      <c r="Q113" s="46">
        <f t="shared" ref="Q113:T113" si="227">AJ113</f>
        <v>18</v>
      </c>
      <c r="R113" s="46">
        <f t="shared" si="227"/>
        <v>18</v>
      </c>
      <c r="S113" s="46">
        <f t="shared" si="227"/>
        <v>18</v>
      </c>
      <c r="T113" s="47">
        <f t="shared" si="227"/>
        <v>18</v>
      </c>
      <c r="U113" s="48"/>
      <c r="V113" s="37"/>
      <c r="W113" s="37"/>
      <c r="X113" s="37"/>
      <c r="Y113" s="49"/>
      <c r="Z113" s="50"/>
      <c r="AA113" s="37"/>
      <c r="AB113" s="37"/>
      <c r="AC113" s="37"/>
      <c r="AD113" s="49"/>
      <c r="AE113" s="50"/>
      <c r="AF113" s="37"/>
      <c r="AG113" s="37"/>
      <c r="AH113" s="37"/>
      <c r="AI113" s="49"/>
      <c r="AJ113" s="52">
        <f t="shared" ref="AJ113:AN113" si="228">P113-Z113+AE113+U113</f>
        <v>18</v>
      </c>
      <c r="AK113" s="46">
        <f t="shared" si="228"/>
        <v>18</v>
      </c>
      <c r="AL113" s="46">
        <f t="shared" si="228"/>
        <v>18</v>
      </c>
      <c r="AM113" s="46">
        <f t="shared" si="228"/>
        <v>18</v>
      </c>
      <c r="AN113" s="46">
        <f t="shared" si="228"/>
        <v>18</v>
      </c>
      <c r="AO113" s="37"/>
      <c r="AP113" s="37"/>
      <c r="AQ113" s="43">
        <f t="shared" si="220"/>
        <v>18</v>
      </c>
      <c r="AR113" s="41"/>
      <c r="AS113" s="41"/>
      <c r="AT113" s="53"/>
      <c r="AU113" s="54"/>
      <c r="AV113" s="54"/>
      <c r="AW113" s="4"/>
      <c r="AX113" s="4"/>
    </row>
    <row r="114" spans="1:50" ht="42" customHeight="1" x14ac:dyDescent="0.4">
      <c r="A114" s="35">
        <v>109</v>
      </c>
      <c r="B114" s="53" t="s">
        <v>543</v>
      </c>
      <c r="C114" s="41" t="s">
        <v>38</v>
      </c>
      <c r="D114" s="41" t="s">
        <v>386</v>
      </c>
      <c r="E114" s="41" t="s">
        <v>544</v>
      </c>
      <c r="F114" s="37" t="s">
        <v>545</v>
      </c>
      <c r="G114" s="38" t="s">
        <v>42</v>
      </c>
      <c r="H114" s="37"/>
      <c r="I114" s="41" t="s">
        <v>546</v>
      </c>
      <c r="J114" s="41" t="s">
        <v>386</v>
      </c>
      <c r="K114" s="42">
        <v>45126</v>
      </c>
      <c r="L114" s="43">
        <v>2023015</v>
      </c>
      <c r="M114" s="43">
        <v>409</v>
      </c>
      <c r="N114" s="136"/>
      <c r="O114" s="43">
        <v>12</v>
      </c>
      <c r="P114" s="45">
        <f t="shared" si="64"/>
        <v>12</v>
      </c>
      <c r="Q114" s="46">
        <f t="shared" ref="Q114:T114" si="229">AJ114</f>
        <v>12</v>
      </c>
      <c r="R114" s="46">
        <f t="shared" si="229"/>
        <v>12</v>
      </c>
      <c r="S114" s="46">
        <f t="shared" si="229"/>
        <v>12</v>
      </c>
      <c r="T114" s="47">
        <f t="shared" si="229"/>
        <v>12</v>
      </c>
      <c r="U114" s="48"/>
      <c r="V114" s="37"/>
      <c r="W114" s="37"/>
      <c r="X114" s="37"/>
      <c r="Y114" s="49"/>
      <c r="Z114" s="50"/>
      <c r="AA114" s="37"/>
      <c r="AB114" s="37"/>
      <c r="AC114" s="37"/>
      <c r="AD114" s="49"/>
      <c r="AE114" s="50"/>
      <c r="AF114" s="37"/>
      <c r="AG114" s="37"/>
      <c r="AH114" s="37"/>
      <c r="AI114" s="49"/>
      <c r="AJ114" s="52">
        <f t="shared" ref="AJ114:AN114" si="230">P114-Z114+AE114+U114</f>
        <v>12</v>
      </c>
      <c r="AK114" s="46">
        <f t="shared" si="230"/>
        <v>12</v>
      </c>
      <c r="AL114" s="46">
        <f t="shared" si="230"/>
        <v>12</v>
      </c>
      <c r="AM114" s="46">
        <f t="shared" si="230"/>
        <v>12</v>
      </c>
      <c r="AN114" s="46">
        <f t="shared" si="230"/>
        <v>12</v>
      </c>
      <c r="AO114" s="37"/>
      <c r="AP114" s="37"/>
      <c r="AQ114" s="43">
        <v>12</v>
      </c>
      <c r="AR114" s="41"/>
      <c r="AS114" s="41"/>
      <c r="AT114" s="53"/>
      <c r="AU114" s="54"/>
      <c r="AV114" s="54"/>
      <c r="AW114" s="4"/>
      <c r="AX114" s="4"/>
    </row>
    <row r="115" spans="1:50" ht="57.75" customHeight="1" x14ac:dyDescent="0.4">
      <c r="A115" s="35">
        <v>110</v>
      </c>
      <c r="B115" s="73" t="s">
        <v>548</v>
      </c>
      <c r="C115" s="41" t="s">
        <v>38</v>
      </c>
      <c r="D115" s="41"/>
      <c r="E115" s="41"/>
      <c r="F115" s="68"/>
      <c r="G115" s="36" t="s">
        <v>42</v>
      </c>
      <c r="H115" s="68"/>
      <c r="I115" s="41" t="s">
        <v>549</v>
      </c>
      <c r="J115" s="44"/>
      <c r="K115" s="42">
        <v>44592</v>
      </c>
      <c r="L115" s="43"/>
      <c r="M115" s="43"/>
      <c r="N115" s="136"/>
      <c r="O115" s="43">
        <v>1</v>
      </c>
      <c r="P115" s="45">
        <f t="shared" si="64"/>
        <v>1</v>
      </c>
      <c r="Q115" s="46">
        <f t="shared" ref="Q115:T115" si="231">AJ115</f>
        <v>1</v>
      </c>
      <c r="R115" s="46">
        <f t="shared" si="231"/>
        <v>1</v>
      </c>
      <c r="S115" s="46">
        <f t="shared" si="231"/>
        <v>1</v>
      </c>
      <c r="T115" s="47">
        <f t="shared" si="231"/>
        <v>1</v>
      </c>
      <c r="U115" s="48"/>
      <c r="V115" s="37"/>
      <c r="W115" s="37"/>
      <c r="X115" s="37"/>
      <c r="Y115" s="49"/>
      <c r="Z115" s="50"/>
      <c r="AA115" s="37"/>
      <c r="AB115" s="37"/>
      <c r="AC115" s="37"/>
      <c r="AD115" s="49"/>
      <c r="AE115" s="50"/>
      <c r="AF115" s="37"/>
      <c r="AG115" s="37"/>
      <c r="AH115" s="37"/>
      <c r="AI115" s="49"/>
      <c r="AJ115" s="52">
        <f t="shared" ref="AJ115:AN115" si="232">P115-Z115+AE115+U115</f>
        <v>1</v>
      </c>
      <c r="AK115" s="46">
        <f t="shared" si="232"/>
        <v>1</v>
      </c>
      <c r="AL115" s="46">
        <f t="shared" si="232"/>
        <v>1</v>
      </c>
      <c r="AM115" s="46">
        <f t="shared" si="232"/>
        <v>1</v>
      </c>
      <c r="AN115" s="46">
        <f t="shared" si="232"/>
        <v>1</v>
      </c>
      <c r="AO115" s="37"/>
      <c r="AP115" s="37"/>
      <c r="AQ115" s="43">
        <f t="shared" ref="AQ115:AQ125" si="233">AN115</f>
        <v>1</v>
      </c>
      <c r="AR115" s="41"/>
      <c r="AS115" s="41"/>
      <c r="AT115" s="53"/>
      <c r="AU115" s="54"/>
      <c r="AV115" s="54"/>
      <c r="AW115" s="4"/>
      <c r="AX115" s="4"/>
    </row>
    <row r="116" spans="1:50" ht="42" customHeight="1" x14ac:dyDescent="0.4">
      <c r="A116" s="35">
        <v>111</v>
      </c>
      <c r="B116" s="55" t="s">
        <v>551</v>
      </c>
      <c r="C116" s="41" t="s">
        <v>38</v>
      </c>
      <c r="D116" s="63" t="s">
        <v>218</v>
      </c>
      <c r="E116" s="57" t="s">
        <v>552</v>
      </c>
      <c r="F116" s="58"/>
      <c r="G116" s="59" t="s">
        <v>42</v>
      </c>
      <c r="H116" s="58"/>
      <c r="I116" s="61" t="s">
        <v>553</v>
      </c>
      <c r="J116" s="74" t="s">
        <v>58</v>
      </c>
      <c r="K116" s="66">
        <v>44592</v>
      </c>
      <c r="L116" s="43"/>
      <c r="M116" s="43"/>
      <c r="N116" s="137"/>
      <c r="O116" s="43">
        <v>1</v>
      </c>
      <c r="P116" s="45">
        <f t="shared" si="64"/>
        <v>1</v>
      </c>
      <c r="Q116" s="46">
        <f t="shared" ref="Q116:T116" si="234">AJ116</f>
        <v>1</v>
      </c>
      <c r="R116" s="46">
        <f t="shared" si="234"/>
        <v>1</v>
      </c>
      <c r="S116" s="46">
        <f t="shared" si="234"/>
        <v>1</v>
      </c>
      <c r="T116" s="47">
        <f t="shared" si="234"/>
        <v>1</v>
      </c>
      <c r="U116" s="48"/>
      <c r="V116" s="37"/>
      <c r="W116" s="37"/>
      <c r="X116" s="37"/>
      <c r="Y116" s="49"/>
      <c r="Z116" s="50"/>
      <c r="AA116" s="37"/>
      <c r="AB116" s="37"/>
      <c r="AC116" s="37"/>
      <c r="AD116" s="49"/>
      <c r="AE116" s="50"/>
      <c r="AF116" s="37"/>
      <c r="AG116" s="37"/>
      <c r="AH116" s="37"/>
      <c r="AI116" s="49"/>
      <c r="AJ116" s="52">
        <f t="shared" ref="AJ116:AN116" si="235">P116-Z116+AE116+U116</f>
        <v>1</v>
      </c>
      <c r="AK116" s="46">
        <f t="shared" si="235"/>
        <v>1</v>
      </c>
      <c r="AL116" s="46">
        <f t="shared" si="235"/>
        <v>1</v>
      </c>
      <c r="AM116" s="46">
        <f t="shared" si="235"/>
        <v>1</v>
      </c>
      <c r="AN116" s="46">
        <f t="shared" si="235"/>
        <v>1</v>
      </c>
      <c r="AO116" s="37"/>
      <c r="AP116" s="37"/>
      <c r="AQ116" s="43">
        <f t="shared" si="233"/>
        <v>1</v>
      </c>
      <c r="AR116" s="41"/>
      <c r="AS116" s="41"/>
      <c r="AT116" s="53"/>
      <c r="AU116" s="54"/>
      <c r="AV116" s="54"/>
      <c r="AW116" s="4"/>
      <c r="AX116" s="4"/>
    </row>
    <row r="117" spans="1:50" ht="60" customHeight="1" x14ac:dyDescent="0.4">
      <c r="A117" s="35">
        <v>112</v>
      </c>
      <c r="B117" s="55" t="s">
        <v>554</v>
      </c>
      <c r="C117" s="41"/>
      <c r="D117" s="63"/>
      <c r="E117" s="57"/>
      <c r="F117" s="58"/>
      <c r="G117" s="59"/>
      <c r="H117" s="58"/>
      <c r="I117" s="61"/>
      <c r="J117" s="74"/>
      <c r="K117" s="66"/>
      <c r="L117" s="43"/>
      <c r="M117" s="43"/>
      <c r="N117" s="137"/>
      <c r="O117" s="43">
        <v>4</v>
      </c>
      <c r="P117" s="45">
        <f t="shared" si="64"/>
        <v>4</v>
      </c>
      <c r="Q117" s="46">
        <f t="shared" ref="Q117:T117" si="236">AJ117</f>
        <v>4</v>
      </c>
      <c r="R117" s="46">
        <f t="shared" si="236"/>
        <v>4</v>
      </c>
      <c r="S117" s="46">
        <f t="shared" si="236"/>
        <v>4</v>
      </c>
      <c r="T117" s="47">
        <f t="shared" si="236"/>
        <v>4</v>
      </c>
      <c r="U117" s="48"/>
      <c r="V117" s="37"/>
      <c r="W117" s="37"/>
      <c r="X117" s="37"/>
      <c r="Y117" s="49"/>
      <c r="Z117" s="50"/>
      <c r="AA117" s="37"/>
      <c r="AB117" s="37"/>
      <c r="AC117" s="37"/>
      <c r="AD117" s="49"/>
      <c r="AE117" s="50"/>
      <c r="AF117" s="37"/>
      <c r="AG117" s="37"/>
      <c r="AH117" s="37"/>
      <c r="AI117" s="49"/>
      <c r="AJ117" s="52">
        <f t="shared" ref="AJ117:AN117" si="237">P117-Z117+AE117+U117</f>
        <v>4</v>
      </c>
      <c r="AK117" s="46">
        <f t="shared" si="237"/>
        <v>4</v>
      </c>
      <c r="AL117" s="46">
        <f t="shared" si="237"/>
        <v>4</v>
      </c>
      <c r="AM117" s="46">
        <f t="shared" si="237"/>
        <v>4</v>
      </c>
      <c r="AN117" s="46">
        <f t="shared" si="237"/>
        <v>4</v>
      </c>
      <c r="AO117" s="37"/>
      <c r="AP117" s="37"/>
      <c r="AQ117" s="43">
        <f t="shared" si="233"/>
        <v>4</v>
      </c>
      <c r="AR117" s="41"/>
      <c r="AS117" s="41"/>
      <c r="AT117" s="53"/>
      <c r="AU117" s="54"/>
      <c r="AV117" s="54"/>
      <c r="AW117" s="4"/>
      <c r="AX117" s="4"/>
    </row>
    <row r="118" spans="1:50" ht="42" customHeight="1" x14ac:dyDescent="0.4">
      <c r="A118" s="35">
        <v>113</v>
      </c>
      <c r="B118" s="53" t="s">
        <v>555</v>
      </c>
      <c r="C118" s="41" t="s">
        <v>38</v>
      </c>
      <c r="D118" s="105" t="s">
        <v>334</v>
      </c>
      <c r="E118" s="41" t="s">
        <v>340</v>
      </c>
      <c r="F118" s="37"/>
      <c r="G118" s="38" t="s">
        <v>42</v>
      </c>
      <c r="H118" s="37"/>
      <c r="I118" s="41" t="s">
        <v>556</v>
      </c>
      <c r="J118" s="44"/>
      <c r="K118" s="72">
        <v>44592</v>
      </c>
      <c r="L118" s="43"/>
      <c r="M118" s="43"/>
      <c r="N118" s="136"/>
      <c r="O118" s="43">
        <v>0</v>
      </c>
      <c r="P118" s="45">
        <f t="shared" si="64"/>
        <v>0</v>
      </c>
      <c r="Q118" s="46">
        <f t="shared" ref="Q118:T118" si="238">AJ118</f>
        <v>0</v>
      </c>
      <c r="R118" s="46">
        <f t="shared" si="238"/>
        <v>0</v>
      </c>
      <c r="S118" s="46">
        <f t="shared" si="238"/>
        <v>0</v>
      </c>
      <c r="T118" s="47">
        <f t="shared" si="238"/>
        <v>0</v>
      </c>
      <c r="U118" s="48"/>
      <c r="V118" s="37"/>
      <c r="W118" s="37"/>
      <c r="X118" s="37"/>
      <c r="Y118" s="49"/>
      <c r="Z118" s="50"/>
      <c r="AA118" s="37"/>
      <c r="AB118" s="37"/>
      <c r="AC118" s="37"/>
      <c r="AD118" s="49"/>
      <c r="AE118" s="50"/>
      <c r="AF118" s="37"/>
      <c r="AG118" s="37"/>
      <c r="AH118" s="37"/>
      <c r="AI118" s="49"/>
      <c r="AJ118" s="52">
        <f t="shared" ref="AJ118:AN118" si="239">P118-Z118+AE118+U118</f>
        <v>0</v>
      </c>
      <c r="AK118" s="46">
        <f t="shared" si="239"/>
        <v>0</v>
      </c>
      <c r="AL118" s="46">
        <f t="shared" si="239"/>
        <v>0</v>
      </c>
      <c r="AM118" s="46">
        <f t="shared" si="239"/>
        <v>0</v>
      </c>
      <c r="AN118" s="46">
        <f t="shared" si="239"/>
        <v>0</v>
      </c>
      <c r="AO118" s="37"/>
      <c r="AP118" s="37"/>
      <c r="AQ118" s="43">
        <f t="shared" si="233"/>
        <v>0</v>
      </c>
      <c r="AR118" s="41"/>
      <c r="AS118" s="41"/>
      <c r="AT118" s="53"/>
      <c r="AU118" s="54"/>
      <c r="AV118" s="54"/>
      <c r="AW118" s="4"/>
      <c r="AX118" s="4"/>
    </row>
    <row r="119" spans="1:50" ht="42" customHeight="1" x14ac:dyDescent="0.4">
      <c r="A119" s="35">
        <v>114</v>
      </c>
      <c r="B119" s="53" t="s">
        <v>557</v>
      </c>
      <c r="C119" s="41" t="s">
        <v>38</v>
      </c>
      <c r="D119" s="105" t="s">
        <v>334</v>
      </c>
      <c r="E119" s="53" t="s">
        <v>558</v>
      </c>
      <c r="F119" s="37" t="s">
        <v>559</v>
      </c>
      <c r="G119" s="38" t="s">
        <v>42</v>
      </c>
      <c r="H119" s="37"/>
      <c r="I119" s="41" t="s">
        <v>560</v>
      </c>
      <c r="J119" s="44"/>
      <c r="K119" s="72">
        <v>44592</v>
      </c>
      <c r="L119" s="43"/>
      <c r="M119" s="43"/>
      <c r="N119" s="136"/>
      <c r="O119" s="43">
        <v>3</v>
      </c>
      <c r="P119" s="45">
        <f t="shared" si="64"/>
        <v>3</v>
      </c>
      <c r="Q119" s="46">
        <f t="shared" ref="Q119:T119" si="240">AJ119</f>
        <v>3</v>
      </c>
      <c r="R119" s="46">
        <f t="shared" si="240"/>
        <v>3</v>
      </c>
      <c r="S119" s="46">
        <f t="shared" si="240"/>
        <v>3</v>
      </c>
      <c r="T119" s="47">
        <f t="shared" si="240"/>
        <v>3</v>
      </c>
      <c r="U119" s="48"/>
      <c r="V119" s="37"/>
      <c r="W119" s="37"/>
      <c r="X119" s="37"/>
      <c r="Y119" s="49"/>
      <c r="Z119" s="50"/>
      <c r="AA119" s="37"/>
      <c r="AB119" s="37"/>
      <c r="AC119" s="37"/>
      <c r="AD119" s="49"/>
      <c r="AE119" s="50"/>
      <c r="AF119" s="37"/>
      <c r="AG119" s="37"/>
      <c r="AH119" s="37"/>
      <c r="AI119" s="49"/>
      <c r="AJ119" s="52">
        <f t="shared" ref="AJ119:AN119" si="241">P119-Z119+AE119+U119</f>
        <v>3</v>
      </c>
      <c r="AK119" s="46">
        <f t="shared" si="241"/>
        <v>3</v>
      </c>
      <c r="AL119" s="46">
        <f t="shared" si="241"/>
        <v>3</v>
      </c>
      <c r="AM119" s="46">
        <f t="shared" si="241"/>
        <v>3</v>
      </c>
      <c r="AN119" s="46">
        <f t="shared" si="241"/>
        <v>3</v>
      </c>
      <c r="AO119" s="37"/>
      <c r="AP119" s="37"/>
      <c r="AQ119" s="43">
        <f t="shared" si="233"/>
        <v>3</v>
      </c>
      <c r="AR119" s="41"/>
      <c r="AS119" s="41"/>
      <c r="AT119" s="53"/>
      <c r="AU119" s="54"/>
      <c r="AV119" s="54"/>
      <c r="AW119" s="4"/>
      <c r="AX119" s="4"/>
    </row>
    <row r="120" spans="1:50" ht="42" customHeight="1" x14ac:dyDescent="0.4">
      <c r="A120" s="35">
        <v>115</v>
      </c>
      <c r="B120" s="53" t="s">
        <v>561</v>
      </c>
      <c r="C120" s="41" t="s">
        <v>38</v>
      </c>
      <c r="D120" s="41" t="s">
        <v>386</v>
      </c>
      <c r="E120" s="41" t="s">
        <v>562</v>
      </c>
      <c r="F120" s="37" t="s">
        <v>563</v>
      </c>
      <c r="G120" s="38" t="s">
        <v>42</v>
      </c>
      <c r="H120" s="37"/>
      <c r="I120" s="41" t="s">
        <v>564</v>
      </c>
      <c r="J120" s="41" t="s">
        <v>386</v>
      </c>
      <c r="K120" s="72">
        <v>45079</v>
      </c>
      <c r="L120" s="43"/>
      <c r="M120" s="43">
        <v>367</v>
      </c>
      <c r="N120" s="136"/>
      <c r="O120" s="43">
        <v>0</v>
      </c>
      <c r="P120" s="45">
        <f t="shared" si="64"/>
        <v>0</v>
      </c>
      <c r="Q120" s="46">
        <f t="shared" ref="Q120:T120" si="242">AJ120</f>
        <v>0</v>
      </c>
      <c r="R120" s="46">
        <f t="shared" si="242"/>
        <v>0</v>
      </c>
      <c r="S120" s="46">
        <f t="shared" si="242"/>
        <v>0</v>
      </c>
      <c r="T120" s="47">
        <f t="shared" si="242"/>
        <v>0</v>
      </c>
      <c r="U120" s="142"/>
      <c r="V120" s="143"/>
      <c r="W120" s="143"/>
      <c r="X120" s="143"/>
      <c r="Y120" s="144"/>
      <c r="Z120" s="145"/>
      <c r="AA120" s="37"/>
      <c r="AB120" s="37"/>
      <c r="AC120" s="37"/>
      <c r="AD120" s="49"/>
      <c r="AE120" s="50"/>
      <c r="AF120" s="37"/>
      <c r="AG120" s="37"/>
      <c r="AH120" s="37"/>
      <c r="AI120" s="49"/>
      <c r="AJ120" s="52">
        <f t="shared" ref="AJ120:AN120" si="243">P120-Z120+AE120+U120</f>
        <v>0</v>
      </c>
      <c r="AK120" s="46">
        <f t="shared" si="243"/>
        <v>0</v>
      </c>
      <c r="AL120" s="46">
        <f t="shared" si="243"/>
        <v>0</v>
      </c>
      <c r="AM120" s="46">
        <f t="shared" si="243"/>
        <v>0</v>
      </c>
      <c r="AN120" s="46">
        <f t="shared" si="243"/>
        <v>0</v>
      </c>
      <c r="AO120" s="37"/>
      <c r="AP120" s="37"/>
      <c r="AQ120" s="43">
        <f t="shared" si="233"/>
        <v>0</v>
      </c>
      <c r="AR120" s="41"/>
      <c r="AS120" s="41"/>
      <c r="AT120" s="53"/>
      <c r="AU120" s="54"/>
      <c r="AV120" s="54"/>
      <c r="AW120" s="4"/>
      <c r="AX120" s="4"/>
    </row>
    <row r="121" spans="1:50" ht="51.75" customHeight="1" x14ac:dyDescent="0.4">
      <c r="A121" s="35">
        <v>116</v>
      </c>
      <c r="B121" s="55" t="s">
        <v>565</v>
      </c>
      <c r="C121" s="41" t="s">
        <v>38</v>
      </c>
      <c r="D121" s="63" t="s">
        <v>58</v>
      </c>
      <c r="E121" s="146" t="s">
        <v>566</v>
      </c>
      <c r="F121" s="58" t="s">
        <v>567</v>
      </c>
      <c r="G121" s="59" t="s">
        <v>42</v>
      </c>
      <c r="H121" s="60">
        <v>2500</v>
      </c>
      <c r="I121" s="61" t="s">
        <v>568</v>
      </c>
      <c r="J121" s="74" t="s">
        <v>58</v>
      </c>
      <c r="K121" s="66">
        <v>44592</v>
      </c>
      <c r="L121" s="43"/>
      <c r="M121" s="43"/>
      <c r="N121" s="147"/>
      <c r="O121" s="43">
        <v>0</v>
      </c>
      <c r="P121" s="45">
        <f t="shared" si="64"/>
        <v>0</v>
      </c>
      <c r="Q121" s="46">
        <f t="shared" ref="Q121:T121" si="244">AJ121</f>
        <v>0</v>
      </c>
      <c r="R121" s="46">
        <f t="shared" si="244"/>
        <v>0</v>
      </c>
      <c r="S121" s="46">
        <f t="shared" si="244"/>
        <v>0</v>
      </c>
      <c r="T121" s="148">
        <f t="shared" si="244"/>
        <v>0</v>
      </c>
      <c r="U121" s="149"/>
      <c r="V121" s="41"/>
      <c r="W121" s="41"/>
      <c r="X121" s="41"/>
      <c r="Y121" s="150"/>
      <c r="Z121" s="151"/>
      <c r="AA121" s="37"/>
      <c r="AB121" s="37"/>
      <c r="AC121" s="37"/>
      <c r="AD121" s="49"/>
      <c r="AE121" s="50"/>
      <c r="AF121" s="37"/>
      <c r="AG121" s="37"/>
      <c r="AH121" s="37"/>
      <c r="AI121" s="49"/>
      <c r="AJ121" s="52">
        <f t="shared" ref="AJ121:AN121" si="245">P121-Z121+AE121+U121</f>
        <v>0</v>
      </c>
      <c r="AK121" s="46">
        <f t="shared" si="245"/>
        <v>0</v>
      </c>
      <c r="AL121" s="46">
        <f t="shared" si="245"/>
        <v>0</v>
      </c>
      <c r="AM121" s="46">
        <f t="shared" si="245"/>
        <v>0</v>
      </c>
      <c r="AN121" s="46">
        <f t="shared" si="245"/>
        <v>0</v>
      </c>
      <c r="AO121" s="37"/>
      <c r="AP121" s="37"/>
      <c r="AQ121" s="43">
        <f t="shared" si="233"/>
        <v>0</v>
      </c>
      <c r="AR121" s="41"/>
      <c r="AS121" s="41"/>
      <c r="AT121" s="53"/>
      <c r="AU121" s="54"/>
      <c r="AV121" s="54"/>
      <c r="AW121" s="4"/>
      <c r="AX121" s="4"/>
    </row>
    <row r="122" spans="1:50" ht="42" customHeight="1" x14ac:dyDescent="0.4">
      <c r="A122" s="35">
        <v>117</v>
      </c>
      <c r="B122" s="53" t="s">
        <v>569</v>
      </c>
      <c r="C122" s="41" t="s">
        <v>38</v>
      </c>
      <c r="D122" s="41" t="s">
        <v>442</v>
      </c>
      <c r="E122" s="41" t="s">
        <v>570</v>
      </c>
      <c r="F122" s="41" t="s">
        <v>567</v>
      </c>
      <c r="G122" s="53" t="s">
        <v>42</v>
      </c>
      <c r="H122" s="41"/>
      <c r="I122" s="41" t="s">
        <v>571</v>
      </c>
      <c r="J122" s="41" t="s">
        <v>72</v>
      </c>
      <c r="K122" s="72">
        <v>45574</v>
      </c>
      <c r="L122" s="43" t="s">
        <v>142</v>
      </c>
      <c r="M122" s="43">
        <v>74</v>
      </c>
      <c r="N122" s="136"/>
      <c r="O122" s="43">
        <v>6</v>
      </c>
      <c r="P122" s="45">
        <f t="shared" si="64"/>
        <v>6</v>
      </c>
      <c r="Q122" s="46">
        <f t="shared" ref="Q122:T122" si="246">AJ122</f>
        <v>6</v>
      </c>
      <c r="R122" s="46">
        <f t="shared" si="246"/>
        <v>6</v>
      </c>
      <c r="S122" s="46">
        <f t="shared" si="246"/>
        <v>6</v>
      </c>
      <c r="T122" s="152">
        <f t="shared" si="246"/>
        <v>6</v>
      </c>
      <c r="U122" s="149"/>
      <c r="V122" s="41"/>
      <c r="W122" s="41"/>
      <c r="X122" s="41"/>
      <c r="Y122" s="150"/>
      <c r="Z122" s="153"/>
      <c r="AA122" s="139"/>
      <c r="AB122" s="37"/>
      <c r="AC122" s="37"/>
      <c r="AD122" s="49"/>
      <c r="AE122" s="50"/>
      <c r="AF122" s="37"/>
      <c r="AG122" s="37"/>
      <c r="AH122" s="37"/>
      <c r="AI122" s="49"/>
      <c r="AJ122" s="52">
        <f t="shared" ref="AJ122:AN122" si="247">P122-Z122+AE122+U122</f>
        <v>6</v>
      </c>
      <c r="AK122" s="46">
        <f t="shared" si="247"/>
        <v>6</v>
      </c>
      <c r="AL122" s="46">
        <f t="shared" si="247"/>
        <v>6</v>
      </c>
      <c r="AM122" s="46">
        <f t="shared" si="247"/>
        <v>6</v>
      </c>
      <c r="AN122" s="46">
        <f t="shared" si="247"/>
        <v>6</v>
      </c>
      <c r="AO122" s="37"/>
      <c r="AP122" s="37"/>
      <c r="AQ122" s="43">
        <f t="shared" si="233"/>
        <v>6</v>
      </c>
      <c r="AR122" s="41"/>
      <c r="AS122" s="41"/>
      <c r="AT122" s="53"/>
      <c r="AU122" s="54"/>
      <c r="AV122" s="54"/>
      <c r="AW122" s="4"/>
      <c r="AX122" s="4"/>
    </row>
    <row r="123" spans="1:50" ht="42" customHeight="1" x14ac:dyDescent="0.4">
      <c r="A123" s="35">
        <v>118</v>
      </c>
      <c r="B123" s="53" t="s">
        <v>572</v>
      </c>
      <c r="C123" s="41" t="s">
        <v>38</v>
      </c>
      <c r="D123" s="41" t="s">
        <v>59</v>
      </c>
      <c r="E123" s="41" t="s">
        <v>573</v>
      </c>
      <c r="F123" s="41" t="s">
        <v>574</v>
      </c>
      <c r="G123" s="53" t="s">
        <v>42</v>
      </c>
      <c r="H123" s="74">
        <v>2500</v>
      </c>
      <c r="I123" s="41" t="s">
        <v>575</v>
      </c>
      <c r="J123" s="41" t="s">
        <v>72</v>
      </c>
      <c r="K123" s="72">
        <v>45107</v>
      </c>
      <c r="L123" s="43" t="s">
        <v>109</v>
      </c>
      <c r="M123" s="43">
        <v>387</v>
      </c>
      <c r="N123" s="44"/>
      <c r="O123" s="43">
        <v>8</v>
      </c>
      <c r="P123" s="45">
        <f t="shared" si="64"/>
        <v>8</v>
      </c>
      <c r="Q123" s="46">
        <f t="shared" ref="Q123:T123" si="248">AJ123</f>
        <v>8</v>
      </c>
      <c r="R123" s="46">
        <f t="shared" si="248"/>
        <v>8</v>
      </c>
      <c r="S123" s="46">
        <f t="shared" si="248"/>
        <v>8</v>
      </c>
      <c r="T123" s="47">
        <f t="shared" si="248"/>
        <v>8</v>
      </c>
      <c r="U123" s="48"/>
      <c r="V123" s="37"/>
      <c r="W123" s="37"/>
      <c r="X123" s="37"/>
      <c r="Y123" s="49"/>
      <c r="Z123" s="138"/>
      <c r="AA123" s="139"/>
      <c r="AB123" s="37"/>
      <c r="AC123" s="37"/>
      <c r="AD123" s="49"/>
      <c r="AE123" s="50"/>
      <c r="AF123" s="37"/>
      <c r="AG123" s="37"/>
      <c r="AH123" s="37"/>
      <c r="AI123" s="49"/>
      <c r="AJ123" s="52">
        <f t="shared" ref="AJ123:AN123" si="249">P123-Z123+AE123+U123</f>
        <v>8</v>
      </c>
      <c r="AK123" s="46">
        <f t="shared" si="249"/>
        <v>8</v>
      </c>
      <c r="AL123" s="46">
        <f t="shared" si="249"/>
        <v>8</v>
      </c>
      <c r="AM123" s="46">
        <f t="shared" si="249"/>
        <v>8</v>
      </c>
      <c r="AN123" s="46">
        <f t="shared" si="249"/>
        <v>8</v>
      </c>
      <c r="AO123" s="37"/>
      <c r="AP123" s="37"/>
      <c r="AQ123" s="43">
        <f t="shared" si="233"/>
        <v>8</v>
      </c>
      <c r="AR123" s="41"/>
      <c r="AS123" s="41"/>
      <c r="AT123" s="53"/>
      <c r="AU123" s="54"/>
      <c r="AV123" s="54"/>
      <c r="AW123" s="4"/>
      <c r="AX123" s="4"/>
    </row>
    <row r="124" spans="1:50" ht="42" hidden="1" customHeight="1" x14ac:dyDescent="0.4">
      <c r="A124" s="35">
        <v>119</v>
      </c>
      <c r="B124" s="648" t="s">
        <v>576</v>
      </c>
      <c r="C124" s="155"/>
      <c r="D124" s="41" t="s">
        <v>577</v>
      </c>
      <c r="E124" s="41" t="s">
        <v>578</v>
      </c>
      <c r="F124" s="41" t="s">
        <v>87</v>
      </c>
      <c r="G124" s="53"/>
      <c r="H124" s="74">
        <v>5500</v>
      </c>
      <c r="I124" s="41" t="s">
        <v>579</v>
      </c>
      <c r="J124" s="41" t="s">
        <v>72</v>
      </c>
      <c r="K124" s="62">
        <v>44592</v>
      </c>
      <c r="L124" s="43"/>
      <c r="M124" s="43"/>
      <c r="N124" s="44"/>
      <c r="O124" s="43">
        <v>4</v>
      </c>
      <c r="P124" s="45">
        <f t="shared" si="64"/>
        <v>4</v>
      </c>
      <c r="Q124" s="46">
        <f t="shared" ref="Q124:T124" si="250">AJ124</f>
        <v>4</v>
      </c>
      <c r="R124" s="46">
        <f t="shared" si="250"/>
        <v>4</v>
      </c>
      <c r="S124" s="46">
        <f t="shared" si="250"/>
        <v>4</v>
      </c>
      <c r="T124" s="47">
        <f t="shared" si="250"/>
        <v>4</v>
      </c>
      <c r="U124" s="48"/>
      <c r="V124" s="37"/>
      <c r="W124" s="37"/>
      <c r="X124" s="37"/>
      <c r="Y124" s="49"/>
      <c r="Z124" s="138"/>
      <c r="AA124" s="139"/>
      <c r="AB124" s="37"/>
      <c r="AC124" s="37"/>
      <c r="AD124" s="49"/>
      <c r="AE124" s="50"/>
      <c r="AF124" s="37"/>
      <c r="AG124" s="37"/>
      <c r="AH124" s="37"/>
      <c r="AI124" s="49"/>
      <c r="AJ124" s="52">
        <f t="shared" ref="AJ124:AN124" si="251">P124-Z124+AE124+U124</f>
        <v>4</v>
      </c>
      <c r="AK124" s="46">
        <f t="shared" si="251"/>
        <v>4</v>
      </c>
      <c r="AL124" s="46">
        <f t="shared" si="251"/>
        <v>4</v>
      </c>
      <c r="AM124" s="46">
        <f t="shared" si="251"/>
        <v>4</v>
      </c>
      <c r="AN124" s="46">
        <f t="shared" si="251"/>
        <v>4</v>
      </c>
      <c r="AO124" s="37"/>
      <c r="AP124" s="37"/>
      <c r="AQ124" s="43">
        <f t="shared" si="233"/>
        <v>4</v>
      </c>
      <c r="AR124" s="41"/>
      <c r="AS124" s="41"/>
      <c r="AT124" s="53"/>
      <c r="AU124" s="54"/>
      <c r="AV124" s="54"/>
      <c r="AW124" s="4"/>
      <c r="AX124" s="4"/>
    </row>
    <row r="125" spans="1:50" ht="42" hidden="1" customHeight="1" x14ac:dyDescent="0.4">
      <c r="A125" s="35">
        <v>120</v>
      </c>
      <c r="B125" s="53" t="s">
        <v>580</v>
      </c>
      <c r="C125" s="41"/>
      <c r="D125" s="41" t="s">
        <v>58</v>
      </c>
      <c r="E125" s="41" t="s">
        <v>581</v>
      </c>
      <c r="F125" s="41" t="s">
        <v>582</v>
      </c>
      <c r="G125" s="53" t="s">
        <v>42</v>
      </c>
      <c r="H125" s="41"/>
      <c r="I125" s="156" t="s">
        <v>413</v>
      </c>
      <c r="J125" s="41" t="s">
        <v>72</v>
      </c>
      <c r="K125" s="62">
        <v>44592</v>
      </c>
      <c r="L125" s="43"/>
      <c r="M125" s="43"/>
      <c r="N125" s="44"/>
      <c r="O125" s="43">
        <v>0</v>
      </c>
      <c r="P125" s="45">
        <f t="shared" si="64"/>
        <v>0</v>
      </c>
      <c r="Q125" s="46">
        <f t="shared" ref="Q125:T125" si="252">AJ125</f>
        <v>0</v>
      </c>
      <c r="R125" s="46">
        <f t="shared" si="252"/>
        <v>0</v>
      </c>
      <c r="S125" s="46">
        <f t="shared" si="252"/>
        <v>0</v>
      </c>
      <c r="T125" s="47">
        <f t="shared" si="252"/>
        <v>0</v>
      </c>
      <c r="U125" s="48"/>
      <c r="V125" s="37"/>
      <c r="W125" s="37"/>
      <c r="X125" s="37"/>
      <c r="Y125" s="49"/>
      <c r="Z125" s="138"/>
      <c r="AA125" s="139"/>
      <c r="AB125" s="37"/>
      <c r="AC125" s="37"/>
      <c r="AD125" s="49"/>
      <c r="AE125" s="50"/>
      <c r="AF125" s="37"/>
      <c r="AG125" s="37"/>
      <c r="AH125" s="37"/>
      <c r="AI125" s="49"/>
      <c r="AJ125" s="52">
        <f t="shared" ref="AJ125:AN125" si="253">P125-Z125+AE125+U125</f>
        <v>0</v>
      </c>
      <c r="AK125" s="46">
        <f t="shared" si="253"/>
        <v>0</v>
      </c>
      <c r="AL125" s="46">
        <f t="shared" si="253"/>
        <v>0</v>
      </c>
      <c r="AM125" s="46">
        <f t="shared" si="253"/>
        <v>0</v>
      </c>
      <c r="AN125" s="46">
        <f t="shared" si="253"/>
        <v>0</v>
      </c>
      <c r="AO125" s="37"/>
      <c r="AP125" s="37"/>
      <c r="AQ125" s="43">
        <f t="shared" si="233"/>
        <v>0</v>
      </c>
      <c r="AR125" s="41"/>
      <c r="AS125" s="41"/>
      <c r="AT125" s="53"/>
      <c r="AU125" s="54"/>
      <c r="AV125" s="54"/>
      <c r="AW125" s="4"/>
      <c r="AX125" s="4"/>
    </row>
    <row r="126" spans="1:50" ht="42" customHeight="1" x14ac:dyDescent="0.4">
      <c r="A126" s="35">
        <v>121</v>
      </c>
      <c r="B126" s="650" t="s">
        <v>583</v>
      </c>
      <c r="C126" s="41" t="s">
        <v>38</v>
      </c>
      <c r="D126" s="41" t="s">
        <v>59</v>
      </c>
      <c r="E126" s="41" t="s">
        <v>573</v>
      </c>
      <c r="F126" s="41" t="s">
        <v>584</v>
      </c>
      <c r="G126" s="53" t="s">
        <v>42</v>
      </c>
      <c r="H126" s="74">
        <v>2500</v>
      </c>
      <c r="I126" s="41" t="s">
        <v>585</v>
      </c>
      <c r="J126" s="41" t="s">
        <v>72</v>
      </c>
      <c r="K126" s="72">
        <v>45328</v>
      </c>
      <c r="L126" s="43" t="s">
        <v>109</v>
      </c>
      <c r="M126" s="43">
        <v>31</v>
      </c>
      <c r="N126" s="44"/>
      <c r="O126" s="43">
        <v>3</v>
      </c>
      <c r="P126" s="45">
        <f t="shared" si="64"/>
        <v>3</v>
      </c>
      <c r="Q126" s="46">
        <f t="shared" ref="Q126:T126" si="254">AJ126</f>
        <v>3</v>
      </c>
      <c r="R126" s="46">
        <f t="shared" si="254"/>
        <v>3</v>
      </c>
      <c r="S126" s="46">
        <f t="shared" si="254"/>
        <v>3</v>
      </c>
      <c r="T126" s="47">
        <f t="shared" si="254"/>
        <v>3</v>
      </c>
      <c r="U126" s="48"/>
      <c r="V126" s="37"/>
      <c r="W126" s="37"/>
      <c r="X126" s="37"/>
      <c r="Y126" s="49"/>
      <c r="Z126" s="138"/>
      <c r="AA126" s="139"/>
      <c r="AB126" s="37"/>
      <c r="AC126" s="37"/>
      <c r="AD126" s="49"/>
      <c r="AE126" s="50"/>
      <c r="AF126" s="37"/>
      <c r="AG126" s="37"/>
      <c r="AH126" s="37"/>
      <c r="AI126" s="49"/>
      <c r="AJ126" s="52">
        <f t="shared" ref="AJ126:AN126" si="255">P126-Z126+AE126+U126</f>
        <v>3</v>
      </c>
      <c r="AK126" s="46">
        <f t="shared" si="255"/>
        <v>3</v>
      </c>
      <c r="AL126" s="46">
        <f t="shared" si="255"/>
        <v>3</v>
      </c>
      <c r="AM126" s="46">
        <f t="shared" si="255"/>
        <v>3</v>
      </c>
      <c r="AN126" s="46">
        <f t="shared" si="255"/>
        <v>3</v>
      </c>
      <c r="AO126" s="37"/>
      <c r="AP126" s="37"/>
      <c r="AQ126" s="43">
        <v>3</v>
      </c>
      <c r="AR126" s="41"/>
      <c r="AS126" s="41"/>
      <c r="AT126" s="53"/>
      <c r="AU126" s="54"/>
      <c r="AV126" s="54"/>
      <c r="AW126" s="4"/>
      <c r="AX126" s="4"/>
    </row>
    <row r="127" spans="1:50" ht="42" customHeight="1" x14ac:dyDescent="0.4">
      <c r="A127" s="35">
        <v>122</v>
      </c>
      <c r="B127" s="44" t="s">
        <v>587</v>
      </c>
      <c r="C127" s="41" t="s">
        <v>38</v>
      </c>
      <c r="D127" s="41" t="s">
        <v>59</v>
      </c>
      <c r="E127" s="41" t="s">
        <v>573</v>
      </c>
      <c r="F127" s="41" t="s">
        <v>456</v>
      </c>
      <c r="G127" s="44" t="s">
        <v>42</v>
      </c>
      <c r="H127" s="74">
        <v>2500</v>
      </c>
      <c r="I127" s="41" t="s">
        <v>588</v>
      </c>
      <c r="J127" s="41" t="s">
        <v>72</v>
      </c>
      <c r="K127" s="72">
        <v>45107</v>
      </c>
      <c r="L127" s="43" t="s">
        <v>109</v>
      </c>
      <c r="M127" s="43">
        <v>388</v>
      </c>
      <c r="N127" s="44"/>
      <c r="O127" s="43">
        <v>6</v>
      </c>
      <c r="P127" s="45">
        <f t="shared" si="64"/>
        <v>6</v>
      </c>
      <c r="Q127" s="46">
        <f t="shared" ref="Q127:T127" si="256">AJ127</f>
        <v>6</v>
      </c>
      <c r="R127" s="46">
        <f t="shared" si="256"/>
        <v>6</v>
      </c>
      <c r="S127" s="46">
        <f t="shared" si="256"/>
        <v>6</v>
      </c>
      <c r="T127" s="47">
        <f t="shared" si="256"/>
        <v>6</v>
      </c>
      <c r="U127" s="48"/>
      <c r="V127" s="37"/>
      <c r="W127" s="37"/>
      <c r="X127" s="37"/>
      <c r="Y127" s="49"/>
      <c r="Z127" s="138"/>
      <c r="AA127" s="139"/>
      <c r="AB127" s="37"/>
      <c r="AC127" s="37"/>
      <c r="AD127" s="49"/>
      <c r="AE127" s="50"/>
      <c r="AF127" s="37"/>
      <c r="AG127" s="37"/>
      <c r="AH127" s="37"/>
      <c r="AI127" s="49"/>
      <c r="AJ127" s="52">
        <f t="shared" ref="AJ127:AN127" si="257">P127-Z127+AE127+U127</f>
        <v>6</v>
      </c>
      <c r="AK127" s="46">
        <f t="shared" si="257"/>
        <v>6</v>
      </c>
      <c r="AL127" s="46">
        <f t="shared" si="257"/>
        <v>6</v>
      </c>
      <c r="AM127" s="46">
        <f t="shared" si="257"/>
        <v>6</v>
      </c>
      <c r="AN127" s="46">
        <f t="shared" si="257"/>
        <v>6</v>
      </c>
      <c r="AO127" s="37"/>
      <c r="AP127" s="37"/>
      <c r="AQ127" s="43">
        <f t="shared" ref="AQ127:AQ132" si="258">AN127</f>
        <v>6</v>
      </c>
      <c r="AR127" s="41"/>
      <c r="AS127" s="41"/>
      <c r="AT127" s="53"/>
      <c r="AU127" s="54"/>
      <c r="AV127" s="54"/>
      <c r="AW127" s="4"/>
      <c r="AX127" s="4"/>
    </row>
    <row r="128" spans="1:50" ht="42" customHeight="1" x14ac:dyDescent="0.4">
      <c r="A128" s="35">
        <v>123</v>
      </c>
      <c r="B128" s="53" t="s">
        <v>590</v>
      </c>
      <c r="C128" s="41" t="s">
        <v>38</v>
      </c>
      <c r="D128" s="41" t="s">
        <v>386</v>
      </c>
      <c r="E128" s="41" t="s">
        <v>591</v>
      </c>
      <c r="F128" s="41" t="s">
        <v>592</v>
      </c>
      <c r="G128" s="53" t="s">
        <v>42</v>
      </c>
      <c r="H128" s="41"/>
      <c r="I128" s="41" t="s">
        <v>593</v>
      </c>
      <c r="J128" s="41" t="s">
        <v>386</v>
      </c>
      <c r="K128" s="72">
        <v>45126</v>
      </c>
      <c r="L128" s="43">
        <v>2023015</v>
      </c>
      <c r="M128" s="43">
        <v>409</v>
      </c>
      <c r="N128" s="44"/>
      <c r="O128" s="43">
        <v>5</v>
      </c>
      <c r="P128" s="45">
        <f t="shared" si="64"/>
        <v>5</v>
      </c>
      <c r="Q128" s="46">
        <f t="shared" ref="Q128:T128" si="259">AJ128</f>
        <v>5</v>
      </c>
      <c r="R128" s="46">
        <f t="shared" si="259"/>
        <v>5</v>
      </c>
      <c r="S128" s="46">
        <f t="shared" si="259"/>
        <v>5</v>
      </c>
      <c r="T128" s="47">
        <f t="shared" si="259"/>
        <v>5</v>
      </c>
      <c r="U128" s="48"/>
      <c r="V128" s="37"/>
      <c r="W128" s="37"/>
      <c r="X128" s="37"/>
      <c r="Y128" s="49"/>
      <c r="Z128" s="138"/>
      <c r="AA128" s="139"/>
      <c r="AB128" s="37"/>
      <c r="AC128" s="37"/>
      <c r="AD128" s="49"/>
      <c r="AE128" s="50"/>
      <c r="AF128" s="37"/>
      <c r="AG128" s="37"/>
      <c r="AH128" s="37"/>
      <c r="AI128" s="49"/>
      <c r="AJ128" s="52">
        <f t="shared" ref="AJ128:AN128" si="260">P128-Z128+AE128+U128</f>
        <v>5</v>
      </c>
      <c r="AK128" s="46">
        <f t="shared" si="260"/>
        <v>5</v>
      </c>
      <c r="AL128" s="46">
        <f t="shared" si="260"/>
        <v>5</v>
      </c>
      <c r="AM128" s="46">
        <f t="shared" si="260"/>
        <v>5</v>
      </c>
      <c r="AN128" s="46">
        <f t="shared" si="260"/>
        <v>5</v>
      </c>
      <c r="AO128" s="37"/>
      <c r="AP128" s="37"/>
      <c r="AQ128" s="43">
        <f t="shared" si="258"/>
        <v>5</v>
      </c>
      <c r="AR128" s="41"/>
      <c r="AS128" s="41"/>
      <c r="AT128" s="53"/>
      <c r="AU128" s="54"/>
      <c r="AV128" s="54"/>
      <c r="AW128" s="4"/>
      <c r="AX128" s="4"/>
    </row>
    <row r="129" spans="1:50" ht="42" customHeight="1" x14ac:dyDescent="0.4">
      <c r="A129" s="35">
        <v>124</v>
      </c>
      <c r="B129" s="53" t="s">
        <v>594</v>
      </c>
      <c r="C129" s="41" t="s">
        <v>38</v>
      </c>
      <c r="D129" s="41" t="s">
        <v>59</v>
      </c>
      <c r="E129" s="41" t="s">
        <v>595</v>
      </c>
      <c r="F129" s="41" t="s">
        <v>596</v>
      </c>
      <c r="G129" s="53" t="s">
        <v>42</v>
      </c>
      <c r="H129" s="74">
        <v>5500</v>
      </c>
      <c r="I129" s="41" t="s">
        <v>597</v>
      </c>
      <c r="J129" s="41" t="s">
        <v>72</v>
      </c>
      <c r="K129" s="72">
        <v>45107</v>
      </c>
      <c r="L129" s="43">
        <v>389</v>
      </c>
      <c r="M129" s="43"/>
      <c r="N129" s="44"/>
      <c r="O129" s="43">
        <v>12</v>
      </c>
      <c r="P129" s="45">
        <f t="shared" si="64"/>
        <v>12</v>
      </c>
      <c r="Q129" s="46">
        <f t="shared" ref="Q129:T129" si="261">AJ129</f>
        <v>12</v>
      </c>
      <c r="R129" s="46">
        <f t="shared" si="261"/>
        <v>12</v>
      </c>
      <c r="S129" s="46">
        <f t="shared" si="261"/>
        <v>12</v>
      </c>
      <c r="T129" s="47">
        <f t="shared" si="261"/>
        <v>12</v>
      </c>
      <c r="U129" s="48"/>
      <c r="V129" s="37"/>
      <c r="W129" s="37"/>
      <c r="X129" s="37"/>
      <c r="Y129" s="49"/>
      <c r="Z129" s="138"/>
      <c r="AA129" s="139"/>
      <c r="AB129" s="37"/>
      <c r="AC129" s="37"/>
      <c r="AD129" s="49"/>
      <c r="AE129" s="50"/>
      <c r="AF129" s="37"/>
      <c r="AG129" s="37"/>
      <c r="AH129" s="37"/>
      <c r="AI129" s="49"/>
      <c r="AJ129" s="52">
        <f t="shared" ref="AJ129:AN129" si="262">P129-Z129+AE129+U129</f>
        <v>12</v>
      </c>
      <c r="AK129" s="46">
        <f t="shared" si="262"/>
        <v>12</v>
      </c>
      <c r="AL129" s="46">
        <f t="shared" si="262"/>
        <v>12</v>
      </c>
      <c r="AM129" s="46">
        <f t="shared" si="262"/>
        <v>12</v>
      </c>
      <c r="AN129" s="46">
        <f t="shared" si="262"/>
        <v>12</v>
      </c>
      <c r="AO129" s="37"/>
      <c r="AP129" s="37"/>
      <c r="AQ129" s="43">
        <f t="shared" si="258"/>
        <v>12</v>
      </c>
      <c r="AR129" s="41"/>
      <c r="AS129" s="41"/>
      <c r="AT129" s="53"/>
      <c r="AU129" s="54"/>
      <c r="AV129" s="54"/>
      <c r="AW129" s="4"/>
      <c r="AX129" s="4"/>
    </row>
    <row r="130" spans="1:50" ht="42" customHeight="1" x14ac:dyDescent="0.4">
      <c r="A130" s="35">
        <v>125</v>
      </c>
      <c r="B130" s="654" t="s">
        <v>598</v>
      </c>
      <c r="C130" s="41" t="s">
        <v>38</v>
      </c>
      <c r="D130" s="41" t="s">
        <v>59</v>
      </c>
      <c r="E130" s="41" t="s">
        <v>595</v>
      </c>
      <c r="F130" s="41" t="s">
        <v>271</v>
      </c>
      <c r="G130" s="53" t="s">
        <v>42</v>
      </c>
      <c r="H130" s="74"/>
      <c r="I130" s="41" t="s">
        <v>599</v>
      </c>
      <c r="J130" s="41" t="s">
        <v>72</v>
      </c>
      <c r="K130" s="72">
        <v>45574</v>
      </c>
      <c r="L130" s="43" t="s">
        <v>142</v>
      </c>
      <c r="M130" s="43">
        <v>74</v>
      </c>
      <c r="N130" s="44"/>
      <c r="O130" s="43">
        <v>12</v>
      </c>
      <c r="P130" s="45">
        <f t="shared" si="64"/>
        <v>12</v>
      </c>
      <c r="Q130" s="46">
        <f t="shared" ref="Q130:T130" si="263">AJ130</f>
        <v>12</v>
      </c>
      <c r="R130" s="46">
        <f t="shared" si="263"/>
        <v>12</v>
      </c>
      <c r="S130" s="46">
        <f t="shared" si="263"/>
        <v>12</v>
      </c>
      <c r="T130" s="47">
        <f t="shared" si="263"/>
        <v>12</v>
      </c>
      <c r="U130" s="48"/>
      <c r="V130" s="37"/>
      <c r="W130" s="37"/>
      <c r="X130" s="37"/>
      <c r="Y130" s="49"/>
      <c r="Z130" s="138"/>
      <c r="AA130" s="139"/>
      <c r="AB130" s="37"/>
      <c r="AC130" s="37"/>
      <c r="AD130" s="49"/>
      <c r="AE130" s="50"/>
      <c r="AF130" s="37"/>
      <c r="AG130" s="37"/>
      <c r="AH130" s="37"/>
      <c r="AI130" s="49"/>
      <c r="AJ130" s="52">
        <f t="shared" ref="AJ130:AN130" si="264">P130-Z130+AE130+U130</f>
        <v>12</v>
      </c>
      <c r="AK130" s="46">
        <f t="shared" si="264"/>
        <v>12</v>
      </c>
      <c r="AL130" s="46">
        <f t="shared" si="264"/>
        <v>12</v>
      </c>
      <c r="AM130" s="46">
        <f t="shared" si="264"/>
        <v>12</v>
      </c>
      <c r="AN130" s="46">
        <f t="shared" si="264"/>
        <v>12</v>
      </c>
      <c r="AO130" s="37"/>
      <c r="AP130" s="37"/>
      <c r="AQ130" s="43">
        <f t="shared" si="258"/>
        <v>12</v>
      </c>
      <c r="AR130" s="41"/>
      <c r="AS130" s="41"/>
      <c r="AT130" s="53"/>
      <c r="AU130" s="54"/>
      <c r="AV130" s="54"/>
      <c r="AW130" s="4"/>
      <c r="AX130" s="4"/>
    </row>
    <row r="131" spans="1:50" ht="42" customHeight="1" x14ac:dyDescent="0.4">
      <c r="A131" s="35">
        <v>126</v>
      </c>
      <c r="B131" s="44" t="s">
        <v>600</v>
      </c>
      <c r="C131" s="41" t="s">
        <v>38</v>
      </c>
      <c r="D131" s="41" t="s">
        <v>59</v>
      </c>
      <c r="E131" s="41" t="s">
        <v>573</v>
      </c>
      <c r="F131" s="41" t="s">
        <v>601</v>
      </c>
      <c r="G131" s="44" t="s">
        <v>42</v>
      </c>
      <c r="H131" s="74">
        <v>2500</v>
      </c>
      <c r="I131" s="41" t="s">
        <v>602</v>
      </c>
      <c r="J131" s="41" t="s">
        <v>72</v>
      </c>
      <c r="K131" s="72">
        <v>45107</v>
      </c>
      <c r="L131" s="43" t="s">
        <v>109</v>
      </c>
      <c r="M131" s="43">
        <v>388</v>
      </c>
      <c r="N131" s="44"/>
      <c r="O131" s="43">
        <v>5</v>
      </c>
      <c r="P131" s="45">
        <f t="shared" si="64"/>
        <v>5</v>
      </c>
      <c r="Q131" s="46">
        <f t="shared" ref="Q131:T131" si="265">AJ131</f>
        <v>5</v>
      </c>
      <c r="R131" s="46">
        <f t="shared" si="265"/>
        <v>5</v>
      </c>
      <c r="S131" s="46">
        <f t="shared" si="265"/>
        <v>5</v>
      </c>
      <c r="T131" s="47">
        <f t="shared" si="265"/>
        <v>5</v>
      </c>
      <c r="U131" s="48"/>
      <c r="V131" s="37"/>
      <c r="W131" s="37"/>
      <c r="X131" s="37"/>
      <c r="Y131" s="49"/>
      <c r="Z131" s="138"/>
      <c r="AA131" s="139"/>
      <c r="AB131" s="37"/>
      <c r="AC131" s="37"/>
      <c r="AD131" s="49"/>
      <c r="AE131" s="50"/>
      <c r="AF131" s="37"/>
      <c r="AG131" s="37"/>
      <c r="AH131" s="37"/>
      <c r="AI131" s="49"/>
      <c r="AJ131" s="52">
        <f t="shared" ref="AJ131:AN131" si="266">P131-Z131+AE131+U131</f>
        <v>5</v>
      </c>
      <c r="AK131" s="46">
        <f t="shared" si="266"/>
        <v>5</v>
      </c>
      <c r="AL131" s="46">
        <f t="shared" si="266"/>
        <v>5</v>
      </c>
      <c r="AM131" s="46">
        <f t="shared" si="266"/>
        <v>5</v>
      </c>
      <c r="AN131" s="46">
        <f t="shared" si="266"/>
        <v>5</v>
      </c>
      <c r="AO131" s="37"/>
      <c r="AP131" s="37"/>
      <c r="AQ131" s="43">
        <f t="shared" si="258"/>
        <v>5</v>
      </c>
      <c r="AR131" s="41"/>
      <c r="AS131" s="41"/>
      <c r="AT131" s="53"/>
      <c r="AU131" s="54"/>
      <c r="AV131" s="54"/>
      <c r="AW131" s="4"/>
      <c r="AX131" s="4"/>
    </row>
    <row r="132" spans="1:50" ht="42" customHeight="1" x14ac:dyDescent="0.4">
      <c r="A132" s="35">
        <v>127</v>
      </c>
      <c r="B132" s="44" t="s">
        <v>603</v>
      </c>
      <c r="C132" s="41" t="s">
        <v>38</v>
      </c>
      <c r="D132" s="41" t="s">
        <v>59</v>
      </c>
      <c r="E132" s="41" t="s">
        <v>604</v>
      </c>
      <c r="F132" s="41" t="s">
        <v>605</v>
      </c>
      <c r="G132" s="44" t="s">
        <v>42</v>
      </c>
      <c r="H132" s="74">
        <v>2500</v>
      </c>
      <c r="I132" s="41" t="s">
        <v>606</v>
      </c>
      <c r="J132" s="41" t="s">
        <v>72</v>
      </c>
      <c r="K132" s="72">
        <v>45216</v>
      </c>
      <c r="L132" s="43">
        <v>2015</v>
      </c>
      <c r="M132" s="43">
        <v>451</v>
      </c>
      <c r="N132" s="44"/>
      <c r="O132" s="43">
        <v>3</v>
      </c>
      <c r="P132" s="45">
        <f t="shared" si="64"/>
        <v>3</v>
      </c>
      <c r="Q132" s="46">
        <f t="shared" ref="Q132:T132" si="267">AJ132</f>
        <v>3</v>
      </c>
      <c r="R132" s="46">
        <f t="shared" si="267"/>
        <v>3</v>
      </c>
      <c r="S132" s="46">
        <f t="shared" si="267"/>
        <v>3</v>
      </c>
      <c r="T132" s="47">
        <f t="shared" si="267"/>
        <v>3</v>
      </c>
      <c r="U132" s="48"/>
      <c r="V132" s="37"/>
      <c r="W132" s="37"/>
      <c r="X132" s="37"/>
      <c r="Y132" s="49"/>
      <c r="Z132" s="138"/>
      <c r="AA132" s="139"/>
      <c r="AB132" s="37"/>
      <c r="AC132" s="37"/>
      <c r="AD132" s="49"/>
      <c r="AE132" s="50"/>
      <c r="AF132" s="37"/>
      <c r="AG132" s="37"/>
      <c r="AH132" s="37"/>
      <c r="AI132" s="49"/>
      <c r="AJ132" s="52">
        <f t="shared" ref="AJ132:AN132" si="268">P132-Z132+AE132+U132</f>
        <v>3</v>
      </c>
      <c r="AK132" s="46">
        <f t="shared" si="268"/>
        <v>3</v>
      </c>
      <c r="AL132" s="46">
        <f t="shared" si="268"/>
        <v>3</v>
      </c>
      <c r="AM132" s="46">
        <f t="shared" si="268"/>
        <v>3</v>
      </c>
      <c r="AN132" s="46">
        <f t="shared" si="268"/>
        <v>3</v>
      </c>
      <c r="AO132" s="37"/>
      <c r="AP132" s="37"/>
      <c r="AQ132" s="43">
        <f t="shared" si="258"/>
        <v>3</v>
      </c>
      <c r="AR132" s="41"/>
      <c r="AS132" s="41"/>
      <c r="AT132" s="53"/>
      <c r="AU132" s="54"/>
      <c r="AV132" s="54"/>
      <c r="AW132" s="4"/>
      <c r="AX132" s="4"/>
    </row>
    <row r="133" spans="1:50" ht="60" customHeight="1" x14ac:dyDescent="0.4">
      <c r="A133" s="35">
        <v>128</v>
      </c>
      <c r="B133" s="77" t="s">
        <v>607</v>
      </c>
      <c r="C133" s="41" t="s">
        <v>38</v>
      </c>
      <c r="D133" s="37" t="s">
        <v>59</v>
      </c>
      <c r="E133" s="41" t="s">
        <v>608</v>
      </c>
      <c r="F133" s="37" t="s">
        <v>609</v>
      </c>
      <c r="G133" s="38" t="s">
        <v>42</v>
      </c>
      <c r="H133" s="37"/>
      <c r="I133" s="41" t="s">
        <v>610</v>
      </c>
      <c r="J133" s="41" t="s">
        <v>72</v>
      </c>
      <c r="K133" s="66">
        <v>45682</v>
      </c>
      <c r="L133" s="43"/>
      <c r="M133" s="43">
        <v>140</v>
      </c>
      <c r="N133" s="133" t="s">
        <v>618</v>
      </c>
      <c r="O133" s="43">
        <v>5</v>
      </c>
      <c r="P133" s="45">
        <f t="shared" si="64"/>
        <v>5</v>
      </c>
      <c r="Q133" s="46">
        <f t="shared" ref="Q133:T133" si="269">AJ133</f>
        <v>5</v>
      </c>
      <c r="R133" s="46">
        <f t="shared" si="269"/>
        <v>5</v>
      </c>
      <c r="S133" s="46">
        <f t="shared" si="269"/>
        <v>1</v>
      </c>
      <c r="T133" s="47">
        <f t="shared" si="269"/>
        <v>1</v>
      </c>
      <c r="U133" s="48"/>
      <c r="V133" s="37"/>
      <c r="W133" s="37"/>
      <c r="X133" s="37"/>
      <c r="Y133" s="49">
        <v>4</v>
      </c>
      <c r="Z133" s="138"/>
      <c r="AA133" s="139"/>
      <c r="AB133" s="37">
        <v>4</v>
      </c>
      <c r="AC133" s="37"/>
      <c r="AD133" s="49"/>
      <c r="AE133" s="50"/>
      <c r="AF133" s="37"/>
      <c r="AG133" s="37"/>
      <c r="AH133" s="37"/>
      <c r="AI133" s="49"/>
      <c r="AJ133" s="52">
        <f t="shared" ref="AJ133:AN133" si="270">P133-Z133+AE133+U133</f>
        <v>5</v>
      </c>
      <c r="AK133" s="46">
        <f t="shared" si="270"/>
        <v>5</v>
      </c>
      <c r="AL133" s="46">
        <f t="shared" si="270"/>
        <v>1</v>
      </c>
      <c r="AM133" s="46">
        <f t="shared" si="270"/>
        <v>1</v>
      </c>
      <c r="AN133" s="46">
        <f t="shared" si="270"/>
        <v>5</v>
      </c>
      <c r="AO133" s="37"/>
      <c r="AP133" s="37"/>
      <c r="AQ133" s="43">
        <v>5</v>
      </c>
      <c r="AR133" s="41"/>
      <c r="AS133" s="41">
        <v>276</v>
      </c>
      <c r="AT133" s="53"/>
      <c r="AU133" s="54"/>
      <c r="AV133" s="54"/>
      <c r="AW133" s="4"/>
      <c r="AX133" s="4"/>
    </row>
    <row r="134" spans="1:50" ht="51.75" customHeight="1" x14ac:dyDescent="0.4">
      <c r="A134" s="35">
        <v>129</v>
      </c>
      <c r="B134" s="55" t="s">
        <v>611</v>
      </c>
      <c r="C134" s="41" t="s">
        <v>38</v>
      </c>
      <c r="D134" s="56" t="s">
        <v>58</v>
      </c>
      <c r="E134" s="57" t="s">
        <v>2005</v>
      </c>
      <c r="F134" s="58" t="s">
        <v>612</v>
      </c>
      <c r="G134" s="59" t="s">
        <v>42</v>
      </c>
      <c r="H134" s="58"/>
      <c r="I134" s="61" t="s">
        <v>613</v>
      </c>
      <c r="J134" s="74" t="s">
        <v>58</v>
      </c>
      <c r="K134" s="66">
        <v>44592</v>
      </c>
      <c r="L134" s="43"/>
      <c r="M134" s="43"/>
      <c r="N134" s="53"/>
      <c r="O134" s="43">
        <v>4</v>
      </c>
      <c r="P134" s="45">
        <f t="shared" si="64"/>
        <v>4</v>
      </c>
      <c r="Q134" s="46">
        <f t="shared" ref="Q134:T134" si="271">AJ134</f>
        <v>4</v>
      </c>
      <c r="R134" s="46">
        <f t="shared" si="271"/>
        <v>4</v>
      </c>
      <c r="S134" s="46">
        <f t="shared" si="271"/>
        <v>4</v>
      </c>
      <c r="T134" s="47">
        <f t="shared" si="271"/>
        <v>4</v>
      </c>
      <c r="U134" s="48"/>
      <c r="V134" s="37"/>
      <c r="W134" s="37"/>
      <c r="X134" s="37"/>
      <c r="Y134" s="49"/>
      <c r="Z134" s="138"/>
      <c r="AA134" s="139"/>
      <c r="AB134" s="37"/>
      <c r="AC134" s="37"/>
      <c r="AD134" s="49"/>
      <c r="AE134" s="50"/>
      <c r="AF134" s="37"/>
      <c r="AG134" s="37"/>
      <c r="AH134" s="37"/>
      <c r="AI134" s="49"/>
      <c r="AJ134" s="52">
        <f t="shared" ref="AJ134:AN134" si="272">P134-Z134+AE134+U134</f>
        <v>4</v>
      </c>
      <c r="AK134" s="46">
        <f t="shared" si="272"/>
        <v>4</v>
      </c>
      <c r="AL134" s="46">
        <f t="shared" si="272"/>
        <v>4</v>
      </c>
      <c r="AM134" s="46">
        <f t="shared" si="272"/>
        <v>4</v>
      </c>
      <c r="AN134" s="46">
        <f t="shared" si="272"/>
        <v>4</v>
      </c>
      <c r="AO134" s="37"/>
      <c r="AP134" s="37"/>
      <c r="AQ134" s="43">
        <f t="shared" ref="AQ134:AQ142" si="273">AN134</f>
        <v>4</v>
      </c>
      <c r="AR134" s="41"/>
      <c r="AS134" s="41"/>
      <c r="AT134" s="53"/>
      <c r="AU134" s="54"/>
      <c r="AV134" s="54"/>
      <c r="AW134" s="4"/>
      <c r="AX134" s="4"/>
    </row>
    <row r="135" spans="1:50" ht="60" customHeight="1" x14ac:dyDescent="0.4">
      <c r="A135" s="35">
        <v>130</v>
      </c>
      <c r="B135" s="55" t="s">
        <v>614</v>
      </c>
      <c r="C135" s="41" t="s">
        <v>615</v>
      </c>
      <c r="D135" s="56" t="s">
        <v>59</v>
      </c>
      <c r="E135" s="57" t="s">
        <v>616</v>
      </c>
      <c r="F135" s="58" t="s">
        <v>617</v>
      </c>
      <c r="G135" s="59"/>
      <c r="H135" s="58"/>
      <c r="I135" s="61"/>
      <c r="J135" s="74" t="s">
        <v>72</v>
      </c>
      <c r="K135" s="66">
        <v>45433</v>
      </c>
      <c r="L135" s="43">
        <v>274441061489</v>
      </c>
      <c r="M135" s="43">
        <v>65</v>
      </c>
      <c r="N135" s="41"/>
      <c r="O135" s="43">
        <v>0</v>
      </c>
      <c r="P135" s="45">
        <f t="shared" si="64"/>
        <v>0</v>
      </c>
      <c r="Q135" s="46">
        <f t="shared" ref="Q135:T135" si="274">AJ135</f>
        <v>0</v>
      </c>
      <c r="R135" s="46">
        <f t="shared" si="274"/>
        <v>0</v>
      </c>
      <c r="S135" s="46">
        <f t="shared" si="274"/>
        <v>0</v>
      </c>
      <c r="T135" s="47">
        <f t="shared" si="274"/>
        <v>0</v>
      </c>
      <c r="U135" s="48"/>
      <c r="V135" s="37"/>
      <c r="W135" s="37"/>
      <c r="X135" s="37"/>
      <c r="Y135" s="49"/>
      <c r="Z135" s="138"/>
      <c r="AA135" s="139"/>
      <c r="AB135" s="37"/>
      <c r="AC135" s="37"/>
      <c r="AD135" s="49"/>
      <c r="AE135" s="50"/>
      <c r="AF135" s="37"/>
      <c r="AG135" s="37"/>
      <c r="AH135" s="37"/>
      <c r="AI135" s="49"/>
      <c r="AJ135" s="52">
        <f t="shared" ref="AJ135:AN135" si="275">P135-Z135+AE135+U135</f>
        <v>0</v>
      </c>
      <c r="AK135" s="46">
        <f t="shared" si="275"/>
        <v>0</v>
      </c>
      <c r="AL135" s="46">
        <f t="shared" si="275"/>
        <v>0</v>
      </c>
      <c r="AM135" s="46">
        <f t="shared" si="275"/>
        <v>0</v>
      </c>
      <c r="AN135" s="46">
        <f t="shared" si="275"/>
        <v>0</v>
      </c>
      <c r="AO135" s="37"/>
      <c r="AP135" s="37"/>
      <c r="AQ135" s="43">
        <f t="shared" si="273"/>
        <v>0</v>
      </c>
      <c r="AR135" s="41"/>
      <c r="AS135" s="41"/>
      <c r="AT135" s="53"/>
      <c r="AU135" s="54"/>
      <c r="AV135" s="54"/>
      <c r="AW135" s="4"/>
      <c r="AX135" s="4"/>
    </row>
    <row r="136" spans="1:50" ht="56.25" customHeight="1" x14ac:dyDescent="0.4">
      <c r="A136" s="35">
        <v>131</v>
      </c>
      <c r="B136" s="55" t="s">
        <v>619</v>
      </c>
      <c r="C136" s="41" t="s">
        <v>38</v>
      </c>
      <c r="D136" s="56" t="s">
        <v>59</v>
      </c>
      <c r="E136" s="57" t="s">
        <v>620</v>
      </c>
      <c r="F136" s="58" t="s">
        <v>621</v>
      </c>
      <c r="G136" s="59"/>
      <c r="H136" s="58"/>
      <c r="I136" s="61" t="s">
        <v>622</v>
      </c>
      <c r="J136" s="74" t="s">
        <v>72</v>
      </c>
      <c r="K136" s="66">
        <v>45574</v>
      </c>
      <c r="L136" s="43" t="s">
        <v>142</v>
      </c>
      <c r="M136" s="43">
        <v>74</v>
      </c>
      <c r="N136" s="53"/>
      <c r="O136" s="43">
        <v>9</v>
      </c>
      <c r="P136" s="45">
        <f t="shared" si="64"/>
        <v>9</v>
      </c>
      <c r="Q136" s="46">
        <f t="shared" ref="Q136:T136" si="276">AJ136</f>
        <v>9</v>
      </c>
      <c r="R136" s="46">
        <f t="shared" si="276"/>
        <v>9</v>
      </c>
      <c r="S136" s="46">
        <f t="shared" si="276"/>
        <v>9</v>
      </c>
      <c r="T136" s="47">
        <f t="shared" si="276"/>
        <v>9</v>
      </c>
      <c r="U136" s="48"/>
      <c r="V136" s="37"/>
      <c r="W136" s="37"/>
      <c r="X136" s="37"/>
      <c r="Y136" s="49"/>
      <c r="Z136" s="138"/>
      <c r="AA136" s="139"/>
      <c r="AB136" s="37"/>
      <c r="AC136" s="37"/>
      <c r="AD136" s="49"/>
      <c r="AE136" s="50"/>
      <c r="AF136" s="37"/>
      <c r="AG136" s="37"/>
      <c r="AH136" s="37"/>
      <c r="AI136" s="49"/>
      <c r="AJ136" s="52">
        <f t="shared" ref="AJ136:AN136" si="277">P136-Z136+AE136+U136</f>
        <v>9</v>
      </c>
      <c r="AK136" s="46">
        <f t="shared" si="277"/>
        <v>9</v>
      </c>
      <c r="AL136" s="46">
        <f t="shared" si="277"/>
        <v>9</v>
      </c>
      <c r="AM136" s="46">
        <f t="shared" si="277"/>
        <v>9</v>
      </c>
      <c r="AN136" s="46">
        <f t="shared" si="277"/>
        <v>9</v>
      </c>
      <c r="AO136" s="37"/>
      <c r="AP136" s="37"/>
      <c r="AQ136" s="43">
        <f t="shared" si="273"/>
        <v>9</v>
      </c>
      <c r="AR136" s="41"/>
      <c r="AS136" s="41"/>
      <c r="AT136" s="53"/>
      <c r="AU136" s="54"/>
      <c r="AV136" s="54"/>
      <c r="AW136" s="4"/>
      <c r="AX136" s="4"/>
    </row>
    <row r="137" spans="1:50" ht="65.25" customHeight="1" x14ac:dyDescent="0.4">
      <c r="A137" s="35">
        <v>132</v>
      </c>
      <c r="B137" s="55" t="s">
        <v>623</v>
      </c>
      <c r="C137" s="41" t="s">
        <v>155</v>
      </c>
      <c r="D137" s="56" t="s">
        <v>59</v>
      </c>
      <c r="E137" s="57" t="s">
        <v>624</v>
      </c>
      <c r="F137" s="58" t="s">
        <v>426</v>
      </c>
      <c r="G137" s="59"/>
      <c r="H137" s="58"/>
      <c r="I137" s="61"/>
      <c r="J137" s="74" t="s">
        <v>386</v>
      </c>
      <c r="K137" s="66">
        <v>45539</v>
      </c>
      <c r="L137" s="43" t="s">
        <v>625</v>
      </c>
      <c r="M137" s="43">
        <v>33</v>
      </c>
      <c r="N137" s="53"/>
      <c r="O137" s="43">
        <v>18</v>
      </c>
      <c r="P137" s="45">
        <f t="shared" si="64"/>
        <v>18</v>
      </c>
      <c r="Q137" s="46">
        <f t="shared" ref="Q137:T137" si="278">AJ137</f>
        <v>18</v>
      </c>
      <c r="R137" s="46">
        <f t="shared" si="278"/>
        <v>18</v>
      </c>
      <c r="S137" s="46">
        <f t="shared" si="278"/>
        <v>18</v>
      </c>
      <c r="T137" s="47">
        <f t="shared" si="278"/>
        <v>18</v>
      </c>
      <c r="U137" s="48"/>
      <c r="V137" s="37"/>
      <c r="W137" s="37"/>
      <c r="X137" s="37"/>
      <c r="Y137" s="49"/>
      <c r="Z137" s="138"/>
      <c r="AA137" s="139"/>
      <c r="AB137" s="37"/>
      <c r="AC137" s="37"/>
      <c r="AD137" s="49"/>
      <c r="AE137" s="50"/>
      <c r="AF137" s="37"/>
      <c r="AG137" s="37"/>
      <c r="AH137" s="37"/>
      <c r="AI137" s="49"/>
      <c r="AJ137" s="52">
        <f t="shared" ref="AJ137:AN137" si="279">P137-Z137+AE137+U137</f>
        <v>18</v>
      </c>
      <c r="AK137" s="46">
        <f t="shared" si="279"/>
        <v>18</v>
      </c>
      <c r="AL137" s="46">
        <f t="shared" si="279"/>
        <v>18</v>
      </c>
      <c r="AM137" s="46">
        <f t="shared" si="279"/>
        <v>18</v>
      </c>
      <c r="AN137" s="46">
        <f t="shared" si="279"/>
        <v>18</v>
      </c>
      <c r="AO137" s="37"/>
      <c r="AP137" s="37"/>
      <c r="AQ137" s="43">
        <f t="shared" si="273"/>
        <v>18</v>
      </c>
      <c r="AR137" s="41"/>
      <c r="AS137" s="41"/>
      <c r="AT137" s="53"/>
      <c r="AU137" s="54"/>
      <c r="AV137" s="54"/>
      <c r="AW137" s="4"/>
      <c r="AX137" s="4"/>
    </row>
    <row r="138" spans="1:50" ht="57.75" customHeight="1" x14ac:dyDescent="0.4">
      <c r="A138" s="35">
        <v>133</v>
      </c>
      <c r="B138" s="656" t="s">
        <v>2003</v>
      </c>
      <c r="C138" s="41" t="s">
        <v>155</v>
      </c>
      <c r="D138" s="56" t="s">
        <v>59</v>
      </c>
      <c r="E138" s="57" t="s">
        <v>627</v>
      </c>
      <c r="F138" s="58" t="s">
        <v>534</v>
      </c>
      <c r="G138" s="59" t="s">
        <v>42</v>
      </c>
      <c r="H138" s="58"/>
      <c r="I138" s="61"/>
      <c r="J138" s="74" t="s">
        <v>386</v>
      </c>
      <c r="K138" s="66">
        <v>45539</v>
      </c>
      <c r="L138" s="43" t="s">
        <v>625</v>
      </c>
      <c r="M138" s="43">
        <v>33</v>
      </c>
      <c r="N138" s="53"/>
      <c r="O138" s="43">
        <v>8</v>
      </c>
      <c r="P138" s="45">
        <f t="shared" si="64"/>
        <v>8</v>
      </c>
      <c r="Q138" s="46">
        <f t="shared" ref="Q138:T138" si="280">AJ138</f>
        <v>8</v>
      </c>
      <c r="R138" s="46">
        <f t="shared" si="280"/>
        <v>8</v>
      </c>
      <c r="S138" s="46">
        <f t="shared" si="280"/>
        <v>8</v>
      </c>
      <c r="T138" s="47">
        <f t="shared" si="280"/>
        <v>8</v>
      </c>
      <c r="U138" s="48"/>
      <c r="V138" s="37"/>
      <c r="W138" s="37"/>
      <c r="X138" s="37"/>
      <c r="Y138" s="49"/>
      <c r="Z138" s="138"/>
      <c r="AA138" s="139"/>
      <c r="AB138" s="37"/>
      <c r="AC138" s="37"/>
      <c r="AD138" s="49"/>
      <c r="AE138" s="50"/>
      <c r="AF138" s="37"/>
      <c r="AG138" s="37"/>
      <c r="AH138" s="37"/>
      <c r="AI138" s="49"/>
      <c r="AJ138" s="52">
        <f t="shared" ref="AJ138:AN138" si="281">P138-Z138+AE138+U138</f>
        <v>8</v>
      </c>
      <c r="AK138" s="46">
        <f t="shared" si="281"/>
        <v>8</v>
      </c>
      <c r="AL138" s="46">
        <f t="shared" si="281"/>
        <v>8</v>
      </c>
      <c r="AM138" s="46">
        <f t="shared" si="281"/>
        <v>8</v>
      </c>
      <c r="AN138" s="46">
        <f t="shared" si="281"/>
        <v>8</v>
      </c>
      <c r="AO138" s="37"/>
      <c r="AP138" s="37"/>
      <c r="AQ138" s="43">
        <f t="shared" si="273"/>
        <v>8</v>
      </c>
      <c r="AR138" s="41"/>
      <c r="AS138" s="41"/>
      <c r="AT138" s="53"/>
      <c r="AU138" s="54"/>
      <c r="AV138" s="54"/>
      <c r="AW138" s="4"/>
      <c r="AX138" s="4"/>
    </row>
    <row r="139" spans="1:50" ht="54" customHeight="1" x14ac:dyDescent="0.4">
      <c r="A139" s="35">
        <v>134</v>
      </c>
      <c r="B139" s="55" t="s">
        <v>2004</v>
      </c>
      <c r="C139" s="41" t="s">
        <v>155</v>
      </c>
      <c r="D139" s="56" t="s">
        <v>59</v>
      </c>
      <c r="E139" s="57" t="s">
        <v>629</v>
      </c>
      <c r="F139" s="58" t="s">
        <v>534</v>
      </c>
      <c r="G139" s="59" t="s">
        <v>42</v>
      </c>
      <c r="H139" s="58"/>
      <c r="I139" s="61"/>
      <c r="J139" s="74" t="s">
        <v>386</v>
      </c>
      <c r="K139" s="66">
        <v>45687</v>
      </c>
      <c r="L139" s="43" t="s">
        <v>625</v>
      </c>
      <c r="M139" s="43">
        <v>146</v>
      </c>
      <c r="N139" s="133" t="s">
        <v>635</v>
      </c>
      <c r="O139" s="43">
        <v>4</v>
      </c>
      <c r="P139" s="45">
        <f t="shared" si="64"/>
        <v>4</v>
      </c>
      <c r="Q139" s="46">
        <f t="shared" ref="Q139:T139" si="282">AJ139</f>
        <v>4</v>
      </c>
      <c r="R139" s="46">
        <f t="shared" si="282"/>
        <v>4</v>
      </c>
      <c r="S139" s="46">
        <f t="shared" si="282"/>
        <v>4</v>
      </c>
      <c r="T139" s="47">
        <f t="shared" si="282"/>
        <v>4</v>
      </c>
      <c r="U139" s="48"/>
      <c r="V139" s="37"/>
      <c r="W139" s="37"/>
      <c r="X139" s="37"/>
      <c r="Y139" s="49">
        <v>1</v>
      </c>
      <c r="Z139" s="138"/>
      <c r="AA139" s="139"/>
      <c r="AB139" s="37"/>
      <c r="AC139" s="37"/>
      <c r="AD139" s="49"/>
      <c r="AE139" s="50"/>
      <c r="AF139" s="37"/>
      <c r="AG139" s="37"/>
      <c r="AH139" s="37"/>
      <c r="AI139" s="49"/>
      <c r="AJ139" s="52">
        <f t="shared" ref="AJ139:AN139" si="283">P139-Z139+AE139+U139</f>
        <v>4</v>
      </c>
      <c r="AK139" s="46">
        <f t="shared" si="283"/>
        <v>4</v>
      </c>
      <c r="AL139" s="46">
        <f t="shared" si="283"/>
        <v>4</v>
      </c>
      <c r="AM139" s="46">
        <f t="shared" si="283"/>
        <v>4</v>
      </c>
      <c r="AN139" s="46">
        <f t="shared" si="283"/>
        <v>5</v>
      </c>
      <c r="AO139" s="37"/>
      <c r="AP139" s="37"/>
      <c r="AQ139" s="43">
        <f t="shared" si="273"/>
        <v>5</v>
      </c>
      <c r="AR139" s="41"/>
      <c r="AS139" s="41"/>
      <c r="AT139" s="53"/>
      <c r="AU139" s="54"/>
      <c r="AV139" s="54"/>
      <c r="AW139" s="4"/>
      <c r="AX139" s="4"/>
    </row>
    <row r="140" spans="1:50" ht="54.75" customHeight="1" x14ac:dyDescent="0.4">
      <c r="A140" s="35">
        <v>135</v>
      </c>
      <c r="B140" s="656" t="s">
        <v>630</v>
      </c>
      <c r="C140" s="41" t="s">
        <v>74</v>
      </c>
      <c r="D140" s="56" t="s">
        <v>59</v>
      </c>
      <c r="E140" s="57" t="s">
        <v>631</v>
      </c>
      <c r="F140" s="58" t="s">
        <v>632</v>
      </c>
      <c r="G140" s="59" t="s">
        <v>42</v>
      </c>
      <c r="H140" s="58"/>
      <c r="I140" s="61" t="s">
        <v>633</v>
      </c>
      <c r="J140" s="74" t="s">
        <v>72</v>
      </c>
      <c r="K140" s="66">
        <v>45574</v>
      </c>
      <c r="L140" s="43" t="s">
        <v>142</v>
      </c>
      <c r="M140" s="43">
        <v>72</v>
      </c>
      <c r="N140" s="53"/>
      <c r="O140" s="43">
        <v>15</v>
      </c>
      <c r="P140" s="45">
        <f t="shared" si="64"/>
        <v>15</v>
      </c>
      <c r="Q140" s="46">
        <f t="shared" ref="Q140:T140" si="284">AJ140</f>
        <v>15</v>
      </c>
      <c r="R140" s="46">
        <f t="shared" si="284"/>
        <v>15</v>
      </c>
      <c r="S140" s="46">
        <f t="shared" si="284"/>
        <v>15</v>
      </c>
      <c r="T140" s="47">
        <f t="shared" si="284"/>
        <v>15</v>
      </c>
      <c r="U140" s="48"/>
      <c r="V140" s="37"/>
      <c r="W140" s="37"/>
      <c r="X140" s="37"/>
      <c r="Y140" s="49"/>
      <c r="Z140" s="138"/>
      <c r="AA140" s="139"/>
      <c r="AB140" s="37"/>
      <c r="AC140" s="37"/>
      <c r="AD140" s="49"/>
      <c r="AE140" s="50"/>
      <c r="AF140" s="37"/>
      <c r="AG140" s="37"/>
      <c r="AH140" s="37"/>
      <c r="AI140" s="49"/>
      <c r="AJ140" s="52">
        <f t="shared" ref="AJ140:AN140" si="285">P140-Z140+AE140+U140</f>
        <v>15</v>
      </c>
      <c r="AK140" s="46">
        <f t="shared" si="285"/>
        <v>15</v>
      </c>
      <c r="AL140" s="46">
        <f t="shared" si="285"/>
        <v>15</v>
      </c>
      <c r="AM140" s="46">
        <f t="shared" si="285"/>
        <v>15</v>
      </c>
      <c r="AN140" s="46">
        <f t="shared" si="285"/>
        <v>15</v>
      </c>
      <c r="AO140" s="37"/>
      <c r="AP140" s="37"/>
      <c r="AQ140" s="43">
        <f t="shared" si="273"/>
        <v>15</v>
      </c>
      <c r="AR140" s="41"/>
      <c r="AS140" s="41"/>
      <c r="AT140" s="53"/>
      <c r="AU140" s="54"/>
      <c r="AV140" s="54"/>
      <c r="AW140" s="4"/>
      <c r="AX140" s="4"/>
    </row>
    <row r="141" spans="1:50" ht="57" customHeight="1" x14ac:dyDescent="0.4">
      <c r="A141" s="35">
        <v>136</v>
      </c>
      <c r="B141" s="55" t="s">
        <v>636</v>
      </c>
      <c r="C141" s="41" t="s">
        <v>155</v>
      </c>
      <c r="D141" s="56" t="s">
        <v>442</v>
      </c>
      <c r="E141" s="57" t="s">
        <v>637</v>
      </c>
      <c r="F141" s="58" t="s">
        <v>510</v>
      </c>
      <c r="G141" s="59" t="s">
        <v>42</v>
      </c>
      <c r="H141" s="58"/>
      <c r="I141" s="61" t="s">
        <v>638</v>
      </c>
      <c r="J141" s="74" t="s">
        <v>44</v>
      </c>
      <c r="K141" s="66">
        <v>45666</v>
      </c>
      <c r="L141" s="43" t="s">
        <v>45</v>
      </c>
      <c r="M141" s="43">
        <v>118</v>
      </c>
      <c r="N141" s="53" t="s">
        <v>643</v>
      </c>
      <c r="O141" s="43">
        <v>0</v>
      </c>
      <c r="P141" s="45">
        <f t="shared" si="64"/>
        <v>0</v>
      </c>
      <c r="Q141" s="46">
        <f t="shared" ref="Q141:T141" si="286">AJ141</f>
        <v>2</v>
      </c>
      <c r="R141" s="46">
        <f t="shared" si="286"/>
        <v>0</v>
      </c>
      <c r="S141" s="46">
        <f t="shared" si="286"/>
        <v>0</v>
      </c>
      <c r="T141" s="47">
        <f t="shared" si="286"/>
        <v>0</v>
      </c>
      <c r="U141" s="48">
        <v>2</v>
      </c>
      <c r="V141" s="37"/>
      <c r="W141" s="37"/>
      <c r="X141" s="37"/>
      <c r="Y141" s="49"/>
      <c r="Z141" s="138"/>
      <c r="AA141" s="139">
        <v>2</v>
      </c>
      <c r="AB141" s="37"/>
      <c r="AC141" s="37"/>
      <c r="AD141" s="49"/>
      <c r="AE141" s="50"/>
      <c r="AF141" s="37"/>
      <c r="AG141" s="37"/>
      <c r="AH141" s="37"/>
      <c r="AI141" s="49"/>
      <c r="AJ141" s="52">
        <f t="shared" ref="AJ141:AN141" si="287">P141-Z141+AE141+U141</f>
        <v>2</v>
      </c>
      <c r="AK141" s="46">
        <f t="shared" si="287"/>
        <v>0</v>
      </c>
      <c r="AL141" s="46">
        <f t="shared" si="287"/>
        <v>0</v>
      </c>
      <c r="AM141" s="46">
        <f t="shared" si="287"/>
        <v>0</v>
      </c>
      <c r="AN141" s="46">
        <f t="shared" si="287"/>
        <v>0</v>
      </c>
      <c r="AO141" s="37"/>
      <c r="AP141" s="37"/>
      <c r="AQ141" s="43">
        <f t="shared" si="273"/>
        <v>0</v>
      </c>
      <c r="AR141" s="41"/>
      <c r="AS141" s="41">
        <v>264</v>
      </c>
      <c r="AT141" s="53" t="s">
        <v>647</v>
      </c>
      <c r="AU141" s="54"/>
      <c r="AV141" s="54"/>
      <c r="AW141" s="4"/>
      <c r="AX141" s="4"/>
    </row>
    <row r="142" spans="1:50" ht="42" customHeight="1" x14ac:dyDescent="0.4">
      <c r="A142" s="35">
        <v>137</v>
      </c>
      <c r="B142" s="55" t="s">
        <v>639</v>
      </c>
      <c r="C142" s="41" t="s">
        <v>155</v>
      </c>
      <c r="D142" s="56" t="s">
        <v>442</v>
      </c>
      <c r="E142" s="57" t="s">
        <v>640</v>
      </c>
      <c r="F142" s="58" t="s">
        <v>641</v>
      </c>
      <c r="G142" s="59" t="s">
        <v>42</v>
      </c>
      <c r="H142" s="58"/>
      <c r="I142" s="61" t="s">
        <v>642</v>
      </c>
      <c r="J142" s="74" t="s">
        <v>72</v>
      </c>
      <c r="K142" s="66">
        <v>45673</v>
      </c>
      <c r="L142" s="43" t="s">
        <v>89</v>
      </c>
      <c r="M142" s="43">
        <v>129</v>
      </c>
      <c r="N142" s="53"/>
      <c r="O142" s="43">
        <v>10</v>
      </c>
      <c r="P142" s="45">
        <f t="shared" si="64"/>
        <v>10</v>
      </c>
      <c r="Q142" s="46">
        <f t="shared" ref="Q142:T142" si="288">AJ142</f>
        <v>10</v>
      </c>
      <c r="R142" s="46">
        <f t="shared" si="288"/>
        <v>10</v>
      </c>
      <c r="S142" s="46">
        <f t="shared" si="288"/>
        <v>20</v>
      </c>
      <c r="T142" s="47">
        <f t="shared" si="288"/>
        <v>20</v>
      </c>
      <c r="U142" s="48"/>
      <c r="V142" s="37"/>
      <c r="W142" s="37">
        <v>10</v>
      </c>
      <c r="X142" s="37"/>
      <c r="Y142" s="49"/>
      <c r="Z142" s="138"/>
      <c r="AA142" s="139"/>
      <c r="AB142" s="37"/>
      <c r="AC142" s="37"/>
      <c r="AD142" s="49"/>
      <c r="AE142" s="50"/>
      <c r="AF142" s="37"/>
      <c r="AG142" s="37"/>
      <c r="AH142" s="37"/>
      <c r="AI142" s="49"/>
      <c r="AJ142" s="52">
        <f t="shared" ref="AJ142:AN142" si="289">P142-Z142+AE142+U142</f>
        <v>10</v>
      </c>
      <c r="AK142" s="46">
        <f t="shared" si="289"/>
        <v>10</v>
      </c>
      <c r="AL142" s="46">
        <f t="shared" si="289"/>
        <v>20</v>
      </c>
      <c r="AM142" s="46">
        <f t="shared" si="289"/>
        <v>20</v>
      </c>
      <c r="AN142" s="46">
        <f t="shared" si="289"/>
        <v>20</v>
      </c>
      <c r="AO142" s="37"/>
      <c r="AP142" s="37"/>
      <c r="AQ142" s="43">
        <f t="shared" si="273"/>
        <v>20</v>
      </c>
      <c r="AR142" s="41"/>
      <c r="AS142" s="41"/>
      <c r="AT142" s="53"/>
      <c r="AU142" s="54"/>
      <c r="AV142" s="54"/>
      <c r="AW142" s="4"/>
      <c r="AX142" s="4"/>
    </row>
    <row r="143" spans="1:50" ht="42" customHeight="1" x14ac:dyDescent="0.4">
      <c r="A143" s="35">
        <v>138</v>
      </c>
      <c r="B143" s="657" t="s">
        <v>644</v>
      </c>
      <c r="C143" s="41" t="s">
        <v>38</v>
      </c>
      <c r="D143" s="37" t="s">
        <v>59</v>
      </c>
      <c r="E143" s="41" t="s">
        <v>59</v>
      </c>
      <c r="F143" s="37" t="s">
        <v>645</v>
      </c>
      <c r="G143" s="38" t="s">
        <v>42</v>
      </c>
      <c r="H143" s="37"/>
      <c r="I143" s="41" t="s">
        <v>646</v>
      </c>
      <c r="J143" s="41" t="s">
        <v>72</v>
      </c>
      <c r="K143" s="72">
        <v>45107</v>
      </c>
      <c r="L143" s="43" t="s">
        <v>109</v>
      </c>
      <c r="M143" s="43">
        <v>395</v>
      </c>
      <c r="N143" s="131" t="s">
        <v>650</v>
      </c>
      <c r="O143" s="43">
        <v>165</v>
      </c>
      <c r="P143" s="45">
        <f t="shared" si="64"/>
        <v>165</v>
      </c>
      <c r="Q143" s="46">
        <f t="shared" ref="Q143:T143" si="290">AJ143</f>
        <v>165</v>
      </c>
      <c r="R143" s="46">
        <f t="shared" si="290"/>
        <v>165</v>
      </c>
      <c r="S143" s="46">
        <f t="shared" si="290"/>
        <v>165</v>
      </c>
      <c r="T143" s="47">
        <f t="shared" si="290"/>
        <v>165</v>
      </c>
      <c r="U143" s="48"/>
      <c r="V143" s="37"/>
      <c r="W143" s="37"/>
      <c r="X143" s="37"/>
      <c r="Y143" s="49"/>
      <c r="Z143" s="138"/>
      <c r="AA143" s="139"/>
      <c r="AB143" s="37"/>
      <c r="AC143" s="37"/>
      <c r="AD143" s="49"/>
      <c r="AE143" s="50"/>
      <c r="AF143" s="37"/>
      <c r="AG143" s="37"/>
      <c r="AH143" s="37"/>
      <c r="AI143" s="49"/>
      <c r="AJ143" s="52">
        <f t="shared" ref="AJ143:AN143" si="291">P143-Z143+AE143+U143</f>
        <v>165</v>
      </c>
      <c r="AK143" s="46">
        <f t="shared" si="291"/>
        <v>165</v>
      </c>
      <c r="AL143" s="46">
        <f t="shared" si="291"/>
        <v>165</v>
      </c>
      <c r="AM143" s="46">
        <f t="shared" si="291"/>
        <v>165</v>
      </c>
      <c r="AN143" s="46">
        <f t="shared" si="291"/>
        <v>165</v>
      </c>
      <c r="AO143" s="37"/>
      <c r="AP143" s="37"/>
      <c r="AQ143" s="655">
        <v>155</v>
      </c>
      <c r="AR143" s="41"/>
      <c r="AS143" s="41"/>
      <c r="AT143" s="53"/>
      <c r="AU143" s="54"/>
      <c r="AV143" s="54"/>
      <c r="AW143" s="4"/>
      <c r="AX143" s="4"/>
    </row>
    <row r="144" spans="1:50" ht="42" customHeight="1" x14ac:dyDescent="0.4">
      <c r="A144" s="35">
        <v>139</v>
      </c>
      <c r="B144" s="657" t="s">
        <v>648</v>
      </c>
      <c r="C144" s="41" t="s">
        <v>38</v>
      </c>
      <c r="D144" s="37" t="s">
        <v>59</v>
      </c>
      <c r="E144" s="41" t="s">
        <v>59</v>
      </c>
      <c r="F144" s="37" t="s">
        <v>645</v>
      </c>
      <c r="G144" s="38" t="s">
        <v>42</v>
      </c>
      <c r="H144" s="37"/>
      <c r="I144" s="41" t="s">
        <v>649</v>
      </c>
      <c r="J144" s="41" t="s">
        <v>72</v>
      </c>
      <c r="K144" s="72">
        <v>45107</v>
      </c>
      <c r="L144" s="43" t="s">
        <v>109</v>
      </c>
      <c r="M144" s="43">
        <v>395</v>
      </c>
      <c r="N144" s="131" t="s">
        <v>650</v>
      </c>
      <c r="O144" s="43">
        <v>165</v>
      </c>
      <c r="P144" s="45">
        <f t="shared" si="64"/>
        <v>165</v>
      </c>
      <c r="Q144" s="46">
        <f t="shared" ref="Q144:T144" si="292">AJ144</f>
        <v>165</v>
      </c>
      <c r="R144" s="46">
        <f t="shared" si="292"/>
        <v>165</v>
      </c>
      <c r="S144" s="46">
        <f t="shared" si="292"/>
        <v>165</v>
      </c>
      <c r="T144" s="47">
        <f t="shared" si="292"/>
        <v>165</v>
      </c>
      <c r="U144" s="48"/>
      <c r="V144" s="37"/>
      <c r="W144" s="37"/>
      <c r="X144" s="37"/>
      <c r="Y144" s="49"/>
      <c r="Z144" s="138"/>
      <c r="AA144" s="139"/>
      <c r="AB144" s="37"/>
      <c r="AC144" s="37"/>
      <c r="AD144" s="49"/>
      <c r="AE144" s="50"/>
      <c r="AF144" s="37"/>
      <c r="AG144" s="37"/>
      <c r="AH144" s="37"/>
      <c r="AI144" s="49"/>
      <c r="AJ144" s="52">
        <f t="shared" ref="AJ144:AN144" si="293">P144-Z144+AE144+U144</f>
        <v>165</v>
      </c>
      <c r="AK144" s="46">
        <f t="shared" si="293"/>
        <v>165</v>
      </c>
      <c r="AL144" s="46">
        <f t="shared" si="293"/>
        <v>165</v>
      </c>
      <c r="AM144" s="46">
        <f t="shared" si="293"/>
        <v>165</v>
      </c>
      <c r="AN144" s="46">
        <f t="shared" si="293"/>
        <v>165</v>
      </c>
      <c r="AO144" s="37"/>
      <c r="AP144" s="37"/>
      <c r="AQ144" s="655">
        <v>155</v>
      </c>
      <c r="AR144" s="41"/>
      <c r="AS144" s="41"/>
      <c r="AT144" s="53"/>
      <c r="AU144" s="54"/>
      <c r="AV144" s="54"/>
      <c r="AW144" s="4"/>
      <c r="AX144" s="4"/>
    </row>
    <row r="145" spans="1:50" ht="42" customHeight="1" x14ac:dyDescent="0.4">
      <c r="A145" s="35">
        <v>140</v>
      </c>
      <c r="B145" s="657" t="s">
        <v>651</v>
      </c>
      <c r="C145" s="41" t="s">
        <v>38</v>
      </c>
      <c r="D145" s="37" t="s">
        <v>59</v>
      </c>
      <c r="E145" s="41" t="s">
        <v>59</v>
      </c>
      <c r="F145" s="37" t="s">
        <v>652</v>
      </c>
      <c r="G145" s="38" t="s">
        <v>42</v>
      </c>
      <c r="H145" s="37"/>
      <c r="I145" s="41" t="s">
        <v>653</v>
      </c>
      <c r="J145" s="41" t="s">
        <v>72</v>
      </c>
      <c r="K145" s="72">
        <v>45107</v>
      </c>
      <c r="L145" s="43" t="s">
        <v>109</v>
      </c>
      <c r="M145" s="43">
        <v>395</v>
      </c>
      <c r="N145" s="44" t="s">
        <v>2010</v>
      </c>
      <c r="O145" s="43">
        <v>152</v>
      </c>
      <c r="P145" s="45">
        <f t="shared" si="64"/>
        <v>152</v>
      </c>
      <c r="Q145" s="46">
        <f t="shared" ref="Q145:T145" si="294">AJ145</f>
        <v>152</v>
      </c>
      <c r="R145" s="46">
        <f t="shared" si="294"/>
        <v>142</v>
      </c>
      <c r="S145" s="46">
        <f t="shared" si="294"/>
        <v>142</v>
      </c>
      <c r="T145" s="47">
        <f t="shared" si="294"/>
        <v>142</v>
      </c>
      <c r="U145" s="48"/>
      <c r="V145" s="37"/>
      <c r="W145" s="37"/>
      <c r="X145" s="37"/>
      <c r="Y145" s="49"/>
      <c r="Z145" s="138"/>
      <c r="AA145" s="139">
        <v>10</v>
      </c>
      <c r="AB145" s="37"/>
      <c r="AC145" s="37"/>
      <c r="AD145" s="49"/>
      <c r="AE145" s="50"/>
      <c r="AF145" s="37"/>
      <c r="AG145" s="37"/>
      <c r="AH145" s="37"/>
      <c r="AI145" s="49"/>
      <c r="AJ145" s="52">
        <f t="shared" ref="AJ145:AN145" si="295">P145-Z145+AE145+U145</f>
        <v>152</v>
      </c>
      <c r="AK145" s="46">
        <f t="shared" si="295"/>
        <v>142</v>
      </c>
      <c r="AL145" s="46">
        <f t="shared" si="295"/>
        <v>142</v>
      </c>
      <c r="AM145" s="46">
        <f t="shared" si="295"/>
        <v>142</v>
      </c>
      <c r="AN145" s="46">
        <f t="shared" si="295"/>
        <v>142</v>
      </c>
      <c r="AO145" s="37"/>
      <c r="AP145" s="37"/>
      <c r="AQ145" s="655">
        <v>132</v>
      </c>
      <c r="AR145" s="41"/>
      <c r="AS145" s="41">
        <v>256</v>
      </c>
      <c r="AT145" s="53"/>
      <c r="AU145" s="54"/>
      <c r="AV145" s="54"/>
      <c r="AW145" s="4"/>
      <c r="AX145" s="4"/>
    </row>
    <row r="146" spans="1:50" ht="42" customHeight="1" x14ac:dyDescent="0.4">
      <c r="A146" s="35">
        <v>141</v>
      </c>
      <c r="B146" s="657" t="s">
        <v>654</v>
      </c>
      <c r="C146" s="41" t="s">
        <v>38</v>
      </c>
      <c r="D146" s="37" t="s">
        <v>59</v>
      </c>
      <c r="E146" s="41" t="s">
        <v>59</v>
      </c>
      <c r="F146" s="37" t="s">
        <v>652</v>
      </c>
      <c r="G146" s="38" t="s">
        <v>42</v>
      </c>
      <c r="H146" s="37"/>
      <c r="I146" s="41" t="s">
        <v>655</v>
      </c>
      <c r="J146" s="41" t="s">
        <v>72</v>
      </c>
      <c r="K146" s="72">
        <v>45107</v>
      </c>
      <c r="L146" s="43" t="s">
        <v>109</v>
      </c>
      <c r="M146" s="43">
        <v>395</v>
      </c>
      <c r="N146" s="44" t="s">
        <v>2011</v>
      </c>
      <c r="O146" s="43">
        <v>152</v>
      </c>
      <c r="P146" s="45">
        <f t="shared" si="64"/>
        <v>152</v>
      </c>
      <c r="Q146" s="46">
        <f t="shared" ref="Q146:T146" si="296">AJ146</f>
        <v>152</v>
      </c>
      <c r="R146" s="46">
        <f t="shared" si="296"/>
        <v>142</v>
      </c>
      <c r="S146" s="46">
        <f t="shared" si="296"/>
        <v>142</v>
      </c>
      <c r="T146" s="47">
        <f t="shared" si="296"/>
        <v>142</v>
      </c>
      <c r="U146" s="48"/>
      <c r="V146" s="37"/>
      <c r="W146" s="37"/>
      <c r="X146" s="37"/>
      <c r="Y146" s="49"/>
      <c r="Z146" s="138"/>
      <c r="AA146" s="139">
        <v>10</v>
      </c>
      <c r="AB146" s="37"/>
      <c r="AC146" s="37"/>
      <c r="AD146" s="49"/>
      <c r="AE146" s="50"/>
      <c r="AF146" s="37"/>
      <c r="AG146" s="37"/>
      <c r="AH146" s="37"/>
      <c r="AI146" s="49"/>
      <c r="AJ146" s="52">
        <f t="shared" ref="AJ146:AN146" si="297">P146-Z146+AE146+U146</f>
        <v>152</v>
      </c>
      <c r="AK146" s="46">
        <f t="shared" si="297"/>
        <v>142</v>
      </c>
      <c r="AL146" s="46">
        <f t="shared" si="297"/>
        <v>142</v>
      </c>
      <c r="AM146" s="46">
        <f t="shared" si="297"/>
        <v>142</v>
      </c>
      <c r="AN146" s="46">
        <f t="shared" si="297"/>
        <v>142</v>
      </c>
      <c r="AO146" s="37"/>
      <c r="AP146" s="37"/>
      <c r="AQ146" s="655">
        <v>132</v>
      </c>
      <c r="AR146" s="41"/>
      <c r="AS146" s="41">
        <v>256</v>
      </c>
      <c r="AT146" s="53"/>
      <c r="AU146" s="54"/>
      <c r="AV146" s="54"/>
      <c r="AW146" s="4"/>
      <c r="AX146" s="4"/>
    </row>
    <row r="147" spans="1:50" ht="42" customHeight="1" x14ac:dyDescent="0.4">
      <c r="A147" s="35">
        <v>142</v>
      </c>
      <c r="B147" s="657" t="s">
        <v>658</v>
      </c>
      <c r="C147" s="41" t="s">
        <v>38</v>
      </c>
      <c r="D147" s="37" t="s">
        <v>176</v>
      </c>
      <c r="E147" s="41" t="s">
        <v>659</v>
      </c>
      <c r="F147" s="37" t="s">
        <v>652</v>
      </c>
      <c r="G147" s="38" t="s">
        <v>42</v>
      </c>
      <c r="H147" s="37"/>
      <c r="I147" s="41" t="s">
        <v>660</v>
      </c>
      <c r="J147" s="41" t="s">
        <v>44</v>
      </c>
      <c r="K147" s="72">
        <v>45666</v>
      </c>
      <c r="L147" s="43" t="s">
        <v>45</v>
      </c>
      <c r="M147" s="43">
        <v>117</v>
      </c>
      <c r="N147" s="44" t="s">
        <v>2012</v>
      </c>
      <c r="O147" s="43">
        <v>13</v>
      </c>
      <c r="P147" s="45">
        <f t="shared" si="64"/>
        <v>13</v>
      </c>
      <c r="Q147" s="46">
        <f t="shared" ref="Q147:T147" si="298">AJ147</f>
        <v>63</v>
      </c>
      <c r="R147" s="46">
        <f t="shared" si="298"/>
        <v>63</v>
      </c>
      <c r="S147" s="46">
        <f t="shared" si="298"/>
        <v>63</v>
      </c>
      <c r="T147" s="47">
        <f t="shared" si="298"/>
        <v>58</v>
      </c>
      <c r="U147" s="48">
        <v>50</v>
      </c>
      <c r="V147" s="37"/>
      <c r="W147" s="37"/>
      <c r="X147" s="37"/>
      <c r="Y147" s="49"/>
      <c r="Z147" s="138"/>
      <c r="AA147" s="139"/>
      <c r="AB147" s="37"/>
      <c r="AC147" s="37">
        <v>5</v>
      </c>
      <c r="AD147" s="49">
        <v>6</v>
      </c>
      <c r="AE147" s="50"/>
      <c r="AF147" s="37"/>
      <c r="AG147" s="37"/>
      <c r="AH147" s="37"/>
      <c r="AI147" s="49"/>
      <c r="AJ147" s="52">
        <f t="shared" ref="AJ147:AN147" si="299">P147-Z147+AE147+U147</f>
        <v>63</v>
      </c>
      <c r="AK147" s="46">
        <f t="shared" si="299"/>
        <v>63</v>
      </c>
      <c r="AL147" s="46">
        <f t="shared" si="299"/>
        <v>63</v>
      </c>
      <c r="AM147" s="46">
        <f t="shared" si="299"/>
        <v>58</v>
      </c>
      <c r="AN147" s="46">
        <f t="shared" si="299"/>
        <v>52</v>
      </c>
      <c r="AO147" s="37"/>
      <c r="AP147" s="37"/>
      <c r="AQ147" s="43">
        <f t="shared" ref="AQ147:AQ160" si="300">AN147</f>
        <v>52</v>
      </c>
      <c r="AR147" s="41"/>
      <c r="AS147" s="41">
        <v>304</v>
      </c>
      <c r="AT147" s="53"/>
      <c r="AU147" s="54"/>
      <c r="AV147" s="54"/>
      <c r="AW147" s="4"/>
      <c r="AX147" s="4"/>
    </row>
    <row r="148" spans="1:50" ht="42" customHeight="1" x14ac:dyDescent="0.5">
      <c r="A148" s="35">
        <v>143</v>
      </c>
      <c r="B148" s="657" t="s">
        <v>662</v>
      </c>
      <c r="C148" s="41" t="s">
        <v>38</v>
      </c>
      <c r="D148" s="37" t="s">
        <v>176</v>
      </c>
      <c r="E148" s="41" t="s">
        <v>659</v>
      </c>
      <c r="F148" s="37" t="s">
        <v>652</v>
      </c>
      <c r="G148" s="107" t="s">
        <v>42</v>
      </c>
      <c r="H148" s="37"/>
      <c r="I148" s="41" t="s">
        <v>663</v>
      </c>
      <c r="J148" s="41" t="s">
        <v>44</v>
      </c>
      <c r="K148" s="72">
        <v>45328</v>
      </c>
      <c r="L148" s="43" t="s">
        <v>45</v>
      </c>
      <c r="M148" s="43">
        <v>117</v>
      </c>
      <c r="N148" s="44" t="s">
        <v>2013</v>
      </c>
      <c r="O148" s="43">
        <v>13</v>
      </c>
      <c r="P148" s="45">
        <f t="shared" si="64"/>
        <v>13</v>
      </c>
      <c r="Q148" s="46">
        <f t="shared" ref="Q148:T148" si="301">AJ148</f>
        <v>63</v>
      </c>
      <c r="R148" s="46">
        <f t="shared" si="301"/>
        <v>63</v>
      </c>
      <c r="S148" s="46">
        <f t="shared" si="301"/>
        <v>63</v>
      </c>
      <c r="T148" s="47">
        <f t="shared" si="301"/>
        <v>58</v>
      </c>
      <c r="U148" s="48">
        <v>50</v>
      </c>
      <c r="V148" s="37"/>
      <c r="W148" s="37"/>
      <c r="X148" s="37"/>
      <c r="Y148" s="49"/>
      <c r="Z148" s="138"/>
      <c r="AA148" s="139"/>
      <c r="AB148" s="37"/>
      <c r="AC148" s="37">
        <v>5</v>
      </c>
      <c r="AD148" s="49">
        <v>6</v>
      </c>
      <c r="AE148" s="50"/>
      <c r="AF148" s="37"/>
      <c r="AG148" s="37"/>
      <c r="AH148" s="37"/>
      <c r="AI148" s="49"/>
      <c r="AJ148" s="52">
        <f t="shared" ref="AJ148:AN148" si="302">P148-Z148+AE148+U148</f>
        <v>63</v>
      </c>
      <c r="AK148" s="46">
        <f t="shared" si="302"/>
        <v>63</v>
      </c>
      <c r="AL148" s="46">
        <f t="shared" si="302"/>
        <v>63</v>
      </c>
      <c r="AM148" s="46">
        <f t="shared" si="302"/>
        <v>58</v>
      </c>
      <c r="AN148" s="46">
        <f t="shared" si="302"/>
        <v>52</v>
      </c>
      <c r="AO148" s="37"/>
      <c r="AP148" s="37"/>
      <c r="AQ148" s="43">
        <f t="shared" si="300"/>
        <v>52</v>
      </c>
      <c r="AR148" s="41"/>
      <c r="AS148" s="41">
        <v>304</v>
      </c>
      <c r="AT148" s="53"/>
      <c r="AU148" s="54"/>
      <c r="AV148" s="54"/>
      <c r="AW148" s="4"/>
      <c r="AX148" s="4"/>
    </row>
    <row r="149" spans="1:50" ht="62.25" customHeight="1" x14ac:dyDescent="0.4">
      <c r="A149" s="35">
        <v>144</v>
      </c>
      <c r="B149" s="67" t="s">
        <v>666</v>
      </c>
      <c r="C149" s="41" t="s">
        <v>155</v>
      </c>
      <c r="D149" s="37" t="s">
        <v>176</v>
      </c>
      <c r="E149" s="41" t="s">
        <v>667</v>
      </c>
      <c r="F149" s="37" t="s">
        <v>668</v>
      </c>
      <c r="G149" s="38" t="s">
        <v>42</v>
      </c>
      <c r="H149" s="37"/>
      <c r="I149" s="41"/>
      <c r="J149" s="41" t="s">
        <v>386</v>
      </c>
      <c r="K149" s="72">
        <v>45539</v>
      </c>
      <c r="L149" s="43" t="s">
        <v>625</v>
      </c>
      <c r="M149" s="43">
        <v>33</v>
      </c>
      <c r="N149" s="44"/>
      <c r="O149" s="43">
        <v>2</v>
      </c>
      <c r="P149" s="45">
        <f t="shared" si="64"/>
        <v>2</v>
      </c>
      <c r="Q149" s="46">
        <f t="shared" ref="Q149:Q217" si="303">AJ149</f>
        <v>2</v>
      </c>
      <c r="R149" s="37">
        <v>2</v>
      </c>
      <c r="S149" s="37">
        <v>2</v>
      </c>
      <c r="T149" s="132">
        <v>2</v>
      </c>
      <c r="U149" s="48"/>
      <c r="V149" s="37"/>
      <c r="W149" s="37"/>
      <c r="X149" s="37"/>
      <c r="Y149" s="49"/>
      <c r="Z149" s="138"/>
      <c r="AA149" s="139"/>
      <c r="AB149" s="37"/>
      <c r="AC149" s="37"/>
      <c r="AD149" s="49"/>
      <c r="AE149" s="50"/>
      <c r="AF149" s="37"/>
      <c r="AG149" s="37"/>
      <c r="AH149" s="37"/>
      <c r="AI149" s="49"/>
      <c r="AJ149" s="52">
        <f t="shared" ref="AJ149:AN149" si="304">P149-Z149+AE149+U149</f>
        <v>2</v>
      </c>
      <c r="AK149" s="46">
        <f t="shared" si="304"/>
        <v>2</v>
      </c>
      <c r="AL149" s="37">
        <f t="shared" si="304"/>
        <v>2</v>
      </c>
      <c r="AM149" s="37">
        <f t="shared" si="304"/>
        <v>2</v>
      </c>
      <c r="AN149" s="37">
        <f t="shared" si="304"/>
        <v>2</v>
      </c>
      <c r="AO149" s="37"/>
      <c r="AP149" s="37"/>
      <c r="AQ149" s="43">
        <f t="shared" si="300"/>
        <v>2</v>
      </c>
      <c r="AR149" s="41"/>
      <c r="AS149" s="41"/>
      <c r="AT149" s="53"/>
      <c r="AU149" s="54"/>
      <c r="AV149" s="54"/>
      <c r="AW149" s="4"/>
      <c r="AX149" s="4"/>
    </row>
    <row r="150" spans="1:50" ht="42" customHeight="1" x14ac:dyDescent="0.4">
      <c r="A150" s="35">
        <v>145</v>
      </c>
      <c r="B150" s="53" t="s">
        <v>669</v>
      </c>
      <c r="C150" s="41" t="s">
        <v>38</v>
      </c>
      <c r="D150" s="37" t="s">
        <v>59</v>
      </c>
      <c r="E150" s="41" t="s">
        <v>59</v>
      </c>
      <c r="F150" s="37"/>
      <c r="G150" s="38" t="s">
        <v>42</v>
      </c>
      <c r="H150" s="37"/>
      <c r="I150" s="41" t="s">
        <v>670</v>
      </c>
      <c r="J150" s="41" t="s">
        <v>72</v>
      </c>
      <c r="K150" s="66">
        <v>44592</v>
      </c>
      <c r="L150" s="43"/>
      <c r="M150" s="43"/>
      <c r="N150" s="41"/>
      <c r="O150" s="43">
        <v>14</v>
      </c>
      <c r="P150" s="45">
        <f t="shared" si="64"/>
        <v>14</v>
      </c>
      <c r="Q150" s="46">
        <f t="shared" si="303"/>
        <v>14</v>
      </c>
      <c r="R150" s="46">
        <f t="shared" ref="R150:T150" si="305">AK150</f>
        <v>14</v>
      </c>
      <c r="S150" s="46">
        <f t="shared" si="305"/>
        <v>14</v>
      </c>
      <c r="T150" s="47">
        <f t="shared" si="305"/>
        <v>14</v>
      </c>
      <c r="U150" s="48"/>
      <c r="V150" s="37"/>
      <c r="W150" s="37"/>
      <c r="X150" s="37"/>
      <c r="Y150" s="49"/>
      <c r="Z150" s="138"/>
      <c r="AA150" s="139"/>
      <c r="AB150" s="37"/>
      <c r="AC150" s="37"/>
      <c r="AD150" s="49"/>
      <c r="AE150" s="50"/>
      <c r="AF150" s="37"/>
      <c r="AG150" s="37"/>
      <c r="AH150" s="37"/>
      <c r="AI150" s="49"/>
      <c r="AJ150" s="52">
        <f t="shared" ref="AJ150:AN150" si="306">P150-Z150+AE150+U150</f>
        <v>14</v>
      </c>
      <c r="AK150" s="46">
        <f t="shared" si="306"/>
        <v>14</v>
      </c>
      <c r="AL150" s="46">
        <f t="shared" si="306"/>
        <v>14</v>
      </c>
      <c r="AM150" s="46">
        <f t="shared" si="306"/>
        <v>14</v>
      </c>
      <c r="AN150" s="46">
        <f t="shared" si="306"/>
        <v>14</v>
      </c>
      <c r="AO150" s="37"/>
      <c r="AP150" s="37"/>
      <c r="AQ150" s="43">
        <f t="shared" si="300"/>
        <v>14</v>
      </c>
      <c r="AR150" s="41"/>
      <c r="AS150" s="41"/>
      <c r="AT150" s="53"/>
      <c r="AU150" s="54"/>
      <c r="AV150" s="54"/>
      <c r="AW150" s="4"/>
      <c r="AX150" s="4"/>
    </row>
    <row r="151" spans="1:50" ht="42" customHeight="1" x14ac:dyDescent="0.4">
      <c r="A151" s="35">
        <v>146</v>
      </c>
      <c r="B151" s="53" t="s">
        <v>671</v>
      </c>
      <c r="C151" s="41" t="s">
        <v>91</v>
      </c>
      <c r="D151" s="41" t="s">
        <v>58</v>
      </c>
      <c r="E151" s="41" t="s">
        <v>672</v>
      </c>
      <c r="F151" s="41" t="s">
        <v>673</v>
      </c>
      <c r="G151" s="53" t="s">
        <v>42</v>
      </c>
      <c r="H151" s="74">
        <v>14720</v>
      </c>
      <c r="I151" s="41" t="s">
        <v>674</v>
      </c>
      <c r="J151" s="41" t="s">
        <v>72</v>
      </c>
      <c r="K151" s="72">
        <v>44943</v>
      </c>
      <c r="L151" s="43">
        <v>393169019786</v>
      </c>
      <c r="M151" s="43">
        <v>264</v>
      </c>
      <c r="N151" s="41"/>
      <c r="O151" s="43">
        <v>1</v>
      </c>
      <c r="P151" s="45">
        <f t="shared" si="64"/>
        <v>1</v>
      </c>
      <c r="Q151" s="46">
        <f t="shared" si="303"/>
        <v>1</v>
      </c>
      <c r="R151" s="46">
        <f t="shared" ref="R151:T151" si="307">AK151</f>
        <v>1</v>
      </c>
      <c r="S151" s="46">
        <f t="shared" si="307"/>
        <v>1</v>
      </c>
      <c r="T151" s="47">
        <f t="shared" si="307"/>
        <v>1</v>
      </c>
      <c r="U151" s="48"/>
      <c r="V151" s="37"/>
      <c r="W151" s="37"/>
      <c r="X151" s="37"/>
      <c r="Y151" s="49"/>
      <c r="Z151" s="138"/>
      <c r="AA151" s="139"/>
      <c r="AB151" s="37"/>
      <c r="AC151" s="37"/>
      <c r="AD151" s="49"/>
      <c r="AE151" s="50"/>
      <c r="AF151" s="37"/>
      <c r="AG151" s="37"/>
      <c r="AH151" s="37"/>
      <c r="AI151" s="49"/>
      <c r="AJ151" s="52">
        <f t="shared" ref="AJ151:AN151" si="308">P151-Z151+AE151+U151</f>
        <v>1</v>
      </c>
      <c r="AK151" s="46">
        <f t="shared" si="308"/>
        <v>1</v>
      </c>
      <c r="AL151" s="46">
        <f t="shared" si="308"/>
        <v>1</v>
      </c>
      <c r="AM151" s="46">
        <f t="shared" si="308"/>
        <v>1</v>
      </c>
      <c r="AN151" s="46">
        <f t="shared" si="308"/>
        <v>1</v>
      </c>
      <c r="AO151" s="37"/>
      <c r="AP151" s="37"/>
      <c r="AQ151" s="43">
        <f t="shared" si="300"/>
        <v>1</v>
      </c>
      <c r="AR151" s="41"/>
      <c r="AS151" s="41"/>
      <c r="AT151" s="53"/>
      <c r="AU151" s="54"/>
      <c r="AV151" s="54"/>
      <c r="AW151" s="4"/>
      <c r="AX151" s="4"/>
    </row>
    <row r="152" spans="1:50" ht="42" customHeight="1" x14ac:dyDescent="0.4">
      <c r="A152" s="35">
        <v>147</v>
      </c>
      <c r="B152" s="53" t="s">
        <v>675</v>
      </c>
      <c r="C152" s="41" t="s">
        <v>190</v>
      </c>
      <c r="D152" s="41" t="s">
        <v>176</v>
      </c>
      <c r="E152" s="41" t="s">
        <v>676</v>
      </c>
      <c r="F152" s="41" t="s">
        <v>677</v>
      </c>
      <c r="G152" s="53" t="s">
        <v>42</v>
      </c>
      <c r="H152" s="74"/>
      <c r="I152" s="41"/>
      <c r="J152" s="41" t="s">
        <v>678</v>
      </c>
      <c r="K152" s="72">
        <v>45559</v>
      </c>
      <c r="L152" s="43" t="s">
        <v>679</v>
      </c>
      <c r="M152" s="43">
        <v>55</v>
      </c>
      <c r="N152" s="53"/>
      <c r="O152" s="43">
        <v>0</v>
      </c>
      <c r="P152" s="45">
        <f t="shared" si="64"/>
        <v>0</v>
      </c>
      <c r="Q152" s="46">
        <f t="shared" si="303"/>
        <v>0</v>
      </c>
      <c r="R152" s="46">
        <f t="shared" ref="R152:T152" si="309">AK152</f>
        <v>0</v>
      </c>
      <c r="S152" s="46">
        <f t="shared" si="309"/>
        <v>0</v>
      </c>
      <c r="T152" s="47">
        <f t="shared" si="309"/>
        <v>0</v>
      </c>
      <c r="U152" s="48"/>
      <c r="V152" s="37"/>
      <c r="W152" s="37"/>
      <c r="X152" s="37"/>
      <c r="Y152" s="49"/>
      <c r="Z152" s="50"/>
      <c r="AA152" s="139"/>
      <c r="AB152" s="37"/>
      <c r="AC152" s="37"/>
      <c r="AD152" s="49"/>
      <c r="AE152" s="50"/>
      <c r="AF152" s="37"/>
      <c r="AG152" s="37"/>
      <c r="AH152" s="37"/>
      <c r="AI152" s="49"/>
      <c r="AJ152" s="52">
        <f t="shared" ref="AJ152:AN152" si="310">P152-Z152+AE152+U152</f>
        <v>0</v>
      </c>
      <c r="AK152" s="46">
        <f t="shared" si="310"/>
        <v>0</v>
      </c>
      <c r="AL152" s="46">
        <f t="shared" si="310"/>
        <v>0</v>
      </c>
      <c r="AM152" s="46">
        <f t="shared" si="310"/>
        <v>0</v>
      </c>
      <c r="AN152" s="46">
        <f t="shared" si="310"/>
        <v>0</v>
      </c>
      <c r="AO152" s="37"/>
      <c r="AP152" s="37"/>
      <c r="AQ152" s="43">
        <f t="shared" si="300"/>
        <v>0</v>
      </c>
      <c r="AR152" s="41"/>
      <c r="AS152" s="41"/>
      <c r="AT152" s="53"/>
      <c r="AU152" s="54"/>
      <c r="AV152" s="54"/>
      <c r="AW152" s="4"/>
      <c r="AX152" s="4"/>
    </row>
    <row r="153" spans="1:50" ht="42" customHeight="1" x14ac:dyDescent="0.4">
      <c r="A153" s="35">
        <v>148</v>
      </c>
      <c r="B153" s="657" t="s">
        <v>680</v>
      </c>
      <c r="C153" s="41" t="s">
        <v>74</v>
      </c>
      <c r="D153" s="41" t="s">
        <v>411</v>
      </c>
      <c r="E153" s="41" t="s">
        <v>681</v>
      </c>
      <c r="F153" s="41" t="s">
        <v>682</v>
      </c>
      <c r="G153" s="53" t="s">
        <v>42</v>
      </c>
      <c r="H153" s="74"/>
      <c r="I153" s="41" t="s">
        <v>681</v>
      </c>
      <c r="J153" s="41" t="s">
        <v>72</v>
      </c>
      <c r="K153" s="72">
        <v>45566</v>
      </c>
      <c r="L153" s="43" t="s">
        <v>277</v>
      </c>
      <c r="M153" s="43">
        <v>68</v>
      </c>
      <c r="N153" s="53"/>
      <c r="O153" s="43">
        <v>0</v>
      </c>
      <c r="P153" s="45">
        <f t="shared" si="64"/>
        <v>0</v>
      </c>
      <c r="Q153" s="46">
        <f t="shared" si="303"/>
        <v>0</v>
      </c>
      <c r="R153" s="46">
        <f t="shared" ref="R153:T153" si="311">AK153</f>
        <v>0</v>
      </c>
      <c r="S153" s="46">
        <f t="shared" si="311"/>
        <v>0</v>
      </c>
      <c r="T153" s="47">
        <f t="shared" si="311"/>
        <v>0</v>
      </c>
      <c r="U153" s="48"/>
      <c r="V153" s="37"/>
      <c r="W153" s="37"/>
      <c r="X153" s="37"/>
      <c r="Y153" s="49"/>
      <c r="Z153" s="50"/>
      <c r="AA153" s="139"/>
      <c r="AB153" s="37"/>
      <c r="AC153" s="37"/>
      <c r="AD153" s="49"/>
      <c r="AE153" s="50"/>
      <c r="AF153" s="37"/>
      <c r="AG153" s="37"/>
      <c r="AH153" s="37"/>
      <c r="AI153" s="49"/>
      <c r="AJ153" s="52">
        <f t="shared" ref="AJ153:AN153" si="312">P153-Z153+AE153+U153</f>
        <v>0</v>
      </c>
      <c r="AK153" s="46">
        <f t="shared" si="312"/>
        <v>0</v>
      </c>
      <c r="AL153" s="46">
        <f t="shared" si="312"/>
        <v>0</v>
      </c>
      <c r="AM153" s="46">
        <f t="shared" si="312"/>
        <v>0</v>
      </c>
      <c r="AN153" s="46">
        <f t="shared" si="312"/>
        <v>0</v>
      </c>
      <c r="AO153" s="37"/>
      <c r="AP153" s="37"/>
      <c r="AQ153" s="43">
        <f t="shared" si="300"/>
        <v>0</v>
      </c>
      <c r="AR153" s="41"/>
      <c r="AS153" s="41"/>
      <c r="AT153" s="53"/>
      <c r="AU153" s="54"/>
      <c r="AV153" s="54"/>
      <c r="AW153" s="4"/>
      <c r="AX153" s="4"/>
    </row>
    <row r="154" spans="1:50" ht="42" customHeight="1" x14ac:dyDescent="0.4">
      <c r="A154" s="35">
        <v>149</v>
      </c>
      <c r="B154" s="658" t="s">
        <v>683</v>
      </c>
      <c r="C154" s="41" t="s">
        <v>74</v>
      </c>
      <c r="D154" s="41" t="s">
        <v>411</v>
      </c>
      <c r="E154" s="41" t="s">
        <v>684</v>
      </c>
      <c r="F154" s="41" t="s">
        <v>685</v>
      </c>
      <c r="G154" s="53" t="s">
        <v>42</v>
      </c>
      <c r="H154" s="74"/>
      <c r="I154" s="41" t="s">
        <v>684</v>
      </c>
      <c r="J154" s="41" t="s">
        <v>72</v>
      </c>
      <c r="K154" s="72">
        <v>45566</v>
      </c>
      <c r="L154" s="43" t="s">
        <v>277</v>
      </c>
      <c r="M154" s="43">
        <v>68</v>
      </c>
      <c r="N154" s="53"/>
      <c r="O154" s="43">
        <v>1</v>
      </c>
      <c r="P154" s="45">
        <f t="shared" si="64"/>
        <v>1</v>
      </c>
      <c r="Q154" s="46">
        <f t="shared" si="303"/>
        <v>1</v>
      </c>
      <c r="R154" s="46">
        <f t="shared" ref="R154:T154" si="313">AK154</f>
        <v>1</v>
      </c>
      <c r="S154" s="46">
        <f t="shared" si="313"/>
        <v>1</v>
      </c>
      <c r="T154" s="47">
        <f t="shared" si="313"/>
        <v>1</v>
      </c>
      <c r="U154" s="48"/>
      <c r="V154" s="37"/>
      <c r="W154" s="37"/>
      <c r="X154" s="37"/>
      <c r="Y154" s="49"/>
      <c r="Z154" s="50"/>
      <c r="AA154" s="139"/>
      <c r="AB154" s="37"/>
      <c r="AC154" s="37"/>
      <c r="AD154" s="49"/>
      <c r="AE154" s="50"/>
      <c r="AF154" s="37"/>
      <c r="AG154" s="37"/>
      <c r="AH154" s="37"/>
      <c r="AI154" s="49"/>
      <c r="AJ154" s="52">
        <f t="shared" ref="AJ154:AN154" si="314">P154-Z154+AE154+U154</f>
        <v>1</v>
      </c>
      <c r="AK154" s="46">
        <f t="shared" si="314"/>
        <v>1</v>
      </c>
      <c r="AL154" s="46">
        <f t="shared" si="314"/>
        <v>1</v>
      </c>
      <c r="AM154" s="46">
        <f t="shared" si="314"/>
        <v>1</v>
      </c>
      <c r="AN154" s="46">
        <f t="shared" si="314"/>
        <v>1</v>
      </c>
      <c r="AO154" s="37"/>
      <c r="AP154" s="37"/>
      <c r="AQ154" s="43">
        <f t="shared" si="300"/>
        <v>1</v>
      </c>
      <c r="AR154" s="41"/>
      <c r="AS154" s="41"/>
      <c r="AT154" s="53"/>
      <c r="AU154" s="54"/>
      <c r="AV154" s="54"/>
      <c r="AW154" s="4"/>
      <c r="AX154" s="4"/>
    </row>
    <row r="155" spans="1:50" ht="42" customHeight="1" x14ac:dyDescent="0.4">
      <c r="A155" s="35">
        <v>150</v>
      </c>
      <c r="B155" s="44" t="s">
        <v>686</v>
      </c>
      <c r="C155" s="44" t="s">
        <v>155</v>
      </c>
      <c r="D155" s="41"/>
      <c r="E155" s="41" t="s">
        <v>687</v>
      </c>
      <c r="F155" s="41"/>
      <c r="G155" s="44"/>
      <c r="H155" s="41"/>
      <c r="I155" s="44"/>
      <c r="J155" s="41" t="s">
        <v>72</v>
      </c>
      <c r="K155" s="72"/>
      <c r="L155" s="43"/>
      <c r="M155" s="43"/>
      <c r="N155" s="44"/>
      <c r="O155" s="43">
        <v>49</v>
      </c>
      <c r="P155" s="45">
        <f t="shared" si="64"/>
        <v>49</v>
      </c>
      <c r="Q155" s="46">
        <f t="shared" si="303"/>
        <v>49</v>
      </c>
      <c r="R155" s="46">
        <f t="shared" ref="R155:T155" si="315">AK155</f>
        <v>49</v>
      </c>
      <c r="S155" s="46">
        <f t="shared" si="315"/>
        <v>49</v>
      </c>
      <c r="T155" s="47">
        <f t="shared" si="315"/>
        <v>49</v>
      </c>
      <c r="U155" s="48"/>
      <c r="V155" s="37"/>
      <c r="W155" s="37"/>
      <c r="X155" s="37"/>
      <c r="Y155" s="49"/>
      <c r="Z155" s="50"/>
      <c r="AA155" s="37"/>
      <c r="AB155" s="37"/>
      <c r="AC155" s="37"/>
      <c r="AD155" s="49"/>
      <c r="AE155" s="50"/>
      <c r="AF155" s="37"/>
      <c r="AG155" s="37"/>
      <c r="AH155" s="37"/>
      <c r="AI155" s="49"/>
      <c r="AJ155" s="52">
        <f t="shared" ref="AJ155:AN155" si="316">P155-Z155+AE155+U155</f>
        <v>49</v>
      </c>
      <c r="AK155" s="46">
        <f t="shared" si="316"/>
        <v>49</v>
      </c>
      <c r="AL155" s="46">
        <f t="shared" si="316"/>
        <v>49</v>
      </c>
      <c r="AM155" s="46">
        <f t="shared" si="316"/>
        <v>49</v>
      </c>
      <c r="AN155" s="46">
        <f t="shared" si="316"/>
        <v>49</v>
      </c>
      <c r="AO155" s="37"/>
      <c r="AP155" s="37"/>
      <c r="AQ155" s="43">
        <f t="shared" si="300"/>
        <v>49</v>
      </c>
      <c r="AR155" s="41"/>
      <c r="AS155" s="41"/>
      <c r="AT155" s="53"/>
      <c r="AU155" s="54"/>
      <c r="AV155" s="54"/>
      <c r="AW155" s="4"/>
      <c r="AX155" s="4"/>
    </row>
    <row r="156" spans="1:50" ht="42" customHeight="1" x14ac:dyDescent="0.4">
      <c r="A156" s="35">
        <v>151</v>
      </c>
      <c r="B156" s="44" t="s">
        <v>688</v>
      </c>
      <c r="C156" s="44" t="s">
        <v>155</v>
      </c>
      <c r="D156" s="41"/>
      <c r="E156" s="41" t="s">
        <v>689</v>
      </c>
      <c r="F156" s="41"/>
      <c r="G156" s="44"/>
      <c r="H156" s="41"/>
      <c r="I156" s="44"/>
      <c r="J156" s="41" t="s">
        <v>72</v>
      </c>
      <c r="K156" s="41"/>
      <c r="L156" s="43"/>
      <c r="M156" s="43">
        <v>88</v>
      </c>
      <c r="N156" s="44"/>
      <c r="O156" s="43">
        <v>4</v>
      </c>
      <c r="P156" s="45">
        <f t="shared" si="64"/>
        <v>4</v>
      </c>
      <c r="Q156" s="46">
        <f t="shared" si="303"/>
        <v>4</v>
      </c>
      <c r="R156" s="46">
        <f t="shared" ref="R156:T156" si="317">AK156</f>
        <v>4</v>
      </c>
      <c r="S156" s="46">
        <f t="shared" si="317"/>
        <v>4</v>
      </c>
      <c r="T156" s="47">
        <f t="shared" si="317"/>
        <v>4</v>
      </c>
      <c r="U156" s="48"/>
      <c r="V156" s="37"/>
      <c r="W156" s="37"/>
      <c r="X156" s="37"/>
      <c r="Y156" s="49"/>
      <c r="Z156" s="50"/>
      <c r="AA156" s="37"/>
      <c r="AB156" s="37"/>
      <c r="AC156" s="37"/>
      <c r="AD156" s="49"/>
      <c r="AE156" s="50"/>
      <c r="AF156" s="37"/>
      <c r="AG156" s="37"/>
      <c r="AH156" s="37"/>
      <c r="AI156" s="49"/>
      <c r="AJ156" s="52">
        <f t="shared" ref="AJ156:AN156" si="318">P156-Z156+AE156+U156</f>
        <v>4</v>
      </c>
      <c r="AK156" s="46">
        <f t="shared" si="318"/>
        <v>4</v>
      </c>
      <c r="AL156" s="46">
        <f t="shared" si="318"/>
        <v>4</v>
      </c>
      <c r="AM156" s="46">
        <f t="shared" si="318"/>
        <v>4</v>
      </c>
      <c r="AN156" s="46">
        <f t="shared" si="318"/>
        <v>4</v>
      </c>
      <c r="AO156" s="37"/>
      <c r="AP156" s="37"/>
      <c r="AQ156" s="43">
        <f t="shared" si="300"/>
        <v>4</v>
      </c>
      <c r="AR156" s="41"/>
      <c r="AS156" s="41"/>
      <c r="AT156" s="53"/>
      <c r="AU156" s="54"/>
      <c r="AV156" s="54"/>
      <c r="AW156" s="4"/>
      <c r="AX156" s="4"/>
    </row>
    <row r="157" spans="1:50" ht="42" customHeight="1" x14ac:dyDescent="0.4">
      <c r="A157" s="35">
        <v>152</v>
      </c>
      <c r="B157" s="44" t="s">
        <v>690</v>
      </c>
      <c r="C157" s="44"/>
      <c r="D157" s="41"/>
      <c r="E157" s="41" t="s">
        <v>689</v>
      </c>
      <c r="F157" s="41"/>
      <c r="G157" s="44"/>
      <c r="H157" s="41"/>
      <c r="I157" s="44"/>
      <c r="J157" s="41" t="s">
        <v>72</v>
      </c>
      <c r="K157" s="41"/>
      <c r="L157" s="43"/>
      <c r="M157" s="43">
        <v>88</v>
      </c>
      <c r="N157" s="44"/>
      <c r="O157" s="43">
        <v>0</v>
      </c>
      <c r="P157" s="45">
        <f t="shared" si="64"/>
        <v>0</v>
      </c>
      <c r="Q157" s="46">
        <f t="shared" si="303"/>
        <v>0</v>
      </c>
      <c r="R157" s="46">
        <f t="shared" ref="R157:T157" si="319">AK157</f>
        <v>0</v>
      </c>
      <c r="S157" s="46">
        <f t="shared" si="319"/>
        <v>0</v>
      </c>
      <c r="T157" s="47">
        <f t="shared" si="319"/>
        <v>0</v>
      </c>
      <c r="U157" s="48"/>
      <c r="V157" s="37"/>
      <c r="W157" s="37"/>
      <c r="X157" s="37"/>
      <c r="Y157" s="49"/>
      <c r="Z157" s="50"/>
      <c r="AA157" s="37"/>
      <c r="AB157" s="37"/>
      <c r="AC157" s="37"/>
      <c r="AD157" s="49"/>
      <c r="AE157" s="50"/>
      <c r="AF157" s="37"/>
      <c r="AG157" s="37"/>
      <c r="AH157" s="37"/>
      <c r="AI157" s="49"/>
      <c r="AJ157" s="52">
        <f t="shared" ref="AJ157:AN157" si="320">P157-Z157+AE157+U157</f>
        <v>0</v>
      </c>
      <c r="AK157" s="46">
        <f t="shared" si="320"/>
        <v>0</v>
      </c>
      <c r="AL157" s="46">
        <f t="shared" si="320"/>
        <v>0</v>
      </c>
      <c r="AM157" s="46">
        <f t="shared" si="320"/>
        <v>0</v>
      </c>
      <c r="AN157" s="46">
        <f t="shared" si="320"/>
        <v>0</v>
      </c>
      <c r="AO157" s="37"/>
      <c r="AP157" s="37"/>
      <c r="AQ157" s="43">
        <f t="shared" si="300"/>
        <v>0</v>
      </c>
      <c r="AR157" s="41"/>
      <c r="AS157" s="41"/>
      <c r="AT157" s="53"/>
      <c r="AU157" s="54"/>
      <c r="AV157" s="54"/>
      <c r="AW157" s="4"/>
      <c r="AX157" s="4"/>
    </row>
    <row r="158" spans="1:50" ht="42" customHeight="1" x14ac:dyDescent="0.4">
      <c r="A158" s="35">
        <v>153</v>
      </c>
      <c r="B158" s="53" t="s">
        <v>691</v>
      </c>
      <c r="C158" s="41" t="s">
        <v>38</v>
      </c>
      <c r="D158" s="41" t="s">
        <v>59</v>
      </c>
      <c r="E158" s="41" t="s">
        <v>692</v>
      </c>
      <c r="F158" s="41" t="s">
        <v>87</v>
      </c>
      <c r="G158" s="53"/>
      <c r="H158" s="74">
        <v>3800</v>
      </c>
      <c r="I158" s="41" t="s">
        <v>692</v>
      </c>
      <c r="J158" s="41" t="s">
        <v>72</v>
      </c>
      <c r="K158" s="72">
        <v>45139</v>
      </c>
      <c r="L158" s="43">
        <v>781781092133</v>
      </c>
      <c r="M158" s="43">
        <v>419</v>
      </c>
      <c r="N158" s="44"/>
      <c r="O158" s="43">
        <v>0</v>
      </c>
      <c r="P158" s="45">
        <f t="shared" si="64"/>
        <v>0</v>
      </c>
      <c r="Q158" s="46">
        <f t="shared" si="303"/>
        <v>0</v>
      </c>
      <c r="R158" s="46">
        <f t="shared" ref="R158:T158" si="321">AK158</f>
        <v>0</v>
      </c>
      <c r="S158" s="46">
        <f t="shared" si="321"/>
        <v>0</v>
      </c>
      <c r="T158" s="47">
        <f t="shared" si="321"/>
        <v>0</v>
      </c>
      <c r="U158" s="48"/>
      <c r="V158" s="37"/>
      <c r="W158" s="37"/>
      <c r="X158" s="37"/>
      <c r="Y158" s="49"/>
      <c r="Z158" s="138"/>
      <c r="AA158" s="139"/>
      <c r="AB158" s="37"/>
      <c r="AC158" s="37"/>
      <c r="AD158" s="49"/>
      <c r="AE158" s="50"/>
      <c r="AF158" s="37"/>
      <c r="AG158" s="37"/>
      <c r="AH158" s="37"/>
      <c r="AI158" s="49"/>
      <c r="AJ158" s="52">
        <f t="shared" ref="AJ158:AN158" si="322">P158-Z158+AE158+U158</f>
        <v>0</v>
      </c>
      <c r="AK158" s="46">
        <f t="shared" si="322"/>
        <v>0</v>
      </c>
      <c r="AL158" s="46">
        <f t="shared" si="322"/>
        <v>0</v>
      </c>
      <c r="AM158" s="46">
        <f t="shared" si="322"/>
        <v>0</v>
      </c>
      <c r="AN158" s="46">
        <f t="shared" si="322"/>
        <v>0</v>
      </c>
      <c r="AO158" s="37"/>
      <c r="AP158" s="37"/>
      <c r="AQ158" s="43">
        <f t="shared" si="300"/>
        <v>0</v>
      </c>
      <c r="AR158" s="41"/>
      <c r="AS158" s="41"/>
      <c r="AT158" s="53"/>
      <c r="AU158" s="54"/>
      <c r="AV158" s="54"/>
      <c r="AW158" s="4"/>
      <c r="AX158" s="4"/>
    </row>
    <row r="159" spans="1:50" ht="42" customHeight="1" x14ac:dyDescent="0.4">
      <c r="A159" s="35">
        <v>154</v>
      </c>
      <c r="B159" s="53" t="s">
        <v>693</v>
      </c>
      <c r="C159" s="41" t="s">
        <v>38</v>
      </c>
      <c r="D159" s="41" t="s">
        <v>411</v>
      </c>
      <c r="E159" s="41" t="s">
        <v>694</v>
      </c>
      <c r="F159" s="41"/>
      <c r="G159" s="53" t="s">
        <v>42</v>
      </c>
      <c r="H159" s="74">
        <v>3800</v>
      </c>
      <c r="I159" s="41" t="s">
        <v>694</v>
      </c>
      <c r="J159" s="41" t="s">
        <v>72</v>
      </c>
      <c r="K159" s="72">
        <v>45107</v>
      </c>
      <c r="L159" s="43" t="s">
        <v>109</v>
      </c>
      <c r="M159" s="43">
        <v>387</v>
      </c>
      <c r="N159" s="53"/>
      <c r="O159" s="43">
        <v>0</v>
      </c>
      <c r="P159" s="45">
        <f t="shared" si="64"/>
        <v>0</v>
      </c>
      <c r="Q159" s="46">
        <f t="shared" si="303"/>
        <v>0</v>
      </c>
      <c r="R159" s="46">
        <f t="shared" ref="R159:T159" si="323">AK159</f>
        <v>0</v>
      </c>
      <c r="S159" s="46">
        <f t="shared" si="323"/>
        <v>0</v>
      </c>
      <c r="T159" s="47">
        <f t="shared" si="323"/>
        <v>0</v>
      </c>
      <c r="U159" s="48"/>
      <c r="V159" s="37"/>
      <c r="W159" s="37"/>
      <c r="X159" s="37"/>
      <c r="Y159" s="49"/>
      <c r="Z159" s="138"/>
      <c r="AA159" s="139"/>
      <c r="AB159" s="37"/>
      <c r="AC159" s="37"/>
      <c r="AD159" s="49"/>
      <c r="AE159" s="50"/>
      <c r="AF159" s="37"/>
      <c r="AG159" s="37"/>
      <c r="AH159" s="37"/>
      <c r="AI159" s="49"/>
      <c r="AJ159" s="52">
        <f t="shared" ref="AJ159:AN159" si="324">P159-Z159+AE159+U159</f>
        <v>0</v>
      </c>
      <c r="AK159" s="46">
        <f t="shared" si="324"/>
        <v>0</v>
      </c>
      <c r="AL159" s="46">
        <f t="shared" si="324"/>
        <v>0</v>
      </c>
      <c r="AM159" s="46">
        <f t="shared" si="324"/>
        <v>0</v>
      </c>
      <c r="AN159" s="46">
        <f t="shared" si="324"/>
        <v>0</v>
      </c>
      <c r="AO159" s="37"/>
      <c r="AP159" s="37"/>
      <c r="AQ159" s="43">
        <f t="shared" si="300"/>
        <v>0</v>
      </c>
      <c r="AR159" s="41"/>
      <c r="AS159" s="41"/>
      <c r="AT159" s="53"/>
      <c r="AU159" s="54"/>
      <c r="AV159" s="54"/>
      <c r="AW159" s="4"/>
      <c r="AX159" s="4"/>
    </row>
    <row r="160" spans="1:50" ht="54.75" customHeight="1" x14ac:dyDescent="0.4">
      <c r="A160" s="35">
        <v>155</v>
      </c>
      <c r="B160" s="67" t="s">
        <v>695</v>
      </c>
      <c r="C160" s="41" t="s">
        <v>155</v>
      </c>
      <c r="D160" s="41" t="s">
        <v>58</v>
      </c>
      <c r="E160" s="41" t="s">
        <v>696</v>
      </c>
      <c r="F160" s="41" t="s">
        <v>87</v>
      </c>
      <c r="G160" s="53"/>
      <c r="H160" s="74"/>
      <c r="I160" s="41" t="s">
        <v>697</v>
      </c>
      <c r="J160" s="41" t="s">
        <v>72</v>
      </c>
      <c r="K160" s="72">
        <v>45673</v>
      </c>
      <c r="L160" s="43" t="s">
        <v>89</v>
      </c>
      <c r="M160" s="43">
        <v>130</v>
      </c>
      <c r="N160" s="53"/>
      <c r="O160" s="43">
        <v>0</v>
      </c>
      <c r="P160" s="45">
        <f t="shared" si="64"/>
        <v>0</v>
      </c>
      <c r="Q160" s="46">
        <f t="shared" si="303"/>
        <v>0</v>
      </c>
      <c r="R160" s="46">
        <f t="shared" ref="R160:T160" si="325">AK160</f>
        <v>0</v>
      </c>
      <c r="S160" s="46">
        <f t="shared" si="325"/>
        <v>3</v>
      </c>
      <c r="T160" s="47">
        <f t="shared" si="325"/>
        <v>3</v>
      </c>
      <c r="U160" s="48"/>
      <c r="V160" s="37"/>
      <c r="W160" s="37">
        <v>3</v>
      </c>
      <c r="X160" s="37"/>
      <c r="Y160" s="49"/>
      <c r="Z160" s="138"/>
      <c r="AA160" s="139"/>
      <c r="AB160" s="37"/>
      <c r="AC160" s="37"/>
      <c r="AD160" s="49"/>
      <c r="AE160" s="50"/>
      <c r="AF160" s="37"/>
      <c r="AG160" s="37"/>
      <c r="AH160" s="37"/>
      <c r="AI160" s="49"/>
      <c r="AJ160" s="52">
        <f t="shared" ref="AJ160:AN160" si="326">P160-Z160+AE160+U160</f>
        <v>0</v>
      </c>
      <c r="AK160" s="46">
        <f t="shared" si="326"/>
        <v>0</v>
      </c>
      <c r="AL160" s="46">
        <f t="shared" si="326"/>
        <v>3</v>
      </c>
      <c r="AM160" s="46">
        <f t="shared" si="326"/>
        <v>3</v>
      </c>
      <c r="AN160" s="46">
        <f t="shared" si="326"/>
        <v>3</v>
      </c>
      <c r="AO160" s="37"/>
      <c r="AP160" s="37"/>
      <c r="AQ160" s="43">
        <f t="shared" si="300"/>
        <v>3</v>
      </c>
      <c r="AR160" s="41"/>
      <c r="AS160" s="41"/>
      <c r="AT160" s="53"/>
      <c r="AU160" s="54"/>
      <c r="AV160" s="54"/>
      <c r="AW160" s="4"/>
      <c r="AX160" s="4"/>
    </row>
    <row r="161" spans="1:50" ht="42" customHeight="1" x14ac:dyDescent="0.4">
      <c r="A161" s="35">
        <v>156</v>
      </c>
      <c r="B161" s="650" t="s">
        <v>698</v>
      </c>
      <c r="C161" s="41" t="s">
        <v>91</v>
      </c>
      <c r="D161" s="41" t="s">
        <v>58</v>
      </c>
      <c r="E161" s="41" t="s">
        <v>699</v>
      </c>
      <c r="F161" s="41" t="s">
        <v>700</v>
      </c>
      <c r="G161" s="53" t="s">
        <v>42</v>
      </c>
      <c r="H161" s="74">
        <v>1600</v>
      </c>
      <c r="I161" s="41" t="s">
        <v>701</v>
      </c>
      <c r="J161" s="41" t="s">
        <v>72</v>
      </c>
      <c r="K161" s="72">
        <v>45687</v>
      </c>
      <c r="L161" s="43" t="s">
        <v>109</v>
      </c>
      <c r="M161" s="43">
        <v>142</v>
      </c>
      <c r="N161" s="44" t="s">
        <v>2019</v>
      </c>
      <c r="O161" s="43">
        <v>12</v>
      </c>
      <c r="P161" s="45">
        <f t="shared" si="64"/>
        <v>12</v>
      </c>
      <c r="Q161" s="46">
        <f t="shared" si="303"/>
        <v>12</v>
      </c>
      <c r="R161" s="46">
        <f t="shared" ref="R161:T161" si="327">AK161</f>
        <v>10</v>
      </c>
      <c r="S161" s="46">
        <f t="shared" si="327"/>
        <v>10</v>
      </c>
      <c r="T161" s="47">
        <f t="shared" si="327"/>
        <v>20</v>
      </c>
      <c r="U161" s="48"/>
      <c r="V161" s="37"/>
      <c r="W161" s="37"/>
      <c r="X161" s="37">
        <v>10</v>
      </c>
      <c r="Y161" s="49"/>
      <c r="Z161" s="138"/>
      <c r="AA161" s="139">
        <v>2</v>
      </c>
      <c r="AB161" s="37"/>
      <c r="AC161" s="37"/>
      <c r="AD161" s="49"/>
      <c r="AE161" s="50"/>
      <c r="AF161" s="37"/>
      <c r="AG161" s="37"/>
      <c r="AH161" s="37"/>
      <c r="AI161" s="49"/>
      <c r="AJ161" s="52">
        <f t="shared" ref="AJ161:AN161" si="328">P161-Z161+AE161+U161</f>
        <v>12</v>
      </c>
      <c r="AK161" s="46">
        <f t="shared" si="328"/>
        <v>10</v>
      </c>
      <c r="AL161" s="46">
        <f t="shared" si="328"/>
        <v>10</v>
      </c>
      <c r="AM161" s="46">
        <f t="shared" si="328"/>
        <v>20</v>
      </c>
      <c r="AN161" s="46">
        <f t="shared" si="328"/>
        <v>20</v>
      </c>
      <c r="AO161" s="37"/>
      <c r="AP161" s="38"/>
      <c r="AQ161" s="43">
        <v>12</v>
      </c>
      <c r="AR161" s="53"/>
      <c r="AS161" s="53" t="s">
        <v>2014</v>
      </c>
      <c r="AT161" s="53" t="s">
        <v>705</v>
      </c>
      <c r="AU161" s="54"/>
      <c r="AV161" s="54"/>
      <c r="AW161" s="4"/>
      <c r="AX161" s="4"/>
    </row>
    <row r="162" spans="1:50" ht="42" customHeight="1" x14ac:dyDescent="0.4">
      <c r="A162" s="35">
        <v>157</v>
      </c>
      <c r="B162" s="53" t="s">
        <v>707</v>
      </c>
      <c r="C162" s="41" t="s">
        <v>91</v>
      </c>
      <c r="D162" s="41" t="s">
        <v>58</v>
      </c>
      <c r="E162" s="41" t="s">
        <v>708</v>
      </c>
      <c r="F162" s="41" t="s">
        <v>700</v>
      </c>
      <c r="G162" s="53" t="s">
        <v>42</v>
      </c>
      <c r="H162" s="41"/>
      <c r="I162" s="41" t="s">
        <v>708</v>
      </c>
      <c r="J162" s="41" t="s">
        <v>72</v>
      </c>
      <c r="K162" s="66">
        <v>45687</v>
      </c>
      <c r="L162" s="43"/>
      <c r="M162" s="43">
        <v>143</v>
      </c>
      <c r="N162" s="133" t="s">
        <v>710</v>
      </c>
      <c r="O162" s="43">
        <v>5</v>
      </c>
      <c r="P162" s="45">
        <f t="shared" si="64"/>
        <v>5</v>
      </c>
      <c r="Q162" s="46">
        <f t="shared" si="303"/>
        <v>5</v>
      </c>
      <c r="R162" s="46">
        <f t="shared" ref="R162:T162" si="329">AK162</f>
        <v>5</v>
      </c>
      <c r="S162" s="46">
        <f t="shared" si="329"/>
        <v>5</v>
      </c>
      <c r="T162" s="47">
        <f t="shared" si="329"/>
        <v>5</v>
      </c>
      <c r="U162" s="48"/>
      <c r="V162" s="37"/>
      <c r="W162" s="37"/>
      <c r="X162" s="37"/>
      <c r="Y162" s="49">
        <v>1</v>
      </c>
      <c r="Z162" s="138"/>
      <c r="AA162" s="139"/>
      <c r="AB162" s="37"/>
      <c r="AC162" s="37"/>
      <c r="AD162" s="49"/>
      <c r="AE162" s="50"/>
      <c r="AF162" s="37"/>
      <c r="AG162" s="37"/>
      <c r="AH162" s="37"/>
      <c r="AI162" s="49"/>
      <c r="AJ162" s="52">
        <f t="shared" ref="AJ162:AN162" si="330">P162-Z162+AE162+U162</f>
        <v>5</v>
      </c>
      <c r="AK162" s="46">
        <f t="shared" si="330"/>
        <v>5</v>
      </c>
      <c r="AL162" s="46">
        <f t="shared" si="330"/>
        <v>5</v>
      </c>
      <c r="AM162" s="46">
        <f t="shared" si="330"/>
        <v>5</v>
      </c>
      <c r="AN162" s="46">
        <f t="shared" si="330"/>
        <v>6</v>
      </c>
      <c r="AO162" s="37"/>
      <c r="AP162" s="37"/>
      <c r="AQ162" s="43">
        <v>5</v>
      </c>
      <c r="AR162" s="41"/>
      <c r="AS162" s="53"/>
      <c r="AT162" s="53"/>
      <c r="AU162" s="54"/>
      <c r="AV162" s="54"/>
      <c r="AW162" s="4"/>
      <c r="AX162" s="4"/>
    </row>
    <row r="163" spans="1:50" ht="51.75" customHeight="1" x14ac:dyDescent="0.4">
      <c r="A163" s="35">
        <v>158</v>
      </c>
      <c r="B163" s="67" t="s">
        <v>712</v>
      </c>
      <c r="C163" s="41" t="s">
        <v>91</v>
      </c>
      <c r="D163" s="41" t="s">
        <v>58</v>
      </c>
      <c r="E163" s="41" t="s">
        <v>713</v>
      </c>
      <c r="F163" s="41" t="s">
        <v>700</v>
      </c>
      <c r="G163" s="53" t="s">
        <v>42</v>
      </c>
      <c r="H163" s="74">
        <v>5500</v>
      </c>
      <c r="I163" s="41" t="s">
        <v>714</v>
      </c>
      <c r="J163" s="41" t="s">
        <v>72</v>
      </c>
      <c r="K163" s="72">
        <v>45673</v>
      </c>
      <c r="L163" s="43" t="s">
        <v>89</v>
      </c>
      <c r="M163" s="43">
        <v>129</v>
      </c>
      <c r="N163" s="53"/>
      <c r="O163" s="43">
        <v>3</v>
      </c>
      <c r="P163" s="45">
        <f t="shared" si="64"/>
        <v>3</v>
      </c>
      <c r="Q163" s="46">
        <f t="shared" si="303"/>
        <v>3</v>
      </c>
      <c r="R163" s="46">
        <f t="shared" ref="R163:T163" si="331">AK163</f>
        <v>3</v>
      </c>
      <c r="S163" s="46">
        <f t="shared" si="331"/>
        <v>6</v>
      </c>
      <c r="T163" s="47">
        <f t="shared" si="331"/>
        <v>6</v>
      </c>
      <c r="U163" s="48"/>
      <c r="V163" s="37"/>
      <c r="W163" s="37">
        <v>3</v>
      </c>
      <c r="X163" s="37"/>
      <c r="Y163" s="49"/>
      <c r="Z163" s="138"/>
      <c r="AA163" s="139"/>
      <c r="AB163" s="37"/>
      <c r="AC163" s="37"/>
      <c r="AD163" s="49"/>
      <c r="AE163" s="50"/>
      <c r="AF163" s="37"/>
      <c r="AG163" s="37"/>
      <c r="AH163" s="37"/>
      <c r="AI163" s="49"/>
      <c r="AJ163" s="52">
        <f t="shared" ref="AJ163:AN163" si="332">P163-Z163+AE163+U163</f>
        <v>3</v>
      </c>
      <c r="AK163" s="46">
        <f t="shared" si="332"/>
        <v>3</v>
      </c>
      <c r="AL163" s="46">
        <f t="shared" si="332"/>
        <v>6</v>
      </c>
      <c r="AM163" s="46">
        <f t="shared" si="332"/>
        <v>6</v>
      </c>
      <c r="AN163" s="46">
        <f t="shared" si="332"/>
        <v>6</v>
      </c>
      <c r="AO163" s="37"/>
      <c r="AP163" s="37"/>
      <c r="AQ163" s="43">
        <f>AN163</f>
        <v>6</v>
      </c>
      <c r="AR163" s="41"/>
      <c r="AS163" s="41"/>
      <c r="AT163" s="53"/>
      <c r="AU163" s="54"/>
      <c r="AV163" s="54"/>
      <c r="AW163" s="4"/>
      <c r="AX163" s="4"/>
    </row>
    <row r="164" spans="1:50" ht="42" customHeight="1" x14ac:dyDescent="0.4">
      <c r="A164" s="35">
        <v>159</v>
      </c>
      <c r="B164" s="650" t="s">
        <v>715</v>
      </c>
      <c r="C164" s="41" t="s">
        <v>91</v>
      </c>
      <c r="D164" s="41" t="s">
        <v>58</v>
      </c>
      <c r="E164" s="41" t="s">
        <v>716</v>
      </c>
      <c r="F164" s="41" t="s">
        <v>700</v>
      </c>
      <c r="G164" s="53" t="s">
        <v>42</v>
      </c>
      <c r="H164" s="74">
        <v>4500</v>
      </c>
      <c r="I164" s="41" t="s">
        <v>716</v>
      </c>
      <c r="J164" s="41" t="s">
        <v>72</v>
      </c>
      <c r="K164" s="72">
        <v>45107</v>
      </c>
      <c r="L164" s="43" t="s">
        <v>109</v>
      </c>
      <c r="M164" s="43">
        <v>391</v>
      </c>
      <c r="N164" s="53"/>
      <c r="O164" s="43">
        <v>8</v>
      </c>
      <c r="P164" s="45">
        <f t="shared" si="64"/>
        <v>8</v>
      </c>
      <c r="Q164" s="46">
        <f t="shared" si="303"/>
        <v>8</v>
      </c>
      <c r="R164" s="46">
        <f t="shared" ref="R164:T164" si="333">AK164</f>
        <v>8</v>
      </c>
      <c r="S164" s="46">
        <f t="shared" si="333"/>
        <v>8</v>
      </c>
      <c r="T164" s="47">
        <f t="shared" si="333"/>
        <v>8</v>
      </c>
      <c r="U164" s="48"/>
      <c r="V164" s="37"/>
      <c r="W164" s="37"/>
      <c r="X164" s="37"/>
      <c r="Y164" s="49"/>
      <c r="Z164" s="138"/>
      <c r="AA164" s="139"/>
      <c r="AB164" s="37"/>
      <c r="AC164" s="37"/>
      <c r="AD164" s="49"/>
      <c r="AE164" s="50"/>
      <c r="AF164" s="37"/>
      <c r="AG164" s="37"/>
      <c r="AH164" s="37"/>
      <c r="AI164" s="49"/>
      <c r="AJ164" s="52">
        <f t="shared" ref="AJ164:AN164" si="334">P164-Z164+AE164+U164</f>
        <v>8</v>
      </c>
      <c r="AK164" s="46">
        <f t="shared" si="334"/>
        <v>8</v>
      </c>
      <c r="AL164" s="46">
        <f t="shared" si="334"/>
        <v>8</v>
      </c>
      <c r="AM164" s="46">
        <f t="shared" si="334"/>
        <v>8</v>
      </c>
      <c r="AN164" s="46">
        <f t="shared" si="334"/>
        <v>8</v>
      </c>
      <c r="AO164" s="37"/>
      <c r="AP164" s="37"/>
      <c r="AQ164" s="43">
        <v>7</v>
      </c>
      <c r="AR164" s="41"/>
      <c r="AS164" s="41"/>
      <c r="AT164" s="53"/>
      <c r="AU164" s="54"/>
      <c r="AV164" s="54"/>
      <c r="AW164" s="4"/>
      <c r="AX164" s="4"/>
    </row>
    <row r="165" spans="1:50" ht="42" customHeight="1" x14ac:dyDescent="0.4">
      <c r="A165" s="35">
        <v>160</v>
      </c>
      <c r="B165" s="650" t="s">
        <v>715</v>
      </c>
      <c r="C165" s="41" t="s">
        <v>91</v>
      </c>
      <c r="D165" s="41" t="s">
        <v>58</v>
      </c>
      <c r="E165" s="41" t="s">
        <v>717</v>
      </c>
      <c r="F165" s="41" t="s">
        <v>700</v>
      </c>
      <c r="G165" s="53" t="s">
        <v>42</v>
      </c>
      <c r="H165" s="74">
        <v>3500</v>
      </c>
      <c r="I165" s="41" t="s">
        <v>717</v>
      </c>
      <c r="J165" s="41" t="s">
        <v>72</v>
      </c>
      <c r="K165" s="72">
        <v>45107</v>
      </c>
      <c r="L165" s="43" t="s">
        <v>109</v>
      </c>
      <c r="M165" s="43">
        <v>391</v>
      </c>
      <c r="N165" s="53"/>
      <c r="O165" s="43">
        <v>3</v>
      </c>
      <c r="P165" s="45">
        <f t="shared" si="64"/>
        <v>3</v>
      </c>
      <c r="Q165" s="46">
        <f t="shared" si="303"/>
        <v>3</v>
      </c>
      <c r="R165" s="46">
        <f t="shared" ref="R165:T165" si="335">AK165</f>
        <v>3</v>
      </c>
      <c r="S165" s="46">
        <f t="shared" si="335"/>
        <v>3</v>
      </c>
      <c r="T165" s="47">
        <f t="shared" si="335"/>
        <v>3</v>
      </c>
      <c r="U165" s="48"/>
      <c r="V165" s="37"/>
      <c r="W165" s="37"/>
      <c r="X165" s="37"/>
      <c r="Y165" s="49"/>
      <c r="Z165" s="138"/>
      <c r="AA165" s="139"/>
      <c r="AB165" s="37"/>
      <c r="AC165" s="37"/>
      <c r="AD165" s="49"/>
      <c r="AE165" s="50"/>
      <c r="AF165" s="37"/>
      <c r="AG165" s="37"/>
      <c r="AH165" s="37"/>
      <c r="AI165" s="49"/>
      <c r="AJ165" s="52">
        <f t="shared" ref="AJ165:AN165" si="336">P165-Z165+AE165+U165</f>
        <v>3</v>
      </c>
      <c r="AK165" s="46">
        <f t="shared" si="336"/>
        <v>3</v>
      </c>
      <c r="AL165" s="46">
        <f t="shared" si="336"/>
        <v>3</v>
      </c>
      <c r="AM165" s="46">
        <f t="shared" si="336"/>
        <v>3</v>
      </c>
      <c r="AN165" s="46">
        <f t="shared" si="336"/>
        <v>3</v>
      </c>
      <c r="AO165" s="37"/>
      <c r="AP165" s="37"/>
      <c r="AQ165" s="43">
        <v>3</v>
      </c>
      <c r="AR165" s="53"/>
      <c r="AS165" s="53"/>
      <c r="AT165" s="53"/>
      <c r="AU165" s="54"/>
      <c r="AV165" s="54"/>
      <c r="AW165" s="4"/>
      <c r="AX165" s="4"/>
    </row>
    <row r="166" spans="1:50" ht="42" customHeight="1" x14ac:dyDescent="0.4">
      <c r="A166" s="35">
        <v>161</v>
      </c>
      <c r="B166" s="53" t="s">
        <v>719</v>
      </c>
      <c r="C166" s="41" t="s">
        <v>91</v>
      </c>
      <c r="D166" s="63" t="s">
        <v>58</v>
      </c>
      <c r="E166" s="41" t="s">
        <v>170</v>
      </c>
      <c r="F166" s="41" t="s">
        <v>700</v>
      </c>
      <c r="G166" s="53" t="s">
        <v>42</v>
      </c>
      <c r="H166" s="41"/>
      <c r="I166" s="41" t="s">
        <v>720</v>
      </c>
      <c r="J166" s="41" t="s">
        <v>72</v>
      </c>
      <c r="K166" s="72">
        <v>45673</v>
      </c>
      <c r="L166" s="43" t="s">
        <v>721</v>
      </c>
      <c r="M166" s="43">
        <v>131</v>
      </c>
      <c r="N166" s="44"/>
      <c r="O166" s="43">
        <v>3</v>
      </c>
      <c r="P166" s="45">
        <f t="shared" si="64"/>
        <v>3</v>
      </c>
      <c r="Q166" s="46">
        <f t="shared" si="303"/>
        <v>3</v>
      </c>
      <c r="R166" s="46">
        <f t="shared" ref="R166:T166" si="337">AK166</f>
        <v>3</v>
      </c>
      <c r="S166" s="46">
        <f t="shared" si="337"/>
        <v>5</v>
      </c>
      <c r="T166" s="47">
        <f t="shared" si="337"/>
        <v>5</v>
      </c>
      <c r="U166" s="48"/>
      <c r="V166" s="37"/>
      <c r="W166" s="37">
        <v>2</v>
      </c>
      <c r="X166" s="37"/>
      <c r="Y166" s="49"/>
      <c r="Z166" s="138"/>
      <c r="AA166" s="139"/>
      <c r="AB166" s="37"/>
      <c r="AC166" s="37"/>
      <c r="AD166" s="49"/>
      <c r="AE166" s="50"/>
      <c r="AF166" s="37"/>
      <c r="AG166" s="37"/>
      <c r="AH166" s="37"/>
      <c r="AI166" s="49"/>
      <c r="AJ166" s="52">
        <f t="shared" ref="AJ166:AN166" si="338">P166-Z166+AE166+U166</f>
        <v>3</v>
      </c>
      <c r="AK166" s="46">
        <f t="shared" si="338"/>
        <v>3</v>
      </c>
      <c r="AL166" s="46">
        <f t="shared" si="338"/>
        <v>5</v>
      </c>
      <c r="AM166" s="46">
        <f t="shared" si="338"/>
        <v>5</v>
      </c>
      <c r="AN166" s="46">
        <f t="shared" si="338"/>
        <v>5</v>
      </c>
      <c r="AO166" s="37"/>
      <c r="AP166" s="37"/>
      <c r="AQ166" s="43">
        <f>AN166</f>
        <v>5</v>
      </c>
      <c r="AR166" s="41"/>
      <c r="AS166" s="41"/>
      <c r="AT166" s="53"/>
      <c r="AU166" s="54"/>
      <c r="AV166" s="54"/>
      <c r="AW166" s="4"/>
      <c r="AX166" s="4"/>
    </row>
    <row r="167" spans="1:50" ht="42" customHeight="1" x14ac:dyDescent="0.4">
      <c r="A167" s="35">
        <v>162</v>
      </c>
      <c r="B167" s="650" t="s">
        <v>722</v>
      </c>
      <c r="C167" s="41" t="s">
        <v>91</v>
      </c>
      <c r="D167" s="63" t="s">
        <v>58</v>
      </c>
      <c r="E167" s="41" t="s">
        <v>723</v>
      </c>
      <c r="F167" s="41" t="s">
        <v>700</v>
      </c>
      <c r="G167" s="53" t="s">
        <v>42</v>
      </c>
      <c r="H167" s="41"/>
      <c r="I167" s="41" t="s">
        <v>724</v>
      </c>
      <c r="J167" s="41" t="s">
        <v>72</v>
      </c>
      <c r="K167" s="72">
        <v>45687</v>
      </c>
      <c r="L167" s="43"/>
      <c r="M167" s="43">
        <v>144</v>
      </c>
      <c r="N167" s="157" t="s">
        <v>2020</v>
      </c>
      <c r="O167" s="43">
        <v>8</v>
      </c>
      <c r="P167" s="45">
        <f t="shared" si="64"/>
        <v>8</v>
      </c>
      <c r="Q167" s="46">
        <f t="shared" si="303"/>
        <v>7</v>
      </c>
      <c r="R167" s="46">
        <f t="shared" ref="R167:T167" si="339">AK167</f>
        <v>7</v>
      </c>
      <c r="S167" s="46">
        <f t="shared" si="339"/>
        <v>7</v>
      </c>
      <c r="T167" s="47">
        <f t="shared" si="339"/>
        <v>7</v>
      </c>
      <c r="U167" s="48"/>
      <c r="V167" s="37"/>
      <c r="W167" s="37"/>
      <c r="X167" s="37"/>
      <c r="Y167" s="49">
        <v>3</v>
      </c>
      <c r="Z167" s="138">
        <v>1</v>
      </c>
      <c r="AA167" s="139"/>
      <c r="AB167" s="37"/>
      <c r="AC167" s="37"/>
      <c r="AD167" s="49"/>
      <c r="AE167" s="50"/>
      <c r="AF167" s="37"/>
      <c r="AG167" s="37"/>
      <c r="AH167" s="37"/>
      <c r="AI167" s="49"/>
      <c r="AJ167" s="52">
        <f t="shared" ref="AJ167:AN167" si="340">P167-Z167+AE167+U167</f>
        <v>7</v>
      </c>
      <c r="AK167" s="46">
        <f t="shared" si="340"/>
        <v>7</v>
      </c>
      <c r="AL167" s="46">
        <f t="shared" si="340"/>
        <v>7</v>
      </c>
      <c r="AM167" s="46">
        <f t="shared" si="340"/>
        <v>7</v>
      </c>
      <c r="AN167" s="46">
        <f t="shared" si="340"/>
        <v>10</v>
      </c>
      <c r="AO167" s="37"/>
      <c r="AP167" s="37">
        <v>1</v>
      </c>
      <c r="AQ167" s="43">
        <v>8</v>
      </c>
      <c r="AR167" s="53"/>
      <c r="AS167" s="53">
        <v>247</v>
      </c>
      <c r="AT167" s="53" t="s">
        <v>728</v>
      </c>
      <c r="AU167" s="54"/>
      <c r="AV167" s="54"/>
      <c r="AW167" s="4"/>
      <c r="AX167" s="4"/>
    </row>
    <row r="168" spans="1:50" ht="42" customHeight="1" x14ac:dyDescent="0.4">
      <c r="A168" s="35">
        <v>163</v>
      </c>
      <c r="B168" s="53" t="s">
        <v>729</v>
      </c>
      <c r="C168" s="41" t="s">
        <v>52</v>
      </c>
      <c r="D168" s="105" t="s">
        <v>334</v>
      </c>
      <c r="E168" s="41">
        <v>310</v>
      </c>
      <c r="F168" s="41"/>
      <c r="G168" s="53" t="s">
        <v>42</v>
      </c>
      <c r="H168" s="41"/>
      <c r="I168" s="41" t="s">
        <v>730</v>
      </c>
      <c r="J168" s="44"/>
      <c r="K168" s="72">
        <v>44592</v>
      </c>
      <c r="L168" s="43"/>
      <c r="M168" s="43"/>
      <c r="N168" s="44"/>
      <c r="O168" s="43">
        <v>1</v>
      </c>
      <c r="P168" s="45">
        <f t="shared" si="64"/>
        <v>1</v>
      </c>
      <c r="Q168" s="46">
        <f t="shared" si="303"/>
        <v>1</v>
      </c>
      <c r="R168" s="46">
        <f t="shared" ref="R168:T168" si="341">AK168</f>
        <v>1</v>
      </c>
      <c r="S168" s="46">
        <f t="shared" si="341"/>
        <v>1</v>
      </c>
      <c r="T168" s="47">
        <f t="shared" si="341"/>
        <v>1</v>
      </c>
      <c r="U168" s="48"/>
      <c r="V168" s="37"/>
      <c r="W168" s="37"/>
      <c r="X168" s="37"/>
      <c r="Y168" s="49"/>
      <c r="Z168" s="138"/>
      <c r="AA168" s="139"/>
      <c r="AB168" s="37"/>
      <c r="AC168" s="37"/>
      <c r="AD168" s="49"/>
      <c r="AE168" s="50"/>
      <c r="AF168" s="37"/>
      <c r="AG168" s="37"/>
      <c r="AH168" s="37"/>
      <c r="AI168" s="49"/>
      <c r="AJ168" s="52">
        <f t="shared" ref="AJ168:AN168" si="342">P168-Z168+AE168+U168</f>
        <v>1</v>
      </c>
      <c r="AK168" s="46">
        <f t="shared" si="342"/>
        <v>1</v>
      </c>
      <c r="AL168" s="46">
        <f t="shared" si="342"/>
        <v>1</v>
      </c>
      <c r="AM168" s="46">
        <f t="shared" si="342"/>
        <v>1</v>
      </c>
      <c r="AN168" s="46">
        <f t="shared" si="342"/>
        <v>1</v>
      </c>
      <c r="AO168" s="37"/>
      <c r="AP168" s="37"/>
      <c r="AQ168" s="43">
        <f t="shared" ref="AQ168:AQ174" si="343">AN168</f>
        <v>1</v>
      </c>
      <c r="AR168" s="41"/>
      <c r="AS168" s="41"/>
      <c r="AT168" s="53"/>
      <c r="AU168" s="54"/>
      <c r="AV168" s="54"/>
      <c r="AW168" s="4"/>
      <c r="AX168" s="4"/>
    </row>
    <row r="169" spans="1:50" ht="42" customHeight="1" x14ac:dyDescent="0.4">
      <c r="A169" s="35">
        <v>164</v>
      </c>
      <c r="B169" s="53" t="s">
        <v>732</v>
      </c>
      <c r="C169" s="41" t="s">
        <v>52</v>
      </c>
      <c r="D169" s="68" t="s">
        <v>334</v>
      </c>
      <c r="E169" s="41">
        <v>780</v>
      </c>
      <c r="F169" s="37"/>
      <c r="G169" s="38" t="s">
        <v>42</v>
      </c>
      <c r="H169" s="37"/>
      <c r="I169" s="41" t="s">
        <v>733</v>
      </c>
      <c r="J169" s="44"/>
      <c r="K169" s="72">
        <v>44592</v>
      </c>
      <c r="L169" s="43"/>
      <c r="M169" s="43"/>
      <c r="N169" s="44"/>
      <c r="O169" s="43">
        <v>1</v>
      </c>
      <c r="P169" s="45">
        <f t="shared" si="64"/>
        <v>1</v>
      </c>
      <c r="Q169" s="46">
        <f t="shared" si="303"/>
        <v>1</v>
      </c>
      <c r="R169" s="46">
        <f t="shared" ref="R169:T169" si="344">AK169</f>
        <v>1</v>
      </c>
      <c r="S169" s="46">
        <f t="shared" si="344"/>
        <v>1</v>
      </c>
      <c r="T169" s="47">
        <f t="shared" si="344"/>
        <v>1</v>
      </c>
      <c r="U169" s="48"/>
      <c r="V169" s="37"/>
      <c r="W169" s="37"/>
      <c r="X169" s="37"/>
      <c r="Y169" s="49"/>
      <c r="Z169" s="138"/>
      <c r="AA169" s="139"/>
      <c r="AB169" s="37"/>
      <c r="AC169" s="37"/>
      <c r="AD169" s="49"/>
      <c r="AE169" s="50"/>
      <c r="AF169" s="37"/>
      <c r="AG169" s="37"/>
      <c r="AH169" s="37"/>
      <c r="AI169" s="49"/>
      <c r="AJ169" s="52">
        <f t="shared" ref="AJ169:AN169" si="345">P169-Z169+AE169+U169</f>
        <v>1</v>
      </c>
      <c r="AK169" s="46">
        <f t="shared" si="345"/>
        <v>1</v>
      </c>
      <c r="AL169" s="46">
        <f t="shared" si="345"/>
        <v>1</v>
      </c>
      <c r="AM169" s="46">
        <f t="shared" si="345"/>
        <v>1</v>
      </c>
      <c r="AN169" s="46">
        <f t="shared" si="345"/>
        <v>1</v>
      </c>
      <c r="AO169" s="37"/>
      <c r="AP169" s="37"/>
      <c r="AQ169" s="43">
        <f t="shared" si="343"/>
        <v>1</v>
      </c>
      <c r="AR169" s="41"/>
      <c r="AS169" s="41"/>
      <c r="AT169" s="53"/>
      <c r="AU169" s="54"/>
      <c r="AV169" s="54"/>
      <c r="AW169" s="4"/>
      <c r="AX169" s="4"/>
    </row>
    <row r="170" spans="1:50" ht="42" customHeight="1" x14ac:dyDescent="0.4">
      <c r="A170" s="35">
        <v>165</v>
      </c>
      <c r="B170" s="53" t="s">
        <v>734</v>
      </c>
      <c r="C170" s="41" t="s">
        <v>91</v>
      </c>
      <c r="D170" s="41" t="s">
        <v>386</v>
      </c>
      <c r="E170" s="41" t="s">
        <v>735</v>
      </c>
      <c r="F170" s="41" t="s">
        <v>736</v>
      </c>
      <c r="G170" s="53" t="s">
        <v>42</v>
      </c>
      <c r="H170" s="41"/>
      <c r="I170" s="41" t="s">
        <v>737</v>
      </c>
      <c r="J170" s="41" t="s">
        <v>386</v>
      </c>
      <c r="K170" s="72">
        <v>45126</v>
      </c>
      <c r="L170" s="43">
        <v>2023015</v>
      </c>
      <c r="M170" s="43">
        <v>409</v>
      </c>
      <c r="N170" s="44"/>
      <c r="O170" s="43">
        <v>0</v>
      </c>
      <c r="P170" s="45">
        <f t="shared" si="64"/>
        <v>0</v>
      </c>
      <c r="Q170" s="46">
        <f t="shared" si="303"/>
        <v>0</v>
      </c>
      <c r="R170" s="46">
        <f t="shared" ref="R170:T170" si="346">AK170</f>
        <v>0</v>
      </c>
      <c r="S170" s="46">
        <f t="shared" si="346"/>
        <v>0</v>
      </c>
      <c r="T170" s="47">
        <f t="shared" si="346"/>
        <v>0</v>
      </c>
      <c r="U170" s="48"/>
      <c r="V170" s="37"/>
      <c r="W170" s="37"/>
      <c r="X170" s="37"/>
      <c r="Y170" s="49"/>
      <c r="Z170" s="138"/>
      <c r="AA170" s="139"/>
      <c r="AB170" s="37"/>
      <c r="AC170" s="37"/>
      <c r="AD170" s="49"/>
      <c r="AE170" s="50"/>
      <c r="AF170" s="37"/>
      <c r="AG170" s="37"/>
      <c r="AH170" s="37"/>
      <c r="AI170" s="49"/>
      <c r="AJ170" s="52">
        <f t="shared" ref="AJ170:AN170" si="347">P170-Z170+AE170+U170</f>
        <v>0</v>
      </c>
      <c r="AK170" s="46">
        <f t="shared" si="347"/>
        <v>0</v>
      </c>
      <c r="AL170" s="46">
        <f t="shared" si="347"/>
        <v>0</v>
      </c>
      <c r="AM170" s="46">
        <f t="shared" si="347"/>
        <v>0</v>
      </c>
      <c r="AN170" s="46">
        <f t="shared" si="347"/>
        <v>0</v>
      </c>
      <c r="AO170" s="37"/>
      <c r="AP170" s="37"/>
      <c r="AQ170" s="43">
        <f t="shared" si="343"/>
        <v>0</v>
      </c>
      <c r="AR170" s="41"/>
      <c r="AS170" s="41"/>
      <c r="AT170" s="53"/>
      <c r="AU170" s="54"/>
      <c r="AV170" s="54"/>
      <c r="AW170" s="4"/>
      <c r="AX170" s="4"/>
    </row>
    <row r="171" spans="1:50" ht="42" customHeight="1" x14ac:dyDescent="0.4">
      <c r="A171" s="35">
        <v>166</v>
      </c>
      <c r="B171" s="53" t="s">
        <v>2016</v>
      </c>
      <c r="C171" s="41" t="s">
        <v>91</v>
      </c>
      <c r="D171" s="63" t="s">
        <v>58</v>
      </c>
      <c r="E171" s="41" t="s">
        <v>2017</v>
      </c>
      <c r="F171" s="41" t="s">
        <v>700</v>
      </c>
      <c r="G171" s="53" t="s">
        <v>42</v>
      </c>
      <c r="H171" s="74">
        <v>1600</v>
      </c>
      <c r="I171" s="41" t="s">
        <v>1597</v>
      </c>
      <c r="J171" s="41" t="s">
        <v>72</v>
      </c>
      <c r="K171" s="72">
        <v>45279</v>
      </c>
      <c r="L171" s="43"/>
      <c r="M171" s="43">
        <v>481</v>
      </c>
      <c r="N171" s="131" t="s">
        <v>2018</v>
      </c>
      <c r="O171" s="43">
        <v>10</v>
      </c>
      <c r="P171" s="45">
        <f t="shared" si="64"/>
        <v>10</v>
      </c>
      <c r="Q171" s="46">
        <f t="shared" si="303"/>
        <v>10</v>
      </c>
      <c r="R171" s="46">
        <f t="shared" ref="R171:T171" si="348">AK171</f>
        <v>10</v>
      </c>
      <c r="S171" s="46">
        <f t="shared" si="348"/>
        <v>10</v>
      </c>
      <c r="T171" s="47">
        <f t="shared" si="348"/>
        <v>0</v>
      </c>
      <c r="U171" s="48"/>
      <c r="V171" s="37"/>
      <c r="W171" s="37"/>
      <c r="X171" s="37"/>
      <c r="Y171" s="49"/>
      <c r="Z171" s="138"/>
      <c r="AA171" s="139"/>
      <c r="AB171" s="37"/>
      <c r="AC171" s="37">
        <v>10</v>
      </c>
      <c r="AD171" s="49"/>
      <c r="AE171" s="50"/>
      <c r="AF171" s="37"/>
      <c r="AG171" s="37"/>
      <c r="AH171" s="37"/>
      <c r="AI171" s="49"/>
      <c r="AJ171" s="52">
        <f t="shared" ref="AJ171:AN171" si="349">P171-Z171+AE171+U171</f>
        <v>10</v>
      </c>
      <c r="AK171" s="46">
        <f t="shared" si="349"/>
        <v>10</v>
      </c>
      <c r="AL171" s="46">
        <f t="shared" si="349"/>
        <v>10</v>
      </c>
      <c r="AM171" s="46">
        <f t="shared" si="349"/>
        <v>0</v>
      </c>
      <c r="AN171" s="46">
        <f t="shared" si="349"/>
        <v>0</v>
      </c>
      <c r="AO171" s="37"/>
      <c r="AP171" s="37"/>
      <c r="AQ171" s="43">
        <f t="shared" si="343"/>
        <v>0</v>
      </c>
      <c r="AR171" s="41"/>
      <c r="AS171" s="41">
        <v>294</v>
      </c>
      <c r="AT171" s="53"/>
      <c r="AU171" s="54"/>
      <c r="AV171" s="54"/>
      <c r="AW171" s="4"/>
      <c r="AX171" s="4"/>
    </row>
    <row r="172" spans="1:50" ht="42" customHeight="1" x14ac:dyDescent="0.4">
      <c r="A172" s="35">
        <v>167</v>
      </c>
      <c r="B172" s="53" t="s">
        <v>738</v>
      </c>
      <c r="C172" s="41" t="s">
        <v>91</v>
      </c>
      <c r="D172" s="37" t="s">
        <v>739</v>
      </c>
      <c r="E172" s="41" t="s">
        <v>740</v>
      </c>
      <c r="F172" s="37" t="s">
        <v>741</v>
      </c>
      <c r="G172" s="38" t="s">
        <v>42</v>
      </c>
      <c r="H172" s="37"/>
      <c r="I172" s="41" t="s">
        <v>742</v>
      </c>
      <c r="J172" s="41" t="s">
        <v>743</v>
      </c>
      <c r="K172" s="72">
        <v>45241</v>
      </c>
      <c r="L172" s="43">
        <v>2590526372</v>
      </c>
      <c r="M172" s="43">
        <v>465</v>
      </c>
      <c r="N172" s="44"/>
      <c r="O172" s="43">
        <v>0</v>
      </c>
      <c r="P172" s="45">
        <f t="shared" si="64"/>
        <v>0</v>
      </c>
      <c r="Q172" s="46">
        <f t="shared" si="303"/>
        <v>0</v>
      </c>
      <c r="R172" s="46">
        <f t="shared" ref="R172:T172" si="350">AK172</f>
        <v>0</v>
      </c>
      <c r="S172" s="46">
        <f t="shared" si="350"/>
        <v>0</v>
      </c>
      <c r="T172" s="47">
        <f t="shared" si="350"/>
        <v>0</v>
      </c>
      <c r="U172" s="48"/>
      <c r="V172" s="37"/>
      <c r="W172" s="37"/>
      <c r="X172" s="37"/>
      <c r="Y172" s="49"/>
      <c r="Z172" s="138"/>
      <c r="AA172" s="139"/>
      <c r="AB172" s="37"/>
      <c r="AC172" s="37"/>
      <c r="AD172" s="49"/>
      <c r="AE172" s="50"/>
      <c r="AF172" s="37"/>
      <c r="AG172" s="37"/>
      <c r="AH172" s="37"/>
      <c r="AI172" s="49"/>
      <c r="AJ172" s="52">
        <f t="shared" ref="AJ172:AN172" si="351">P172-Z172+AE172+U172</f>
        <v>0</v>
      </c>
      <c r="AK172" s="46">
        <f t="shared" si="351"/>
        <v>0</v>
      </c>
      <c r="AL172" s="46">
        <f t="shared" si="351"/>
        <v>0</v>
      </c>
      <c r="AM172" s="46">
        <f t="shared" si="351"/>
        <v>0</v>
      </c>
      <c r="AN172" s="46">
        <f t="shared" si="351"/>
        <v>0</v>
      </c>
      <c r="AO172" s="37"/>
      <c r="AP172" s="37"/>
      <c r="AQ172" s="43">
        <f t="shared" si="343"/>
        <v>0</v>
      </c>
      <c r="AR172" s="41"/>
      <c r="AS172" s="41"/>
      <c r="AT172" s="53"/>
      <c r="AU172" s="54"/>
      <c r="AV172" s="54"/>
      <c r="AW172" s="4"/>
      <c r="AX172" s="4"/>
    </row>
    <row r="173" spans="1:50" ht="42" customHeight="1" x14ac:dyDescent="0.4">
      <c r="A173" s="35">
        <v>168</v>
      </c>
      <c r="B173" s="53" t="s">
        <v>744</v>
      </c>
      <c r="C173" s="41" t="s">
        <v>91</v>
      </c>
      <c r="D173" s="41" t="s">
        <v>58</v>
      </c>
      <c r="E173" s="41" t="s">
        <v>745</v>
      </c>
      <c r="F173" s="41" t="s">
        <v>700</v>
      </c>
      <c r="G173" s="53" t="s">
        <v>42</v>
      </c>
      <c r="H173" s="74">
        <v>7500</v>
      </c>
      <c r="I173" s="41" t="s">
        <v>746</v>
      </c>
      <c r="J173" s="41" t="s">
        <v>72</v>
      </c>
      <c r="K173" s="66">
        <v>45328</v>
      </c>
      <c r="L173" s="43" t="s">
        <v>109</v>
      </c>
      <c r="M173" s="43">
        <v>31</v>
      </c>
      <c r="N173" s="41"/>
      <c r="O173" s="43">
        <v>5</v>
      </c>
      <c r="P173" s="45">
        <f t="shared" si="64"/>
        <v>5</v>
      </c>
      <c r="Q173" s="46">
        <f t="shared" si="303"/>
        <v>5</v>
      </c>
      <c r="R173" s="46">
        <f t="shared" ref="R173:T173" si="352">AK173</f>
        <v>5</v>
      </c>
      <c r="S173" s="46">
        <f t="shared" si="352"/>
        <v>5</v>
      </c>
      <c r="T173" s="47">
        <f t="shared" si="352"/>
        <v>5</v>
      </c>
      <c r="U173" s="48"/>
      <c r="V173" s="37"/>
      <c r="W173" s="37"/>
      <c r="X173" s="37"/>
      <c r="Y173" s="49"/>
      <c r="Z173" s="138"/>
      <c r="AA173" s="139"/>
      <c r="AB173" s="37"/>
      <c r="AC173" s="37"/>
      <c r="AD173" s="49"/>
      <c r="AE173" s="50"/>
      <c r="AF173" s="37"/>
      <c r="AG173" s="37"/>
      <c r="AH173" s="37"/>
      <c r="AI173" s="49"/>
      <c r="AJ173" s="52">
        <f t="shared" ref="AJ173:AN173" si="353">P173-Z173+AE173+U173</f>
        <v>5</v>
      </c>
      <c r="AK173" s="46">
        <f t="shared" si="353"/>
        <v>5</v>
      </c>
      <c r="AL173" s="46">
        <f t="shared" si="353"/>
        <v>5</v>
      </c>
      <c r="AM173" s="46">
        <f t="shared" si="353"/>
        <v>5</v>
      </c>
      <c r="AN173" s="46">
        <f t="shared" si="353"/>
        <v>5</v>
      </c>
      <c r="AO173" s="37"/>
      <c r="AP173" s="37"/>
      <c r="AQ173" s="43">
        <f t="shared" si="343"/>
        <v>5</v>
      </c>
      <c r="AR173" s="41"/>
      <c r="AS173" s="41"/>
      <c r="AT173" s="53"/>
      <c r="AU173" s="54"/>
      <c r="AV173" s="54"/>
      <c r="AW173" s="4"/>
      <c r="AX173" s="4"/>
    </row>
    <row r="174" spans="1:50" ht="42" customHeight="1" x14ac:dyDescent="0.4">
      <c r="A174" s="35">
        <v>169</v>
      </c>
      <c r="B174" s="53" t="s">
        <v>747</v>
      </c>
      <c r="C174" s="41" t="s">
        <v>190</v>
      </c>
      <c r="D174" s="41" t="s">
        <v>58</v>
      </c>
      <c r="E174" s="53" t="s">
        <v>748</v>
      </c>
      <c r="F174" s="41" t="s">
        <v>700</v>
      </c>
      <c r="G174" s="53" t="s">
        <v>42</v>
      </c>
      <c r="H174" s="74"/>
      <c r="I174" s="41" t="s">
        <v>749</v>
      </c>
      <c r="J174" s="41" t="s">
        <v>72</v>
      </c>
      <c r="K174" s="66">
        <v>45673</v>
      </c>
      <c r="L174" s="43" t="s">
        <v>89</v>
      </c>
      <c r="M174" s="43">
        <v>129</v>
      </c>
      <c r="N174" s="41"/>
      <c r="O174" s="43">
        <v>3</v>
      </c>
      <c r="P174" s="45">
        <f t="shared" si="64"/>
        <v>3</v>
      </c>
      <c r="Q174" s="46">
        <f t="shared" si="303"/>
        <v>3</v>
      </c>
      <c r="R174" s="46">
        <f t="shared" ref="R174:T174" si="354">AK174</f>
        <v>3</v>
      </c>
      <c r="S174" s="46">
        <f t="shared" si="354"/>
        <v>6</v>
      </c>
      <c r="T174" s="47">
        <f t="shared" si="354"/>
        <v>6</v>
      </c>
      <c r="U174" s="48"/>
      <c r="V174" s="37"/>
      <c r="W174" s="37">
        <v>3</v>
      </c>
      <c r="X174" s="37"/>
      <c r="Y174" s="49"/>
      <c r="Z174" s="138"/>
      <c r="AA174" s="139"/>
      <c r="AB174" s="37"/>
      <c r="AC174" s="37"/>
      <c r="AD174" s="49"/>
      <c r="AE174" s="50"/>
      <c r="AF174" s="37"/>
      <c r="AG174" s="37"/>
      <c r="AH174" s="37"/>
      <c r="AI174" s="49"/>
      <c r="AJ174" s="52">
        <f t="shared" ref="AJ174:AN174" si="355">P174-Z174+AE174+U174</f>
        <v>3</v>
      </c>
      <c r="AK174" s="46">
        <f t="shared" si="355"/>
        <v>3</v>
      </c>
      <c r="AL174" s="46">
        <f t="shared" si="355"/>
        <v>6</v>
      </c>
      <c r="AM174" s="46">
        <f t="shared" si="355"/>
        <v>6</v>
      </c>
      <c r="AN174" s="46">
        <f t="shared" si="355"/>
        <v>6</v>
      </c>
      <c r="AO174" s="37"/>
      <c r="AP174" s="37"/>
      <c r="AQ174" s="43">
        <f t="shared" si="343"/>
        <v>6</v>
      </c>
      <c r="AR174" s="41"/>
      <c r="AS174" s="41"/>
      <c r="AT174" s="53"/>
      <c r="AU174" s="54"/>
      <c r="AV174" s="54"/>
      <c r="AW174" s="4"/>
      <c r="AX174" s="4"/>
    </row>
    <row r="175" spans="1:50" ht="42" customHeight="1" x14ac:dyDescent="0.4">
      <c r="A175" s="35">
        <v>170</v>
      </c>
      <c r="B175" s="55" t="s">
        <v>751</v>
      </c>
      <c r="C175" s="41" t="s">
        <v>91</v>
      </c>
      <c r="D175" s="63" t="s">
        <v>63</v>
      </c>
      <c r="E175" s="57" t="s">
        <v>752</v>
      </c>
      <c r="F175" s="64" t="s">
        <v>700</v>
      </c>
      <c r="G175" s="55" t="s">
        <v>42</v>
      </c>
      <c r="H175" s="65">
        <v>17500</v>
      </c>
      <c r="I175" s="61" t="s">
        <v>753</v>
      </c>
      <c r="J175" s="63" t="s">
        <v>63</v>
      </c>
      <c r="K175" s="72">
        <v>45673</v>
      </c>
      <c r="L175" s="43">
        <v>2225338</v>
      </c>
      <c r="M175" s="43">
        <v>133</v>
      </c>
      <c r="N175" s="53" t="s">
        <v>754</v>
      </c>
      <c r="O175" s="43">
        <v>6</v>
      </c>
      <c r="P175" s="45">
        <f t="shared" si="64"/>
        <v>6</v>
      </c>
      <c r="Q175" s="46">
        <f t="shared" si="303"/>
        <v>6</v>
      </c>
      <c r="R175" s="46">
        <f t="shared" ref="R175:T175" si="356">AK175</f>
        <v>6</v>
      </c>
      <c r="S175" s="46">
        <f t="shared" si="356"/>
        <v>10</v>
      </c>
      <c r="T175" s="47">
        <f t="shared" si="356"/>
        <v>10</v>
      </c>
      <c r="U175" s="48"/>
      <c r="V175" s="37"/>
      <c r="W175" s="37">
        <v>5</v>
      </c>
      <c r="X175" s="37"/>
      <c r="Y175" s="49"/>
      <c r="Z175" s="138"/>
      <c r="AA175" s="139"/>
      <c r="AB175" s="37">
        <v>1</v>
      </c>
      <c r="AC175" s="37"/>
      <c r="AD175" s="49"/>
      <c r="AE175" s="50"/>
      <c r="AF175" s="37"/>
      <c r="AG175" s="37"/>
      <c r="AH175" s="37"/>
      <c r="AI175" s="49"/>
      <c r="AJ175" s="52">
        <f t="shared" ref="AJ175:AN175" si="357">P175-Z175+AE175+U175</f>
        <v>6</v>
      </c>
      <c r="AK175" s="46">
        <f t="shared" si="357"/>
        <v>6</v>
      </c>
      <c r="AL175" s="46">
        <f t="shared" si="357"/>
        <v>10</v>
      </c>
      <c r="AM175" s="46">
        <f t="shared" si="357"/>
        <v>10</v>
      </c>
      <c r="AN175" s="46">
        <f t="shared" si="357"/>
        <v>10</v>
      </c>
      <c r="AO175" s="37"/>
      <c r="AP175" s="38" t="s">
        <v>755</v>
      </c>
      <c r="AQ175" s="43">
        <v>6</v>
      </c>
      <c r="AR175" s="53"/>
      <c r="AS175" s="53">
        <v>285</v>
      </c>
      <c r="AT175" s="53"/>
      <c r="AU175" s="54"/>
      <c r="AV175" s="54"/>
      <c r="AW175" s="25"/>
      <c r="AX175" s="4"/>
    </row>
    <row r="176" spans="1:50" ht="42" customHeight="1" x14ac:dyDescent="0.4">
      <c r="A176" s="35">
        <v>171</v>
      </c>
      <c r="B176" s="53" t="s">
        <v>756</v>
      </c>
      <c r="C176" s="41" t="s">
        <v>91</v>
      </c>
      <c r="D176" s="41" t="s">
        <v>58</v>
      </c>
      <c r="E176" s="41" t="s">
        <v>757</v>
      </c>
      <c r="F176" s="41" t="s">
        <v>700</v>
      </c>
      <c r="G176" s="53" t="s">
        <v>42</v>
      </c>
      <c r="H176" s="41" t="s">
        <v>97</v>
      </c>
      <c r="I176" s="41" t="s">
        <v>757</v>
      </c>
      <c r="J176" s="41" t="s">
        <v>72</v>
      </c>
      <c r="K176" s="66">
        <v>44592</v>
      </c>
      <c r="L176" s="43"/>
      <c r="M176" s="43"/>
      <c r="N176" s="41"/>
      <c r="O176" s="43">
        <v>0</v>
      </c>
      <c r="P176" s="45">
        <f t="shared" si="64"/>
        <v>0</v>
      </c>
      <c r="Q176" s="46">
        <f t="shared" si="303"/>
        <v>0</v>
      </c>
      <c r="R176" s="46">
        <f t="shared" ref="R176:T176" si="358">AK176</f>
        <v>0</v>
      </c>
      <c r="S176" s="46">
        <f t="shared" si="358"/>
        <v>0</v>
      </c>
      <c r="T176" s="47">
        <f t="shared" si="358"/>
        <v>0</v>
      </c>
      <c r="U176" s="48"/>
      <c r="V176" s="37"/>
      <c r="W176" s="37"/>
      <c r="X176" s="37"/>
      <c r="Y176" s="49"/>
      <c r="Z176" s="138"/>
      <c r="AA176" s="139"/>
      <c r="AB176" s="37"/>
      <c r="AC176" s="37"/>
      <c r="AD176" s="49"/>
      <c r="AE176" s="50"/>
      <c r="AF176" s="37"/>
      <c r="AG176" s="37"/>
      <c r="AH176" s="37"/>
      <c r="AI176" s="49"/>
      <c r="AJ176" s="52">
        <f t="shared" ref="AJ176:AN176" si="359">P176-Z176+AE176+U176</f>
        <v>0</v>
      </c>
      <c r="AK176" s="46">
        <f t="shared" si="359"/>
        <v>0</v>
      </c>
      <c r="AL176" s="46">
        <f t="shared" si="359"/>
        <v>0</v>
      </c>
      <c r="AM176" s="46">
        <f t="shared" si="359"/>
        <v>0</v>
      </c>
      <c r="AN176" s="46">
        <f t="shared" si="359"/>
        <v>0</v>
      </c>
      <c r="AO176" s="37"/>
      <c r="AP176" s="37"/>
      <c r="AQ176" s="43">
        <f>AN176</f>
        <v>0</v>
      </c>
      <c r="AR176" s="41"/>
      <c r="AS176" s="41"/>
      <c r="AT176" s="53"/>
      <c r="AU176" s="54"/>
      <c r="AV176" s="54"/>
      <c r="AW176" s="4"/>
      <c r="AX176" s="4"/>
    </row>
    <row r="177" spans="1:50" ht="42" customHeight="1" x14ac:dyDescent="0.4">
      <c r="A177" s="35">
        <v>172</v>
      </c>
      <c r="B177" s="650" t="s">
        <v>759</v>
      </c>
      <c r="C177" s="41" t="s">
        <v>91</v>
      </c>
      <c r="D177" s="63" t="s">
        <v>58</v>
      </c>
      <c r="E177" s="41" t="s">
        <v>406</v>
      </c>
      <c r="F177" s="41" t="s">
        <v>700</v>
      </c>
      <c r="G177" s="53" t="s">
        <v>42</v>
      </c>
      <c r="H177" s="74">
        <v>3800</v>
      </c>
      <c r="I177" s="41" t="s">
        <v>760</v>
      </c>
      <c r="J177" s="41" t="s">
        <v>72</v>
      </c>
      <c r="K177" s="72">
        <v>45687</v>
      </c>
      <c r="L177" s="43" t="s">
        <v>109</v>
      </c>
      <c r="M177" s="43">
        <v>150</v>
      </c>
      <c r="N177" s="131" t="s">
        <v>761</v>
      </c>
      <c r="O177" s="43">
        <v>4</v>
      </c>
      <c r="P177" s="45">
        <f t="shared" si="64"/>
        <v>4</v>
      </c>
      <c r="Q177" s="46">
        <f t="shared" si="303"/>
        <v>4</v>
      </c>
      <c r="R177" s="46">
        <f t="shared" ref="R177:T177" si="360">AK177</f>
        <v>4</v>
      </c>
      <c r="S177" s="46">
        <f t="shared" si="360"/>
        <v>4</v>
      </c>
      <c r="T177" s="47">
        <f t="shared" si="360"/>
        <v>4</v>
      </c>
      <c r="U177" s="48"/>
      <c r="V177" s="37"/>
      <c r="W177" s="37"/>
      <c r="X177" s="37"/>
      <c r="Y177" s="49">
        <v>1</v>
      </c>
      <c r="Z177" s="138"/>
      <c r="AA177" s="139"/>
      <c r="AB177" s="37"/>
      <c r="AC177" s="37"/>
      <c r="AD177" s="49"/>
      <c r="AE177" s="50"/>
      <c r="AF177" s="37"/>
      <c r="AG177" s="37"/>
      <c r="AH177" s="37"/>
      <c r="AI177" s="49"/>
      <c r="AJ177" s="52">
        <f t="shared" ref="AJ177:AN177" si="361">P177-Z177+AE177+U177</f>
        <v>4</v>
      </c>
      <c r="AK177" s="46">
        <f t="shared" si="361"/>
        <v>4</v>
      </c>
      <c r="AL177" s="46">
        <f t="shared" si="361"/>
        <v>4</v>
      </c>
      <c r="AM177" s="46">
        <f t="shared" si="361"/>
        <v>4</v>
      </c>
      <c r="AN177" s="46">
        <f t="shared" si="361"/>
        <v>5</v>
      </c>
      <c r="AO177" s="37"/>
      <c r="AP177" s="37"/>
      <c r="AQ177" s="43">
        <v>4</v>
      </c>
      <c r="AR177" s="53"/>
      <c r="AS177" s="53"/>
      <c r="AT177" s="53"/>
      <c r="AU177" s="54"/>
      <c r="AV177" s="54"/>
      <c r="AW177" s="4"/>
      <c r="AX177" s="4"/>
    </row>
    <row r="178" spans="1:50" ht="42" customHeight="1" x14ac:dyDescent="0.4">
      <c r="A178" s="35">
        <v>173</v>
      </c>
      <c r="B178" s="44" t="s">
        <v>762</v>
      </c>
      <c r="C178" s="44" t="s">
        <v>155</v>
      </c>
      <c r="D178" s="41"/>
      <c r="E178" s="41" t="s">
        <v>689</v>
      </c>
      <c r="F178" s="41" t="s">
        <v>700</v>
      </c>
      <c r="G178" s="44" t="s">
        <v>42</v>
      </c>
      <c r="H178" s="41"/>
      <c r="I178" s="44"/>
      <c r="J178" s="41" t="s">
        <v>72</v>
      </c>
      <c r="K178" s="72">
        <v>45464</v>
      </c>
      <c r="L178" s="43"/>
      <c r="M178" s="43">
        <v>87</v>
      </c>
      <c r="N178" s="44"/>
      <c r="O178" s="43">
        <v>0</v>
      </c>
      <c r="P178" s="45">
        <f t="shared" si="64"/>
        <v>0</v>
      </c>
      <c r="Q178" s="46">
        <f t="shared" si="303"/>
        <v>0</v>
      </c>
      <c r="R178" s="46">
        <f t="shared" ref="R178:T178" si="362">AK178</f>
        <v>0</v>
      </c>
      <c r="S178" s="46">
        <f t="shared" si="362"/>
        <v>0</v>
      </c>
      <c r="T178" s="47">
        <f t="shared" si="362"/>
        <v>0</v>
      </c>
      <c r="U178" s="48"/>
      <c r="V178" s="37"/>
      <c r="W178" s="37"/>
      <c r="X178" s="37"/>
      <c r="Y178" s="49"/>
      <c r="Z178" s="50"/>
      <c r="AA178" s="37"/>
      <c r="AB178" s="37"/>
      <c r="AC178" s="37"/>
      <c r="AD178" s="49"/>
      <c r="AE178" s="50"/>
      <c r="AF178" s="37"/>
      <c r="AG178" s="37"/>
      <c r="AH178" s="37"/>
      <c r="AI178" s="49"/>
      <c r="AJ178" s="52">
        <f t="shared" ref="AJ178:AN178" si="363">P178-Z178+AE178+U178</f>
        <v>0</v>
      </c>
      <c r="AK178" s="46">
        <f t="shared" si="363"/>
        <v>0</v>
      </c>
      <c r="AL178" s="46">
        <f t="shared" si="363"/>
        <v>0</v>
      </c>
      <c r="AM178" s="46">
        <f t="shared" si="363"/>
        <v>0</v>
      </c>
      <c r="AN178" s="46">
        <f t="shared" si="363"/>
        <v>0</v>
      </c>
      <c r="AO178" s="37"/>
      <c r="AP178" s="37"/>
      <c r="AQ178" s="43">
        <f t="shared" ref="AQ178:AQ182" si="364">AN178</f>
        <v>0</v>
      </c>
      <c r="AR178" s="41"/>
      <c r="AS178" s="41"/>
      <c r="AT178" s="53"/>
      <c r="AU178" s="54"/>
      <c r="AV178" s="54"/>
      <c r="AW178" s="4"/>
      <c r="AX178" s="4"/>
    </row>
    <row r="179" spans="1:50" ht="42" customHeight="1" x14ac:dyDescent="0.4">
      <c r="A179" s="35">
        <v>174</v>
      </c>
      <c r="B179" s="44" t="s">
        <v>763</v>
      </c>
      <c r="C179" s="44" t="s">
        <v>132</v>
      </c>
      <c r="D179" s="41" t="s">
        <v>176</v>
      </c>
      <c r="E179" s="41" t="s">
        <v>764</v>
      </c>
      <c r="F179" s="41" t="s">
        <v>700</v>
      </c>
      <c r="G179" s="44" t="s">
        <v>42</v>
      </c>
      <c r="H179" s="41"/>
      <c r="I179" s="44"/>
      <c r="J179" s="41" t="s">
        <v>386</v>
      </c>
      <c r="K179" s="72">
        <v>45539</v>
      </c>
      <c r="L179" s="43" t="s">
        <v>625</v>
      </c>
      <c r="M179" s="43">
        <v>33</v>
      </c>
      <c r="N179" s="44"/>
      <c r="O179" s="43">
        <v>3</v>
      </c>
      <c r="P179" s="45">
        <f t="shared" si="64"/>
        <v>3</v>
      </c>
      <c r="Q179" s="46">
        <f t="shared" si="303"/>
        <v>3</v>
      </c>
      <c r="R179" s="46">
        <f t="shared" ref="R179:T179" si="365">AK179</f>
        <v>3</v>
      </c>
      <c r="S179" s="46">
        <f t="shared" si="365"/>
        <v>3</v>
      </c>
      <c r="T179" s="47">
        <f t="shared" si="365"/>
        <v>3</v>
      </c>
      <c r="U179" s="48"/>
      <c r="V179" s="37"/>
      <c r="W179" s="37"/>
      <c r="X179" s="37"/>
      <c r="Y179" s="49"/>
      <c r="Z179" s="50"/>
      <c r="AA179" s="139"/>
      <c r="AB179" s="37"/>
      <c r="AC179" s="37"/>
      <c r="AD179" s="49"/>
      <c r="AE179" s="50"/>
      <c r="AF179" s="37"/>
      <c r="AG179" s="37"/>
      <c r="AH179" s="37"/>
      <c r="AI179" s="49"/>
      <c r="AJ179" s="52">
        <f t="shared" ref="AJ179:AN179" si="366">P179-Z179+AE179+U179</f>
        <v>3</v>
      </c>
      <c r="AK179" s="46">
        <f t="shared" si="366"/>
        <v>3</v>
      </c>
      <c r="AL179" s="46">
        <f t="shared" si="366"/>
        <v>3</v>
      </c>
      <c r="AM179" s="46">
        <f t="shared" si="366"/>
        <v>3</v>
      </c>
      <c r="AN179" s="46">
        <f t="shared" si="366"/>
        <v>3</v>
      </c>
      <c r="AO179" s="37"/>
      <c r="AP179" s="37"/>
      <c r="AQ179" s="43">
        <f t="shared" si="364"/>
        <v>3</v>
      </c>
      <c r="AR179" s="41"/>
      <c r="AS179" s="41"/>
      <c r="AT179" s="53"/>
      <c r="AU179" s="54"/>
      <c r="AV179" s="54"/>
      <c r="AW179" s="4"/>
      <c r="AX179" s="4"/>
    </row>
    <row r="180" spans="1:50" ht="48.75" customHeight="1" x14ac:dyDescent="0.4">
      <c r="A180" s="35">
        <v>175</v>
      </c>
      <c r="B180" s="73" t="s">
        <v>765</v>
      </c>
      <c r="C180" s="44" t="s">
        <v>132</v>
      </c>
      <c r="D180" s="41" t="s">
        <v>58</v>
      </c>
      <c r="E180" s="41" t="s">
        <v>766</v>
      </c>
      <c r="F180" s="41" t="s">
        <v>700</v>
      </c>
      <c r="G180" s="44"/>
      <c r="H180" s="41"/>
      <c r="I180" s="41" t="s">
        <v>766</v>
      </c>
      <c r="J180" s="41" t="s">
        <v>72</v>
      </c>
      <c r="K180" s="72">
        <v>45574</v>
      </c>
      <c r="L180" s="43" t="s">
        <v>142</v>
      </c>
      <c r="M180" s="43">
        <v>74</v>
      </c>
      <c r="N180" s="44"/>
      <c r="O180" s="43">
        <v>5</v>
      </c>
      <c r="P180" s="45">
        <f t="shared" si="64"/>
        <v>5</v>
      </c>
      <c r="Q180" s="46">
        <f t="shared" si="303"/>
        <v>5</v>
      </c>
      <c r="R180" s="46">
        <f t="shared" ref="R180:T180" si="367">AK180</f>
        <v>5</v>
      </c>
      <c r="S180" s="46">
        <f t="shared" si="367"/>
        <v>5</v>
      </c>
      <c r="T180" s="47">
        <f t="shared" si="367"/>
        <v>5</v>
      </c>
      <c r="U180" s="48"/>
      <c r="V180" s="37"/>
      <c r="W180" s="37"/>
      <c r="X180" s="37"/>
      <c r="Y180" s="49"/>
      <c r="Z180" s="50"/>
      <c r="AA180" s="139"/>
      <c r="AB180" s="37"/>
      <c r="AC180" s="37"/>
      <c r="AD180" s="49"/>
      <c r="AE180" s="50"/>
      <c r="AF180" s="37"/>
      <c r="AG180" s="37"/>
      <c r="AH180" s="37"/>
      <c r="AI180" s="49"/>
      <c r="AJ180" s="52">
        <f t="shared" ref="AJ180:AN180" si="368">P180-Z180+AE180+U180</f>
        <v>5</v>
      </c>
      <c r="AK180" s="46">
        <f t="shared" si="368"/>
        <v>5</v>
      </c>
      <c r="AL180" s="46">
        <f t="shared" si="368"/>
        <v>5</v>
      </c>
      <c r="AM180" s="46">
        <f t="shared" si="368"/>
        <v>5</v>
      </c>
      <c r="AN180" s="46">
        <f t="shared" si="368"/>
        <v>5</v>
      </c>
      <c r="AO180" s="37"/>
      <c r="AP180" s="37"/>
      <c r="AQ180" s="43">
        <f t="shared" si="364"/>
        <v>5</v>
      </c>
      <c r="AR180" s="41"/>
      <c r="AS180" s="41"/>
      <c r="AT180" s="53"/>
      <c r="AU180" s="54"/>
      <c r="AV180" s="54"/>
      <c r="AW180" s="4"/>
      <c r="AX180" s="4"/>
    </row>
    <row r="181" spans="1:50" ht="56.25" customHeight="1" x14ac:dyDescent="0.4">
      <c r="A181" s="35">
        <v>176</v>
      </c>
      <c r="B181" s="73" t="s">
        <v>767</v>
      </c>
      <c r="C181" s="44" t="s">
        <v>132</v>
      </c>
      <c r="D181" s="41" t="s">
        <v>58</v>
      </c>
      <c r="E181" s="41" t="s">
        <v>768</v>
      </c>
      <c r="F181" s="41" t="s">
        <v>700</v>
      </c>
      <c r="G181" s="44"/>
      <c r="H181" s="41"/>
      <c r="I181" s="41" t="s">
        <v>768</v>
      </c>
      <c r="J181" s="41" t="s">
        <v>72</v>
      </c>
      <c r="K181" s="72">
        <v>45574</v>
      </c>
      <c r="L181" s="43" t="s">
        <v>142</v>
      </c>
      <c r="M181" s="43">
        <v>74</v>
      </c>
      <c r="N181" s="44"/>
      <c r="O181" s="43">
        <v>5</v>
      </c>
      <c r="P181" s="45">
        <f t="shared" si="64"/>
        <v>5</v>
      </c>
      <c r="Q181" s="46">
        <f t="shared" si="303"/>
        <v>5</v>
      </c>
      <c r="R181" s="46">
        <f t="shared" ref="R181:T181" si="369">AK181</f>
        <v>5</v>
      </c>
      <c r="S181" s="46">
        <f t="shared" si="369"/>
        <v>5</v>
      </c>
      <c r="T181" s="47">
        <f t="shared" si="369"/>
        <v>5</v>
      </c>
      <c r="U181" s="48"/>
      <c r="V181" s="37"/>
      <c r="W181" s="37"/>
      <c r="X181" s="37"/>
      <c r="Y181" s="49"/>
      <c r="Z181" s="50"/>
      <c r="AA181" s="139"/>
      <c r="AB181" s="37"/>
      <c r="AC181" s="37"/>
      <c r="AD181" s="49"/>
      <c r="AE181" s="50"/>
      <c r="AF181" s="37"/>
      <c r="AG181" s="37"/>
      <c r="AH181" s="37"/>
      <c r="AI181" s="49"/>
      <c r="AJ181" s="52">
        <f t="shared" ref="AJ181:AN181" si="370">P181-Z181+AE181+U181</f>
        <v>5</v>
      </c>
      <c r="AK181" s="46">
        <f t="shared" si="370"/>
        <v>5</v>
      </c>
      <c r="AL181" s="46">
        <f t="shared" si="370"/>
        <v>5</v>
      </c>
      <c r="AM181" s="46">
        <f t="shared" si="370"/>
        <v>5</v>
      </c>
      <c r="AN181" s="46">
        <f t="shared" si="370"/>
        <v>5</v>
      </c>
      <c r="AO181" s="37"/>
      <c r="AP181" s="37"/>
      <c r="AQ181" s="43">
        <f t="shared" si="364"/>
        <v>5</v>
      </c>
      <c r="AR181" s="41"/>
      <c r="AS181" s="41"/>
      <c r="AT181" s="53"/>
      <c r="AU181" s="54"/>
      <c r="AV181" s="54"/>
      <c r="AW181" s="4"/>
      <c r="AX181" s="4"/>
    </row>
    <row r="182" spans="1:50" ht="56.25" customHeight="1" x14ac:dyDescent="0.4">
      <c r="A182" s="35">
        <v>177</v>
      </c>
      <c r="B182" s="73" t="s">
        <v>770</v>
      </c>
      <c r="C182" s="44" t="s">
        <v>155</v>
      </c>
      <c r="D182" s="53" t="s">
        <v>176</v>
      </c>
      <c r="E182" s="41" t="s">
        <v>771</v>
      </c>
      <c r="F182" s="41" t="s">
        <v>700</v>
      </c>
      <c r="G182" s="44" t="s">
        <v>42</v>
      </c>
      <c r="H182" s="74">
        <v>9600</v>
      </c>
      <c r="I182" s="41" t="s">
        <v>771</v>
      </c>
      <c r="J182" s="41" t="s">
        <v>160</v>
      </c>
      <c r="K182" s="72">
        <v>45666</v>
      </c>
      <c r="L182" s="43" t="s">
        <v>45</v>
      </c>
      <c r="M182" s="43">
        <v>117</v>
      </c>
      <c r="N182" s="44" t="s">
        <v>772</v>
      </c>
      <c r="O182" s="43">
        <v>0</v>
      </c>
      <c r="P182" s="45">
        <f t="shared" si="64"/>
        <v>0</v>
      </c>
      <c r="Q182" s="46">
        <f t="shared" si="303"/>
        <v>2</v>
      </c>
      <c r="R182" s="46">
        <f t="shared" ref="R182:T182" si="371">AK182</f>
        <v>0</v>
      </c>
      <c r="S182" s="46">
        <f t="shared" si="371"/>
        <v>0</v>
      </c>
      <c r="T182" s="47">
        <f t="shared" si="371"/>
        <v>0</v>
      </c>
      <c r="U182" s="48">
        <v>2</v>
      </c>
      <c r="V182" s="37"/>
      <c r="W182" s="37"/>
      <c r="X182" s="37"/>
      <c r="Y182" s="49"/>
      <c r="Z182" s="50"/>
      <c r="AA182" s="139">
        <v>2</v>
      </c>
      <c r="AB182" s="37"/>
      <c r="AC182" s="37"/>
      <c r="AD182" s="49"/>
      <c r="AE182" s="50"/>
      <c r="AF182" s="37"/>
      <c r="AG182" s="37"/>
      <c r="AH182" s="37"/>
      <c r="AI182" s="49"/>
      <c r="AJ182" s="52">
        <f t="shared" ref="AJ182:AN182" si="372">P182-Z182+AE182+U182</f>
        <v>2</v>
      </c>
      <c r="AK182" s="46">
        <f t="shared" si="372"/>
        <v>0</v>
      </c>
      <c r="AL182" s="46">
        <f t="shared" si="372"/>
        <v>0</v>
      </c>
      <c r="AM182" s="46">
        <f t="shared" si="372"/>
        <v>0</v>
      </c>
      <c r="AN182" s="46">
        <f t="shared" si="372"/>
        <v>0</v>
      </c>
      <c r="AO182" s="37"/>
      <c r="AP182" s="37"/>
      <c r="AQ182" s="43">
        <f t="shared" si="364"/>
        <v>0</v>
      </c>
      <c r="AR182" s="41">
        <v>2901427906</v>
      </c>
      <c r="AS182" s="41">
        <v>265</v>
      </c>
      <c r="AT182" s="53" t="s">
        <v>774</v>
      </c>
      <c r="AU182" s="54"/>
      <c r="AV182" s="54"/>
      <c r="AW182" s="4"/>
      <c r="AX182" s="4"/>
    </row>
    <row r="183" spans="1:50" ht="42" customHeight="1" x14ac:dyDescent="0.4">
      <c r="A183" s="35">
        <v>178</v>
      </c>
      <c r="B183" s="650" t="s">
        <v>775</v>
      </c>
      <c r="C183" s="41" t="s">
        <v>91</v>
      </c>
      <c r="D183" s="41" t="s">
        <v>58</v>
      </c>
      <c r="E183" s="41" t="s">
        <v>776</v>
      </c>
      <c r="F183" s="41" t="s">
        <v>700</v>
      </c>
      <c r="G183" s="41" t="s">
        <v>42</v>
      </c>
      <c r="H183" s="74">
        <v>3800</v>
      </c>
      <c r="I183" s="41" t="s">
        <v>777</v>
      </c>
      <c r="J183" s="41" t="s">
        <v>72</v>
      </c>
      <c r="K183" s="72">
        <v>45574</v>
      </c>
      <c r="L183" s="43" t="s">
        <v>142</v>
      </c>
      <c r="M183" s="43">
        <v>72</v>
      </c>
      <c r="N183" s="133" t="s">
        <v>779</v>
      </c>
      <c r="O183" s="43">
        <v>12</v>
      </c>
      <c r="P183" s="45">
        <f t="shared" si="64"/>
        <v>12</v>
      </c>
      <c r="Q183" s="46">
        <f t="shared" si="303"/>
        <v>12</v>
      </c>
      <c r="R183" s="46">
        <f t="shared" ref="R183:T183" si="373">AK183</f>
        <v>12</v>
      </c>
      <c r="S183" s="46">
        <f t="shared" si="373"/>
        <v>12</v>
      </c>
      <c r="T183" s="47">
        <f t="shared" si="373"/>
        <v>12</v>
      </c>
      <c r="U183" s="48"/>
      <c r="V183" s="37"/>
      <c r="W183" s="37"/>
      <c r="X183" s="37"/>
      <c r="Y183" s="49"/>
      <c r="Z183" s="138"/>
      <c r="AA183" s="139"/>
      <c r="AB183" s="37"/>
      <c r="AC183" s="37"/>
      <c r="AD183" s="49">
        <v>1</v>
      </c>
      <c r="AE183" s="50"/>
      <c r="AF183" s="37"/>
      <c r="AG183" s="37"/>
      <c r="AH183" s="37"/>
      <c r="AI183" s="49"/>
      <c r="AJ183" s="52">
        <f t="shared" ref="AJ183:AN183" si="374">P183-Z183+AE183+U183</f>
        <v>12</v>
      </c>
      <c r="AK183" s="46">
        <f t="shared" si="374"/>
        <v>12</v>
      </c>
      <c r="AL183" s="46">
        <f t="shared" si="374"/>
        <v>12</v>
      </c>
      <c r="AM183" s="46">
        <f t="shared" si="374"/>
        <v>12</v>
      </c>
      <c r="AN183" s="46">
        <f t="shared" si="374"/>
        <v>11</v>
      </c>
      <c r="AO183" s="37"/>
      <c r="AP183" s="37"/>
      <c r="AQ183" s="43">
        <v>12</v>
      </c>
      <c r="AR183" s="41"/>
      <c r="AS183" s="41">
        <v>311</v>
      </c>
      <c r="AT183" s="53"/>
      <c r="AU183" s="54"/>
      <c r="AV183" s="54"/>
      <c r="AW183" s="158"/>
      <c r="AX183" s="158"/>
    </row>
    <row r="184" spans="1:50" ht="42" customHeight="1" x14ac:dyDescent="0.4">
      <c r="A184" s="35">
        <v>179</v>
      </c>
      <c r="B184" s="53" t="s">
        <v>781</v>
      </c>
      <c r="C184" s="41" t="s">
        <v>91</v>
      </c>
      <c r="D184" s="41" t="s">
        <v>411</v>
      </c>
      <c r="E184" s="41" t="s">
        <v>782</v>
      </c>
      <c r="F184" s="41" t="s">
        <v>472</v>
      </c>
      <c r="G184" s="53" t="s">
        <v>42</v>
      </c>
      <c r="H184" s="41"/>
      <c r="I184" s="41" t="s">
        <v>782</v>
      </c>
      <c r="J184" s="41" t="s">
        <v>72</v>
      </c>
      <c r="K184" s="72">
        <v>45139</v>
      </c>
      <c r="L184" s="43">
        <v>781781092133</v>
      </c>
      <c r="M184" s="43">
        <v>419</v>
      </c>
      <c r="N184" s="44"/>
      <c r="O184" s="43">
        <v>1</v>
      </c>
      <c r="P184" s="45">
        <f t="shared" si="64"/>
        <v>1</v>
      </c>
      <c r="Q184" s="46">
        <f t="shared" si="303"/>
        <v>1</v>
      </c>
      <c r="R184" s="46">
        <f t="shared" ref="R184:T184" si="375">AK184</f>
        <v>1</v>
      </c>
      <c r="S184" s="46">
        <f t="shared" si="375"/>
        <v>1</v>
      </c>
      <c r="T184" s="47">
        <f t="shared" si="375"/>
        <v>1</v>
      </c>
      <c r="U184" s="48"/>
      <c r="V184" s="37"/>
      <c r="W184" s="37"/>
      <c r="X184" s="37"/>
      <c r="Y184" s="49"/>
      <c r="Z184" s="138"/>
      <c r="AA184" s="139"/>
      <c r="AB184" s="37"/>
      <c r="AC184" s="37"/>
      <c r="AD184" s="49"/>
      <c r="AE184" s="50"/>
      <c r="AF184" s="37"/>
      <c r="AG184" s="37"/>
      <c r="AH184" s="37"/>
      <c r="AI184" s="49"/>
      <c r="AJ184" s="52">
        <f t="shared" ref="AJ184:AN184" si="376">P184-Z184+AE184+U184</f>
        <v>1</v>
      </c>
      <c r="AK184" s="46">
        <f t="shared" si="376"/>
        <v>1</v>
      </c>
      <c r="AL184" s="46">
        <f t="shared" si="376"/>
        <v>1</v>
      </c>
      <c r="AM184" s="46">
        <f t="shared" si="376"/>
        <v>1</v>
      </c>
      <c r="AN184" s="46">
        <f t="shared" si="376"/>
        <v>1</v>
      </c>
      <c r="AO184" s="37"/>
      <c r="AP184" s="37"/>
      <c r="AQ184" s="43">
        <f t="shared" ref="AQ184:AQ221" si="377">AN184</f>
        <v>1</v>
      </c>
      <c r="AR184" s="41"/>
      <c r="AS184" s="41"/>
      <c r="AT184" s="53"/>
      <c r="AU184" s="54"/>
      <c r="AV184" s="54"/>
      <c r="AW184" s="4"/>
      <c r="AX184" s="4"/>
    </row>
    <row r="185" spans="1:50" ht="42" customHeight="1" x14ac:dyDescent="0.4">
      <c r="A185" s="35">
        <v>180</v>
      </c>
      <c r="B185" s="55" t="s">
        <v>784</v>
      </c>
      <c r="C185" s="58" t="s">
        <v>38</v>
      </c>
      <c r="D185" s="56" t="s">
        <v>58</v>
      </c>
      <c r="E185" s="57" t="s">
        <v>59</v>
      </c>
      <c r="F185" s="58" t="s">
        <v>439</v>
      </c>
      <c r="G185" s="59" t="s">
        <v>42</v>
      </c>
      <c r="H185" s="58"/>
      <c r="I185" s="61" t="s">
        <v>785</v>
      </c>
      <c r="J185" s="74" t="s">
        <v>58</v>
      </c>
      <c r="K185" s="66">
        <v>44592</v>
      </c>
      <c r="L185" s="43"/>
      <c r="M185" s="43"/>
      <c r="N185" s="41"/>
      <c r="O185" s="43">
        <v>1</v>
      </c>
      <c r="P185" s="45">
        <f t="shared" si="64"/>
        <v>1</v>
      </c>
      <c r="Q185" s="46">
        <f t="shared" si="303"/>
        <v>1</v>
      </c>
      <c r="R185" s="46">
        <f t="shared" ref="R185:T185" si="378">AK185</f>
        <v>1</v>
      </c>
      <c r="S185" s="46">
        <f t="shared" si="378"/>
        <v>1</v>
      </c>
      <c r="T185" s="47">
        <f t="shared" si="378"/>
        <v>1</v>
      </c>
      <c r="U185" s="48"/>
      <c r="V185" s="37"/>
      <c r="W185" s="37"/>
      <c r="X185" s="37"/>
      <c r="Y185" s="49"/>
      <c r="Z185" s="138"/>
      <c r="AA185" s="139"/>
      <c r="AB185" s="37"/>
      <c r="AC185" s="37"/>
      <c r="AD185" s="49"/>
      <c r="AE185" s="50"/>
      <c r="AF185" s="37"/>
      <c r="AG185" s="37"/>
      <c r="AH185" s="37"/>
      <c r="AI185" s="49"/>
      <c r="AJ185" s="52">
        <f t="shared" ref="AJ185:AN185" si="379">P185-Z185+AE185+U185</f>
        <v>1</v>
      </c>
      <c r="AK185" s="46">
        <f t="shared" si="379"/>
        <v>1</v>
      </c>
      <c r="AL185" s="46">
        <f t="shared" si="379"/>
        <v>1</v>
      </c>
      <c r="AM185" s="46">
        <f t="shared" si="379"/>
        <v>1</v>
      </c>
      <c r="AN185" s="46">
        <f t="shared" si="379"/>
        <v>1</v>
      </c>
      <c r="AO185" s="37"/>
      <c r="AP185" s="37"/>
      <c r="AQ185" s="43">
        <f t="shared" si="377"/>
        <v>1</v>
      </c>
      <c r="AR185" s="41"/>
      <c r="AS185" s="41"/>
      <c r="AT185" s="53"/>
      <c r="AU185" s="54"/>
      <c r="AV185" s="54"/>
      <c r="AW185" s="4"/>
      <c r="AX185" s="4"/>
    </row>
    <row r="186" spans="1:50" ht="42" customHeight="1" x14ac:dyDescent="0.4">
      <c r="A186" s="35">
        <v>181</v>
      </c>
      <c r="B186" s="55" t="s">
        <v>787</v>
      </c>
      <c r="C186" s="58" t="s">
        <v>38</v>
      </c>
      <c r="D186" s="63" t="s">
        <v>788</v>
      </c>
      <c r="E186" s="57" t="s">
        <v>788</v>
      </c>
      <c r="F186" s="64" t="s">
        <v>789</v>
      </c>
      <c r="G186" s="55" t="s">
        <v>42</v>
      </c>
      <c r="H186" s="64"/>
      <c r="I186" s="61" t="s">
        <v>790</v>
      </c>
      <c r="J186" s="63" t="s">
        <v>788</v>
      </c>
      <c r="K186" s="66">
        <v>44592</v>
      </c>
      <c r="L186" s="43"/>
      <c r="M186" s="43"/>
      <c r="N186" s="53"/>
      <c r="O186" s="43">
        <v>1</v>
      </c>
      <c r="P186" s="45">
        <f t="shared" si="64"/>
        <v>1</v>
      </c>
      <c r="Q186" s="46">
        <f t="shared" si="303"/>
        <v>1</v>
      </c>
      <c r="R186" s="46">
        <f t="shared" ref="R186:T186" si="380">AK186</f>
        <v>1</v>
      </c>
      <c r="S186" s="46">
        <f t="shared" si="380"/>
        <v>1</v>
      </c>
      <c r="T186" s="47">
        <f t="shared" si="380"/>
        <v>1</v>
      </c>
      <c r="U186" s="48"/>
      <c r="V186" s="37"/>
      <c r="W186" s="37"/>
      <c r="X186" s="37"/>
      <c r="Y186" s="49"/>
      <c r="Z186" s="138"/>
      <c r="AA186" s="139"/>
      <c r="AB186" s="37"/>
      <c r="AC186" s="37"/>
      <c r="AD186" s="49"/>
      <c r="AE186" s="50"/>
      <c r="AF186" s="37"/>
      <c r="AG186" s="37"/>
      <c r="AH186" s="37"/>
      <c r="AI186" s="49"/>
      <c r="AJ186" s="52">
        <f t="shared" ref="AJ186:AN186" si="381">P186-Z186+AE186+U186</f>
        <v>1</v>
      </c>
      <c r="AK186" s="46">
        <f t="shared" si="381"/>
        <v>1</v>
      </c>
      <c r="AL186" s="46">
        <f t="shared" si="381"/>
        <v>1</v>
      </c>
      <c r="AM186" s="46">
        <f t="shared" si="381"/>
        <v>1</v>
      </c>
      <c r="AN186" s="46">
        <f t="shared" si="381"/>
        <v>1</v>
      </c>
      <c r="AO186" s="37"/>
      <c r="AP186" s="37"/>
      <c r="AQ186" s="43">
        <f t="shared" si="377"/>
        <v>1</v>
      </c>
      <c r="AR186" s="41"/>
      <c r="AS186" s="41"/>
      <c r="AT186" s="53"/>
      <c r="AU186" s="54"/>
      <c r="AV186" s="54"/>
      <c r="AW186" s="4"/>
      <c r="AX186" s="4"/>
    </row>
    <row r="187" spans="1:50" ht="42" customHeight="1" x14ac:dyDescent="0.4">
      <c r="A187" s="35">
        <v>182</v>
      </c>
      <c r="B187" s="657" t="s">
        <v>791</v>
      </c>
      <c r="C187" s="41" t="s">
        <v>91</v>
      </c>
      <c r="D187" s="41" t="s">
        <v>72</v>
      </c>
      <c r="E187" s="41" t="s">
        <v>792</v>
      </c>
      <c r="F187" s="41" t="s">
        <v>793</v>
      </c>
      <c r="G187" s="53" t="s">
        <v>42</v>
      </c>
      <c r="H187" s="74">
        <v>1300</v>
      </c>
      <c r="I187" s="41" t="s">
        <v>794</v>
      </c>
      <c r="J187" s="41" t="s">
        <v>72</v>
      </c>
      <c r="K187" s="72">
        <v>45316</v>
      </c>
      <c r="L187" s="43"/>
      <c r="M187" s="43">
        <v>15</v>
      </c>
      <c r="N187" s="53"/>
      <c r="O187" s="43">
        <v>5</v>
      </c>
      <c r="P187" s="45">
        <f t="shared" si="64"/>
        <v>5</v>
      </c>
      <c r="Q187" s="46">
        <f t="shared" si="303"/>
        <v>5</v>
      </c>
      <c r="R187" s="46">
        <f t="shared" ref="R187:T187" si="382">AK187</f>
        <v>5</v>
      </c>
      <c r="S187" s="46">
        <f t="shared" si="382"/>
        <v>5</v>
      </c>
      <c r="T187" s="47">
        <f t="shared" si="382"/>
        <v>5</v>
      </c>
      <c r="U187" s="48"/>
      <c r="V187" s="37"/>
      <c r="W187" s="37"/>
      <c r="X187" s="37"/>
      <c r="Y187" s="49"/>
      <c r="Z187" s="138"/>
      <c r="AA187" s="139"/>
      <c r="AB187" s="37"/>
      <c r="AC187" s="37"/>
      <c r="AD187" s="49"/>
      <c r="AE187" s="50"/>
      <c r="AF187" s="37"/>
      <c r="AG187" s="37"/>
      <c r="AH187" s="37"/>
      <c r="AI187" s="49"/>
      <c r="AJ187" s="52">
        <f t="shared" ref="AJ187:AN187" si="383">P187-Z187+AE187+U187</f>
        <v>5</v>
      </c>
      <c r="AK187" s="46">
        <f t="shared" si="383"/>
        <v>5</v>
      </c>
      <c r="AL187" s="46">
        <f t="shared" si="383"/>
        <v>5</v>
      </c>
      <c r="AM187" s="46">
        <f t="shared" si="383"/>
        <v>5</v>
      </c>
      <c r="AN187" s="46">
        <f t="shared" si="383"/>
        <v>5</v>
      </c>
      <c r="AO187" s="37"/>
      <c r="AP187" s="37"/>
      <c r="AQ187" s="43">
        <f t="shared" si="377"/>
        <v>5</v>
      </c>
      <c r="AR187" s="41"/>
      <c r="AS187" s="41"/>
      <c r="AT187" s="53"/>
      <c r="AU187" s="54"/>
      <c r="AV187" s="54"/>
      <c r="AW187" s="4"/>
      <c r="AX187" s="4"/>
    </row>
    <row r="188" spans="1:50" ht="42" customHeight="1" x14ac:dyDescent="0.4">
      <c r="A188" s="35">
        <v>183</v>
      </c>
      <c r="B188" s="657" t="s">
        <v>795</v>
      </c>
      <c r="C188" s="41" t="s">
        <v>91</v>
      </c>
      <c r="D188" s="41" t="s">
        <v>72</v>
      </c>
      <c r="E188" s="41" t="s">
        <v>792</v>
      </c>
      <c r="F188" s="41" t="s">
        <v>796</v>
      </c>
      <c r="G188" s="53" t="s">
        <v>42</v>
      </c>
      <c r="H188" s="74">
        <v>2800</v>
      </c>
      <c r="I188" s="41" t="s">
        <v>797</v>
      </c>
      <c r="J188" s="41" t="s">
        <v>72</v>
      </c>
      <c r="K188" s="72">
        <v>45107</v>
      </c>
      <c r="L188" s="43" t="s">
        <v>109</v>
      </c>
      <c r="M188" s="43">
        <v>392</v>
      </c>
      <c r="N188" s="44"/>
      <c r="O188" s="43">
        <v>2</v>
      </c>
      <c r="P188" s="45">
        <f t="shared" si="64"/>
        <v>2</v>
      </c>
      <c r="Q188" s="46">
        <f t="shared" si="303"/>
        <v>2</v>
      </c>
      <c r="R188" s="46">
        <f t="shared" ref="R188:T188" si="384">AK188</f>
        <v>2</v>
      </c>
      <c r="S188" s="46">
        <f t="shared" si="384"/>
        <v>2</v>
      </c>
      <c r="T188" s="47">
        <f t="shared" si="384"/>
        <v>2</v>
      </c>
      <c r="U188" s="48"/>
      <c r="V188" s="37"/>
      <c r="W188" s="37"/>
      <c r="X188" s="37"/>
      <c r="Y188" s="49"/>
      <c r="Z188" s="138"/>
      <c r="AA188" s="139"/>
      <c r="AB188" s="37"/>
      <c r="AC188" s="37"/>
      <c r="AD188" s="49"/>
      <c r="AE188" s="50"/>
      <c r="AF188" s="37"/>
      <c r="AG188" s="37"/>
      <c r="AH188" s="37"/>
      <c r="AI188" s="49"/>
      <c r="AJ188" s="52">
        <f t="shared" ref="AJ188:AN188" si="385">P188-Z188+AE188+U188</f>
        <v>2</v>
      </c>
      <c r="AK188" s="46">
        <f t="shared" si="385"/>
        <v>2</v>
      </c>
      <c r="AL188" s="46">
        <f t="shared" si="385"/>
        <v>2</v>
      </c>
      <c r="AM188" s="46">
        <f t="shared" si="385"/>
        <v>2</v>
      </c>
      <c r="AN188" s="46">
        <f t="shared" si="385"/>
        <v>2</v>
      </c>
      <c r="AO188" s="37"/>
      <c r="AP188" s="37"/>
      <c r="AQ188" s="43">
        <f t="shared" si="377"/>
        <v>2</v>
      </c>
      <c r="AR188" s="41"/>
      <c r="AS188" s="41"/>
      <c r="AT188" s="53"/>
      <c r="AU188" s="54"/>
      <c r="AV188" s="54"/>
      <c r="AW188" s="4"/>
      <c r="AX188" s="4"/>
    </row>
    <row r="189" spans="1:50" ht="42" customHeight="1" x14ac:dyDescent="0.4">
      <c r="A189" s="35">
        <v>184</v>
      </c>
      <c r="B189" s="658" t="s">
        <v>798</v>
      </c>
      <c r="C189" s="41" t="s">
        <v>190</v>
      </c>
      <c r="D189" s="41" t="s">
        <v>72</v>
      </c>
      <c r="E189" s="41" t="s">
        <v>792</v>
      </c>
      <c r="F189" s="41" t="s">
        <v>799</v>
      </c>
      <c r="G189" s="53" t="s">
        <v>42</v>
      </c>
      <c r="H189" s="74"/>
      <c r="I189" s="41" t="s">
        <v>800</v>
      </c>
      <c r="J189" s="41" t="s">
        <v>72</v>
      </c>
      <c r="K189" s="72">
        <v>45566</v>
      </c>
      <c r="L189" s="43" t="s">
        <v>277</v>
      </c>
      <c r="M189" s="43">
        <v>68</v>
      </c>
      <c r="N189" s="44"/>
      <c r="O189" s="43">
        <v>2</v>
      </c>
      <c r="P189" s="45">
        <f t="shared" si="64"/>
        <v>2</v>
      </c>
      <c r="Q189" s="46">
        <f t="shared" si="303"/>
        <v>2</v>
      </c>
      <c r="R189" s="46">
        <f t="shared" ref="R189:T189" si="386">AK189</f>
        <v>2</v>
      </c>
      <c r="S189" s="46">
        <f t="shared" si="386"/>
        <v>2</v>
      </c>
      <c r="T189" s="47">
        <f t="shared" si="386"/>
        <v>2</v>
      </c>
      <c r="U189" s="48"/>
      <c r="V189" s="37"/>
      <c r="W189" s="37"/>
      <c r="X189" s="37"/>
      <c r="Y189" s="49"/>
      <c r="Z189" s="138"/>
      <c r="AA189" s="139"/>
      <c r="AB189" s="37"/>
      <c r="AC189" s="37"/>
      <c r="AD189" s="49"/>
      <c r="AE189" s="50"/>
      <c r="AF189" s="37"/>
      <c r="AG189" s="37"/>
      <c r="AH189" s="37"/>
      <c r="AI189" s="49"/>
      <c r="AJ189" s="52">
        <f t="shared" ref="AJ189:AN189" si="387">P189-Z189+AE189+U189</f>
        <v>2</v>
      </c>
      <c r="AK189" s="46">
        <f t="shared" si="387"/>
        <v>2</v>
      </c>
      <c r="AL189" s="46">
        <f t="shared" si="387"/>
        <v>2</v>
      </c>
      <c r="AM189" s="46">
        <f t="shared" si="387"/>
        <v>2</v>
      </c>
      <c r="AN189" s="46">
        <f t="shared" si="387"/>
        <v>2</v>
      </c>
      <c r="AO189" s="37"/>
      <c r="AP189" s="37"/>
      <c r="AQ189" s="43">
        <f t="shared" si="377"/>
        <v>2</v>
      </c>
      <c r="AR189" s="41"/>
      <c r="AS189" s="41"/>
      <c r="AT189" s="53"/>
      <c r="AU189" s="54"/>
      <c r="AV189" s="54"/>
      <c r="AW189" s="4"/>
      <c r="AX189" s="4"/>
    </row>
    <row r="190" spans="1:50" ht="42" customHeight="1" x14ac:dyDescent="0.4">
      <c r="A190" s="35">
        <v>185</v>
      </c>
      <c r="B190" s="657" t="s">
        <v>801</v>
      </c>
      <c r="C190" s="41" t="s">
        <v>91</v>
      </c>
      <c r="D190" s="41" t="s">
        <v>72</v>
      </c>
      <c r="E190" s="41" t="s">
        <v>792</v>
      </c>
      <c r="F190" s="41" t="s">
        <v>802</v>
      </c>
      <c r="G190" s="53" t="s">
        <v>42</v>
      </c>
      <c r="H190" s="159" t="s">
        <v>803</v>
      </c>
      <c r="I190" s="41" t="s">
        <v>804</v>
      </c>
      <c r="J190" s="41" t="s">
        <v>72</v>
      </c>
      <c r="K190" s="72">
        <v>45107</v>
      </c>
      <c r="L190" s="43" t="s">
        <v>109</v>
      </c>
      <c r="M190" s="43">
        <v>394</v>
      </c>
      <c r="N190" s="44"/>
      <c r="O190" s="43">
        <v>4</v>
      </c>
      <c r="P190" s="45">
        <f t="shared" si="64"/>
        <v>4</v>
      </c>
      <c r="Q190" s="46">
        <f t="shared" si="303"/>
        <v>4</v>
      </c>
      <c r="R190" s="46">
        <f t="shared" ref="R190:T190" si="388">AK190</f>
        <v>4</v>
      </c>
      <c r="S190" s="46">
        <f t="shared" si="388"/>
        <v>4</v>
      </c>
      <c r="T190" s="47">
        <f t="shared" si="388"/>
        <v>4</v>
      </c>
      <c r="U190" s="48"/>
      <c r="V190" s="37"/>
      <c r="W190" s="37"/>
      <c r="X190" s="37"/>
      <c r="Y190" s="49"/>
      <c r="Z190" s="138"/>
      <c r="AA190" s="139"/>
      <c r="AB190" s="37"/>
      <c r="AC190" s="37"/>
      <c r="AD190" s="49"/>
      <c r="AE190" s="50"/>
      <c r="AF190" s="37"/>
      <c r="AG190" s="37"/>
      <c r="AH190" s="37"/>
      <c r="AI190" s="49"/>
      <c r="AJ190" s="52">
        <f t="shared" ref="AJ190:AN190" si="389">P190-Z190+AE190+U190</f>
        <v>4</v>
      </c>
      <c r="AK190" s="46">
        <f t="shared" si="389"/>
        <v>4</v>
      </c>
      <c r="AL190" s="46">
        <f t="shared" si="389"/>
        <v>4</v>
      </c>
      <c r="AM190" s="46">
        <f t="shared" si="389"/>
        <v>4</v>
      </c>
      <c r="AN190" s="46">
        <f t="shared" si="389"/>
        <v>4</v>
      </c>
      <c r="AO190" s="37"/>
      <c r="AP190" s="37"/>
      <c r="AQ190" s="43">
        <f t="shared" si="377"/>
        <v>4</v>
      </c>
      <c r="AR190" s="41"/>
      <c r="AS190" s="41"/>
      <c r="AT190" s="53"/>
      <c r="AU190" s="54"/>
      <c r="AV190" s="54"/>
      <c r="AW190" s="4"/>
      <c r="AX190" s="4"/>
    </row>
    <row r="191" spans="1:50" ht="42" customHeight="1" x14ac:dyDescent="0.4">
      <c r="A191" s="35">
        <v>186</v>
      </c>
      <c r="B191" s="657" t="s">
        <v>805</v>
      </c>
      <c r="C191" s="41" t="s">
        <v>91</v>
      </c>
      <c r="D191" s="41" t="s">
        <v>392</v>
      </c>
      <c r="E191" s="41" t="s">
        <v>792</v>
      </c>
      <c r="F191" s="41" t="s">
        <v>806</v>
      </c>
      <c r="G191" s="53" t="s">
        <v>42</v>
      </c>
      <c r="H191" s="159" t="s">
        <v>807</v>
      </c>
      <c r="I191" s="41" t="s">
        <v>808</v>
      </c>
      <c r="J191" s="41" t="s">
        <v>392</v>
      </c>
      <c r="K191" s="72">
        <v>45324</v>
      </c>
      <c r="L191" s="43"/>
      <c r="M191" s="43">
        <v>24</v>
      </c>
      <c r="N191" s="44"/>
      <c r="O191" s="43">
        <v>0</v>
      </c>
      <c r="P191" s="45">
        <f t="shared" si="64"/>
        <v>0</v>
      </c>
      <c r="Q191" s="46">
        <f t="shared" si="303"/>
        <v>0</v>
      </c>
      <c r="R191" s="46">
        <f t="shared" ref="R191:T191" si="390">AK191</f>
        <v>0</v>
      </c>
      <c r="S191" s="46">
        <f t="shared" si="390"/>
        <v>0</v>
      </c>
      <c r="T191" s="47">
        <f t="shared" si="390"/>
        <v>0</v>
      </c>
      <c r="U191" s="48"/>
      <c r="V191" s="37"/>
      <c r="W191" s="37"/>
      <c r="X191" s="37"/>
      <c r="Y191" s="49"/>
      <c r="Z191" s="138"/>
      <c r="AA191" s="139"/>
      <c r="AB191" s="37"/>
      <c r="AC191" s="37"/>
      <c r="AD191" s="49"/>
      <c r="AE191" s="50"/>
      <c r="AF191" s="37"/>
      <c r="AG191" s="37"/>
      <c r="AH191" s="37"/>
      <c r="AI191" s="49"/>
      <c r="AJ191" s="52">
        <f t="shared" ref="AJ191:AN191" si="391">P191-Z191+AE191+U191</f>
        <v>0</v>
      </c>
      <c r="AK191" s="46">
        <f t="shared" si="391"/>
        <v>0</v>
      </c>
      <c r="AL191" s="46">
        <f t="shared" si="391"/>
        <v>0</v>
      </c>
      <c r="AM191" s="46">
        <f t="shared" si="391"/>
        <v>0</v>
      </c>
      <c r="AN191" s="46">
        <f t="shared" si="391"/>
        <v>0</v>
      </c>
      <c r="AO191" s="37"/>
      <c r="AP191" s="37"/>
      <c r="AQ191" s="43">
        <f t="shared" si="377"/>
        <v>0</v>
      </c>
      <c r="AR191" s="41"/>
      <c r="AS191" s="41"/>
      <c r="AT191" s="53"/>
      <c r="AU191" s="54"/>
      <c r="AV191" s="54"/>
      <c r="AW191" s="4"/>
      <c r="AX191" s="4"/>
    </row>
    <row r="192" spans="1:50" ht="42" customHeight="1" x14ac:dyDescent="0.4">
      <c r="A192" s="35">
        <v>187</v>
      </c>
      <c r="B192" s="657" t="s">
        <v>809</v>
      </c>
      <c r="C192" s="41" t="s">
        <v>91</v>
      </c>
      <c r="D192" s="41" t="s">
        <v>72</v>
      </c>
      <c r="E192" s="41" t="s">
        <v>792</v>
      </c>
      <c r="F192" s="41" t="s">
        <v>793</v>
      </c>
      <c r="G192" s="53" t="s">
        <v>42</v>
      </c>
      <c r="H192" s="53" t="s">
        <v>810</v>
      </c>
      <c r="I192" s="41" t="s">
        <v>811</v>
      </c>
      <c r="J192" s="41" t="s">
        <v>72</v>
      </c>
      <c r="K192" s="72">
        <v>45107</v>
      </c>
      <c r="L192" s="43" t="s">
        <v>109</v>
      </c>
      <c r="M192" s="43">
        <v>394</v>
      </c>
      <c r="N192" s="44"/>
      <c r="O192" s="43">
        <v>5</v>
      </c>
      <c r="P192" s="45">
        <f t="shared" si="64"/>
        <v>5</v>
      </c>
      <c r="Q192" s="46">
        <f t="shared" si="303"/>
        <v>5</v>
      </c>
      <c r="R192" s="46">
        <f t="shared" ref="R192:T192" si="392">AK192</f>
        <v>5</v>
      </c>
      <c r="S192" s="46">
        <f t="shared" si="392"/>
        <v>5</v>
      </c>
      <c r="T192" s="47">
        <f t="shared" si="392"/>
        <v>5</v>
      </c>
      <c r="U192" s="48"/>
      <c r="V192" s="37"/>
      <c r="W192" s="37"/>
      <c r="X192" s="37"/>
      <c r="Y192" s="49"/>
      <c r="Z192" s="138"/>
      <c r="AA192" s="139"/>
      <c r="AB192" s="37"/>
      <c r="AC192" s="37"/>
      <c r="AD192" s="49"/>
      <c r="AE192" s="50"/>
      <c r="AF192" s="37"/>
      <c r="AG192" s="37"/>
      <c r="AH192" s="37"/>
      <c r="AI192" s="49"/>
      <c r="AJ192" s="52">
        <f t="shared" ref="AJ192:AN192" si="393">P192-Z192+AE192+U192</f>
        <v>5</v>
      </c>
      <c r="AK192" s="46">
        <f t="shared" si="393"/>
        <v>5</v>
      </c>
      <c r="AL192" s="46">
        <f t="shared" si="393"/>
        <v>5</v>
      </c>
      <c r="AM192" s="46">
        <f t="shared" si="393"/>
        <v>5</v>
      </c>
      <c r="AN192" s="46">
        <f t="shared" si="393"/>
        <v>5</v>
      </c>
      <c r="AO192" s="37"/>
      <c r="AP192" s="37"/>
      <c r="AQ192" s="43">
        <f t="shared" si="377"/>
        <v>5</v>
      </c>
      <c r="AR192" s="41"/>
      <c r="AS192" s="41"/>
      <c r="AT192" s="53"/>
      <c r="AU192" s="54"/>
      <c r="AV192" s="54"/>
      <c r="AW192" s="4"/>
      <c r="AX192" s="4"/>
    </row>
    <row r="193" spans="1:50" ht="42" customHeight="1" x14ac:dyDescent="0.4">
      <c r="A193" s="35">
        <v>188</v>
      </c>
      <c r="B193" s="657" t="s">
        <v>812</v>
      </c>
      <c r="C193" s="41" t="s">
        <v>91</v>
      </c>
      <c r="D193" s="41" t="s">
        <v>392</v>
      </c>
      <c r="E193" s="41" t="s">
        <v>792</v>
      </c>
      <c r="F193" s="41" t="s">
        <v>793</v>
      </c>
      <c r="G193" s="53" t="s">
        <v>42</v>
      </c>
      <c r="H193" s="53" t="s">
        <v>813</v>
      </c>
      <c r="I193" s="41" t="s">
        <v>814</v>
      </c>
      <c r="J193" s="41" t="s">
        <v>392</v>
      </c>
      <c r="K193" s="72">
        <v>45324</v>
      </c>
      <c r="L193" s="43"/>
      <c r="M193" s="43">
        <v>24</v>
      </c>
      <c r="N193" s="44"/>
      <c r="O193" s="43">
        <v>0</v>
      </c>
      <c r="P193" s="45">
        <f t="shared" si="64"/>
        <v>0</v>
      </c>
      <c r="Q193" s="46">
        <f t="shared" si="303"/>
        <v>0</v>
      </c>
      <c r="R193" s="46">
        <f t="shared" ref="R193:T193" si="394">AK193</f>
        <v>0</v>
      </c>
      <c r="S193" s="46">
        <f t="shared" si="394"/>
        <v>0</v>
      </c>
      <c r="T193" s="47">
        <f t="shared" si="394"/>
        <v>0</v>
      </c>
      <c r="U193" s="48"/>
      <c r="V193" s="37"/>
      <c r="W193" s="37"/>
      <c r="X193" s="37"/>
      <c r="Y193" s="49"/>
      <c r="Z193" s="138"/>
      <c r="AA193" s="139"/>
      <c r="AB193" s="37"/>
      <c r="AC193" s="37"/>
      <c r="AD193" s="49"/>
      <c r="AE193" s="50"/>
      <c r="AF193" s="37"/>
      <c r="AG193" s="37"/>
      <c r="AH193" s="37"/>
      <c r="AI193" s="49"/>
      <c r="AJ193" s="52">
        <f t="shared" ref="AJ193:AN193" si="395">P193-Z193+AE193+U193</f>
        <v>0</v>
      </c>
      <c r="AK193" s="46">
        <f t="shared" si="395"/>
        <v>0</v>
      </c>
      <c r="AL193" s="46">
        <f t="shared" si="395"/>
        <v>0</v>
      </c>
      <c r="AM193" s="46">
        <f t="shared" si="395"/>
        <v>0</v>
      </c>
      <c r="AN193" s="46">
        <f t="shared" si="395"/>
        <v>0</v>
      </c>
      <c r="AO193" s="37"/>
      <c r="AP193" s="37"/>
      <c r="AQ193" s="43">
        <f t="shared" si="377"/>
        <v>0</v>
      </c>
      <c r="AR193" s="41"/>
      <c r="AS193" s="41"/>
      <c r="AT193" s="53"/>
      <c r="AU193" s="54"/>
      <c r="AV193" s="54"/>
      <c r="AW193" s="4"/>
      <c r="AX193" s="4"/>
    </row>
    <row r="194" spans="1:50" ht="42" customHeight="1" x14ac:dyDescent="0.4">
      <c r="A194" s="35">
        <v>189</v>
      </c>
      <c r="B194" s="659" t="s">
        <v>815</v>
      </c>
      <c r="C194" s="41" t="s">
        <v>91</v>
      </c>
      <c r="D194" s="41" t="s">
        <v>72</v>
      </c>
      <c r="E194" s="41" t="s">
        <v>792</v>
      </c>
      <c r="F194" s="41" t="s">
        <v>816</v>
      </c>
      <c r="G194" s="53" t="s">
        <v>42</v>
      </c>
      <c r="H194" s="53" t="s">
        <v>817</v>
      </c>
      <c r="I194" s="41" t="s">
        <v>818</v>
      </c>
      <c r="J194" s="41" t="s">
        <v>72</v>
      </c>
      <c r="K194" s="72">
        <v>45107</v>
      </c>
      <c r="L194" s="43" t="s">
        <v>109</v>
      </c>
      <c r="M194" s="43">
        <v>394</v>
      </c>
      <c r="N194" s="44"/>
      <c r="O194" s="43">
        <v>4</v>
      </c>
      <c r="P194" s="45">
        <f t="shared" si="64"/>
        <v>4</v>
      </c>
      <c r="Q194" s="46">
        <f t="shared" si="303"/>
        <v>4</v>
      </c>
      <c r="R194" s="46">
        <f t="shared" ref="R194:T194" si="396">AK194</f>
        <v>4</v>
      </c>
      <c r="S194" s="46">
        <f t="shared" si="396"/>
        <v>4</v>
      </c>
      <c r="T194" s="47">
        <f t="shared" si="396"/>
        <v>4</v>
      </c>
      <c r="U194" s="48"/>
      <c r="V194" s="37"/>
      <c r="W194" s="37"/>
      <c r="X194" s="37"/>
      <c r="Y194" s="49"/>
      <c r="Z194" s="138"/>
      <c r="AA194" s="139"/>
      <c r="AB194" s="37"/>
      <c r="AC194" s="37"/>
      <c r="AD194" s="49"/>
      <c r="AE194" s="50"/>
      <c r="AF194" s="37"/>
      <c r="AG194" s="37"/>
      <c r="AH194" s="37"/>
      <c r="AI194" s="49"/>
      <c r="AJ194" s="52">
        <f t="shared" ref="AJ194:AN194" si="397">P194-Z194+AE194+U194</f>
        <v>4</v>
      </c>
      <c r="AK194" s="46">
        <f t="shared" si="397"/>
        <v>4</v>
      </c>
      <c r="AL194" s="46">
        <f t="shared" si="397"/>
        <v>4</v>
      </c>
      <c r="AM194" s="46">
        <f t="shared" si="397"/>
        <v>4</v>
      </c>
      <c r="AN194" s="46">
        <f t="shared" si="397"/>
        <v>4</v>
      </c>
      <c r="AO194" s="37"/>
      <c r="AP194" s="37"/>
      <c r="AQ194" s="43">
        <f t="shared" si="377"/>
        <v>4</v>
      </c>
      <c r="AR194" s="41"/>
      <c r="AS194" s="41"/>
      <c r="AT194" s="53"/>
      <c r="AU194" s="54"/>
      <c r="AV194" s="54"/>
      <c r="AW194" s="4"/>
      <c r="AX194" s="4"/>
    </row>
    <row r="195" spans="1:50" ht="42" customHeight="1" x14ac:dyDescent="0.4">
      <c r="A195" s="35">
        <v>190</v>
      </c>
      <c r="B195" s="660" t="s">
        <v>819</v>
      </c>
      <c r="C195" s="64" t="s">
        <v>410</v>
      </c>
      <c r="D195" s="63" t="s">
        <v>58</v>
      </c>
      <c r="E195" s="41" t="s">
        <v>792</v>
      </c>
      <c r="F195" s="64" t="s">
        <v>214</v>
      </c>
      <c r="G195" s="55" t="s">
        <v>42</v>
      </c>
      <c r="H195" s="64"/>
      <c r="I195" s="61" t="s">
        <v>820</v>
      </c>
      <c r="J195" s="74" t="s">
        <v>58</v>
      </c>
      <c r="K195" s="66">
        <v>44592</v>
      </c>
      <c r="L195" s="43"/>
      <c r="M195" s="43"/>
      <c r="N195" s="53"/>
      <c r="O195" s="43">
        <v>5</v>
      </c>
      <c r="P195" s="45">
        <f t="shared" si="64"/>
        <v>5</v>
      </c>
      <c r="Q195" s="46">
        <f t="shared" si="303"/>
        <v>5</v>
      </c>
      <c r="R195" s="46">
        <f t="shared" ref="R195:T195" si="398">AK195</f>
        <v>5</v>
      </c>
      <c r="S195" s="46">
        <f t="shared" si="398"/>
        <v>5</v>
      </c>
      <c r="T195" s="47">
        <f t="shared" si="398"/>
        <v>5</v>
      </c>
      <c r="U195" s="48"/>
      <c r="V195" s="37"/>
      <c r="W195" s="37"/>
      <c r="X195" s="37"/>
      <c r="Y195" s="49"/>
      <c r="Z195" s="138"/>
      <c r="AA195" s="139"/>
      <c r="AB195" s="37"/>
      <c r="AC195" s="37"/>
      <c r="AD195" s="49"/>
      <c r="AE195" s="50"/>
      <c r="AF195" s="37"/>
      <c r="AG195" s="37"/>
      <c r="AH195" s="37"/>
      <c r="AI195" s="49"/>
      <c r="AJ195" s="52">
        <f t="shared" ref="AJ195:AN195" si="399">P195-Z195+AE195+U195</f>
        <v>5</v>
      </c>
      <c r="AK195" s="46">
        <f t="shared" si="399"/>
        <v>5</v>
      </c>
      <c r="AL195" s="46">
        <f t="shared" si="399"/>
        <v>5</v>
      </c>
      <c r="AM195" s="46">
        <f t="shared" si="399"/>
        <v>5</v>
      </c>
      <c r="AN195" s="46">
        <f t="shared" si="399"/>
        <v>5</v>
      </c>
      <c r="AO195" s="37"/>
      <c r="AP195" s="37"/>
      <c r="AQ195" s="43">
        <f t="shared" si="377"/>
        <v>5</v>
      </c>
      <c r="AR195" s="41"/>
      <c r="AS195" s="41"/>
      <c r="AT195" s="53"/>
      <c r="AU195" s="54"/>
      <c r="AV195" s="54"/>
      <c r="AW195" s="4"/>
      <c r="AX195" s="4"/>
    </row>
    <row r="196" spans="1:50" ht="42" customHeight="1" x14ac:dyDescent="0.4">
      <c r="A196" s="35">
        <v>191</v>
      </c>
      <c r="B196" s="657" t="s">
        <v>821</v>
      </c>
      <c r="C196" s="41" t="s">
        <v>91</v>
      </c>
      <c r="D196" s="41" t="s">
        <v>72</v>
      </c>
      <c r="E196" s="41" t="s">
        <v>792</v>
      </c>
      <c r="F196" s="64" t="s">
        <v>822</v>
      </c>
      <c r="G196" s="55" t="s">
        <v>42</v>
      </c>
      <c r="H196" s="64"/>
      <c r="I196" s="61"/>
      <c r="J196" s="41" t="s">
        <v>72</v>
      </c>
      <c r="K196" s="72">
        <v>45107</v>
      </c>
      <c r="L196" s="43" t="s">
        <v>109</v>
      </c>
      <c r="M196" s="43"/>
      <c r="N196" s="53"/>
      <c r="O196" s="43">
        <v>8</v>
      </c>
      <c r="P196" s="45">
        <f t="shared" si="64"/>
        <v>8</v>
      </c>
      <c r="Q196" s="46">
        <f t="shared" si="303"/>
        <v>8</v>
      </c>
      <c r="R196" s="46">
        <f t="shared" ref="R196:T196" si="400">AK196</f>
        <v>8</v>
      </c>
      <c r="S196" s="46">
        <f t="shared" si="400"/>
        <v>8</v>
      </c>
      <c r="T196" s="47">
        <f t="shared" si="400"/>
        <v>8</v>
      </c>
      <c r="U196" s="48"/>
      <c r="V196" s="37"/>
      <c r="W196" s="37"/>
      <c r="X196" s="37"/>
      <c r="Y196" s="49"/>
      <c r="Z196" s="138"/>
      <c r="AA196" s="139"/>
      <c r="AB196" s="37"/>
      <c r="AC196" s="37"/>
      <c r="AD196" s="49"/>
      <c r="AE196" s="50"/>
      <c r="AF196" s="37"/>
      <c r="AG196" s="37"/>
      <c r="AH196" s="37"/>
      <c r="AI196" s="49"/>
      <c r="AJ196" s="52">
        <f t="shared" ref="AJ196:AN196" si="401">P196-Z196+AE196+U196</f>
        <v>8</v>
      </c>
      <c r="AK196" s="46">
        <f t="shared" si="401"/>
        <v>8</v>
      </c>
      <c r="AL196" s="46">
        <f t="shared" si="401"/>
        <v>8</v>
      </c>
      <c r="AM196" s="46">
        <f t="shared" si="401"/>
        <v>8</v>
      </c>
      <c r="AN196" s="46">
        <f t="shared" si="401"/>
        <v>8</v>
      </c>
      <c r="AO196" s="37"/>
      <c r="AP196" s="37"/>
      <c r="AQ196" s="43">
        <f t="shared" si="377"/>
        <v>8</v>
      </c>
      <c r="AR196" s="41"/>
      <c r="AS196" s="41"/>
      <c r="AT196" s="53"/>
      <c r="AU196" s="54"/>
      <c r="AV196" s="54"/>
      <c r="AW196" s="4"/>
      <c r="AX196" s="4"/>
    </row>
    <row r="197" spans="1:50" ht="42" customHeight="1" x14ac:dyDescent="0.4">
      <c r="A197" s="35">
        <v>192</v>
      </c>
      <c r="B197" s="657" t="s">
        <v>823</v>
      </c>
      <c r="C197" s="41" t="s">
        <v>91</v>
      </c>
      <c r="D197" s="41" t="s">
        <v>392</v>
      </c>
      <c r="E197" s="41" t="s">
        <v>792</v>
      </c>
      <c r="F197" s="41" t="s">
        <v>822</v>
      </c>
      <c r="G197" s="53" t="s">
        <v>42</v>
      </c>
      <c r="H197" s="159" t="s">
        <v>824</v>
      </c>
      <c r="I197" s="41" t="s">
        <v>826</v>
      </c>
      <c r="J197" s="41" t="s">
        <v>392</v>
      </c>
      <c r="K197" s="72">
        <v>45099</v>
      </c>
      <c r="L197" s="43">
        <v>412323</v>
      </c>
      <c r="M197" s="43">
        <v>386</v>
      </c>
      <c r="N197" s="44"/>
      <c r="O197" s="43">
        <v>0</v>
      </c>
      <c r="P197" s="45">
        <f t="shared" si="64"/>
        <v>0</v>
      </c>
      <c r="Q197" s="46">
        <f t="shared" si="303"/>
        <v>0</v>
      </c>
      <c r="R197" s="46">
        <f t="shared" ref="R197:T197" si="402">AK197</f>
        <v>0</v>
      </c>
      <c r="S197" s="46">
        <f t="shared" si="402"/>
        <v>0</v>
      </c>
      <c r="T197" s="47">
        <f t="shared" si="402"/>
        <v>0</v>
      </c>
      <c r="U197" s="48"/>
      <c r="V197" s="37"/>
      <c r="W197" s="37"/>
      <c r="X197" s="37"/>
      <c r="Y197" s="49"/>
      <c r="Z197" s="138"/>
      <c r="AA197" s="139"/>
      <c r="AB197" s="37"/>
      <c r="AC197" s="37"/>
      <c r="AD197" s="49"/>
      <c r="AE197" s="50"/>
      <c r="AF197" s="37"/>
      <c r="AG197" s="37"/>
      <c r="AH197" s="37"/>
      <c r="AI197" s="49"/>
      <c r="AJ197" s="52">
        <f t="shared" ref="AJ197:AN197" si="403">P197-Z197+AE197+U197</f>
        <v>0</v>
      </c>
      <c r="AK197" s="46">
        <f t="shared" si="403"/>
        <v>0</v>
      </c>
      <c r="AL197" s="46">
        <f t="shared" si="403"/>
        <v>0</v>
      </c>
      <c r="AM197" s="46">
        <f t="shared" si="403"/>
        <v>0</v>
      </c>
      <c r="AN197" s="46">
        <f t="shared" si="403"/>
        <v>0</v>
      </c>
      <c r="AO197" s="37"/>
      <c r="AP197" s="37"/>
      <c r="AQ197" s="43">
        <f t="shared" si="377"/>
        <v>0</v>
      </c>
      <c r="AR197" s="41"/>
      <c r="AS197" s="41"/>
      <c r="AT197" s="53"/>
      <c r="AU197" s="54"/>
      <c r="AV197" s="54"/>
      <c r="AW197" s="4"/>
      <c r="AX197" s="4"/>
    </row>
    <row r="198" spans="1:50" ht="42" customHeight="1" x14ac:dyDescent="0.4">
      <c r="A198" s="35">
        <v>193</v>
      </c>
      <c r="B198" s="657" t="s">
        <v>827</v>
      </c>
      <c r="C198" s="41" t="s">
        <v>91</v>
      </c>
      <c r="D198" s="41" t="s">
        <v>392</v>
      </c>
      <c r="E198" s="41" t="s">
        <v>792</v>
      </c>
      <c r="F198" s="41" t="s">
        <v>822</v>
      </c>
      <c r="G198" s="53" t="s">
        <v>42</v>
      </c>
      <c r="H198" s="159" t="s">
        <v>828</v>
      </c>
      <c r="I198" s="41" t="s">
        <v>829</v>
      </c>
      <c r="J198" s="41" t="s">
        <v>392</v>
      </c>
      <c r="K198" s="72">
        <v>45324</v>
      </c>
      <c r="L198" s="43"/>
      <c r="M198" s="43">
        <v>24</v>
      </c>
      <c r="N198" s="44"/>
      <c r="O198" s="43">
        <v>0</v>
      </c>
      <c r="P198" s="45">
        <f t="shared" si="64"/>
        <v>0</v>
      </c>
      <c r="Q198" s="46">
        <f t="shared" si="303"/>
        <v>0</v>
      </c>
      <c r="R198" s="46">
        <f t="shared" ref="R198:T198" si="404">AK198</f>
        <v>0</v>
      </c>
      <c r="S198" s="46">
        <f t="shared" si="404"/>
        <v>0</v>
      </c>
      <c r="T198" s="47">
        <f t="shared" si="404"/>
        <v>0</v>
      </c>
      <c r="U198" s="48"/>
      <c r="V198" s="37"/>
      <c r="W198" s="37"/>
      <c r="X198" s="37"/>
      <c r="Y198" s="49"/>
      <c r="Z198" s="138"/>
      <c r="AA198" s="139"/>
      <c r="AB198" s="37"/>
      <c r="AC198" s="37"/>
      <c r="AD198" s="49"/>
      <c r="AE198" s="50"/>
      <c r="AF198" s="37"/>
      <c r="AG198" s="37"/>
      <c r="AH198" s="37"/>
      <c r="AI198" s="49"/>
      <c r="AJ198" s="52">
        <f t="shared" ref="AJ198:AN198" si="405">P198-Z198+AE198+U198</f>
        <v>0</v>
      </c>
      <c r="AK198" s="46">
        <f t="shared" si="405"/>
        <v>0</v>
      </c>
      <c r="AL198" s="46">
        <f t="shared" si="405"/>
        <v>0</v>
      </c>
      <c r="AM198" s="46">
        <f t="shared" si="405"/>
        <v>0</v>
      </c>
      <c r="AN198" s="46">
        <f t="shared" si="405"/>
        <v>0</v>
      </c>
      <c r="AO198" s="37"/>
      <c r="AP198" s="37"/>
      <c r="AQ198" s="43">
        <f t="shared" si="377"/>
        <v>0</v>
      </c>
      <c r="AR198" s="41"/>
      <c r="AS198" s="41"/>
      <c r="AT198" s="53"/>
      <c r="AU198" s="54"/>
      <c r="AV198" s="54"/>
      <c r="AW198" s="4"/>
      <c r="AX198" s="4"/>
    </row>
    <row r="199" spans="1:50" ht="42" customHeight="1" x14ac:dyDescent="0.4">
      <c r="A199" s="35">
        <v>194</v>
      </c>
      <c r="B199" s="657" t="s">
        <v>830</v>
      </c>
      <c r="C199" s="41" t="s">
        <v>91</v>
      </c>
      <c r="D199" s="41" t="s">
        <v>392</v>
      </c>
      <c r="E199" s="41" t="s">
        <v>792</v>
      </c>
      <c r="F199" s="41" t="s">
        <v>831</v>
      </c>
      <c r="G199" s="53" t="s">
        <v>42</v>
      </c>
      <c r="H199" s="159"/>
      <c r="I199" s="41" t="s">
        <v>832</v>
      </c>
      <c r="J199" s="41" t="s">
        <v>392</v>
      </c>
      <c r="K199" s="72">
        <v>45324</v>
      </c>
      <c r="L199" s="43"/>
      <c r="M199" s="43">
        <v>23</v>
      </c>
      <c r="N199" s="44"/>
      <c r="O199" s="43">
        <v>0</v>
      </c>
      <c r="P199" s="45">
        <f t="shared" si="64"/>
        <v>0</v>
      </c>
      <c r="Q199" s="46">
        <f t="shared" si="303"/>
        <v>0</v>
      </c>
      <c r="R199" s="46">
        <f t="shared" ref="R199:T199" si="406">AK199</f>
        <v>0</v>
      </c>
      <c r="S199" s="46">
        <f t="shared" si="406"/>
        <v>0</v>
      </c>
      <c r="T199" s="47">
        <f t="shared" si="406"/>
        <v>0</v>
      </c>
      <c r="U199" s="48"/>
      <c r="V199" s="37"/>
      <c r="W199" s="37"/>
      <c r="X199" s="37"/>
      <c r="Y199" s="49"/>
      <c r="Z199" s="138"/>
      <c r="AA199" s="139"/>
      <c r="AB199" s="37"/>
      <c r="AC199" s="37"/>
      <c r="AD199" s="49"/>
      <c r="AE199" s="50"/>
      <c r="AF199" s="37"/>
      <c r="AG199" s="37"/>
      <c r="AH199" s="37"/>
      <c r="AI199" s="49"/>
      <c r="AJ199" s="52">
        <f t="shared" ref="AJ199:AN199" si="407">P199-Z199+AE199+U199</f>
        <v>0</v>
      </c>
      <c r="AK199" s="46">
        <f t="shared" si="407"/>
        <v>0</v>
      </c>
      <c r="AL199" s="46">
        <f t="shared" si="407"/>
        <v>0</v>
      </c>
      <c r="AM199" s="46">
        <f t="shared" si="407"/>
        <v>0</v>
      </c>
      <c r="AN199" s="46">
        <f t="shared" si="407"/>
        <v>0</v>
      </c>
      <c r="AO199" s="37"/>
      <c r="AP199" s="37"/>
      <c r="AQ199" s="43">
        <f t="shared" si="377"/>
        <v>0</v>
      </c>
      <c r="AR199" s="41"/>
      <c r="AS199" s="41"/>
      <c r="AT199" s="53"/>
      <c r="AU199" s="54"/>
      <c r="AV199" s="54"/>
      <c r="AW199" s="4"/>
      <c r="AX199" s="4"/>
    </row>
    <row r="200" spans="1:50" ht="42" customHeight="1" x14ac:dyDescent="0.4">
      <c r="A200" s="35">
        <v>195</v>
      </c>
      <c r="B200" s="657" t="s">
        <v>833</v>
      </c>
      <c r="C200" s="41" t="s">
        <v>91</v>
      </c>
      <c r="D200" s="41" t="s">
        <v>392</v>
      </c>
      <c r="E200" s="41" t="s">
        <v>792</v>
      </c>
      <c r="F200" s="41" t="s">
        <v>834</v>
      </c>
      <c r="G200" s="53" t="s">
        <v>42</v>
      </c>
      <c r="H200" s="159"/>
      <c r="I200" s="41" t="s">
        <v>835</v>
      </c>
      <c r="J200" s="41" t="s">
        <v>392</v>
      </c>
      <c r="K200" s="72">
        <v>45324</v>
      </c>
      <c r="L200" s="43"/>
      <c r="M200" s="43">
        <v>25</v>
      </c>
      <c r="N200" s="44"/>
      <c r="O200" s="43">
        <v>1</v>
      </c>
      <c r="P200" s="45">
        <f t="shared" si="64"/>
        <v>1</v>
      </c>
      <c r="Q200" s="46">
        <f t="shared" si="303"/>
        <v>1</v>
      </c>
      <c r="R200" s="46">
        <f t="shared" ref="R200:T200" si="408">AK200</f>
        <v>1</v>
      </c>
      <c r="S200" s="46">
        <f t="shared" si="408"/>
        <v>1</v>
      </c>
      <c r="T200" s="47">
        <f t="shared" si="408"/>
        <v>1</v>
      </c>
      <c r="U200" s="48"/>
      <c r="V200" s="37"/>
      <c r="W200" s="37"/>
      <c r="X200" s="37"/>
      <c r="Y200" s="49"/>
      <c r="Z200" s="138"/>
      <c r="AA200" s="139"/>
      <c r="AB200" s="37"/>
      <c r="AC200" s="37"/>
      <c r="AD200" s="49"/>
      <c r="AE200" s="50"/>
      <c r="AF200" s="37"/>
      <c r="AG200" s="37"/>
      <c r="AH200" s="37"/>
      <c r="AI200" s="49"/>
      <c r="AJ200" s="52">
        <f t="shared" ref="AJ200:AN200" si="409">P200-Z200+AE200+U200</f>
        <v>1</v>
      </c>
      <c r="AK200" s="46">
        <f t="shared" si="409"/>
        <v>1</v>
      </c>
      <c r="AL200" s="46">
        <f t="shared" si="409"/>
        <v>1</v>
      </c>
      <c r="AM200" s="46">
        <f t="shared" si="409"/>
        <v>1</v>
      </c>
      <c r="AN200" s="46">
        <f t="shared" si="409"/>
        <v>1</v>
      </c>
      <c r="AO200" s="37"/>
      <c r="AP200" s="37"/>
      <c r="AQ200" s="43">
        <f t="shared" si="377"/>
        <v>1</v>
      </c>
      <c r="AR200" s="41"/>
      <c r="AS200" s="41"/>
      <c r="AT200" s="53"/>
      <c r="AU200" s="54"/>
      <c r="AV200" s="54"/>
      <c r="AW200" s="4"/>
      <c r="AX200" s="4"/>
    </row>
    <row r="201" spans="1:50" ht="42" customHeight="1" x14ac:dyDescent="0.4">
      <c r="A201" s="35">
        <v>196</v>
      </c>
      <c r="B201" s="657" t="s">
        <v>836</v>
      </c>
      <c r="C201" s="41" t="s">
        <v>91</v>
      </c>
      <c r="D201" s="41" t="s">
        <v>392</v>
      </c>
      <c r="E201" s="41" t="s">
        <v>792</v>
      </c>
      <c r="F201" s="41" t="s">
        <v>837</v>
      </c>
      <c r="G201" s="53" t="s">
        <v>42</v>
      </c>
      <c r="H201" s="159"/>
      <c r="I201" s="41" t="s">
        <v>838</v>
      </c>
      <c r="J201" s="41" t="s">
        <v>392</v>
      </c>
      <c r="K201" s="72">
        <v>45324</v>
      </c>
      <c r="L201" s="43"/>
      <c r="M201" s="43">
        <v>23</v>
      </c>
      <c r="N201" s="44"/>
      <c r="O201" s="43">
        <v>0</v>
      </c>
      <c r="P201" s="45">
        <f t="shared" si="64"/>
        <v>0</v>
      </c>
      <c r="Q201" s="46">
        <f t="shared" si="303"/>
        <v>0</v>
      </c>
      <c r="R201" s="46">
        <f t="shared" ref="R201:T201" si="410">AK201</f>
        <v>0</v>
      </c>
      <c r="S201" s="46">
        <f t="shared" si="410"/>
        <v>0</v>
      </c>
      <c r="T201" s="47">
        <f t="shared" si="410"/>
        <v>0</v>
      </c>
      <c r="U201" s="48"/>
      <c r="V201" s="37"/>
      <c r="W201" s="37"/>
      <c r="X201" s="37"/>
      <c r="Y201" s="49"/>
      <c r="Z201" s="138"/>
      <c r="AA201" s="139"/>
      <c r="AB201" s="37"/>
      <c r="AC201" s="37"/>
      <c r="AD201" s="49"/>
      <c r="AE201" s="50"/>
      <c r="AF201" s="37"/>
      <c r="AG201" s="37"/>
      <c r="AH201" s="37"/>
      <c r="AI201" s="49"/>
      <c r="AJ201" s="52">
        <f t="shared" ref="AJ201:AN201" si="411">P201-Z201+AE201+U201</f>
        <v>0</v>
      </c>
      <c r="AK201" s="46">
        <f t="shared" si="411"/>
        <v>0</v>
      </c>
      <c r="AL201" s="46">
        <f t="shared" si="411"/>
        <v>0</v>
      </c>
      <c r="AM201" s="46">
        <f t="shared" si="411"/>
        <v>0</v>
      </c>
      <c r="AN201" s="46">
        <f t="shared" si="411"/>
        <v>0</v>
      </c>
      <c r="AO201" s="37"/>
      <c r="AP201" s="37"/>
      <c r="AQ201" s="43">
        <f t="shared" si="377"/>
        <v>0</v>
      </c>
      <c r="AR201" s="41"/>
      <c r="AS201" s="41"/>
      <c r="AT201" s="53"/>
      <c r="AU201" s="54"/>
      <c r="AV201" s="54"/>
      <c r="AW201" s="4"/>
      <c r="AX201" s="4"/>
    </row>
    <row r="202" spans="1:50" ht="42" customHeight="1" x14ac:dyDescent="0.4">
      <c r="A202" s="35">
        <v>197</v>
      </c>
      <c r="B202" s="657" t="s">
        <v>839</v>
      </c>
      <c r="C202" s="41" t="s">
        <v>91</v>
      </c>
      <c r="D202" s="41" t="s">
        <v>392</v>
      </c>
      <c r="E202" s="41" t="s">
        <v>792</v>
      </c>
      <c r="F202" s="41" t="s">
        <v>840</v>
      </c>
      <c r="G202" s="53" t="s">
        <v>42</v>
      </c>
      <c r="H202" s="159"/>
      <c r="I202" s="41" t="s">
        <v>841</v>
      </c>
      <c r="J202" s="41" t="s">
        <v>392</v>
      </c>
      <c r="K202" s="72">
        <v>45324</v>
      </c>
      <c r="L202" s="43"/>
      <c r="M202" s="43">
        <v>23</v>
      </c>
      <c r="N202" s="44"/>
      <c r="O202" s="43">
        <v>0</v>
      </c>
      <c r="P202" s="45">
        <f t="shared" si="64"/>
        <v>0</v>
      </c>
      <c r="Q202" s="46">
        <f t="shared" si="303"/>
        <v>0</v>
      </c>
      <c r="R202" s="46">
        <f t="shared" ref="R202:T202" si="412">AK202</f>
        <v>0</v>
      </c>
      <c r="S202" s="46">
        <f t="shared" si="412"/>
        <v>0</v>
      </c>
      <c r="T202" s="47">
        <f t="shared" si="412"/>
        <v>0</v>
      </c>
      <c r="U202" s="48"/>
      <c r="V202" s="37"/>
      <c r="W202" s="37"/>
      <c r="X202" s="37"/>
      <c r="Y202" s="49"/>
      <c r="Z202" s="138"/>
      <c r="AA202" s="139"/>
      <c r="AB202" s="37"/>
      <c r="AC202" s="37"/>
      <c r="AD202" s="49"/>
      <c r="AE202" s="50"/>
      <c r="AF202" s="37"/>
      <c r="AG202" s="37"/>
      <c r="AH202" s="37"/>
      <c r="AI202" s="49"/>
      <c r="AJ202" s="52">
        <f t="shared" ref="AJ202:AN202" si="413">P202-Z202+AE202+U202</f>
        <v>0</v>
      </c>
      <c r="AK202" s="46">
        <f t="shared" si="413"/>
        <v>0</v>
      </c>
      <c r="AL202" s="46">
        <f t="shared" si="413"/>
        <v>0</v>
      </c>
      <c r="AM202" s="46">
        <f t="shared" si="413"/>
        <v>0</v>
      </c>
      <c r="AN202" s="46">
        <f t="shared" si="413"/>
        <v>0</v>
      </c>
      <c r="AO202" s="37"/>
      <c r="AP202" s="37"/>
      <c r="AQ202" s="43">
        <f t="shared" si="377"/>
        <v>0</v>
      </c>
      <c r="AR202" s="41"/>
      <c r="AS202" s="41"/>
      <c r="AT202" s="53"/>
      <c r="AU202" s="54"/>
      <c r="AV202" s="54"/>
      <c r="AW202" s="4"/>
      <c r="AX202" s="4"/>
    </row>
    <row r="203" spans="1:50" ht="42" customHeight="1" x14ac:dyDescent="0.4">
      <c r="A203" s="35">
        <v>198</v>
      </c>
      <c r="B203" s="657" t="s">
        <v>842</v>
      </c>
      <c r="C203" s="41" t="s">
        <v>91</v>
      </c>
      <c r="D203" s="41" t="s">
        <v>392</v>
      </c>
      <c r="E203" s="41" t="s">
        <v>792</v>
      </c>
      <c r="F203" s="41" t="s">
        <v>840</v>
      </c>
      <c r="G203" s="53" t="s">
        <v>42</v>
      </c>
      <c r="H203" s="53" t="s">
        <v>843</v>
      </c>
      <c r="I203" s="41" t="s">
        <v>844</v>
      </c>
      <c r="J203" s="41" t="s">
        <v>392</v>
      </c>
      <c r="K203" s="72">
        <v>45099</v>
      </c>
      <c r="L203" s="43">
        <v>412323</v>
      </c>
      <c r="M203" s="43">
        <v>386</v>
      </c>
      <c r="N203" s="44"/>
      <c r="O203" s="43">
        <v>0</v>
      </c>
      <c r="P203" s="45">
        <f t="shared" si="64"/>
        <v>0</v>
      </c>
      <c r="Q203" s="46">
        <f t="shared" si="303"/>
        <v>0</v>
      </c>
      <c r="R203" s="46">
        <f t="shared" ref="R203:T203" si="414">AK203</f>
        <v>0</v>
      </c>
      <c r="S203" s="46">
        <f t="shared" si="414"/>
        <v>0</v>
      </c>
      <c r="T203" s="47">
        <f t="shared" si="414"/>
        <v>0</v>
      </c>
      <c r="U203" s="48"/>
      <c r="V203" s="37"/>
      <c r="W203" s="37"/>
      <c r="X203" s="37"/>
      <c r="Y203" s="49"/>
      <c r="Z203" s="138"/>
      <c r="AA203" s="139"/>
      <c r="AB203" s="37"/>
      <c r="AC203" s="37"/>
      <c r="AD203" s="49"/>
      <c r="AE203" s="50"/>
      <c r="AF203" s="37"/>
      <c r="AG203" s="37"/>
      <c r="AH203" s="37"/>
      <c r="AI203" s="49"/>
      <c r="AJ203" s="52">
        <f t="shared" ref="AJ203:AN203" si="415">P203-Z203+AE203+U203</f>
        <v>0</v>
      </c>
      <c r="AK203" s="46">
        <f t="shared" si="415"/>
        <v>0</v>
      </c>
      <c r="AL203" s="46">
        <f t="shared" si="415"/>
        <v>0</v>
      </c>
      <c r="AM203" s="46">
        <f t="shared" si="415"/>
        <v>0</v>
      </c>
      <c r="AN203" s="46">
        <f t="shared" si="415"/>
        <v>0</v>
      </c>
      <c r="AO203" s="37"/>
      <c r="AP203" s="37"/>
      <c r="AQ203" s="43">
        <f t="shared" si="377"/>
        <v>0</v>
      </c>
      <c r="AR203" s="41"/>
      <c r="AS203" s="41"/>
      <c r="AT203" s="53"/>
      <c r="AU203" s="54"/>
      <c r="AV203" s="54"/>
      <c r="AW203" s="4"/>
      <c r="AX203" s="4"/>
    </row>
    <row r="204" spans="1:50" ht="42" customHeight="1" x14ac:dyDescent="0.4">
      <c r="A204" s="35">
        <v>199</v>
      </c>
      <c r="B204" s="657" t="s">
        <v>845</v>
      </c>
      <c r="C204" s="41" t="s">
        <v>91</v>
      </c>
      <c r="D204" s="41" t="s">
        <v>392</v>
      </c>
      <c r="E204" s="41" t="s">
        <v>792</v>
      </c>
      <c r="F204" s="41" t="s">
        <v>793</v>
      </c>
      <c r="G204" s="53" t="s">
        <v>42</v>
      </c>
      <c r="H204" s="160" t="s">
        <v>810</v>
      </c>
      <c r="I204" s="41" t="s">
        <v>846</v>
      </c>
      <c r="J204" s="41" t="s">
        <v>392</v>
      </c>
      <c r="K204" s="72">
        <v>45099</v>
      </c>
      <c r="L204" s="43">
        <v>412323</v>
      </c>
      <c r="M204" s="43">
        <v>386</v>
      </c>
      <c r="N204" s="44"/>
      <c r="O204" s="43">
        <v>1</v>
      </c>
      <c r="P204" s="45">
        <f t="shared" si="64"/>
        <v>1</v>
      </c>
      <c r="Q204" s="46">
        <f t="shared" si="303"/>
        <v>1</v>
      </c>
      <c r="R204" s="46">
        <f t="shared" ref="R204:T204" si="416">AK204</f>
        <v>1</v>
      </c>
      <c r="S204" s="46">
        <f t="shared" si="416"/>
        <v>1</v>
      </c>
      <c r="T204" s="47">
        <f t="shared" si="416"/>
        <v>1</v>
      </c>
      <c r="U204" s="48"/>
      <c r="V204" s="37"/>
      <c r="W204" s="37"/>
      <c r="X204" s="37"/>
      <c r="Y204" s="49"/>
      <c r="Z204" s="138"/>
      <c r="AA204" s="139"/>
      <c r="AB204" s="37"/>
      <c r="AC204" s="37"/>
      <c r="AD204" s="49"/>
      <c r="AE204" s="50"/>
      <c r="AF204" s="37"/>
      <c r="AG204" s="37"/>
      <c r="AH204" s="37"/>
      <c r="AI204" s="49"/>
      <c r="AJ204" s="52">
        <f t="shared" ref="AJ204:AN204" si="417">P204-Z204+AE204+U204</f>
        <v>1</v>
      </c>
      <c r="AK204" s="46">
        <f t="shared" si="417"/>
        <v>1</v>
      </c>
      <c r="AL204" s="46">
        <f t="shared" si="417"/>
        <v>1</v>
      </c>
      <c r="AM204" s="46">
        <f t="shared" si="417"/>
        <v>1</v>
      </c>
      <c r="AN204" s="46">
        <f t="shared" si="417"/>
        <v>1</v>
      </c>
      <c r="AO204" s="37"/>
      <c r="AP204" s="37"/>
      <c r="AQ204" s="43">
        <f t="shared" si="377"/>
        <v>1</v>
      </c>
      <c r="AR204" s="41"/>
      <c r="AS204" s="41"/>
      <c r="AT204" s="53"/>
      <c r="AU204" s="54"/>
      <c r="AV204" s="54"/>
      <c r="AW204" s="4"/>
      <c r="AX204" s="4"/>
    </row>
    <row r="205" spans="1:50" ht="42" customHeight="1" x14ac:dyDescent="0.4">
      <c r="A205" s="35">
        <v>200</v>
      </c>
      <c r="B205" s="657" t="s">
        <v>847</v>
      </c>
      <c r="C205" s="41" t="s">
        <v>91</v>
      </c>
      <c r="D205" s="41" t="s">
        <v>392</v>
      </c>
      <c r="E205" s="41" t="s">
        <v>792</v>
      </c>
      <c r="F205" s="41" t="s">
        <v>848</v>
      </c>
      <c r="G205" s="53" t="s">
        <v>42</v>
      </c>
      <c r="H205" s="41"/>
      <c r="I205" s="41" t="s">
        <v>849</v>
      </c>
      <c r="J205" s="41" t="s">
        <v>392</v>
      </c>
      <c r="K205" s="72">
        <v>45099</v>
      </c>
      <c r="L205" s="43">
        <v>412323</v>
      </c>
      <c r="M205" s="43">
        <v>386</v>
      </c>
      <c r="N205" s="44"/>
      <c r="O205" s="43">
        <v>7</v>
      </c>
      <c r="P205" s="45">
        <f t="shared" si="64"/>
        <v>7</v>
      </c>
      <c r="Q205" s="46">
        <f t="shared" si="303"/>
        <v>7</v>
      </c>
      <c r="R205" s="46">
        <f t="shared" ref="R205:T205" si="418">AK205</f>
        <v>7</v>
      </c>
      <c r="S205" s="46">
        <f t="shared" si="418"/>
        <v>7</v>
      </c>
      <c r="T205" s="47">
        <f t="shared" si="418"/>
        <v>7</v>
      </c>
      <c r="U205" s="48"/>
      <c r="V205" s="37"/>
      <c r="W205" s="37"/>
      <c r="X205" s="37"/>
      <c r="Y205" s="49"/>
      <c r="Z205" s="138"/>
      <c r="AA205" s="139"/>
      <c r="AB205" s="37"/>
      <c r="AC205" s="37"/>
      <c r="AD205" s="49"/>
      <c r="AE205" s="50"/>
      <c r="AF205" s="37"/>
      <c r="AG205" s="37"/>
      <c r="AH205" s="37"/>
      <c r="AI205" s="49"/>
      <c r="AJ205" s="52">
        <f t="shared" ref="AJ205:AN205" si="419">P205-Z205+AE205+U205</f>
        <v>7</v>
      </c>
      <c r="AK205" s="46">
        <f t="shared" si="419"/>
        <v>7</v>
      </c>
      <c r="AL205" s="46">
        <f t="shared" si="419"/>
        <v>7</v>
      </c>
      <c r="AM205" s="46">
        <f t="shared" si="419"/>
        <v>7</v>
      </c>
      <c r="AN205" s="46">
        <f t="shared" si="419"/>
        <v>7</v>
      </c>
      <c r="AO205" s="37"/>
      <c r="AP205" s="37"/>
      <c r="AQ205" s="43">
        <f t="shared" si="377"/>
        <v>7</v>
      </c>
      <c r="AR205" s="41"/>
      <c r="AS205" s="41"/>
      <c r="AT205" s="53"/>
      <c r="AU205" s="54"/>
      <c r="AV205" s="54"/>
      <c r="AW205" s="4"/>
      <c r="AX205" s="4"/>
    </row>
    <row r="206" spans="1:50" ht="42" customHeight="1" x14ac:dyDescent="0.4">
      <c r="A206" s="35">
        <v>201</v>
      </c>
      <c r="B206" s="661" t="s">
        <v>850</v>
      </c>
      <c r="C206" s="41" t="s">
        <v>91</v>
      </c>
      <c r="D206" s="41" t="s">
        <v>72</v>
      </c>
      <c r="E206" s="41" t="s">
        <v>792</v>
      </c>
      <c r="F206" s="41" t="s">
        <v>840</v>
      </c>
      <c r="G206" s="44" t="s">
        <v>42</v>
      </c>
      <c r="H206" s="41"/>
      <c r="I206" s="41" t="s">
        <v>851</v>
      </c>
      <c r="J206" s="41" t="s">
        <v>72</v>
      </c>
      <c r="K206" s="72">
        <v>45299</v>
      </c>
      <c r="L206" s="43"/>
      <c r="M206" s="43">
        <v>6</v>
      </c>
      <c r="N206" s="44"/>
      <c r="O206" s="43">
        <v>0</v>
      </c>
      <c r="P206" s="45">
        <f t="shared" si="64"/>
        <v>0</v>
      </c>
      <c r="Q206" s="46">
        <f t="shared" si="303"/>
        <v>0</v>
      </c>
      <c r="R206" s="46">
        <f t="shared" ref="R206:T206" si="420">AK206</f>
        <v>0</v>
      </c>
      <c r="S206" s="46">
        <f t="shared" si="420"/>
        <v>0</v>
      </c>
      <c r="T206" s="47">
        <f t="shared" si="420"/>
        <v>0</v>
      </c>
      <c r="U206" s="48"/>
      <c r="V206" s="37"/>
      <c r="W206" s="37"/>
      <c r="X206" s="37"/>
      <c r="Y206" s="49"/>
      <c r="Z206" s="138"/>
      <c r="AA206" s="139"/>
      <c r="AB206" s="37"/>
      <c r="AC206" s="37"/>
      <c r="AD206" s="49"/>
      <c r="AE206" s="50"/>
      <c r="AF206" s="37"/>
      <c r="AG206" s="37"/>
      <c r="AH206" s="37"/>
      <c r="AI206" s="49"/>
      <c r="AJ206" s="52">
        <f t="shared" ref="AJ206:AN206" si="421">P206-Z206+AE206+U206</f>
        <v>0</v>
      </c>
      <c r="AK206" s="46">
        <f t="shared" si="421"/>
        <v>0</v>
      </c>
      <c r="AL206" s="46">
        <f t="shared" si="421"/>
        <v>0</v>
      </c>
      <c r="AM206" s="46">
        <f t="shared" si="421"/>
        <v>0</v>
      </c>
      <c r="AN206" s="46">
        <f t="shared" si="421"/>
        <v>0</v>
      </c>
      <c r="AO206" s="37"/>
      <c r="AP206" s="37"/>
      <c r="AQ206" s="43">
        <f t="shared" si="377"/>
        <v>0</v>
      </c>
      <c r="AR206" s="41"/>
      <c r="AS206" s="41"/>
      <c r="AT206" s="53"/>
      <c r="AU206" s="54"/>
      <c r="AV206" s="54"/>
      <c r="AW206" s="4"/>
      <c r="AX206" s="4"/>
    </row>
    <row r="207" spans="1:50" ht="42" customHeight="1" x14ac:dyDescent="0.4">
      <c r="A207" s="35">
        <v>202</v>
      </c>
      <c r="B207" s="657" t="s">
        <v>852</v>
      </c>
      <c r="C207" s="41" t="s">
        <v>410</v>
      </c>
      <c r="D207" s="41" t="s">
        <v>72</v>
      </c>
      <c r="E207" s="41" t="s">
        <v>792</v>
      </c>
      <c r="F207" s="41" t="s">
        <v>437</v>
      </c>
      <c r="G207" s="53" t="s">
        <v>42</v>
      </c>
      <c r="H207" s="53" t="s">
        <v>853</v>
      </c>
      <c r="I207" s="41" t="s">
        <v>854</v>
      </c>
      <c r="J207" s="41" t="s">
        <v>72</v>
      </c>
      <c r="K207" s="72">
        <v>45574</v>
      </c>
      <c r="L207" s="43" t="s">
        <v>855</v>
      </c>
      <c r="M207" s="43">
        <v>78</v>
      </c>
      <c r="N207" s="44" t="s">
        <v>856</v>
      </c>
      <c r="O207" s="43">
        <v>23</v>
      </c>
      <c r="P207" s="45">
        <f t="shared" si="64"/>
        <v>23</v>
      </c>
      <c r="Q207" s="46">
        <f t="shared" si="303"/>
        <v>23</v>
      </c>
      <c r="R207" s="46">
        <f t="shared" ref="R207:T207" si="422">AK207</f>
        <v>23</v>
      </c>
      <c r="S207" s="46">
        <f t="shared" si="422"/>
        <v>22</v>
      </c>
      <c r="T207" s="47">
        <f t="shared" si="422"/>
        <v>22</v>
      </c>
      <c r="U207" s="48"/>
      <c r="V207" s="37"/>
      <c r="W207" s="37"/>
      <c r="X207" s="37"/>
      <c r="Y207" s="49"/>
      <c r="Z207" s="138"/>
      <c r="AA207" s="139"/>
      <c r="AB207" s="37">
        <v>1</v>
      </c>
      <c r="AC207" s="37"/>
      <c r="AD207" s="49"/>
      <c r="AE207" s="50"/>
      <c r="AF207" s="37"/>
      <c r="AG207" s="37"/>
      <c r="AH207" s="37"/>
      <c r="AI207" s="49"/>
      <c r="AJ207" s="52">
        <f t="shared" ref="AJ207:AN207" si="423">P207-Z207+AE207+U207</f>
        <v>23</v>
      </c>
      <c r="AK207" s="46">
        <f t="shared" si="423"/>
        <v>23</v>
      </c>
      <c r="AL207" s="46">
        <f t="shared" si="423"/>
        <v>22</v>
      </c>
      <c r="AM207" s="46">
        <f t="shared" si="423"/>
        <v>22</v>
      </c>
      <c r="AN207" s="46">
        <f t="shared" si="423"/>
        <v>22</v>
      </c>
      <c r="AO207" s="37"/>
      <c r="AP207" s="37"/>
      <c r="AQ207" s="43">
        <f t="shared" si="377"/>
        <v>22</v>
      </c>
      <c r="AR207" s="41"/>
      <c r="AS207" s="41">
        <v>273</v>
      </c>
      <c r="AT207" s="53" t="s">
        <v>857</v>
      </c>
      <c r="AU207" s="54"/>
      <c r="AV207" s="54"/>
      <c r="AW207" s="4"/>
      <c r="AX207" s="4"/>
    </row>
    <row r="208" spans="1:50" ht="64.5" customHeight="1" x14ac:dyDescent="0.4">
      <c r="A208" s="35">
        <v>203</v>
      </c>
      <c r="B208" s="658" t="s">
        <v>858</v>
      </c>
      <c r="C208" s="41" t="s">
        <v>410</v>
      </c>
      <c r="D208" s="41" t="s">
        <v>72</v>
      </c>
      <c r="E208" s="41" t="s">
        <v>792</v>
      </c>
      <c r="F208" s="41" t="s">
        <v>472</v>
      </c>
      <c r="G208" s="53" t="s">
        <v>42</v>
      </c>
      <c r="H208" s="74">
        <v>850</v>
      </c>
      <c r="I208" s="41" t="s">
        <v>859</v>
      </c>
      <c r="J208" s="41" t="s">
        <v>72</v>
      </c>
      <c r="K208" s="72">
        <v>45673</v>
      </c>
      <c r="L208" s="43" t="s">
        <v>89</v>
      </c>
      <c r="M208" s="43">
        <v>129</v>
      </c>
      <c r="N208" s="44"/>
      <c r="O208" s="43">
        <v>10</v>
      </c>
      <c r="P208" s="45">
        <f t="shared" si="64"/>
        <v>10</v>
      </c>
      <c r="Q208" s="46">
        <f t="shared" si="303"/>
        <v>10</v>
      </c>
      <c r="R208" s="46">
        <f t="shared" ref="R208:T208" si="424">AK208</f>
        <v>10</v>
      </c>
      <c r="S208" s="46">
        <f t="shared" si="424"/>
        <v>15</v>
      </c>
      <c r="T208" s="47">
        <f t="shared" si="424"/>
        <v>15</v>
      </c>
      <c r="U208" s="48"/>
      <c r="V208" s="37"/>
      <c r="W208" s="37">
        <v>5</v>
      </c>
      <c r="X208" s="37"/>
      <c r="Y208" s="49"/>
      <c r="Z208" s="138"/>
      <c r="AA208" s="139"/>
      <c r="AB208" s="37"/>
      <c r="AC208" s="37"/>
      <c r="AD208" s="49"/>
      <c r="AE208" s="50"/>
      <c r="AF208" s="37"/>
      <c r="AG208" s="37"/>
      <c r="AH208" s="37"/>
      <c r="AI208" s="49"/>
      <c r="AJ208" s="52">
        <f t="shared" ref="AJ208:AN208" si="425">P208-Z208+AE208+U208</f>
        <v>10</v>
      </c>
      <c r="AK208" s="46">
        <f t="shared" si="425"/>
        <v>10</v>
      </c>
      <c r="AL208" s="46">
        <f t="shared" si="425"/>
        <v>15</v>
      </c>
      <c r="AM208" s="46">
        <f t="shared" si="425"/>
        <v>15</v>
      </c>
      <c r="AN208" s="46">
        <f t="shared" si="425"/>
        <v>15</v>
      </c>
      <c r="AO208" s="37"/>
      <c r="AP208" s="37"/>
      <c r="AQ208" s="43">
        <f t="shared" si="377"/>
        <v>15</v>
      </c>
      <c r="AR208" s="41"/>
      <c r="AS208" s="41"/>
      <c r="AT208" s="53"/>
      <c r="AU208" s="54"/>
      <c r="AV208" s="54"/>
      <c r="AW208" s="4"/>
      <c r="AX208" s="4"/>
    </row>
    <row r="209" spans="1:50" ht="63.75" customHeight="1" x14ac:dyDescent="0.4">
      <c r="A209" s="35">
        <v>204</v>
      </c>
      <c r="B209" s="658" t="s">
        <v>860</v>
      </c>
      <c r="C209" s="41" t="s">
        <v>91</v>
      </c>
      <c r="D209" s="41" t="s">
        <v>72</v>
      </c>
      <c r="E209" s="41" t="s">
        <v>792</v>
      </c>
      <c r="F209" s="41" t="s">
        <v>799</v>
      </c>
      <c r="G209" s="53" t="s">
        <v>42</v>
      </c>
      <c r="H209" s="53" t="s">
        <v>861</v>
      </c>
      <c r="I209" s="41" t="s">
        <v>862</v>
      </c>
      <c r="J209" s="41" t="s">
        <v>72</v>
      </c>
      <c r="K209" s="72">
        <v>45574</v>
      </c>
      <c r="L209" s="43" t="s">
        <v>855</v>
      </c>
      <c r="M209" s="43">
        <v>78</v>
      </c>
      <c r="N209" s="44"/>
      <c r="O209" s="43">
        <v>4</v>
      </c>
      <c r="P209" s="45">
        <f t="shared" si="64"/>
        <v>4</v>
      </c>
      <c r="Q209" s="46">
        <f t="shared" si="303"/>
        <v>4</v>
      </c>
      <c r="R209" s="46">
        <f t="shared" ref="R209:T209" si="426">AK209</f>
        <v>4</v>
      </c>
      <c r="S209" s="46">
        <f t="shared" si="426"/>
        <v>4</v>
      </c>
      <c r="T209" s="47">
        <f t="shared" si="426"/>
        <v>4</v>
      </c>
      <c r="U209" s="48"/>
      <c r="V209" s="37"/>
      <c r="W209" s="37"/>
      <c r="X209" s="37"/>
      <c r="Y209" s="49"/>
      <c r="Z209" s="138"/>
      <c r="AA209" s="139"/>
      <c r="AB209" s="37"/>
      <c r="AC209" s="37"/>
      <c r="AD209" s="49"/>
      <c r="AE209" s="50"/>
      <c r="AF209" s="37"/>
      <c r="AG209" s="37"/>
      <c r="AH209" s="37"/>
      <c r="AI209" s="49"/>
      <c r="AJ209" s="52">
        <f t="shared" ref="AJ209:AN209" si="427">P209-Z209+AE209+U209</f>
        <v>4</v>
      </c>
      <c r="AK209" s="46">
        <f t="shared" si="427"/>
        <v>4</v>
      </c>
      <c r="AL209" s="46">
        <f t="shared" si="427"/>
        <v>4</v>
      </c>
      <c r="AM209" s="46">
        <f t="shared" si="427"/>
        <v>4</v>
      </c>
      <c r="AN209" s="46">
        <f t="shared" si="427"/>
        <v>4</v>
      </c>
      <c r="AO209" s="37"/>
      <c r="AP209" s="37"/>
      <c r="AQ209" s="43">
        <f t="shared" si="377"/>
        <v>4</v>
      </c>
      <c r="AR209" s="41"/>
      <c r="AS209" s="41"/>
      <c r="AT209" s="53"/>
      <c r="AU209" s="54"/>
      <c r="AV209" s="54"/>
      <c r="AW209" s="4"/>
      <c r="AX209" s="4"/>
    </row>
    <row r="210" spans="1:50" ht="52.5" customHeight="1" x14ac:dyDescent="0.4">
      <c r="A210" s="35">
        <v>205</v>
      </c>
      <c r="B210" s="658" t="s">
        <v>863</v>
      </c>
      <c r="C210" s="41" t="s">
        <v>212</v>
      </c>
      <c r="D210" s="41" t="s">
        <v>72</v>
      </c>
      <c r="E210" s="41" t="s">
        <v>792</v>
      </c>
      <c r="F210" s="41" t="s">
        <v>510</v>
      </c>
      <c r="G210" s="53"/>
      <c r="H210" s="53"/>
      <c r="I210" s="41" t="s">
        <v>864</v>
      </c>
      <c r="J210" s="41" t="s">
        <v>72</v>
      </c>
      <c r="K210" s="72">
        <v>45574</v>
      </c>
      <c r="L210" s="43" t="s">
        <v>855</v>
      </c>
      <c r="M210" s="43">
        <v>78</v>
      </c>
      <c r="N210" s="44"/>
      <c r="O210" s="43">
        <v>1</v>
      </c>
      <c r="P210" s="45">
        <f t="shared" si="64"/>
        <v>1</v>
      </c>
      <c r="Q210" s="46">
        <f t="shared" si="303"/>
        <v>1</v>
      </c>
      <c r="R210" s="46">
        <f t="shared" ref="R210:T210" si="428">AK210</f>
        <v>1</v>
      </c>
      <c r="S210" s="46">
        <f t="shared" si="428"/>
        <v>1</v>
      </c>
      <c r="T210" s="47">
        <f t="shared" si="428"/>
        <v>1</v>
      </c>
      <c r="U210" s="48"/>
      <c r="V210" s="37"/>
      <c r="W210" s="37"/>
      <c r="X210" s="37"/>
      <c r="Y210" s="49"/>
      <c r="Z210" s="138"/>
      <c r="AA210" s="139"/>
      <c r="AB210" s="37"/>
      <c r="AC210" s="37"/>
      <c r="AD210" s="49"/>
      <c r="AE210" s="50"/>
      <c r="AF210" s="37"/>
      <c r="AG210" s="37"/>
      <c r="AH210" s="37"/>
      <c r="AI210" s="49"/>
      <c r="AJ210" s="52">
        <f t="shared" ref="AJ210:AN210" si="429">P210-Z210+AE210+U210</f>
        <v>1</v>
      </c>
      <c r="AK210" s="46">
        <f t="shared" si="429"/>
        <v>1</v>
      </c>
      <c r="AL210" s="46">
        <f t="shared" si="429"/>
        <v>1</v>
      </c>
      <c r="AM210" s="46">
        <f t="shared" si="429"/>
        <v>1</v>
      </c>
      <c r="AN210" s="46">
        <f t="shared" si="429"/>
        <v>1</v>
      </c>
      <c r="AO210" s="37"/>
      <c r="AP210" s="37"/>
      <c r="AQ210" s="43">
        <f t="shared" si="377"/>
        <v>1</v>
      </c>
      <c r="AR210" s="41"/>
      <c r="AS210" s="41"/>
      <c r="AT210" s="53"/>
      <c r="AU210" s="54"/>
      <c r="AV210" s="54"/>
      <c r="AW210" s="4"/>
      <c r="AX210" s="4"/>
    </row>
    <row r="211" spans="1:50" ht="52.5" customHeight="1" x14ac:dyDescent="0.4">
      <c r="A211" s="35">
        <v>206</v>
      </c>
      <c r="B211" s="658" t="s">
        <v>865</v>
      </c>
      <c r="C211" s="41" t="s">
        <v>155</v>
      </c>
      <c r="D211" s="41" t="s">
        <v>58</v>
      </c>
      <c r="E211" s="53" t="s">
        <v>866</v>
      </c>
      <c r="F211" s="41"/>
      <c r="G211" s="53" t="s">
        <v>42</v>
      </c>
      <c r="H211" s="53"/>
      <c r="I211" s="41" t="s">
        <v>866</v>
      </c>
      <c r="J211" s="41" t="s">
        <v>44</v>
      </c>
      <c r="K211" s="72">
        <v>45666</v>
      </c>
      <c r="L211" s="43" t="s">
        <v>45</v>
      </c>
      <c r="M211" s="43">
        <v>118</v>
      </c>
      <c r="N211" s="44" t="s">
        <v>867</v>
      </c>
      <c r="O211" s="43">
        <v>0</v>
      </c>
      <c r="P211" s="45">
        <f t="shared" si="64"/>
        <v>0</v>
      </c>
      <c r="Q211" s="46">
        <f t="shared" si="303"/>
        <v>10</v>
      </c>
      <c r="R211" s="46">
        <f t="shared" ref="R211:T211" si="430">AK211</f>
        <v>6</v>
      </c>
      <c r="S211" s="46">
        <f t="shared" si="430"/>
        <v>6</v>
      </c>
      <c r="T211" s="47">
        <f t="shared" si="430"/>
        <v>6</v>
      </c>
      <c r="U211" s="48">
        <v>10</v>
      </c>
      <c r="V211" s="37"/>
      <c r="W211" s="37"/>
      <c r="X211" s="37"/>
      <c r="Y211" s="49"/>
      <c r="Z211" s="138"/>
      <c r="AA211" s="139">
        <v>4</v>
      </c>
      <c r="AB211" s="37"/>
      <c r="AC211" s="37"/>
      <c r="AD211" s="49"/>
      <c r="AE211" s="50"/>
      <c r="AF211" s="37"/>
      <c r="AG211" s="37"/>
      <c r="AH211" s="37"/>
      <c r="AI211" s="49"/>
      <c r="AJ211" s="52">
        <f t="shared" ref="AJ211:AN211" si="431">P211-Z211+AE211+U211</f>
        <v>10</v>
      </c>
      <c r="AK211" s="46">
        <f t="shared" si="431"/>
        <v>6</v>
      </c>
      <c r="AL211" s="46">
        <f t="shared" si="431"/>
        <v>6</v>
      </c>
      <c r="AM211" s="46">
        <f t="shared" si="431"/>
        <v>6</v>
      </c>
      <c r="AN211" s="46">
        <f t="shared" si="431"/>
        <v>6</v>
      </c>
      <c r="AO211" s="37"/>
      <c r="AP211" s="37"/>
      <c r="AQ211" s="43">
        <f t="shared" si="377"/>
        <v>6</v>
      </c>
      <c r="AR211" s="41"/>
      <c r="AS211" s="41">
        <v>264</v>
      </c>
      <c r="AT211" s="53" t="s">
        <v>647</v>
      </c>
      <c r="AU211" s="54"/>
      <c r="AV211" s="54"/>
      <c r="AW211" s="4"/>
      <c r="AX211" s="4"/>
    </row>
    <row r="212" spans="1:50" ht="77.25" customHeight="1" x14ac:dyDescent="0.4">
      <c r="A212" s="35">
        <v>207</v>
      </c>
      <c r="B212" s="110" t="s">
        <v>868</v>
      </c>
      <c r="C212" s="41" t="s">
        <v>190</v>
      </c>
      <c r="D212" s="41" t="s">
        <v>392</v>
      </c>
      <c r="E212" s="53" t="s">
        <v>869</v>
      </c>
      <c r="F212" s="53" t="s">
        <v>870</v>
      </c>
      <c r="G212" s="53" t="s">
        <v>42</v>
      </c>
      <c r="H212" s="74">
        <v>3640</v>
      </c>
      <c r="I212" s="41" t="s">
        <v>871</v>
      </c>
      <c r="J212" s="105" t="s">
        <v>397</v>
      </c>
      <c r="K212" s="72">
        <v>45670</v>
      </c>
      <c r="L212" s="43">
        <v>121307285</v>
      </c>
      <c r="M212" s="43">
        <v>124</v>
      </c>
      <c r="N212" s="44" t="s">
        <v>418</v>
      </c>
      <c r="O212" s="43">
        <v>0</v>
      </c>
      <c r="P212" s="45">
        <f t="shared" si="64"/>
        <v>0</v>
      </c>
      <c r="Q212" s="46">
        <f t="shared" si="303"/>
        <v>0</v>
      </c>
      <c r="R212" s="46">
        <f t="shared" ref="R212:T212" si="432">AK212</f>
        <v>1</v>
      </c>
      <c r="S212" s="46">
        <f t="shared" si="432"/>
        <v>0</v>
      </c>
      <c r="T212" s="47">
        <f t="shared" si="432"/>
        <v>0</v>
      </c>
      <c r="U212" s="48"/>
      <c r="V212" s="37">
        <v>1</v>
      </c>
      <c r="W212" s="37"/>
      <c r="X212" s="37"/>
      <c r="Y212" s="49"/>
      <c r="Z212" s="138"/>
      <c r="AA212" s="139"/>
      <c r="AB212" s="37">
        <v>1</v>
      </c>
      <c r="AC212" s="37"/>
      <c r="AD212" s="49"/>
      <c r="AE212" s="50"/>
      <c r="AF212" s="37"/>
      <c r="AG212" s="37"/>
      <c r="AH212" s="37"/>
      <c r="AI212" s="49"/>
      <c r="AJ212" s="52">
        <f t="shared" ref="AJ212:AN212" si="433">P212-Z212+AE212+U212</f>
        <v>0</v>
      </c>
      <c r="AK212" s="46">
        <f t="shared" si="433"/>
        <v>1</v>
      </c>
      <c r="AL212" s="46">
        <f t="shared" si="433"/>
        <v>0</v>
      </c>
      <c r="AM212" s="46">
        <f t="shared" si="433"/>
        <v>0</v>
      </c>
      <c r="AN212" s="46">
        <f t="shared" si="433"/>
        <v>0</v>
      </c>
      <c r="AO212" s="37"/>
      <c r="AP212" s="37"/>
      <c r="AQ212" s="43">
        <f t="shared" si="377"/>
        <v>0</v>
      </c>
      <c r="AR212" s="41"/>
      <c r="AS212" s="41">
        <v>278</v>
      </c>
      <c r="AT212" s="53" t="s">
        <v>423</v>
      </c>
      <c r="AU212" s="54"/>
      <c r="AV212" s="54"/>
      <c r="AW212" s="4"/>
      <c r="AX212" s="4"/>
    </row>
    <row r="213" spans="1:50" ht="15.75" customHeight="1" x14ac:dyDescent="0.4">
      <c r="A213" s="35">
        <v>208</v>
      </c>
      <c r="B213" s="67" t="s">
        <v>873</v>
      </c>
      <c r="C213" s="41" t="s">
        <v>91</v>
      </c>
      <c r="D213" s="63" t="s">
        <v>58</v>
      </c>
      <c r="E213" s="41" t="s">
        <v>689</v>
      </c>
      <c r="F213" s="41" t="s">
        <v>874</v>
      </c>
      <c r="G213" s="53" t="s">
        <v>42</v>
      </c>
      <c r="H213" s="53" t="s">
        <v>875</v>
      </c>
      <c r="I213" s="41" t="s">
        <v>876</v>
      </c>
      <c r="J213" s="41" t="s">
        <v>72</v>
      </c>
      <c r="K213" s="72">
        <v>45107</v>
      </c>
      <c r="L213" s="43" t="s">
        <v>109</v>
      </c>
      <c r="M213" s="43">
        <v>394</v>
      </c>
      <c r="N213" s="44"/>
      <c r="O213" s="43">
        <v>0</v>
      </c>
      <c r="P213" s="45">
        <f t="shared" si="64"/>
        <v>0</v>
      </c>
      <c r="Q213" s="46">
        <f t="shared" si="303"/>
        <v>0</v>
      </c>
      <c r="R213" s="46">
        <f t="shared" ref="R213:T213" si="434">AK213</f>
        <v>0</v>
      </c>
      <c r="S213" s="46">
        <f t="shared" si="434"/>
        <v>0</v>
      </c>
      <c r="T213" s="47">
        <f t="shared" si="434"/>
        <v>0</v>
      </c>
      <c r="U213" s="48"/>
      <c r="V213" s="37"/>
      <c r="W213" s="37"/>
      <c r="X213" s="37"/>
      <c r="Y213" s="49"/>
      <c r="Z213" s="138"/>
      <c r="AA213" s="139"/>
      <c r="AB213" s="37"/>
      <c r="AC213" s="37"/>
      <c r="AD213" s="49"/>
      <c r="AE213" s="50"/>
      <c r="AF213" s="37"/>
      <c r="AG213" s="37"/>
      <c r="AH213" s="37"/>
      <c r="AI213" s="49"/>
      <c r="AJ213" s="52">
        <f t="shared" ref="AJ213:AN213" si="435">P213-Z213+AE213+U213</f>
        <v>0</v>
      </c>
      <c r="AK213" s="46">
        <f t="shared" si="435"/>
        <v>0</v>
      </c>
      <c r="AL213" s="46">
        <f t="shared" si="435"/>
        <v>0</v>
      </c>
      <c r="AM213" s="46">
        <f t="shared" si="435"/>
        <v>0</v>
      </c>
      <c r="AN213" s="46">
        <f t="shared" si="435"/>
        <v>0</v>
      </c>
      <c r="AO213" s="37"/>
      <c r="AP213" s="37"/>
      <c r="AQ213" s="43">
        <f t="shared" si="377"/>
        <v>0</v>
      </c>
      <c r="AR213" s="41"/>
      <c r="AS213" s="41"/>
      <c r="AT213" s="53"/>
      <c r="AU213" s="54"/>
      <c r="AV213" s="54"/>
      <c r="AW213" s="4"/>
      <c r="AX213" s="4"/>
    </row>
    <row r="214" spans="1:50" ht="60" customHeight="1" x14ac:dyDescent="0.4">
      <c r="A214" s="35">
        <v>209</v>
      </c>
      <c r="B214" s="67" t="s">
        <v>878</v>
      </c>
      <c r="C214" s="41" t="s">
        <v>132</v>
      </c>
      <c r="D214" s="41" t="s">
        <v>72</v>
      </c>
      <c r="E214" s="41" t="s">
        <v>879</v>
      </c>
      <c r="F214" s="41" t="s">
        <v>880</v>
      </c>
      <c r="G214" s="53" t="s">
        <v>42</v>
      </c>
      <c r="H214" s="41"/>
      <c r="I214" s="41" t="s">
        <v>881</v>
      </c>
      <c r="J214" s="41"/>
      <c r="K214" s="72"/>
      <c r="L214" s="43"/>
      <c r="M214" s="43"/>
      <c r="N214" s="44"/>
      <c r="O214" s="43">
        <v>1</v>
      </c>
      <c r="P214" s="45">
        <f t="shared" si="64"/>
        <v>1</v>
      </c>
      <c r="Q214" s="46">
        <f t="shared" si="303"/>
        <v>1</v>
      </c>
      <c r="R214" s="46">
        <f t="shared" ref="R214:T214" si="436">AK214</f>
        <v>1</v>
      </c>
      <c r="S214" s="46">
        <f t="shared" si="436"/>
        <v>1</v>
      </c>
      <c r="T214" s="47">
        <f t="shared" si="436"/>
        <v>1</v>
      </c>
      <c r="U214" s="48"/>
      <c r="V214" s="37"/>
      <c r="W214" s="37"/>
      <c r="X214" s="37"/>
      <c r="Y214" s="49"/>
      <c r="Z214" s="138"/>
      <c r="AA214" s="139"/>
      <c r="AB214" s="37"/>
      <c r="AC214" s="37"/>
      <c r="AD214" s="49"/>
      <c r="AE214" s="50"/>
      <c r="AF214" s="37"/>
      <c r="AG214" s="37"/>
      <c r="AH214" s="37"/>
      <c r="AI214" s="49"/>
      <c r="AJ214" s="52">
        <f t="shared" ref="AJ214:AN214" si="437">P214-Z214+AE214+U214</f>
        <v>1</v>
      </c>
      <c r="AK214" s="46">
        <f t="shared" si="437"/>
        <v>1</v>
      </c>
      <c r="AL214" s="46">
        <f t="shared" si="437"/>
        <v>1</v>
      </c>
      <c r="AM214" s="46">
        <f t="shared" si="437"/>
        <v>1</v>
      </c>
      <c r="AN214" s="46">
        <f t="shared" si="437"/>
        <v>1</v>
      </c>
      <c r="AO214" s="37"/>
      <c r="AP214" s="37"/>
      <c r="AQ214" s="43">
        <f t="shared" si="377"/>
        <v>1</v>
      </c>
      <c r="AR214" s="41"/>
      <c r="AS214" s="41"/>
      <c r="AT214" s="53"/>
      <c r="AU214" s="54"/>
      <c r="AV214" s="54"/>
      <c r="AW214" s="4"/>
      <c r="AX214" s="4"/>
    </row>
    <row r="215" spans="1:50" ht="42" customHeight="1" x14ac:dyDescent="0.4">
      <c r="A215" s="35">
        <v>210</v>
      </c>
      <c r="B215" s="44" t="s">
        <v>888</v>
      </c>
      <c r="C215" s="41" t="s">
        <v>97</v>
      </c>
      <c r="D215" s="41" t="s">
        <v>889</v>
      </c>
      <c r="E215" s="41" t="s">
        <v>890</v>
      </c>
      <c r="F215" s="41" t="s">
        <v>545</v>
      </c>
      <c r="G215" s="44" t="s">
        <v>42</v>
      </c>
      <c r="H215" s="41"/>
      <c r="I215" s="41" t="s">
        <v>891</v>
      </c>
      <c r="J215" s="41" t="s">
        <v>72</v>
      </c>
      <c r="K215" s="72">
        <v>44942</v>
      </c>
      <c r="L215" s="74" t="s">
        <v>892</v>
      </c>
      <c r="M215" s="43">
        <v>260</v>
      </c>
      <c r="N215" s="41"/>
      <c r="O215" s="43">
        <v>0</v>
      </c>
      <c r="P215" s="45">
        <f t="shared" si="64"/>
        <v>0</v>
      </c>
      <c r="Q215" s="46">
        <f t="shared" si="303"/>
        <v>0</v>
      </c>
      <c r="R215" s="46">
        <f t="shared" ref="R215:T215" si="438">AK215</f>
        <v>0</v>
      </c>
      <c r="S215" s="46">
        <f t="shared" si="438"/>
        <v>0</v>
      </c>
      <c r="T215" s="47">
        <f t="shared" si="438"/>
        <v>0</v>
      </c>
      <c r="U215" s="48"/>
      <c r="V215" s="37"/>
      <c r="W215" s="37"/>
      <c r="X215" s="37"/>
      <c r="Y215" s="49"/>
      <c r="Z215" s="138"/>
      <c r="AA215" s="139"/>
      <c r="AB215" s="37"/>
      <c r="AC215" s="37"/>
      <c r="AD215" s="49"/>
      <c r="AE215" s="50"/>
      <c r="AF215" s="37"/>
      <c r="AG215" s="37"/>
      <c r="AH215" s="37"/>
      <c r="AI215" s="49"/>
      <c r="AJ215" s="52">
        <f t="shared" ref="AJ215:AN215" si="439">P215-Z215+AE215+U215</f>
        <v>0</v>
      </c>
      <c r="AK215" s="46">
        <f t="shared" si="439"/>
        <v>0</v>
      </c>
      <c r="AL215" s="46">
        <f t="shared" si="439"/>
        <v>0</v>
      </c>
      <c r="AM215" s="46">
        <f t="shared" si="439"/>
        <v>0</v>
      </c>
      <c r="AN215" s="46">
        <f t="shared" si="439"/>
        <v>0</v>
      </c>
      <c r="AO215" s="37"/>
      <c r="AP215" s="37"/>
      <c r="AQ215" s="43">
        <f t="shared" si="377"/>
        <v>0</v>
      </c>
      <c r="AR215" s="41"/>
      <c r="AS215" s="41"/>
      <c r="AT215" s="53"/>
      <c r="AU215" s="54"/>
      <c r="AV215" s="54"/>
      <c r="AW215" s="4"/>
      <c r="AX215" s="4"/>
    </row>
    <row r="216" spans="1:50" ht="89.25" customHeight="1" x14ac:dyDescent="0.4">
      <c r="A216" s="35">
        <v>211</v>
      </c>
      <c r="B216" s="656" t="s">
        <v>2024</v>
      </c>
      <c r="C216" s="64" t="s">
        <v>38</v>
      </c>
      <c r="D216" s="63" t="s">
        <v>58</v>
      </c>
      <c r="E216" s="57" t="s">
        <v>500</v>
      </c>
      <c r="F216" s="64" t="s">
        <v>799</v>
      </c>
      <c r="G216" s="55" t="s">
        <v>42</v>
      </c>
      <c r="H216" s="64"/>
      <c r="I216" s="61" t="s">
        <v>894</v>
      </c>
      <c r="J216" s="74" t="s">
        <v>58</v>
      </c>
      <c r="K216" s="66">
        <v>44592</v>
      </c>
      <c r="L216" s="43"/>
      <c r="M216" s="43"/>
      <c r="N216" s="41"/>
      <c r="O216" s="43">
        <v>8</v>
      </c>
      <c r="P216" s="45">
        <f t="shared" si="64"/>
        <v>8</v>
      </c>
      <c r="Q216" s="46">
        <f t="shared" si="303"/>
        <v>8</v>
      </c>
      <c r="R216" s="46">
        <f t="shared" ref="R216:T216" si="440">AK216</f>
        <v>8</v>
      </c>
      <c r="S216" s="46">
        <f t="shared" si="440"/>
        <v>8</v>
      </c>
      <c r="T216" s="47">
        <f t="shared" si="440"/>
        <v>8</v>
      </c>
      <c r="U216" s="48"/>
      <c r="V216" s="37"/>
      <c r="W216" s="37"/>
      <c r="X216" s="37"/>
      <c r="Y216" s="49"/>
      <c r="Z216" s="138"/>
      <c r="AA216" s="139"/>
      <c r="AB216" s="37"/>
      <c r="AC216" s="37"/>
      <c r="AD216" s="49"/>
      <c r="AE216" s="50"/>
      <c r="AF216" s="37"/>
      <c r="AG216" s="37"/>
      <c r="AH216" s="37"/>
      <c r="AI216" s="49"/>
      <c r="AJ216" s="52">
        <f t="shared" ref="AJ216:AN216" si="441">P216-Z216+AE216+U216</f>
        <v>8</v>
      </c>
      <c r="AK216" s="46">
        <f t="shared" si="441"/>
        <v>8</v>
      </c>
      <c r="AL216" s="46">
        <f t="shared" si="441"/>
        <v>8</v>
      </c>
      <c r="AM216" s="46">
        <f t="shared" si="441"/>
        <v>8</v>
      </c>
      <c r="AN216" s="46">
        <f t="shared" si="441"/>
        <v>8</v>
      </c>
      <c r="AO216" s="37"/>
      <c r="AP216" s="37"/>
      <c r="AQ216" s="43">
        <f t="shared" si="377"/>
        <v>8</v>
      </c>
      <c r="AR216" s="41"/>
      <c r="AS216" s="41"/>
      <c r="AT216" s="53"/>
      <c r="AU216" s="54"/>
      <c r="AV216" s="54"/>
      <c r="AW216" s="4"/>
      <c r="AX216" s="4"/>
    </row>
    <row r="217" spans="1:50" ht="42" customHeight="1" x14ac:dyDescent="0.4">
      <c r="A217" s="35">
        <v>212</v>
      </c>
      <c r="B217" s="44" t="s">
        <v>2025</v>
      </c>
      <c r="C217" s="64" t="s">
        <v>38</v>
      </c>
      <c r="D217" s="63" t="s">
        <v>58</v>
      </c>
      <c r="E217" s="57" t="s">
        <v>59</v>
      </c>
      <c r="F217" s="41"/>
      <c r="G217" s="44" t="s">
        <v>42</v>
      </c>
      <c r="H217" s="41"/>
      <c r="I217" s="41" t="s">
        <v>896</v>
      </c>
      <c r="J217" s="74" t="s">
        <v>58</v>
      </c>
      <c r="K217" s="66">
        <v>44592</v>
      </c>
      <c r="L217" s="43"/>
      <c r="M217" s="43"/>
      <c r="N217" s="53"/>
      <c r="O217" s="43">
        <v>12</v>
      </c>
      <c r="P217" s="45">
        <f t="shared" si="64"/>
        <v>12</v>
      </c>
      <c r="Q217" s="46">
        <f t="shared" si="303"/>
        <v>12</v>
      </c>
      <c r="R217" s="46">
        <f t="shared" ref="R217:T217" si="442">AK217</f>
        <v>12</v>
      </c>
      <c r="S217" s="46">
        <f t="shared" si="442"/>
        <v>12</v>
      </c>
      <c r="T217" s="47">
        <f t="shared" si="442"/>
        <v>12</v>
      </c>
      <c r="U217" s="48"/>
      <c r="V217" s="37"/>
      <c r="W217" s="37"/>
      <c r="X217" s="37"/>
      <c r="Y217" s="49"/>
      <c r="Z217" s="138"/>
      <c r="AA217" s="139"/>
      <c r="AB217" s="37"/>
      <c r="AC217" s="37"/>
      <c r="AD217" s="49"/>
      <c r="AE217" s="50"/>
      <c r="AF217" s="37"/>
      <c r="AG217" s="37"/>
      <c r="AH217" s="37"/>
      <c r="AI217" s="49"/>
      <c r="AJ217" s="52">
        <f t="shared" ref="AJ217:AN217" si="443">P217-Z217+AE217+U217</f>
        <v>12</v>
      </c>
      <c r="AK217" s="46">
        <f t="shared" si="443"/>
        <v>12</v>
      </c>
      <c r="AL217" s="46">
        <f t="shared" si="443"/>
        <v>12</v>
      </c>
      <c r="AM217" s="46">
        <f t="shared" si="443"/>
        <v>12</v>
      </c>
      <c r="AN217" s="46">
        <f t="shared" si="443"/>
        <v>12</v>
      </c>
      <c r="AO217" s="37"/>
      <c r="AP217" s="38" t="s">
        <v>755</v>
      </c>
      <c r="AQ217" s="43">
        <f t="shared" si="377"/>
        <v>12</v>
      </c>
      <c r="AR217" s="41"/>
      <c r="AS217" s="41"/>
      <c r="AT217" s="53"/>
      <c r="AU217" s="54"/>
      <c r="AV217" s="54"/>
      <c r="AW217" s="4"/>
      <c r="AX217" s="4"/>
    </row>
    <row r="218" spans="1:50" ht="42" customHeight="1" x14ac:dyDescent="0.4">
      <c r="A218" s="35">
        <v>213</v>
      </c>
      <c r="B218" s="44" t="s">
        <v>897</v>
      </c>
      <c r="C218" s="64" t="s">
        <v>898</v>
      </c>
      <c r="D218" s="63" t="s">
        <v>176</v>
      </c>
      <c r="E218" s="57" t="s">
        <v>899</v>
      </c>
      <c r="F218" s="41" t="s">
        <v>510</v>
      </c>
      <c r="G218" s="44" t="s">
        <v>42</v>
      </c>
      <c r="H218" s="41"/>
      <c r="I218" s="41"/>
      <c r="J218" s="74" t="s">
        <v>72</v>
      </c>
      <c r="K218" s="66">
        <v>45566</v>
      </c>
      <c r="L218" s="43" t="s">
        <v>142</v>
      </c>
      <c r="M218" s="43">
        <v>76</v>
      </c>
      <c r="N218" s="53"/>
      <c r="O218" s="43">
        <v>0</v>
      </c>
      <c r="P218" s="68">
        <v>0</v>
      </c>
      <c r="Q218" s="37">
        <v>0</v>
      </c>
      <c r="R218" s="37">
        <v>0</v>
      </c>
      <c r="S218" s="37">
        <f t="shared" ref="S218:T218" si="444">AL218</f>
        <v>0</v>
      </c>
      <c r="T218" s="132">
        <f t="shared" si="444"/>
        <v>0</v>
      </c>
      <c r="U218" s="48"/>
      <c r="V218" s="37"/>
      <c r="W218" s="37"/>
      <c r="X218" s="37"/>
      <c r="Y218" s="49"/>
      <c r="Z218" s="138"/>
      <c r="AA218" s="139"/>
      <c r="AB218" s="37"/>
      <c r="AC218" s="37"/>
      <c r="AD218" s="49"/>
      <c r="AE218" s="50"/>
      <c r="AF218" s="37"/>
      <c r="AG218" s="37"/>
      <c r="AH218" s="37"/>
      <c r="AI218" s="49"/>
      <c r="AJ218" s="139">
        <f t="shared" ref="AJ218:AN218" si="445">P218-Z218+AE218+U218</f>
        <v>0</v>
      </c>
      <c r="AK218" s="37">
        <f t="shared" si="445"/>
        <v>0</v>
      </c>
      <c r="AL218" s="37">
        <f t="shared" si="445"/>
        <v>0</v>
      </c>
      <c r="AM218" s="37">
        <f t="shared" si="445"/>
        <v>0</v>
      </c>
      <c r="AN218" s="37">
        <f t="shared" si="445"/>
        <v>0</v>
      </c>
      <c r="AO218" s="37"/>
      <c r="AP218" s="38"/>
      <c r="AQ218" s="43">
        <f t="shared" si="377"/>
        <v>0</v>
      </c>
      <c r="AR218" s="41"/>
      <c r="AS218" s="41"/>
      <c r="AT218" s="53"/>
      <c r="AU218" s="54"/>
      <c r="AV218" s="54"/>
      <c r="AW218" s="4"/>
      <c r="AX218" s="4"/>
    </row>
    <row r="219" spans="1:50" ht="42" customHeight="1" x14ac:dyDescent="0.4">
      <c r="A219" s="35">
        <v>214</v>
      </c>
      <c r="B219" s="44" t="s">
        <v>900</v>
      </c>
      <c r="C219" s="64" t="s">
        <v>38</v>
      </c>
      <c r="D219" s="63" t="s">
        <v>176</v>
      </c>
      <c r="E219" s="57" t="s">
        <v>899</v>
      </c>
      <c r="F219" s="41" t="s">
        <v>513</v>
      </c>
      <c r="G219" s="44" t="s">
        <v>42</v>
      </c>
      <c r="H219" s="41"/>
      <c r="I219" s="41" t="s">
        <v>901</v>
      </c>
      <c r="J219" s="74" t="s">
        <v>72</v>
      </c>
      <c r="K219" s="66">
        <v>45351</v>
      </c>
      <c r="L219" s="43" t="s">
        <v>902</v>
      </c>
      <c r="M219" s="43">
        <v>43</v>
      </c>
      <c r="N219" s="53"/>
      <c r="O219" s="43">
        <v>4</v>
      </c>
      <c r="P219" s="45">
        <f t="shared" ref="P219:P271" si="446">O219</f>
        <v>4</v>
      </c>
      <c r="Q219" s="46">
        <f t="shared" ref="Q219:T219" si="447">AJ219</f>
        <v>4</v>
      </c>
      <c r="R219" s="46">
        <f t="shared" si="447"/>
        <v>4</v>
      </c>
      <c r="S219" s="46">
        <f t="shared" si="447"/>
        <v>4</v>
      </c>
      <c r="T219" s="47">
        <f t="shared" si="447"/>
        <v>4</v>
      </c>
      <c r="U219" s="48"/>
      <c r="V219" s="37"/>
      <c r="W219" s="37"/>
      <c r="X219" s="37"/>
      <c r="Y219" s="49"/>
      <c r="Z219" s="138"/>
      <c r="AA219" s="139"/>
      <c r="AB219" s="37"/>
      <c r="AC219" s="37"/>
      <c r="AD219" s="49"/>
      <c r="AE219" s="50"/>
      <c r="AF219" s="37"/>
      <c r="AG219" s="37"/>
      <c r="AH219" s="37"/>
      <c r="AI219" s="49"/>
      <c r="AJ219" s="52">
        <f t="shared" ref="AJ219:AN219" si="448">P219-Z219+AE219+U219</f>
        <v>4</v>
      </c>
      <c r="AK219" s="46">
        <f t="shared" si="448"/>
        <v>4</v>
      </c>
      <c r="AL219" s="46">
        <f t="shared" si="448"/>
        <v>4</v>
      </c>
      <c r="AM219" s="46">
        <f t="shared" si="448"/>
        <v>4</v>
      </c>
      <c r="AN219" s="46">
        <f t="shared" si="448"/>
        <v>4</v>
      </c>
      <c r="AO219" s="37"/>
      <c r="AP219" s="38"/>
      <c r="AQ219" s="43">
        <f t="shared" si="377"/>
        <v>4</v>
      </c>
      <c r="AR219" s="41"/>
      <c r="AS219" s="41"/>
      <c r="AT219" s="53"/>
      <c r="AU219" s="54"/>
      <c r="AV219" s="54"/>
      <c r="AW219" s="4"/>
      <c r="AX219" s="4"/>
    </row>
    <row r="220" spans="1:50" ht="42" customHeight="1" x14ac:dyDescent="0.4">
      <c r="A220" s="35">
        <v>215</v>
      </c>
      <c r="B220" s="53" t="s">
        <v>903</v>
      </c>
      <c r="C220" s="64" t="s">
        <v>38</v>
      </c>
      <c r="D220" s="41"/>
      <c r="E220" s="41"/>
      <c r="F220" s="41"/>
      <c r="G220" s="53" t="s">
        <v>42</v>
      </c>
      <c r="H220" s="41"/>
      <c r="I220" s="41" t="s">
        <v>94</v>
      </c>
      <c r="J220" s="44"/>
      <c r="K220" s="72">
        <v>44592</v>
      </c>
      <c r="L220" s="43"/>
      <c r="M220" s="43"/>
      <c r="N220" s="44"/>
      <c r="O220" s="43">
        <v>0</v>
      </c>
      <c r="P220" s="45">
        <f t="shared" si="446"/>
        <v>0</v>
      </c>
      <c r="Q220" s="46">
        <f t="shared" ref="Q220:T220" si="449">AJ220</f>
        <v>0</v>
      </c>
      <c r="R220" s="46">
        <f t="shared" si="449"/>
        <v>0</v>
      </c>
      <c r="S220" s="46">
        <f t="shared" si="449"/>
        <v>0</v>
      </c>
      <c r="T220" s="47">
        <f t="shared" si="449"/>
        <v>0</v>
      </c>
      <c r="U220" s="48"/>
      <c r="V220" s="37"/>
      <c r="W220" s="37"/>
      <c r="X220" s="37"/>
      <c r="Y220" s="49"/>
      <c r="Z220" s="138"/>
      <c r="AA220" s="139"/>
      <c r="AB220" s="37"/>
      <c r="AC220" s="37"/>
      <c r="AD220" s="49"/>
      <c r="AE220" s="50"/>
      <c r="AF220" s="37"/>
      <c r="AG220" s="37"/>
      <c r="AH220" s="37"/>
      <c r="AI220" s="49"/>
      <c r="AJ220" s="52">
        <f t="shared" ref="AJ220:AN220" si="450">P220-Z220+AE220+U220</f>
        <v>0</v>
      </c>
      <c r="AK220" s="46">
        <f t="shared" si="450"/>
        <v>0</v>
      </c>
      <c r="AL220" s="46">
        <f t="shared" si="450"/>
        <v>0</v>
      </c>
      <c r="AM220" s="46">
        <f t="shared" si="450"/>
        <v>0</v>
      </c>
      <c r="AN220" s="46">
        <f t="shared" si="450"/>
        <v>0</v>
      </c>
      <c r="AO220" s="37"/>
      <c r="AP220" s="37"/>
      <c r="AQ220" s="43">
        <f t="shared" si="377"/>
        <v>0</v>
      </c>
      <c r="AR220" s="41"/>
      <c r="AS220" s="41"/>
      <c r="AT220" s="53"/>
      <c r="AU220" s="54"/>
      <c r="AV220" s="54"/>
      <c r="AW220" s="4"/>
      <c r="AX220" s="4"/>
    </row>
    <row r="221" spans="1:50" ht="42" customHeight="1" x14ac:dyDescent="0.4">
      <c r="A221" s="35">
        <v>216</v>
      </c>
      <c r="B221" s="44" t="s">
        <v>904</v>
      </c>
      <c r="C221" s="64" t="s">
        <v>38</v>
      </c>
      <c r="D221" s="41" t="s">
        <v>58</v>
      </c>
      <c r="E221" s="41" t="s">
        <v>905</v>
      </c>
      <c r="F221" s="41"/>
      <c r="G221" s="44" t="s">
        <v>42</v>
      </c>
      <c r="H221" s="41"/>
      <c r="I221" s="41" t="s">
        <v>906</v>
      </c>
      <c r="J221" s="41" t="s">
        <v>72</v>
      </c>
      <c r="K221" s="72">
        <v>44592</v>
      </c>
      <c r="L221" s="43"/>
      <c r="M221" s="43"/>
      <c r="N221" s="44"/>
      <c r="O221" s="43">
        <v>1</v>
      </c>
      <c r="P221" s="45">
        <f t="shared" si="446"/>
        <v>1</v>
      </c>
      <c r="Q221" s="46">
        <f t="shared" ref="Q221:T221" si="451">AJ221</f>
        <v>1</v>
      </c>
      <c r="R221" s="46">
        <f t="shared" si="451"/>
        <v>1</v>
      </c>
      <c r="S221" s="46">
        <f t="shared" si="451"/>
        <v>1</v>
      </c>
      <c r="T221" s="47">
        <f t="shared" si="451"/>
        <v>1</v>
      </c>
      <c r="U221" s="48"/>
      <c r="V221" s="37"/>
      <c r="W221" s="37"/>
      <c r="X221" s="37"/>
      <c r="Y221" s="49"/>
      <c r="Z221" s="138"/>
      <c r="AA221" s="139"/>
      <c r="AB221" s="37"/>
      <c r="AC221" s="37"/>
      <c r="AD221" s="49"/>
      <c r="AE221" s="50"/>
      <c r="AF221" s="37"/>
      <c r="AG221" s="37"/>
      <c r="AH221" s="37"/>
      <c r="AI221" s="49"/>
      <c r="AJ221" s="52">
        <f t="shared" ref="AJ221:AN221" si="452">P221-Z221+AE221+U221</f>
        <v>1</v>
      </c>
      <c r="AK221" s="46">
        <f t="shared" si="452"/>
        <v>1</v>
      </c>
      <c r="AL221" s="46">
        <f t="shared" si="452"/>
        <v>1</v>
      </c>
      <c r="AM221" s="46">
        <f t="shared" si="452"/>
        <v>1</v>
      </c>
      <c r="AN221" s="46">
        <f t="shared" si="452"/>
        <v>1</v>
      </c>
      <c r="AO221" s="37"/>
      <c r="AP221" s="37"/>
      <c r="AQ221" s="43">
        <f t="shared" si="377"/>
        <v>1</v>
      </c>
      <c r="AR221" s="41"/>
      <c r="AS221" s="41"/>
      <c r="AT221" s="53"/>
      <c r="AU221" s="54"/>
      <c r="AV221" s="54"/>
      <c r="AW221" s="4"/>
      <c r="AX221" s="4"/>
    </row>
    <row r="222" spans="1:50" ht="42" customHeight="1" x14ac:dyDescent="0.4">
      <c r="A222" s="35">
        <v>217</v>
      </c>
      <c r="B222" s="650" t="s">
        <v>907</v>
      </c>
      <c r="C222" s="64" t="s">
        <v>38</v>
      </c>
      <c r="D222" s="41" t="s">
        <v>58</v>
      </c>
      <c r="E222" s="41" t="s">
        <v>908</v>
      </c>
      <c r="F222" s="41"/>
      <c r="G222" s="53" t="s">
        <v>42</v>
      </c>
      <c r="H222" s="74">
        <v>8200</v>
      </c>
      <c r="I222" s="41" t="s">
        <v>909</v>
      </c>
      <c r="J222" s="41" t="s">
        <v>72</v>
      </c>
      <c r="K222" s="72">
        <v>45673</v>
      </c>
      <c r="L222" s="43" t="s">
        <v>89</v>
      </c>
      <c r="M222" s="43">
        <v>131</v>
      </c>
      <c r="N222" s="53"/>
      <c r="O222" s="43">
        <v>3</v>
      </c>
      <c r="P222" s="45">
        <f t="shared" si="446"/>
        <v>3</v>
      </c>
      <c r="Q222" s="46">
        <f t="shared" ref="Q222:T222" si="453">AJ222</f>
        <v>3</v>
      </c>
      <c r="R222" s="46">
        <f t="shared" si="453"/>
        <v>3</v>
      </c>
      <c r="S222" s="46">
        <f t="shared" si="453"/>
        <v>7</v>
      </c>
      <c r="T222" s="47">
        <f t="shared" si="453"/>
        <v>7</v>
      </c>
      <c r="U222" s="48"/>
      <c r="V222" s="37"/>
      <c r="W222" s="37">
        <v>4</v>
      </c>
      <c r="X222" s="37"/>
      <c r="Y222" s="49"/>
      <c r="Z222" s="138"/>
      <c r="AA222" s="139"/>
      <c r="AB222" s="37"/>
      <c r="AC222" s="37"/>
      <c r="AD222" s="49"/>
      <c r="AE222" s="50"/>
      <c r="AF222" s="37"/>
      <c r="AG222" s="37"/>
      <c r="AH222" s="37"/>
      <c r="AI222" s="49"/>
      <c r="AJ222" s="52">
        <f t="shared" ref="AJ222:AN222" si="454">P222-Z222+AE222+U222</f>
        <v>3</v>
      </c>
      <c r="AK222" s="46">
        <f t="shared" si="454"/>
        <v>3</v>
      </c>
      <c r="AL222" s="46">
        <f t="shared" si="454"/>
        <v>7</v>
      </c>
      <c r="AM222" s="46">
        <f t="shared" si="454"/>
        <v>7</v>
      </c>
      <c r="AN222" s="46">
        <f t="shared" si="454"/>
        <v>7</v>
      </c>
      <c r="AO222" s="37"/>
      <c r="AP222" s="37"/>
      <c r="AQ222" s="43">
        <v>3</v>
      </c>
      <c r="AR222" s="41"/>
      <c r="AS222" s="41"/>
      <c r="AT222" s="53"/>
      <c r="AU222" s="54"/>
      <c r="AV222" s="54"/>
      <c r="AW222" s="4"/>
      <c r="AX222" s="4"/>
    </row>
    <row r="223" spans="1:50" ht="63.75" customHeight="1" x14ac:dyDescent="0.4">
      <c r="A223" s="35">
        <v>218</v>
      </c>
      <c r="B223" s="55" t="s">
        <v>911</v>
      </c>
      <c r="C223" s="64" t="s">
        <v>38</v>
      </c>
      <c r="D223" s="63" t="s">
        <v>58</v>
      </c>
      <c r="E223" s="57" t="s">
        <v>608</v>
      </c>
      <c r="F223" s="64" t="s">
        <v>612</v>
      </c>
      <c r="G223" s="55" t="s">
        <v>42</v>
      </c>
      <c r="H223" s="64"/>
      <c r="I223" s="61" t="s">
        <v>912</v>
      </c>
      <c r="J223" s="74" t="s">
        <v>58</v>
      </c>
      <c r="K223" s="66">
        <v>44592</v>
      </c>
      <c r="L223" s="43"/>
      <c r="M223" s="43"/>
      <c r="N223" s="53"/>
      <c r="O223" s="43">
        <v>12</v>
      </c>
      <c r="P223" s="45">
        <f t="shared" si="446"/>
        <v>12</v>
      </c>
      <c r="Q223" s="46">
        <f t="shared" ref="Q223:T223" si="455">AJ223</f>
        <v>12</v>
      </c>
      <c r="R223" s="46">
        <f t="shared" si="455"/>
        <v>12</v>
      </c>
      <c r="S223" s="46">
        <f t="shared" si="455"/>
        <v>12</v>
      </c>
      <c r="T223" s="47">
        <f t="shared" si="455"/>
        <v>12</v>
      </c>
      <c r="U223" s="48"/>
      <c r="V223" s="37"/>
      <c r="W223" s="37"/>
      <c r="X223" s="37"/>
      <c r="Y223" s="49"/>
      <c r="Z223" s="138"/>
      <c r="AA223" s="139"/>
      <c r="AB223" s="37"/>
      <c r="AC223" s="37"/>
      <c r="AD223" s="49"/>
      <c r="AE223" s="50"/>
      <c r="AF223" s="37"/>
      <c r="AG223" s="37"/>
      <c r="AH223" s="37"/>
      <c r="AI223" s="49"/>
      <c r="AJ223" s="52">
        <f t="shared" ref="AJ223:AN223" si="456">P223-Z223+AE223+U223</f>
        <v>12</v>
      </c>
      <c r="AK223" s="46">
        <f t="shared" si="456"/>
        <v>12</v>
      </c>
      <c r="AL223" s="46">
        <f t="shared" si="456"/>
        <v>12</v>
      </c>
      <c r="AM223" s="46">
        <f t="shared" si="456"/>
        <v>12</v>
      </c>
      <c r="AN223" s="46">
        <f t="shared" si="456"/>
        <v>12</v>
      </c>
      <c r="AO223" s="37"/>
      <c r="AP223" s="37"/>
      <c r="AQ223" s="43">
        <f>AN223</f>
        <v>12</v>
      </c>
      <c r="AR223" s="41"/>
      <c r="AS223" s="41"/>
      <c r="AT223" s="53"/>
      <c r="AU223" s="54"/>
      <c r="AV223" s="54"/>
      <c r="AW223" s="4"/>
      <c r="AX223" s="4"/>
    </row>
    <row r="224" spans="1:50" ht="42" customHeight="1" x14ac:dyDescent="0.4">
      <c r="A224" s="35">
        <v>219</v>
      </c>
      <c r="B224" s="85" t="s">
        <v>917</v>
      </c>
      <c r="C224" s="64" t="s">
        <v>38</v>
      </c>
      <c r="D224" s="41" t="s">
        <v>59</v>
      </c>
      <c r="E224" s="41" t="s">
        <v>918</v>
      </c>
      <c r="F224" s="41" t="s">
        <v>609</v>
      </c>
      <c r="G224" s="53" t="s">
        <v>42</v>
      </c>
      <c r="H224" s="74">
        <v>300</v>
      </c>
      <c r="I224" s="41" t="s">
        <v>919</v>
      </c>
      <c r="J224" s="41" t="s">
        <v>72</v>
      </c>
      <c r="K224" s="66">
        <v>45574</v>
      </c>
      <c r="L224" s="43" t="s">
        <v>142</v>
      </c>
      <c r="M224" s="43">
        <v>74</v>
      </c>
      <c r="N224" s="53" t="s">
        <v>928</v>
      </c>
      <c r="O224" s="43">
        <v>50</v>
      </c>
      <c r="P224" s="45">
        <f t="shared" si="446"/>
        <v>50</v>
      </c>
      <c r="Q224" s="46">
        <f t="shared" ref="Q224:T224" si="457">AJ224</f>
        <v>50</v>
      </c>
      <c r="R224" s="46">
        <f t="shared" si="457"/>
        <v>48</v>
      </c>
      <c r="S224" s="46">
        <f t="shared" si="457"/>
        <v>48</v>
      </c>
      <c r="T224" s="47">
        <f t="shared" si="457"/>
        <v>48</v>
      </c>
      <c r="U224" s="48"/>
      <c r="V224" s="37"/>
      <c r="W224" s="37">
        <v>4</v>
      </c>
      <c r="X224" s="37"/>
      <c r="Y224" s="49"/>
      <c r="Z224" s="138"/>
      <c r="AA224" s="139">
        <v>2</v>
      </c>
      <c r="AB224" s="37">
        <v>4</v>
      </c>
      <c r="AC224" s="37"/>
      <c r="AD224" s="49"/>
      <c r="AE224" s="50"/>
      <c r="AF224" s="37"/>
      <c r="AG224" s="37"/>
      <c r="AH224" s="37"/>
      <c r="AI224" s="49"/>
      <c r="AJ224" s="52">
        <f t="shared" ref="AJ224:AN224" si="458">P224-Z224+AE224+U224</f>
        <v>50</v>
      </c>
      <c r="AK224" s="46">
        <f t="shared" si="458"/>
        <v>48</v>
      </c>
      <c r="AL224" s="46">
        <f t="shared" si="458"/>
        <v>48</v>
      </c>
      <c r="AM224" s="46">
        <f t="shared" si="458"/>
        <v>48</v>
      </c>
      <c r="AN224" s="46">
        <f t="shared" si="458"/>
        <v>48</v>
      </c>
      <c r="AO224" s="37"/>
      <c r="AP224" s="37"/>
      <c r="AQ224" s="43">
        <v>41</v>
      </c>
      <c r="AR224" s="41">
        <v>3014279364</v>
      </c>
      <c r="AS224" s="53" t="s">
        <v>931</v>
      </c>
      <c r="AT224" s="53" t="s">
        <v>932</v>
      </c>
      <c r="AU224" s="54"/>
      <c r="AV224" s="54"/>
      <c r="AW224" s="4"/>
      <c r="AX224" s="4"/>
    </row>
    <row r="225" spans="1:50" ht="42" customHeight="1" x14ac:dyDescent="0.4">
      <c r="A225" s="35">
        <v>220</v>
      </c>
      <c r="B225" s="53" t="s">
        <v>2026</v>
      </c>
      <c r="C225" s="64" t="s">
        <v>38</v>
      </c>
      <c r="D225" s="41" t="s">
        <v>58</v>
      </c>
      <c r="E225" s="41" t="s">
        <v>923</v>
      </c>
      <c r="F225" s="41"/>
      <c r="G225" s="53"/>
      <c r="H225" s="41"/>
      <c r="I225" s="41" t="s">
        <v>924</v>
      </c>
      <c r="J225" s="41" t="s">
        <v>72</v>
      </c>
      <c r="K225" s="72">
        <v>45107</v>
      </c>
      <c r="L225" s="43" t="s">
        <v>109</v>
      </c>
      <c r="M225" s="43">
        <v>388</v>
      </c>
      <c r="N225" s="44"/>
      <c r="O225" s="43">
        <v>0</v>
      </c>
      <c r="P225" s="45">
        <f t="shared" si="446"/>
        <v>0</v>
      </c>
      <c r="Q225" s="46">
        <f t="shared" ref="Q225:T225" si="459">AJ225</f>
        <v>0</v>
      </c>
      <c r="R225" s="46">
        <f t="shared" si="459"/>
        <v>0</v>
      </c>
      <c r="S225" s="46">
        <f t="shared" si="459"/>
        <v>0</v>
      </c>
      <c r="T225" s="47">
        <f t="shared" si="459"/>
        <v>0</v>
      </c>
      <c r="U225" s="48"/>
      <c r="V225" s="37"/>
      <c r="W225" s="37"/>
      <c r="X225" s="37"/>
      <c r="Y225" s="49"/>
      <c r="Z225" s="138"/>
      <c r="AA225" s="139"/>
      <c r="AB225" s="37"/>
      <c r="AC225" s="37"/>
      <c r="AD225" s="49"/>
      <c r="AE225" s="50"/>
      <c r="AF225" s="37"/>
      <c r="AG225" s="37"/>
      <c r="AH225" s="37"/>
      <c r="AI225" s="49">
        <v>12</v>
      </c>
      <c r="AJ225" s="52">
        <f t="shared" ref="AJ225:AN225" si="460">P225-Z225+AE225+U225</f>
        <v>0</v>
      </c>
      <c r="AK225" s="46">
        <f t="shared" si="460"/>
        <v>0</v>
      </c>
      <c r="AL225" s="46">
        <f t="shared" si="460"/>
        <v>0</v>
      </c>
      <c r="AM225" s="46">
        <f t="shared" si="460"/>
        <v>0</v>
      </c>
      <c r="AN225" s="46">
        <f t="shared" si="460"/>
        <v>12</v>
      </c>
      <c r="AO225" s="37"/>
      <c r="AP225" s="37"/>
      <c r="AQ225" s="43">
        <v>12</v>
      </c>
      <c r="AR225" s="41"/>
      <c r="AS225" s="41"/>
      <c r="AT225" s="53"/>
      <c r="AU225" s="54"/>
      <c r="AV225" s="54"/>
      <c r="AW225" s="4"/>
      <c r="AX225" s="4"/>
    </row>
    <row r="226" spans="1:50" ht="42" customHeight="1" x14ac:dyDescent="0.4">
      <c r="A226" s="35">
        <v>221</v>
      </c>
      <c r="B226" s="662" t="s">
        <v>929</v>
      </c>
      <c r="C226" s="64" t="s">
        <v>38</v>
      </c>
      <c r="D226" s="63" t="s">
        <v>58</v>
      </c>
      <c r="E226" s="57" t="s">
        <v>930</v>
      </c>
      <c r="F226" s="64" t="s">
        <v>609</v>
      </c>
      <c r="G226" s="55" t="s">
        <v>42</v>
      </c>
      <c r="H226" s="65">
        <v>300</v>
      </c>
      <c r="I226" s="41" t="s">
        <v>919</v>
      </c>
      <c r="J226" s="74" t="s">
        <v>58</v>
      </c>
      <c r="K226" s="66">
        <v>44592</v>
      </c>
      <c r="L226" s="43"/>
      <c r="M226" s="43"/>
      <c r="N226" s="41"/>
      <c r="O226" s="43">
        <v>47</v>
      </c>
      <c r="P226" s="45">
        <f t="shared" si="446"/>
        <v>47</v>
      </c>
      <c r="Q226" s="46">
        <f t="shared" ref="Q226:T226" si="461">AJ226</f>
        <v>47</v>
      </c>
      <c r="R226" s="46">
        <f t="shared" si="461"/>
        <v>47</v>
      </c>
      <c r="S226" s="46">
        <f t="shared" si="461"/>
        <v>47</v>
      </c>
      <c r="T226" s="47">
        <f t="shared" si="461"/>
        <v>47</v>
      </c>
      <c r="U226" s="48"/>
      <c r="V226" s="37"/>
      <c r="W226" s="37"/>
      <c r="X226" s="37"/>
      <c r="Y226" s="49"/>
      <c r="Z226" s="138"/>
      <c r="AA226" s="139"/>
      <c r="AB226" s="37"/>
      <c r="AC226" s="37"/>
      <c r="AD226" s="49"/>
      <c r="AE226" s="50"/>
      <c r="AF226" s="37"/>
      <c r="AG226" s="37"/>
      <c r="AH226" s="37"/>
      <c r="AI226" s="49"/>
      <c r="AJ226" s="52">
        <f t="shared" ref="AJ226:AN226" si="462">P226-Z226+AE226+U226</f>
        <v>47</v>
      </c>
      <c r="AK226" s="46">
        <f t="shared" si="462"/>
        <v>47</v>
      </c>
      <c r="AL226" s="46">
        <f t="shared" si="462"/>
        <v>47</v>
      </c>
      <c r="AM226" s="46">
        <f t="shared" si="462"/>
        <v>47</v>
      </c>
      <c r="AN226" s="46">
        <f t="shared" si="462"/>
        <v>47</v>
      </c>
      <c r="AO226" s="37"/>
      <c r="AP226" s="37"/>
      <c r="AQ226" s="43">
        <v>47</v>
      </c>
      <c r="AR226" s="41"/>
      <c r="AS226" s="41"/>
      <c r="AT226" s="53"/>
      <c r="AU226" s="54"/>
      <c r="AV226" s="54"/>
      <c r="AW226" s="4"/>
      <c r="AX226" s="4"/>
    </row>
    <row r="227" spans="1:50" ht="42" customHeight="1" x14ac:dyDescent="0.4">
      <c r="A227" s="35">
        <v>222</v>
      </c>
      <c r="B227" s="55" t="s">
        <v>934</v>
      </c>
      <c r="C227" s="64" t="s">
        <v>38</v>
      </c>
      <c r="D227" s="63" t="s">
        <v>788</v>
      </c>
      <c r="E227" s="57" t="s">
        <v>788</v>
      </c>
      <c r="F227" s="64"/>
      <c r="G227" s="55" t="s">
        <v>42</v>
      </c>
      <c r="H227" s="64"/>
      <c r="I227" s="61" t="s">
        <v>935</v>
      </c>
      <c r="J227" s="63" t="s">
        <v>788</v>
      </c>
      <c r="K227" s="66">
        <v>44592</v>
      </c>
      <c r="L227" s="43"/>
      <c r="M227" s="43"/>
      <c r="N227" s="41"/>
      <c r="O227" s="43">
        <v>1</v>
      </c>
      <c r="P227" s="45">
        <f t="shared" si="446"/>
        <v>1</v>
      </c>
      <c r="Q227" s="46">
        <f t="shared" ref="Q227:T227" si="463">AJ227</f>
        <v>1</v>
      </c>
      <c r="R227" s="46">
        <f t="shared" si="463"/>
        <v>1</v>
      </c>
      <c r="S227" s="46">
        <f t="shared" si="463"/>
        <v>1</v>
      </c>
      <c r="T227" s="47">
        <f t="shared" si="463"/>
        <v>1</v>
      </c>
      <c r="U227" s="48"/>
      <c r="V227" s="37"/>
      <c r="W227" s="37"/>
      <c r="X227" s="37"/>
      <c r="Y227" s="49"/>
      <c r="Z227" s="138"/>
      <c r="AA227" s="139"/>
      <c r="AB227" s="37"/>
      <c r="AC227" s="37"/>
      <c r="AD227" s="49"/>
      <c r="AE227" s="50"/>
      <c r="AF227" s="37"/>
      <c r="AG227" s="37"/>
      <c r="AH227" s="37"/>
      <c r="AI227" s="49"/>
      <c r="AJ227" s="52">
        <f t="shared" ref="AJ227:AN227" si="464">P227-Z227+AE227+U227</f>
        <v>1</v>
      </c>
      <c r="AK227" s="46">
        <f t="shared" si="464"/>
        <v>1</v>
      </c>
      <c r="AL227" s="46">
        <f t="shared" si="464"/>
        <v>1</v>
      </c>
      <c r="AM227" s="46">
        <f t="shared" si="464"/>
        <v>1</v>
      </c>
      <c r="AN227" s="46">
        <f t="shared" si="464"/>
        <v>1</v>
      </c>
      <c r="AO227" s="37"/>
      <c r="AP227" s="37"/>
      <c r="AQ227" s="43">
        <f t="shared" ref="AQ227:AQ229" si="465">AN227</f>
        <v>1</v>
      </c>
      <c r="AR227" s="41"/>
      <c r="AS227" s="41"/>
      <c r="AT227" s="53"/>
      <c r="AU227" s="54"/>
      <c r="AV227" s="54"/>
      <c r="AW227" s="4"/>
      <c r="AX227" s="4"/>
    </row>
    <row r="228" spans="1:50" ht="42" customHeight="1" x14ac:dyDescent="0.4">
      <c r="A228" s="35">
        <v>223</v>
      </c>
      <c r="B228" s="44" t="s">
        <v>937</v>
      </c>
      <c r="C228" s="41" t="s">
        <v>410</v>
      </c>
      <c r="D228" s="63" t="s">
        <v>58</v>
      </c>
      <c r="E228" s="57" t="s">
        <v>59</v>
      </c>
      <c r="F228" s="41"/>
      <c r="G228" s="44" t="s">
        <v>42</v>
      </c>
      <c r="H228" s="41"/>
      <c r="I228" s="41" t="s">
        <v>938</v>
      </c>
      <c r="J228" s="74" t="s">
        <v>58</v>
      </c>
      <c r="K228" s="66">
        <v>44592</v>
      </c>
      <c r="L228" s="43"/>
      <c r="M228" s="43"/>
      <c r="N228" s="53"/>
      <c r="O228" s="43">
        <v>1</v>
      </c>
      <c r="P228" s="45">
        <f t="shared" si="446"/>
        <v>1</v>
      </c>
      <c r="Q228" s="46">
        <f t="shared" ref="Q228:T228" si="466">AJ228</f>
        <v>1</v>
      </c>
      <c r="R228" s="46">
        <f t="shared" si="466"/>
        <v>1</v>
      </c>
      <c r="S228" s="46">
        <f t="shared" si="466"/>
        <v>1</v>
      </c>
      <c r="T228" s="47">
        <f t="shared" si="466"/>
        <v>1</v>
      </c>
      <c r="U228" s="48"/>
      <c r="V228" s="37"/>
      <c r="W228" s="37"/>
      <c r="X228" s="37"/>
      <c r="Y228" s="49"/>
      <c r="Z228" s="138"/>
      <c r="AA228" s="139"/>
      <c r="AB228" s="37"/>
      <c r="AC228" s="37"/>
      <c r="AD228" s="49"/>
      <c r="AE228" s="50"/>
      <c r="AF228" s="37"/>
      <c r="AG228" s="37"/>
      <c r="AH228" s="37"/>
      <c r="AI228" s="49"/>
      <c r="AJ228" s="52">
        <f t="shared" ref="AJ228:AN228" si="467">P228-Z228+AE228+U228</f>
        <v>1</v>
      </c>
      <c r="AK228" s="46">
        <f t="shared" si="467"/>
        <v>1</v>
      </c>
      <c r="AL228" s="46">
        <f t="shared" si="467"/>
        <v>1</v>
      </c>
      <c r="AM228" s="46">
        <f t="shared" si="467"/>
        <v>1</v>
      </c>
      <c r="AN228" s="46">
        <f t="shared" si="467"/>
        <v>1</v>
      </c>
      <c r="AO228" s="37"/>
      <c r="AP228" s="38" t="s">
        <v>939</v>
      </c>
      <c r="AQ228" s="43">
        <f t="shared" si="465"/>
        <v>1</v>
      </c>
      <c r="AR228" s="53"/>
      <c r="AS228" s="53"/>
      <c r="AT228" s="53"/>
      <c r="AU228" s="54"/>
      <c r="AV228" s="54"/>
      <c r="AW228" s="4"/>
      <c r="AX228" s="4"/>
    </row>
    <row r="229" spans="1:50" ht="42" customHeight="1" x14ac:dyDescent="0.4">
      <c r="A229" s="35">
        <v>224</v>
      </c>
      <c r="B229" s="44" t="s">
        <v>940</v>
      </c>
      <c r="C229" s="64" t="s">
        <v>410</v>
      </c>
      <c r="D229" s="63" t="s">
        <v>218</v>
      </c>
      <c r="E229" s="57" t="s">
        <v>218</v>
      </c>
      <c r="F229" s="41"/>
      <c r="G229" s="44" t="s">
        <v>42</v>
      </c>
      <c r="H229" s="41"/>
      <c r="I229" s="41" t="s">
        <v>941</v>
      </c>
      <c r="J229" s="74" t="s">
        <v>218</v>
      </c>
      <c r="K229" s="66">
        <v>44592</v>
      </c>
      <c r="L229" s="43"/>
      <c r="M229" s="43"/>
      <c r="N229" s="41"/>
      <c r="O229" s="43">
        <v>1</v>
      </c>
      <c r="P229" s="45">
        <f t="shared" si="446"/>
        <v>1</v>
      </c>
      <c r="Q229" s="46">
        <f t="shared" ref="Q229:T229" si="468">AJ229</f>
        <v>1</v>
      </c>
      <c r="R229" s="46">
        <f t="shared" si="468"/>
        <v>1</v>
      </c>
      <c r="S229" s="46">
        <f t="shared" si="468"/>
        <v>1</v>
      </c>
      <c r="T229" s="47">
        <f t="shared" si="468"/>
        <v>1</v>
      </c>
      <c r="U229" s="48"/>
      <c r="V229" s="37"/>
      <c r="W229" s="37"/>
      <c r="X229" s="37"/>
      <c r="Y229" s="49"/>
      <c r="Z229" s="138"/>
      <c r="AA229" s="139"/>
      <c r="AB229" s="37"/>
      <c r="AC229" s="37"/>
      <c r="AD229" s="49"/>
      <c r="AE229" s="50"/>
      <c r="AF229" s="37"/>
      <c r="AG229" s="37"/>
      <c r="AH229" s="37"/>
      <c r="AI229" s="49"/>
      <c r="AJ229" s="52">
        <f t="shared" ref="AJ229:AN229" si="469">P229-Z229+AE229+U229</f>
        <v>1</v>
      </c>
      <c r="AK229" s="46">
        <f t="shared" si="469"/>
        <v>1</v>
      </c>
      <c r="AL229" s="46">
        <f t="shared" si="469"/>
        <v>1</v>
      </c>
      <c r="AM229" s="46">
        <f t="shared" si="469"/>
        <v>1</v>
      </c>
      <c r="AN229" s="46">
        <f t="shared" si="469"/>
        <v>1</v>
      </c>
      <c r="AO229" s="37"/>
      <c r="AP229" s="37">
        <v>1</v>
      </c>
      <c r="AQ229" s="43">
        <f t="shared" si="465"/>
        <v>1</v>
      </c>
      <c r="AR229" s="41"/>
      <c r="AS229" s="41"/>
      <c r="AT229" s="53"/>
      <c r="AU229" s="54"/>
      <c r="AV229" s="54"/>
      <c r="AW229" s="4"/>
      <c r="AX229" s="4"/>
    </row>
    <row r="230" spans="1:50" ht="42" customHeight="1" x14ac:dyDescent="0.4">
      <c r="A230" s="35">
        <v>225</v>
      </c>
      <c r="B230" s="650" t="s">
        <v>942</v>
      </c>
      <c r="C230" s="41" t="s">
        <v>410</v>
      </c>
      <c r="D230" s="63" t="s">
        <v>58</v>
      </c>
      <c r="E230" s="41" t="s">
        <v>890</v>
      </c>
      <c r="F230" s="41" t="s">
        <v>943</v>
      </c>
      <c r="G230" s="53" t="s">
        <v>42</v>
      </c>
      <c r="H230" s="74">
        <v>9000</v>
      </c>
      <c r="I230" s="41" t="s">
        <v>944</v>
      </c>
      <c r="J230" s="41" t="s">
        <v>72</v>
      </c>
      <c r="K230" s="72"/>
      <c r="L230" s="43"/>
      <c r="M230" s="43"/>
      <c r="N230" s="44" t="s">
        <v>945</v>
      </c>
      <c r="O230" s="43">
        <v>5</v>
      </c>
      <c r="P230" s="45">
        <f t="shared" si="446"/>
        <v>5</v>
      </c>
      <c r="Q230" s="46">
        <f t="shared" ref="Q230:T230" si="470">AJ230</f>
        <v>4</v>
      </c>
      <c r="R230" s="46">
        <f t="shared" si="470"/>
        <v>4</v>
      </c>
      <c r="S230" s="46">
        <f t="shared" si="470"/>
        <v>4</v>
      </c>
      <c r="T230" s="47">
        <f t="shared" si="470"/>
        <v>3</v>
      </c>
      <c r="U230" s="48"/>
      <c r="V230" s="37"/>
      <c r="W230" s="37"/>
      <c r="X230" s="37"/>
      <c r="Y230" s="49"/>
      <c r="Z230" s="138">
        <v>1</v>
      </c>
      <c r="AA230" s="139"/>
      <c r="AB230" s="37"/>
      <c r="AC230" s="37">
        <v>1</v>
      </c>
      <c r="AD230" s="49"/>
      <c r="AE230" s="50"/>
      <c r="AF230" s="37"/>
      <c r="AG230" s="37"/>
      <c r="AH230" s="37"/>
      <c r="AI230" s="49"/>
      <c r="AJ230" s="52">
        <f t="shared" ref="AJ230:AN230" si="471">P230-Z230+AE230+U230</f>
        <v>4</v>
      </c>
      <c r="AK230" s="46">
        <f t="shared" si="471"/>
        <v>4</v>
      </c>
      <c r="AL230" s="46">
        <f t="shared" si="471"/>
        <v>4</v>
      </c>
      <c r="AM230" s="46">
        <f t="shared" si="471"/>
        <v>3</v>
      </c>
      <c r="AN230" s="46">
        <f t="shared" si="471"/>
        <v>3</v>
      </c>
      <c r="AO230" s="37"/>
      <c r="AP230" s="37"/>
      <c r="AQ230" s="43">
        <v>2</v>
      </c>
      <c r="AR230" s="41"/>
      <c r="AS230" s="41" t="s">
        <v>2023</v>
      </c>
      <c r="AT230" s="53" t="s">
        <v>948</v>
      </c>
      <c r="AU230" s="54"/>
      <c r="AV230" s="54"/>
      <c r="AW230" s="4"/>
      <c r="AX230" s="4"/>
    </row>
    <row r="231" spans="1:50" ht="42" customHeight="1" x14ac:dyDescent="0.4">
      <c r="A231" s="35">
        <v>226</v>
      </c>
      <c r="B231" s="53" t="s">
        <v>946</v>
      </c>
      <c r="C231" s="41"/>
      <c r="D231" s="63" t="s">
        <v>58</v>
      </c>
      <c r="E231" s="41" t="s">
        <v>182</v>
      </c>
      <c r="F231" s="41" t="s">
        <v>452</v>
      </c>
      <c r="G231" s="53" t="s">
        <v>42</v>
      </c>
      <c r="H231" s="41"/>
      <c r="I231" s="41" t="s">
        <v>949</v>
      </c>
      <c r="J231" s="41" t="s">
        <v>72</v>
      </c>
      <c r="K231" s="72">
        <v>44592</v>
      </c>
      <c r="L231" s="43"/>
      <c r="M231" s="43"/>
      <c r="N231" s="44"/>
      <c r="O231" s="43">
        <v>0</v>
      </c>
      <c r="P231" s="45">
        <f t="shared" si="446"/>
        <v>0</v>
      </c>
      <c r="Q231" s="46">
        <f t="shared" ref="Q231:T231" si="472">AJ231</f>
        <v>0</v>
      </c>
      <c r="R231" s="46">
        <f t="shared" si="472"/>
        <v>0</v>
      </c>
      <c r="S231" s="46">
        <f t="shared" si="472"/>
        <v>0</v>
      </c>
      <c r="T231" s="47">
        <f t="shared" si="472"/>
        <v>0</v>
      </c>
      <c r="U231" s="48"/>
      <c r="V231" s="37"/>
      <c r="W231" s="37"/>
      <c r="X231" s="37"/>
      <c r="Y231" s="49"/>
      <c r="Z231" s="138"/>
      <c r="AA231" s="139"/>
      <c r="AB231" s="37"/>
      <c r="AC231" s="37"/>
      <c r="AD231" s="49"/>
      <c r="AE231" s="50"/>
      <c r="AF231" s="37"/>
      <c r="AG231" s="37"/>
      <c r="AH231" s="37"/>
      <c r="AI231" s="49"/>
      <c r="AJ231" s="52">
        <f t="shared" ref="AJ231:AN231" si="473">P231-Z231+AE231+U231</f>
        <v>0</v>
      </c>
      <c r="AK231" s="46">
        <f t="shared" si="473"/>
        <v>0</v>
      </c>
      <c r="AL231" s="46">
        <f t="shared" si="473"/>
        <v>0</v>
      </c>
      <c r="AM231" s="46">
        <f t="shared" si="473"/>
        <v>0</v>
      </c>
      <c r="AN231" s="46">
        <f t="shared" si="473"/>
        <v>0</v>
      </c>
      <c r="AO231" s="37"/>
      <c r="AP231" s="37"/>
      <c r="AQ231" s="43">
        <f t="shared" ref="AQ231:AQ243" si="474">AN231</f>
        <v>0</v>
      </c>
      <c r="AR231" s="41"/>
      <c r="AS231" s="41"/>
      <c r="AT231" s="53"/>
      <c r="AU231" s="54"/>
      <c r="AV231" s="54"/>
      <c r="AW231" s="4"/>
      <c r="AX231" s="4"/>
    </row>
    <row r="232" spans="1:50" ht="42" customHeight="1" x14ac:dyDescent="0.4">
      <c r="A232" s="35">
        <v>227</v>
      </c>
      <c r="B232" s="53" t="s">
        <v>950</v>
      </c>
      <c r="C232" s="41" t="s">
        <v>97</v>
      </c>
      <c r="D232" s="41"/>
      <c r="E232" s="41" t="s">
        <v>59</v>
      </c>
      <c r="F232" s="41"/>
      <c r="G232" s="53"/>
      <c r="H232" s="41"/>
      <c r="I232" s="41" t="s">
        <v>951</v>
      </c>
      <c r="J232" s="41" t="s">
        <v>743</v>
      </c>
      <c r="K232" s="72">
        <v>45241</v>
      </c>
      <c r="L232" s="43">
        <v>2590526372</v>
      </c>
      <c r="M232" s="43">
        <v>465</v>
      </c>
      <c r="N232" s="44"/>
      <c r="O232" s="43">
        <v>0</v>
      </c>
      <c r="P232" s="45">
        <f t="shared" si="446"/>
        <v>0</v>
      </c>
      <c r="Q232" s="46">
        <f t="shared" ref="Q232:T232" si="475">AJ232</f>
        <v>0</v>
      </c>
      <c r="R232" s="46">
        <f t="shared" si="475"/>
        <v>0</v>
      </c>
      <c r="S232" s="46">
        <f t="shared" si="475"/>
        <v>0</v>
      </c>
      <c r="T232" s="47">
        <f t="shared" si="475"/>
        <v>0</v>
      </c>
      <c r="U232" s="48"/>
      <c r="V232" s="37"/>
      <c r="W232" s="37"/>
      <c r="X232" s="37"/>
      <c r="Y232" s="49"/>
      <c r="Z232" s="138"/>
      <c r="AA232" s="139"/>
      <c r="AB232" s="37"/>
      <c r="AC232" s="37"/>
      <c r="AD232" s="49"/>
      <c r="AE232" s="50"/>
      <c r="AF232" s="37"/>
      <c r="AG232" s="37"/>
      <c r="AH232" s="37"/>
      <c r="AI232" s="49"/>
      <c r="AJ232" s="52">
        <f t="shared" ref="AJ232:AN232" si="476">P232-Z232+AE232+U232</f>
        <v>0</v>
      </c>
      <c r="AK232" s="46">
        <f t="shared" si="476"/>
        <v>0</v>
      </c>
      <c r="AL232" s="46">
        <f t="shared" si="476"/>
        <v>0</v>
      </c>
      <c r="AM232" s="46">
        <f t="shared" si="476"/>
        <v>0</v>
      </c>
      <c r="AN232" s="46">
        <f t="shared" si="476"/>
        <v>0</v>
      </c>
      <c r="AO232" s="37"/>
      <c r="AP232" s="37"/>
      <c r="AQ232" s="43">
        <f t="shared" si="474"/>
        <v>0</v>
      </c>
      <c r="AR232" s="41"/>
      <c r="AS232" s="41"/>
      <c r="AT232" s="53"/>
      <c r="AU232" s="54"/>
      <c r="AV232" s="54"/>
      <c r="AW232" s="4"/>
      <c r="AX232" s="4"/>
    </row>
    <row r="233" spans="1:50" ht="42" customHeight="1" x14ac:dyDescent="0.4">
      <c r="A233" s="35">
        <v>228</v>
      </c>
      <c r="B233" s="55" t="s">
        <v>952</v>
      </c>
      <c r="C233" s="64" t="s">
        <v>410</v>
      </c>
      <c r="D233" s="63" t="s">
        <v>58</v>
      </c>
      <c r="E233" s="57" t="s">
        <v>953</v>
      </c>
      <c r="F233" s="64"/>
      <c r="G233" s="55" t="s">
        <v>42</v>
      </c>
      <c r="H233" s="64"/>
      <c r="I233" s="61" t="s">
        <v>954</v>
      </c>
      <c r="J233" s="74" t="s">
        <v>58</v>
      </c>
      <c r="K233" s="66">
        <v>44592</v>
      </c>
      <c r="L233" s="43"/>
      <c r="M233" s="43"/>
      <c r="N233" s="53"/>
      <c r="O233" s="43">
        <v>0</v>
      </c>
      <c r="P233" s="45">
        <f t="shared" si="446"/>
        <v>0</v>
      </c>
      <c r="Q233" s="46">
        <f t="shared" ref="Q233:T233" si="477">AJ233</f>
        <v>0</v>
      </c>
      <c r="R233" s="46">
        <f t="shared" si="477"/>
        <v>0</v>
      </c>
      <c r="S233" s="46">
        <f t="shared" si="477"/>
        <v>0</v>
      </c>
      <c r="T233" s="47">
        <f t="shared" si="477"/>
        <v>0</v>
      </c>
      <c r="U233" s="48"/>
      <c r="V233" s="37"/>
      <c r="W233" s="37"/>
      <c r="X233" s="37"/>
      <c r="Y233" s="49"/>
      <c r="Z233" s="138"/>
      <c r="AA233" s="139"/>
      <c r="AB233" s="37"/>
      <c r="AC233" s="37"/>
      <c r="AD233" s="49"/>
      <c r="AE233" s="50"/>
      <c r="AF233" s="37"/>
      <c r="AG233" s="37"/>
      <c r="AH233" s="37"/>
      <c r="AI233" s="49"/>
      <c r="AJ233" s="52">
        <f t="shared" ref="AJ233:AN233" si="478">P233-Z233+AE233+U233</f>
        <v>0</v>
      </c>
      <c r="AK233" s="46">
        <f t="shared" si="478"/>
        <v>0</v>
      </c>
      <c r="AL233" s="46">
        <f t="shared" si="478"/>
        <v>0</v>
      </c>
      <c r="AM233" s="46">
        <f t="shared" si="478"/>
        <v>0</v>
      </c>
      <c r="AN233" s="46">
        <f t="shared" si="478"/>
        <v>0</v>
      </c>
      <c r="AO233" s="37"/>
      <c r="AP233" s="37"/>
      <c r="AQ233" s="43">
        <f t="shared" si="474"/>
        <v>0</v>
      </c>
      <c r="AR233" s="41"/>
      <c r="AS233" s="41"/>
      <c r="AT233" s="53"/>
      <c r="AU233" s="54"/>
      <c r="AV233" s="54"/>
      <c r="AW233" s="4"/>
      <c r="AX233" s="4"/>
    </row>
    <row r="234" spans="1:50" ht="42" customHeight="1" x14ac:dyDescent="0.4">
      <c r="A234" s="35">
        <v>229</v>
      </c>
      <c r="B234" s="55" t="s">
        <v>955</v>
      </c>
      <c r="C234" s="64" t="s">
        <v>410</v>
      </c>
      <c r="D234" s="63" t="s">
        <v>58</v>
      </c>
      <c r="E234" s="57" t="s">
        <v>953</v>
      </c>
      <c r="F234" s="64"/>
      <c r="G234" s="55" t="s">
        <v>42</v>
      </c>
      <c r="H234" s="64"/>
      <c r="I234" s="61" t="s">
        <v>956</v>
      </c>
      <c r="J234" s="74" t="s">
        <v>58</v>
      </c>
      <c r="K234" s="66">
        <v>44592</v>
      </c>
      <c r="L234" s="43"/>
      <c r="M234" s="43"/>
      <c r="N234" s="44"/>
      <c r="O234" s="43">
        <v>0</v>
      </c>
      <c r="P234" s="45">
        <f t="shared" si="446"/>
        <v>0</v>
      </c>
      <c r="Q234" s="46">
        <f t="shared" ref="Q234:T234" si="479">AJ234</f>
        <v>0</v>
      </c>
      <c r="R234" s="46">
        <f t="shared" si="479"/>
        <v>0</v>
      </c>
      <c r="S234" s="46">
        <f t="shared" si="479"/>
        <v>0</v>
      </c>
      <c r="T234" s="47">
        <f t="shared" si="479"/>
        <v>0</v>
      </c>
      <c r="U234" s="48"/>
      <c r="V234" s="37"/>
      <c r="W234" s="37"/>
      <c r="X234" s="37"/>
      <c r="Y234" s="49"/>
      <c r="Z234" s="138"/>
      <c r="AA234" s="139"/>
      <c r="AB234" s="37"/>
      <c r="AC234" s="37"/>
      <c r="AD234" s="49"/>
      <c r="AE234" s="50"/>
      <c r="AF234" s="37"/>
      <c r="AG234" s="37"/>
      <c r="AH234" s="37"/>
      <c r="AI234" s="49"/>
      <c r="AJ234" s="52">
        <f t="shared" ref="AJ234:AN234" si="480">P234-Z234+AE234+U234</f>
        <v>0</v>
      </c>
      <c r="AK234" s="46">
        <f t="shared" si="480"/>
        <v>0</v>
      </c>
      <c r="AL234" s="46">
        <f t="shared" si="480"/>
        <v>0</v>
      </c>
      <c r="AM234" s="46">
        <f t="shared" si="480"/>
        <v>0</v>
      </c>
      <c r="AN234" s="46">
        <f t="shared" si="480"/>
        <v>0</v>
      </c>
      <c r="AO234" s="37"/>
      <c r="AP234" s="37"/>
      <c r="AQ234" s="43">
        <f t="shared" si="474"/>
        <v>0</v>
      </c>
      <c r="AR234" s="41"/>
      <c r="AS234" s="41"/>
      <c r="AT234" s="53"/>
      <c r="AU234" s="54"/>
      <c r="AV234" s="54"/>
      <c r="AW234" s="4"/>
      <c r="AX234" s="4"/>
    </row>
    <row r="235" spans="1:50" ht="15.75" customHeight="1" x14ac:dyDescent="0.4">
      <c r="A235" s="35">
        <v>230</v>
      </c>
      <c r="B235" s="658" t="s">
        <v>958</v>
      </c>
      <c r="C235" s="64" t="s">
        <v>190</v>
      </c>
      <c r="D235" s="63" t="s">
        <v>58</v>
      </c>
      <c r="E235" s="41" t="s">
        <v>959</v>
      </c>
      <c r="F235" s="41" t="s">
        <v>960</v>
      </c>
      <c r="G235" s="53" t="s">
        <v>42</v>
      </c>
      <c r="H235" s="41"/>
      <c r="I235" s="41" t="s">
        <v>961</v>
      </c>
      <c r="J235" s="41" t="s">
        <v>72</v>
      </c>
      <c r="K235" s="72">
        <v>45574</v>
      </c>
      <c r="L235" s="43" t="s">
        <v>142</v>
      </c>
      <c r="M235" s="43">
        <v>74</v>
      </c>
      <c r="N235" s="44"/>
      <c r="O235" s="43">
        <v>5</v>
      </c>
      <c r="P235" s="45">
        <f t="shared" si="446"/>
        <v>5</v>
      </c>
      <c r="Q235" s="46">
        <f t="shared" ref="Q235:T235" si="481">AJ235</f>
        <v>5</v>
      </c>
      <c r="R235" s="46">
        <f t="shared" si="481"/>
        <v>5</v>
      </c>
      <c r="S235" s="46">
        <f t="shared" si="481"/>
        <v>5</v>
      </c>
      <c r="T235" s="47">
        <f t="shared" si="481"/>
        <v>5</v>
      </c>
      <c r="U235" s="48"/>
      <c r="V235" s="37"/>
      <c r="W235" s="37"/>
      <c r="X235" s="37"/>
      <c r="Y235" s="49"/>
      <c r="Z235" s="138"/>
      <c r="AA235" s="139"/>
      <c r="AB235" s="37"/>
      <c r="AC235" s="37"/>
      <c r="AD235" s="49"/>
      <c r="AE235" s="50"/>
      <c r="AF235" s="37"/>
      <c r="AG235" s="37"/>
      <c r="AH235" s="37"/>
      <c r="AI235" s="49">
        <v>5</v>
      </c>
      <c r="AJ235" s="52">
        <f t="shared" ref="AJ235:AN235" si="482">P235-Z235+AE235+U235</f>
        <v>5</v>
      </c>
      <c r="AK235" s="46">
        <f t="shared" si="482"/>
        <v>5</v>
      </c>
      <c r="AL235" s="46">
        <f t="shared" si="482"/>
        <v>5</v>
      </c>
      <c r="AM235" s="46">
        <f t="shared" si="482"/>
        <v>5</v>
      </c>
      <c r="AN235" s="46">
        <f t="shared" si="482"/>
        <v>10</v>
      </c>
      <c r="AO235" s="37"/>
      <c r="AP235" s="37"/>
      <c r="AQ235" s="43">
        <f t="shared" si="474"/>
        <v>10</v>
      </c>
      <c r="AR235" s="41"/>
      <c r="AS235" s="41"/>
      <c r="AT235" s="53"/>
      <c r="AU235" s="54"/>
      <c r="AV235" s="54"/>
      <c r="AW235" s="4"/>
      <c r="AX235" s="4"/>
    </row>
    <row r="236" spans="1:50" ht="42" customHeight="1" x14ac:dyDescent="0.4">
      <c r="A236" s="35">
        <v>231</v>
      </c>
      <c r="B236" s="53" t="s">
        <v>962</v>
      </c>
      <c r="C236" s="41" t="s">
        <v>212</v>
      </c>
      <c r="D236" s="105" t="s">
        <v>963</v>
      </c>
      <c r="E236" s="41" t="s">
        <v>964</v>
      </c>
      <c r="F236" s="41" t="s">
        <v>965</v>
      </c>
      <c r="G236" s="53" t="s">
        <v>42</v>
      </c>
      <c r="H236" s="41"/>
      <c r="I236" s="41" t="s">
        <v>966</v>
      </c>
      <c r="J236" s="41" t="s">
        <v>72</v>
      </c>
      <c r="K236" s="72">
        <v>45574</v>
      </c>
      <c r="L236" s="43" t="s">
        <v>855</v>
      </c>
      <c r="M236" s="43">
        <v>78</v>
      </c>
      <c r="N236" s="44"/>
      <c r="O236" s="43">
        <v>2</v>
      </c>
      <c r="P236" s="45">
        <f t="shared" si="446"/>
        <v>2</v>
      </c>
      <c r="Q236" s="46">
        <f t="shared" ref="Q236:T236" si="483">AJ236</f>
        <v>2</v>
      </c>
      <c r="R236" s="46">
        <f t="shared" si="483"/>
        <v>2</v>
      </c>
      <c r="S236" s="46">
        <f t="shared" si="483"/>
        <v>2</v>
      </c>
      <c r="T236" s="47">
        <f t="shared" si="483"/>
        <v>2</v>
      </c>
      <c r="U236" s="48"/>
      <c r="V236" s="37"/>
      <c r="W236" s="37"/>
      <c r="X236" s="37"/>
      <c r="Y236" s="49"/>
      <c r="Z236" s="138"/>
      <c r="AA236" s="139"/>
      <c r="AB236" s="37"/>
      <c r="AC236" s="37"/>
      <c r="AD236" s="49"/>
      <c r="AE236" s="50"/>
      <c r="AF236" s="37"/>
      <c r="AG236" s="37"/>
      <c r="AH236" s="37"/>
      <c r="AI236" s="49"/>
      <c r="AJ236" s="52">
        <f t="shared" ref="AJ236:AN236" si="484">P236-Z236+AE236+U236</f>
        <v>2</v>
      </c>
      <c r="AK236" s="46">
        <f t="shared" si="484"/>
        <v>2</v>
      </c>
      <c r="AL236" s="46">
        <f t="shared" si="484"/>
        <v>2</v>
      </c>
      <c r="AM236" s="46">
        <f t="shared" si="484"/>
        <v>2</v>
      </c>
      <c r="AN236" s="46">
        <f t="shared" si="484"/>
        <v>2</v>
      </c>
      <c r="AO236" s="37"/>
      <c r="AP236" s="37"/>
      <c r="AQ236" s="43">
        <f t="shared" si="474"/>
        <v>2</v>
      </c>
      <c r="AR236" s="41"/>
      <c r="AS236" s="41"/>
      <c r="AT236" s="53"/>
      <c r="AU236" s="54"/>
      <c r="AV236" s="54"/>
      <c r="AW236" s="4"/>
      <c r="AX236" s="4"/>
    </row>
    <row r="237" spans="1:50" ht="64.5" customHeight="1" x14ac:dyDescent="0.4">
      <c r="A237" s="35">
        <v>232</v>
      </c>
      <c r="B237" s="67" t="s">
        <v>967</v>
      </c>
      <c r="C237" s="64" t="s">
        <v>410</v>
      </c>
      <c r="D237" s="41" t="s">
        <v>59</v>
      </c>
      <c r="E237" s="41" t="s">
        <v>890</v>
      </c>
      <c r="F237" s="41"/>
      <c r="G237" s="53" t="s">
        <v>42</v>
      </c>
      <c r="H237" s="41"/>
      <c r="I237" s="41" t="s">
        <v>890</v>
      </c>
      <c r="J237" s="41" t="s">
        <v>72</v>
      </c>
      <c r="K237" s="72">
        <v>44942</v>
      </c>
      <c r="L237" s="74" t="s">
        <v>892</v>
      </c>
      <c r="M237" s="43">
        <v>260</v>
      </c>
      <c r="N237" s="41"/>
      <c r="O237" s="43">
        <v>0</v>
      </c>
      <c r="P237" s="45">
        <f t="shared" si="446"/>
        <v>0</v>
      </c>
      <c r="Q237" s="46">
        <f t="shared" ref="Q237:T237" si="485">AJ237</f>
        <v>0</v>
      </c>
      <c r="R237" s="46">
        <f t="shared" si="485"/>
        <v>0</v>
      </c>
      <c r="S237" s="46">
        <f t="shared" si="485"/>
        <v>0</v>
      </c>
      <c r="T237" s="47">
        <f t="shared" si="485"/>
        <v>0</v>
      </c>
      <c r="U237" s="48"/>
      <c r="V237" s="37"/>
      <c r="W237" s="37"/>
      <c r="X237" s="37"/>
      <c r="Y237" s="49"/>
      <c r="Z237" s="138"/>
      <c r="AA237" s="139"/>
      <c r="AB237" s="37"/>
      <c r="AC237" s="37"/>
      <c r="AD237" s="49"/>
      <c r="AE237" s="50"/>
      <c r="AF237" s="37"/>
      <c r="AG237" s="37"/>
      <c r="AH237" s="37"/>
      <c r="AI237" s="49"/>
      <c r="AJ237" s="52">
        <f t="shared" ref="AJ237:AN237" si="486">P237-Z237+AE237+U237</f>
        <v>0</v>
      </c>
      <c r="AK237" s="46">
        <f t="shared" si="486"/>
        <v>0</v>
      </c>
      <c r="AL237" s="46">
        <f t="shared" si="486"/>
        <v>0</v>
      </c>
      <c r="AM237" s="46">
        <f t="shared" si="486"/>
        <v>0</v>
      </c>
      <c r="AN237" s="46">
        <f t="shared" si="486"/>
        <v>0</v>
      </c>
      <c r="AO237" s="37"/>
      <c r="AP237" s="37"/>
      <c r="AQ237" s="43">
        <f t="shared" si="474"/>
        <v>0</v>
      </c>
      <c r="AR237" s="41"/>
      <c r="AS237" s="41"/>
      <c r="AT237" s="53"/>
      <c r="AU237" s="54"/>
      <c r="AV237" s="54"/>
      <c r="AW237" s="4"/>
      <c r="AX237" s="4"/>
    </row>
    <row r="238" spans="1:50" ht="42" hidden="1" customHeight="1" x14ac:dyDescent="0.4">
      <c r="A238" s="35">
        <v>233</v>
      </c>
      <c r="B238" s="648" t="s">
        <v>968</v>
      </c>
      <c r="C238" s="155"/>
      <c r="D238" s="41"/>
      <c r="E238" s="41"/>
      <c r="F238" s="41"/>
      <c r="G238" s="53"/>
      <c r="H238" s="41"/>
      <c r="I238" s="41" t="s">
        <v>969</v>
      </c>
      <c r="J238" s="41" t="s">
        <v>72</v>
      </c>
      <c r="K238" s="72">
        <v>44592</v>
      </c>
      <c r="L238" s="43"/>
      <c r="M238" s="43"/>
      <c r="N238" s="44"/>
      <c r="O238" s="43">
        <v>4</v>
      </c>
      <c r="P238" s="45">
        <f t="shared" si="446"/>
        <v>4</v>
      </c>
      <c r="Q238" s="46">
        <f t="shared" ref="Q238:T238" si="487">AJ238</f>
        <v>4</v>
      </c>
      <c r="R238" s="46">
        <f t="shared" si="487"/>
        <v>4</v>
      </c>
      <c r="S238" s="46">
        <f t="shared" si="487"/>
        <v>4</v>
      </c>
      <c r="T238" s="47">
        <f t="shared" si="487"/>
        <v>4</v>
      </c>
      <c r="U238" s="48"/>
      <c r="V238" s="37"/>
      <c r="W238" s="37"/>
      <c r="X238" s="37"/>
      <c r="Y238" s="49"/>
      <c r="Z238" s="138"/>
      <c r="AA238" s="139"/>
      <c r="AB238" s="37"/>
      <c r="AC238" s="37"/>
      <c r="AD238" s="49"/>
      <c r="AE238" s="50"/>
      <c r="AF238" s="37"/>
      <c r="AG238" s="37"/>
      <c r="AH238" s="37"/>
      <c r="AI238" s="49"/>
      <c r="AJ238" s="52">
        <f t="shared" ref="AJ238:AN238" si="488">P238-Z238+AE238+U238</f>
        <v>4</v>
      </c>
      <c r="AK238" s="46">
        <f t="shared" si="488"/>
        <v>4</v>
      </c>
      <c r="AL238" s="46">
        <f t="shared" si="488"/>
        <v>4</v>
      </c>
      <c r="AM238" s="46">
        <f t="shared" si="488"/>
        <v>4</v>
      </c>
      <c r="AN238" s="46">
        <f t="shared" si="488"/>
        <v>4</v>
      </c>
      <c r="AO238" s="37"/>
      <c r="AP238" s="37"/>
      <c r="AQ238" s="43">
        <f t="shared" si="474"/>
        <v>4</v>
      </c>
      <c r="AR238" s="41"/>
      <c r="AS238" s="41"/>
      <c r="AT238" s="53"/>
      <c r="AU238" s="54"/>
      <c r="AV238" s="54"/>
      <c r="AW238" s="4"/>
      <c r="AX238" s="4"/>
    </row>
    <row r="239" spans="1:50" ht="42" hidden="1" customHeight="1" x14ac:dyDescent="0.4">
      <c r="A239" s="35">
        <v>234</v>
      </c>
      <c r="B239" s="648" t="s">
        <v>970</v>
      </c>
      <c r="C239" s="155"/>
      <c r="D239" s="41"/>
      <c r="E239" s="41"/>
      <c r="F239" s="41"/>
      <c r="G239" s="53"/>
      <c r="H239" s="41"/>
      <c r="I239" s="41" t="s">
        <v>971</v>
      </c>
      <c r="J239" s="41" t="s">
        <v>72</v>
      </c>
      <c r="K239" s="72">
        <v>44592</v>
      </c>
      <c r="L239" s="43"/>
      <c r="M239" s="43"/>
      <c r="N239" s="44"/>
      <c r="O239" s="43">
        <v>4</v>
      </c>
      <c r="P239" s="45">
        <f t="shared" si="446"/>
        <v>4</v>
      </c>
      <c r="Q239" s="46">
        <f t="shared" ref="Q239:T239" si="489">AJ239</f>
        <v>4</v>
      </c>
      <c r="R239" s="46">
        <f t="shared" si="489"/>
        <v>4</v>
      </c>
      <c r="S239" s="46">
        <f t="shared" si="489"/>
        <v>4</v>
      </c>
      <c r="T239" s="47">
        <f t="shared" si="489"/>
        <v>4</v>
      </c>
      <c r="U239" s="48"/>
      <c r="V239" s="37"/>
      <c r="W239" s="37"/>
      <c r="X239" s="37"/>
      <c r="Y239" s="49"/>
      <c r="Z239" s="138"/>
      <c r="AA239" s="139"/>
      <c r="AB239" s="37"/>
      <c r="AC239" s="37"/>
      <c r="AD239" s="49"/>
      <c r="AE239" s="50"/>
      <c r="AF239" s="37"/>
      <c r="AG239" s="37"/>
      <c r="AH239" s="37"/>
      <c r="AI239" s="49"/>
      <c r="AJ239" s="52">
        <f t="shared" ref="AJ239:AN239" si="490">P239-Z239+AE239+U239</f>
        <v>4</v>
      </c>
      <c r="AK239" s="46">
        <f t="shared" si="490"/>
        <v>4</v>
      </c>
      <c r="AL239" s="46">
        <f t="shared" si="490"/>
        <v>4</v>
      </c>
      <c r="AM239" s="46">
        <f t="shared" si="490"/>
        <v>4</v>
      </c>
      <c r="AN239" s="46">
        <f t="shared" si="490"/>
        <v>4</v>
      </c>
      <c r="AO239" s="37"/>
      <c r="AP239" s="37"/>
      <c r="AQ239" s="43">
        <f t="shared" si="474"/>
        <v>4</v>
      </c>
      <c r="AR239" s="41"/>
      <c r="AS239" s="41"/>
      <c r="AT239" s="53"/>
      <c r="AU239" s="54"/>
      <c r="AV239" s="54"/>
      <c r="AW239" s="4"/>
      <c r="AX239" s="4"/>
    </row>
    <row r="240" spans="1:50" ht="60" customHeight="1" x14ac:dyDescent="0.4">
      <c r="A240" s="35">
        <v>235</v>
      </c>
      <c r="B240" s="76" t="s">
        <v>974</v>
      </c>
      <c r="C240" s="41" t="s">
        <v>52</v>
      </c>
      <c r="D240" s="41" t="s">
        <v>58</v>
      </c>
      <c r="E240" s="41" t="s">
        <v>975</v>
      </c>
      <c r="F240" s="41"/>
      <c r="G240" s="53" t="s">
        <v>42</v>
      </c>
      <c r="H240" s="41"/>
      <c r="I240" s="41" t="s">
        <v>976</v>
      </c>
      <c r="J240" s="41" t="s">
        <v>72</v>
      </c>
      <c r="K240" s="72">
        <v>44592</v>
      </c>
      <c r="L240" s="43"/>
      <c r="M240" s="43"/>
      <c r="N240" s="44"/>
      <c r="O240" s="43">
        <v>10</v>
      </c>
      <c r="P240" s="45">
        <f t="shared" si="446"/>
        <v>10</v>
      </c>
      <c r="Q240" s="46">
        <f t="shared" ref="Q240:T240" si="491">AJ240</f>
        <v>10</v>
      </c>
      <c r="R240" s="46">
        <f t="shared" si="491"/>
        <v>10</v>
      </c>
      <c r="S240" s="46">
        <f t="shared" si="491"/>
        <v>10</v>
      </c>
      <c r="T240" s="47">
        <f t="shared" si="491"/>
        <v>10</v>
      </c>
      <c r="U240" s="48"/>
      <c r="V240" s="37"/>
      <c r="W240" s="37"/>
      <c r="X240" s="37"/>
      <c r="Y240" s="49"/>
      <c r="Z240" s="138"/>
      <c r="AA240" s="139"/>
      <c r="AB240" s="37"/>
      <c r="AC240" s="37"/>
      <c r="AD240" s="49"/>
      <c r="AE240" s="50"/>
      <c r="AF240" s="37"/>
      <c r="AG240" s="37"/>
      <c r="AH240" s="37"/>
      <c r="AI240" s="49"/>
      <c r="AJ240" s="52">
        <f t="shared" ref="AJ240:AN240" si="492">P240-Z240+AE240+U240</f>
        <v>10</v>
      </c>
      <c r="AK240" s="46">
        <f t="shared" si="492"/>
        <v>10</v>
      </c>
      <c r="AL240" s="46">
        <f t="shared" si="492"/>
        <v>10</v>
      </c>
      <c r="AM240" s="46">
        <f t="shared" si="492"/>
        <v>10</v>
      </c>
      <c r="AN240" s="46">
        <f t="shared" si="492"/>
        <v>10</v>
      </c>
      <c r="AO240" s="37"/>
      <c r="AP240" s="37"/>
      <c r="AQ240" s="43">
        <f t="shared" si="474"/>
        <v>10</v>
      </c>
      <c r="AR240" s="41"/>
      <c r="AS240" s="41"/>
      <c r="AT240" s="53"/>
      <c r="AU240" s="54"/>
      <c r="AV240" s="54"/>
      <c r="AW240" s="4"/>
      <c r="AX240" s="4"/>
    </row>
    <row r="241" spans="1:50" ht="61.5" customHeight="1" x14ac:dyDescent="0.4">
      <c r="A241" s="35">
        <v>236</v>
      </c>
      <c r="B241" s="67" t="s">
        <v>977</v>
      </c>
      <c r="C241" s="41" t="s">
        <v>52</v>
      </c>
      <c r="D241" s="41"/>
      <c r="E241" s="41" t="s">
        <v>978</v>
      </c>
      <c r="F241" s="41" t="s">
        <v>979</v>
      </c>
      <c r="G241" s="53" t="s">
        <v>42</v>
      </c>
      <c r="H241" s="41"/>
      <c r="I241" s="41" t="s">
        <v>980</v>
      </c>
      <c r="J241" s="41" t="s">
        <v>72</v>
      </c>
      <c r="K241" s="72">
        <v>44592</v>
      </c>
      <c r="L241" s="43"/>
      <c r="M241" s="43"/>
      <c r="N241" s="44" t="s">
        <v>981</v>
      </c>
      <c r="O241" s="43">
        <v>169</v>
      </c>
      <c r="P241" s="45">
        <f t="shared" si="446"/>
        <v>169</v>
      </c>
      <c r="Q241" s="46">
        <f t="shared" ref="Q241:T241" si="493">AJ241</f>
        <v>169</v>
      </c>
      <c r="R241" s="46">
        <f t="shared" si="493"/>
        <v>169</v>
      </c>
      <c r="S241" s="46">
        <f t="shared" si="493"/>
        <v>152</v>
      </c>
      <c r="T241" s="47">
        <f t="shared" si="493"/>
        <v>142</v>
      </c>
      <c r="U241" s="48"/>
      <c r="V241" s="37"/>
      <c r="W241" s="37"/>
      <c r="X241" s="37"/>
      <c r="Y241" s="49"/>
      <c r="Z241" s="138"/>
      <c r="AA241" s="139"/>
      <c r="AB241" s="37">
        <v>17</v>
      </c>
      <c r="AC241" s="37">
        <v>10</v>
      </c>
      <c r="AD241" s="49"/>
      <c r="AE241" s="50"/>
      <c r="AF241" s="37"/>
      <c r="AG241" s="37"/>
      <c r="AH241" s="37"/>
      <c r="AI241" s="49"/>
      <c r="AJ241" s="52">
        <f t="shared" ref="AJ241:AN241" si="494">P241-Z241+AE241+U241</f>
        <v>169</v>
      </c>
      <c r="AK241" s="46">
        <f t="shared" si="494"/>
        <v>169</v>
      </c>
      <c r="AL241" s="46">
        <f t="shared" si="494"/>
        <v>152</v>
      </c>
      <c r="AM241" s="46">
        <f t="shared" si="494"/>
        <v>142</v>
      </c>
      <c r="AN241" s="46">
        <f t="shared" si="494"/>
        <v>142</v>
      </c>
      <c r="AO241" s="37"/>
      <c r="AP241" s="37"/>
      <c r="AQ241" s="43">
        <f t="shared" si="474"/>
        <v>142</v>
      </c>
      <c r="AR241" s="41"/>
      <c r="AS241" s="41" t="s">
        <v>982</v>
      </c>
      <c r="AT241" s="53" t="s">
        <v>983</v>
      </c>
      <c r="AU241" s="54"/>
      <c r="AV241" s="54"/>
      <c r="AW241" s="4"/>
      <c r="AX241" s="4"/>
    </row>
    <row r="242" spans="1:50" ht="57.75" customHeight="1" x14ac:dyDescent="0.4">
      <c r="A242" s="35">
        <v>237</v>
      </c>
      <c r="B242" s="67" t="s">
        <v>985</v>
      </c>
      <c r="C242" s="41" t="s">
        <v>52</v>
      </c>
      <c r="D242" s="41" t="s">
        <v>59</v>
      </c>
      <c r="E242" s="41" t="s">
        <v>986</v>
      </c>
      <c r="F242" s="41" t="s">
        <v>979</v>
      </c>
      <c r="G242" s="53" t="s">
        <v>42</v>
      </c>
      <c r="H242" s="74">
        <v>95</v>
      </c>
      <c r="I242" s="41" t="s">
        <v>986</v>
      </c>
      <c r="J242" s="41" t="s">
        <v>72</v>
      </c>
      <c r="K242" s="72">
        <v>45574</v>
      </c>
      <c r="L242" s="43" t="s">
        <v>142</v>
      </c>
      <c r="M242" s="43">
        <v>74</v>
      </c>
      <c r="N242" s="53"/>
      <c r="O242" s="43">
        <v>410</v>
      </c>
      <c r="P242" s="45">
        <f t="shared" si="446"/>
        <v>410</v>
      </c>
      <c r="Q242" s="46">
        <f t="shared" ref="Q242:T242" si="495">AJ242</f>
        <v>410</v>
      </c>
      <c r="R242" s="46">
        <f t="shared" si="495"/>
        <v>410</v>
      </c>
      <c r="S242" s="46">
        <f t="shared" si="495"/>
        <v>410</v>
      </c>
      <c r="T242" s="47">
        <f t="shared" si="495"/>
        <v>410</v>
      </c>
      <c r="U242" s="48"/>
      <c r="V242" s="37"/>
      <c r="W242" s="37"/>
      <c r="X242" s="37"/>
      <c r="Y242" s="49"/>
      <c r="Z242" s="138"/>
      <c r="AA242" s="139"/>
      <c r="AB242" s="37"/>
      <c r="AC242" s="37"/>
      <c r="AD242" s="49"/>
      <c r="AE242" s="50"/>
      <c r="AF242" s="37"/>
      <c r="AG242" s="37"/>
      <c r="AH242" s="37"/>
      <c r="AI242" s="49"/>
      <c r="AJ242" s="52">
        <f t="shared" ref="AJ242:AN242" si="496">P242-Z242+AE242+U242</f>
        <v>410</v>
      </c>
      <c r="AK242" s="46">
        <f t="shared" si="496"/>
        <v>410</v>
      </c>
      <c r="AL242" s="46">
        <f t="shared" si="496"/>
        <v>410</v>
      </c>
      <c r="AM242" s="46">
        <f t="shared" si="496"/>
        <v>410</v>
      </c>
      <c r="AN242" s="46">
        <f t="shared" si="496"/>
        <v>410</v>
      </c>
      <c r="AO242" s="37"/>
      <c r="AP242" s="37"/>
      <c r="AQ242" s="43">
        <f t="shared" si="474"/>
        <v>410</v>
      </c>
      <c r="AR242" s="41"/>
      <c r="AS242" s="41"/>
      <c r="AT242" s="53"/>
      <c r="AU242" s="54"/>
      <c r="AV242" s="54"/>
      <c r="AW242" s="4"/>
      <c r="AX242" s="4"/>
    </row>
    <row r="243" spans="1:50" ht="54" customHeight="1" x14ac:dyDescent="0.4">
      <c r="A243" s="35">
        <v>238</v>
      </c>
      <c r="B243" s="67" t="s">
        <v>988</v>
      </c>
      <c r="C243" s="41" t="s">
        <v>52</v>
      </c>
      <c r="D243" s="41" t="s">
        <v>59</v>
      </c>
      <c r="E243" s="41" t="s">
        <v>989</v>
      </c>
      <c r="F243" s="41" t="s">
        <v>979</v>
      </c>
      <c r="G243" s="53" t="s">
        <v>42</v>
      </c>
      <c r="H243" s="74">
        <v>85</v>
      </c>
      <c r="I243" s="41" t="s">
        <v>989</v>
      </c>
      <c r="J243" s="41" t="s">
        <v>72</v>
      </c>
      <c r="K243" s="66">
        <v>44592</v>
      </c>
      <c r="L243" s="43"/>
      <c r="M243" s="43"/>
      <c r="N243" s="53"/>
      <c r="O243" s="43">
        <v>355</v>
      </c>
      <c r="P243" s="45">
        <f t="shared" si="446"/>
        <v>355</v>
      </c>
      <c r="Q243" s="46">
        <f t="shared" ref="Q243:T243" si="497">AJ243</f>
        <v>355</v>
      </c>
      <c r="R243" s="46">
        <f t="shared" si="497"/>
        <v>355</v>
      </c>
      <c r="S243" s="46">
        <f t="shared" si="497"/>
        <v>355</v>
      </c>
      <c r="T243" s="47">
        <f t="shared" si="497"/>
        <v>355</v>
      </c>
      <c r="U243" s="48"/>
      <c r="V243" s="37"/>
      <c r="W243" s="37"/>
      <c r="X243" s="37"/>
      <c r="Y243" s="49"/>
      <c r="Z243" s="138"/>
      <c r="AA243" s="139"/>
      <c r="AB243" s="37"/>
      <c r="AC243" s="37"/>
      <c r="AD243" s="49"/>
      <c r="AE243" s="50"/>
      <c r="AF243" s="37"/>
      <c r="AG243" s="37"/>
      <c r="AH243" s="37"/>
      <c r="AI243" s="49"/>
      <c r="AJ243" s="52">
        <f t="shared" ref="AJ243:AN243" si="498">P243-Z243+AE243+U243</f>
        <v>355</v>
      </c>
      <c r="AK243" s="46">
        <f t="shared" si="498"/>
        <v>355</v>
      </c>
      <c r="AL243" s="46">
        <f t="shared" si="498"/>
        <v>355</v>
      </c>
      <c r="AM243" s="46">
        <f t="shared" si="498"/>
        <v>355</v>
      </c>
      <c r="AN243" s="46">
        <f t="shared" si="498"/>
        <v>355</v>
      </c>
      <c r="AO243" s="37"/>
      <c r="AP243" s="37"/>
      <c r="AQ243" s="43">
        <f t="shared" si="474"/>
        <v>355</v>
      </c>
      <c r="AR243" s="41"/>
      <c r="AS243" s="41"/>
      <c r="AT243" s="53"/>
      <c r="AU243" s="54"/>
      <c r="AV243" s="54"/>
      <c r="AW243" s="4"/>
      <c r="AX243" s="4"/>
    </row>
    <row r="244" spans="1:50" ht="42" customHeight="1" x14ac:dyDescent="0.4">
      <c r="A244" s="35">
        <v>239</v>
      </c>
      <c r="B244" s="53" t="s">
        <v>991</v>
      </c>
      <c r="C244" s="41" t="s">
        <v>52</v>
      </c>
      <c r="D244" s="41" t="s">
        <v>59</v>
      </c>
      <c r="E244" s="41" t="s">
        <v>992</v>
      </c>
      <c r="F244" s="41" t="s">
        <v>993</v>
      </c>
      <c r="G244" s="53" t="s">
        <v>42</v>
      </c>
      <c r="H244" s="74">
        <v>22</v>
      </c>
      <c r="I244" s="41" t="s">
        <v>994</v>
      </c>
      <c r="J244" s="41" t="s">
        <v>72</v>
      </c>
      <c r="K244" s="72">
        <v>45107</v>
      </c>
      <c r="L244" s="43" t="s">
        <v>109</v>
      </c>
      <c r="M244" s="43">
        <v>387</v>
      </c>
      <c r="N244" s="131" t="s">
        <v>996</v>
      </c>
      <c r="O244" s="43">
        <v>418</v>
      </c>
      <c r="P244" s="45">
        <f t="shared" si="446"/>
        <v>418</v>
      </c>
      <c r="Q244" s="46">
        <f t="shared" ref="Q244:T244" si="499">AJ244</f>
        <v>418</v>
      </c>
      <c r="R244" s="46">
        <f t="shared" si="499"/>
        <v>418</v>
      </c>
      <c r="S244" s="46">
        <f t="shared" si="499"/>
        <v>418</v>
      </c>
      <c r="T244" s="47">
        <f t="shared" si="499"/>
        <v>418</v>
      </c>
      <c r="U244" s="48"/>
      <c r="V244" s="37"/>
      <c r="W244" s="37"/>
      <c r="X244" s="37"/>
      <c r="Y244" s="49"/>
      <c r="Z244" s="138"/>
      <c r="AA244" s="139"/>
      <c r="AB244" s="37"/>
      <c r="AC244" s="37"/>
      <c r="AD244" s="49"/>
      <c r="AE244" s="50"/>
      <c r="AF244" s="37"/>
      <c r="AG244" s="37"/>
      <c r="AH244" s="37"/>
      <c r="AI244" s="49"/>
      <c r="AJ244" s="52">
        <f t="shared" ref="AJ244:AN244" si="500">P244-Z244+AE244+U244</f>
        <v>418</v>
      </c>
      <c r="AK244" s="46">
        <f t="shared" si="500"/>
        <v>418</v>
      </c>
      <c r="AL244" s="46">
        <f t="shared" si="500"/>
        <v>418</v>
      </c>
      <c r="AM244" s="46">
        <f t="shared" si="500"/>
        <v>418</v>
      </c>
      <c r="AN244" s="46">
        <f t="shared" si="500"/>
        <v>418</v>
      </c>
      <c r="AO244" s="37"/>
      <c r="AP244" s="37"/>
      <c r="AQ244" s="655">
        <v>403</v>
      </c>
      <c r="AR244" s="53"/>
      <c r="AS244" s="53"/>
      <c r="AT244" s="53"/>
      <c r="AU244" s="54"/>
      <c r="AV244" s="54"/>
      <c r="AW244" s="4"/>
      <c r="AX244" s="4"/>
    </row>
    <row r="245" spans="1:50" ht="42" customHeight="1" x14ac:dyDescent="0.4">
      <c r="A245" s="35">
        <v>240</v>
      </c>
      <c r="B245" s="53" t="s">
        <v>991</v>
      </c>
      <c r="C245" s="41" t="s">
        <v>52</v>
      </c>
      <c r="D245" s="41" t="s">
        <v>59</v>
      </c>
      <c r="E245" s="41" t="s">
        <v>997</v>
      </c>
      <c r="F245" s="41" t="s">
        <v>998</v>
      </c>
      <c r="G245" s="53" t="s">
        <v>42</v>
      </c>
      <c r="H245" s="74">
        <v>22</v>
      </c>
      <c r="I245" s="41" t="s">
        <v>999</v>
      </c>
      <c r="J245" s="41" t="s">
        <v>72</v>
      </c>
      <c r="K245" s="72">
        <v>44592</v>
      </c>
      <c r="L245" s="43"/>
      <c r="M245" s="43"/>
      <c r="N245" s="44"/>
      <c r="O245" s="43">
        <v>468</v>
      </c>
      <c r="P245" s="45">
        <f t="shared" si="446"/>
        <v>468</v>
      </c>
      <c r="Q245" s="46">
        <f t="shared" ref="Q245:T245" si="501">AJ245</f>
        <v>468</v>
      </c>
      <c r="R245" s="46">
        <f t="shared" si="501"/>
        <v>468</v>
      </c>
      <c r="S245" s="46">
        <f t="shared" si="501"/>
        <v>468</v>
      </c>
      <c r="T245" s="47">
        <f t="shared" si="501"/>
        <v>468</v>
      </c>
      <c r="U245" s="48"/>
      <c r="V245" s="37"/>
      <c r="W245" s="37"/>
      <c r="X245" s="37"/>
      <c r="Y245" s="49"/>
      <c r="Z245" s="138"/>
      <c r="AA245" s="139"/>
      <c r="AB245" s="37"/>
      <c r="AC245" s="37"/>
      <c r="AD245" s="49"/>
      <c r="AE245" s="50"/>
      <c r="AF245" s="37"/>
      <c r="AG245" s="37"/>
      <c r="AH245" s="37"/>
      <c r="AI245" s="49"/>
      <c r="AJ245" s="52">
        <f t="shared" ref="AJ245:AN245" si="502">P245-Z245+AE245+U245</f>
        <v>468</v>
      </c>
      <c r="AK245" s="46">
        <f t="shared" si="502"/>
        <v>468</v>
      </c>
      <c r="AL245" s="46">
        <f t="shared" si="502"/>
        <v>468</v>
      </c>
      <c r="AM245" s="46">
        <f t="shared" si="502"/>
        <v>468</v>
      </c>
      <c r="AN245" s="46">
        <f t="shared" si="502"/>
        <v>468</v>
      </c>
      <c r="AO245" s="37"/>
      <c r="AP245" s="37"/>
      <c r="AQ245" s="43">
        <f t="shared" ref="AQ245:AQ251" si="503">AN245</f>
        <v>468</v>
      </c>
      <c r="AR245" s="53"/>
      <c r="AS245" s="53"/>
      <c r="AT245" s="53"/>
      <c r="AU245" s="54"/>
      <c r="AV245" s="54"/>
      <c r="AW245" s="4"/>
      <c r="AX245" s="4"/>
    </row>
    <row r="246" spans="1:50" ht="90.75" customHeight="1" x14ac:dyDescent="0.4">
      <c r="A246" s="35">
        <v>241</v>
      </c>
      <c r="B246" s="67" t="s">
        <v>1001</v>
      </c>
      <c r="C246" s="41" t="s">
        <v>155</v>
      </c>
      <c r="D246" s="41" t="s">
        <v>59</v>
      </c>
      <c r="E246" s="41" t="s">
        <v>1002</v>
      </c>
      <c r="F246" s="41" t="s">
        <v>979</v>
      </c>
      <c r="G246" s="53"/>
      <c r="H246" s="74"/>
      <c r="I246" s="41"/>
      <c r="J246" s="41" t="s">
        <v>386</v>
      </c>
      <c r="K246" s="72">
        <v>45539</v>
      </c>
      <c r="L246" s="43" t="s">
        <v>625</v>
      </c>
      <c r="M246" s="43">
        <v>33</v>
      </c>
      <c r="N246" s="44"/>
      <c r="O246" s="43">
        <v>100</v>
      </c>
      <c r="P246" s="45">
        <f t="shared" si="446"/>
        <v>100</v>
      </c>
      <c r="Q246" s="46">
        <f t="shared" ref="Q246:T246" si="504">AJ246</f>
        <v>100</v>
      </c>
      <c r="R246" s="46">
        <f t="shared" si="504"/>
        <v>100</v>
      </c>
      <c r="S246" s="46">
        <f t="shared" si="504"/>
        <v>100</v>
      </c>
      <c r="T246" s="47">
        <f t="shared" si="504"/>
        <v>100</v>
      </c>
      <c r="U246" s="48"/>
      <c r="V246" s="37"/>
      <c r="W246" s="37"/>
      <c r="X246" s="37"/>
      <c r="Y246" s="49"/>
      <c r="Z246" s="138"/>
      <c r="AA246" s="139"/>
      <c r="AB246" s="37"/>
      <c r="AC246" s="37"/>
      <c r="AD246" s="49"/>
      <c r="AE246" s="50"/>
      <c r="AF246" s="37"/>
      <c r="AG246" s="37"/>
      <c r="AH246" s="37"/>
      <c r="AI246" s="49"/>
      <c r="AJ246" s="52">
        <f t="shared" ref="AJ246:AN246" si="505">P246-Z246+AE246+U246</f>
        <v>100</v>
      </c>
      <c r="AK246" s="46">
        <f t="shared" si="505"/>
        <v>100</v>
      </c>
      <c r="AL246" s="46">
        <f t="shared" si="505"/>
        <v>100</v>
      </c>
      <c r="AM246" s="46">
        <f t="shared" si="505"/>
        <v>100</v>
      </c>
      <c r="AN246" s="46">
        <f t="shared" si="505"/>
        <v>100</v>
      </c>
      <c r="AO246" s="37"/>
      <c r="AP246" s="37"/>
      <c r="AQ246" s="43">
        <f t="shared" si="503"/>
        <v>100</v>
      </c>
      <c r="AR246" s="41"/>
      <c r="AS246" s="41"/>
      <c r="AT246" s="53"/>
      <c r="AU246" s="54"/>
      <c r="AV246" s="54"/>
      <c r="AW246" s="4"/>
      <c r="AX246" s="4"/>
    </row>
    <row r="247" spans="1:50" ht="57" customHeight="1" x14ac:dyDescent="0.4">
      <c r="A247" s="35">
        <v>242</v>
      </c>
      <c r="B247" s="67" t="s">
        <v>1003</v>
      </c>
      <c r="C247" s="41" t="s">
        <v>132</v>
      </c>
      <c r="D247" s="41" t="s">
        <v>72</v>
      </c>
      <c r="E247" s="41" t="s">
        <v>792</v>
      </c>
      <c r="F247" s="41" t="s">
        <v>1004</v>
      </c>
      <c r="G247" s="53" t="s">
        <v>42</v>
      </c>
      <c r="H247" s="74"/>
      <c r="I247" s="41" t="s">
        <v>1005</v>
      </c>
      <c r="J247" s="41" t="s">
        <v>72</v>
      </c>
      <c r="K247" s="72"/>
      <c r="L247" s="43" t="s">
        <v>142</v>
      </c>
      <c r="M247" s="43">
        <v>73</v>
      </c>
      <c r="N247" s="44"/>
      <c r="O247" s="43">
        <v>2</v>
      </c>
      <c r="P247" s="45">
        <f t="shared" si="446"/>
        <v>2</v>
      </c>
      <c r="Q247" s="46">
        <f t="shared" ref="Q247:T247" si="506">AJ247</f>
        <v>2</v>
      </c>
      <c r="R247" s="46">
        <f t="shared" si="506"/>
        <v>2</v>
      </c>
      <c r="S247" s="46">
        <f t="shared" si="506"/>
        <v>2</v>
      </c>
      <c r="T247" s="47">
        <f t="shared" si="506"/>
        <v>2</v>
      </c>
      <c r="U247" s="48"/>
      <c r="V247" s="37"/>
      <c r="W247" s="37"/>
      <c r="X247" s="37"/>
      <c r="Y247" s="49"/>
      <c r="Z247" s="138"/>
      <c r="AA247" s="139"/>
      <c r="AB247" s="37"/>
      <c r="AC247" s="37"/>
      <c r="AD247" s="49"/>
      <c r="AE247" s="50"/>
      <c r="AF247" s="37"/>
      <c r="AG247" s="37"/>
      <c r="AH247" s="37"/>
      <c r="AI247" s="49"/>
      <c r="AJ247" s="52">
        <f t="shared" ref="AJ247:AN247" si="507">P247-Z247+AE247+U247</f>
        <v>2</v>
      </c>
      <c r="AK247" s="46">
        <f t="shared" si="507"/>
        <v>2</v>
      </c>
      <c r="AL247" s="46">
        <f t="shared" si="507"/>
        <v>2</v>
      </c>
      <c r="AM247" s="46">
        <f t="shared" si="507"/>
        <v>2</v>
      </c>
      <c r="AN247" s="46">
        <f t="shared" si="507"/>
        <v>2</v>
      </c>
      <c r="AO247" s="37"/>
      <c r="AP247" s="37"/>
      <c r="AQ247" s="43">
        <f t="shared" si="503"/>
        <v>2</v>
      </c>
      <c r="AR247" s="41"/>
      <c r="AS247" s="41"/>
      <c r="AT247" s="53"/>
      <c r="AU247" s="54"/>
      <c r="AV247" s="54"/>
      <c r="AW247" s="4"/>
      <c r="AX247" s="4"/>
    </row>
    <row r="248" spans="1:50" ht="83.25" customHeight="1" x14ac:dyDescent="0.4">
      <c r="A248" s="35">
        <v>243</v>
      </c>
      <c r="B248" s="67" t="s">
        <v>1006</v>
      </c>
      <c r="C248" s="41" t="s">
        <v>132</v>
      </c>
      <c r="D248" s="41" t="s">
        <v>72</v>
      </c>
      <c r="E248" s="41" t="s">
        <v>792</v>
      </c>
      <c r="F248" s="41" t="s">
        <v>1004</v>
      </c>
      <c r="G248" s="53" t="s">
        <v>42</v>
      </c>
      <c r="H248" s="53" t="s">
        <v>1007</v>
      </c>
      <c r="I248" s="41" t="s">
        <v>1005</v>
      </c>
      <c r="J248" s="41" t="s">
        <v>72</v>
      </c>
      <c r="K248" s="72">
        <v>45574</v>
      </c>
      <c r="L248" s="43" t="s">
        <v>142</v>
      </c>
      <c r="M248" s="43">
        <v>73</v>
      </c>
      <c r="N248" s="44"/>
      <c r="O248" s="43">
        <v>1</v>
      </c>
      <c r="P248" s="45">
        <f t="shared" si="446"/>
        <v>1</v>
      </c>
      <c r="Q248" s="46">
        <f t="shared" ref="Q248:T248" si="508">AJ248</f>
        <v>1</v>
      </c>
      <c r="R248" s="46">
        <f t="shared" si="508"/>
        <v>1</v>
      </c>
      <c r="S248" s="46">
        <f t="shared" si="508"/>
        <v>1</v>
      </c>
      <c r="T248" s="47">
        <f t="shared" si="508"/>
        <v>1</v>
      </c>
      <c r="U248" s="48"/>
      <c r="V248" s="37"/>
      <c r="W248" s="37"/>
      <c r="X248" s="37"/>
      <c r="Y248" s="49"/>
      <c r="Z248" s="138"/>
      <c r="AA248" s="139"/>
      <c r="AB248" s="37"/>
      <c r="AC248" s="37"/>
      <c r="AD248" s="49"/>
      <c r="AE248" s="50"/>
      <c r="AF248" s="37"/>
      <c r="AG248" s="37"/>
      <c r="AH248" s="37"/>
      <c r="AI248" s="49"/>
      <c r="AJ248" s="52">
        <f t="shared" ref="AJ248:AN248" si="509">P248-Z248+AE248+U248</f>
        <v>1</v>
      </c>
      <c r="AK248" s="46">
        <f t="shared" si="509"/>
        <v>1</v>
      </c>
      <c r="AL248" s="46">
        <f t="shared" si="509"/>
        <v>1</v>
      </c>
      <c r="AM248" s="46">
        <f t="shared" si="509"/>
        <v>1</v>
      </c>
      <c r="AN248" s="46">
        <f t="shared" si="509"/>
        <v>1</v>
      </c>
      <c r="AO248" s="37"/>
      <c r="AP248" s="37"/>
      <c r="AQ248" s="43">
        <f t="shared" si="503"/>
        <v>1</v>
      </c>
      <c r="AR248" s="41"/>
      <c r="AS248" s="41"/>
      <c r="AT248" s="53"/>
      <c r="AU248" s="54"/>
      <c r="AV248" s="54"/>
      <c r="AW248" s="4"/>
      <c r="AX248" s="4"/>
    </row>
    <row r="249" spans="1:50" ht="65.25" customHeight="1" x14ac:dyDescent="0.4">
      <c r="A249" s="35">
        <v>244</v>
      </c>
      <c r="B249" s="67" t="s">
        <v>1008</v>
      </c>
      <c r="C249" s="41" t="s">
        <v>132</v>
      </c>
      <c r="D249" s="41" t="s">
        <v>72</v>
      </c>
      <c r="E249" s="41" t="s">
        <v>792</v>
      </c>
      <c r="F249" s="41" t="s">
        <v>1009</v>
      </c>
      <c r="G249" s="53" t="s">
        <v>42</v>
      </c>
      <c r="H249" s="53"/>
      <c r="I249" s="41" t="s">
        <v>1010</v>
      </c>
      <c r="J249" s="41" t="s">
        <v>72</v>
      </c>
      <c r="K249" s="72">
        <v>45574</v>
      </c>
      <c r="L249" s="43" t="s">
        <v>142</v>
      </c>
      <c r="M249" s="43">
        <v>73</v>
      </c>
      <c r="N249" s="44"/>
      <c r="O249" s="43">
        <v>1</v>
      </c>
      <c r="P249" s="45">
        <f t="shared" si="446"/>
        <v>1</v>
      </c>
      <c r="Q249" s="46">
        <f t="shared" ref="Q249:T249" si="510">AJ249</f>
        <v>1</v>
      </c>
      <c r="R249" s="46">
        <f t="shared" si="510"/>
        <v>1</v>
      </c>
      <c r="S249" s="46">
        <f t="shared" si="510"/>
        <v>1</v>
      </c>
      <c r="T249" s="47">
        <f t="shared" si="510"/>
        <v>1</v>
      </c>
      <c r="U249" s="48"/>
      <c r="V249" s="37"/>
      <c r="W249" s="37"/>
      <c r="X249" s="37"/>
      <c r="Y249" s="49"/>
      <c r="Z249" s="138"/>
      <c r="AA249" s="139"/>
      <c r="AB249" s="37"/>
      <c r="AC249" s="37"/>
      <c r="AD249" s="49"/>
      <c r="AE249" s="50"/>
      <c r="AF249" s="37"/>
      <c r="AG249" s="37"/>
      <c r="AH249" s="37"/>
      <c r="AI249" s="49"/>
      <c r="AJ249" s="52">
        <f t="shared" ref="AJ249:AN249" si="511">P249-Z249+AE249+U249</f>
        <v>1</v>
      </c>
      <c r="AK249" s="46">
        <f t="shared" si="511"/>
        <v>1</v>
      </c>
      <c r="AL249" s="46">
        <f t="shared" si="511"/>
        <v>1</v>
      </c>
      <c r="AM249" s="46">
        <f t="shared" si="511"/>
        <v>1</v>
      </c>
      <c r="AN249" s="46">
        <f t="shared" si="511"/>
        <v>1</v>
      </c>
      <c r="AO249" s="37"/>
      <c r="AP249" s="37"/>
      <c r="AQ249" s="43">
        <f t="shared" si="503"/>
        <v>1</v>
      </c>
      <c r="AR249" s="41"/>
      <c r="AS249" s="41"/>
      <c r="AT249" s="53"/>
      <c r="AU249" s="54"/>
      <c r="AV249" s="54"/>
      <c r="AW249" s="4"/>
      <c r="AX249" s="4"/>
    </row>
    <row r="250" spans="1:50" ht="90" customHeight="1" x14ac:dyDescent="0.4">
      <c r="A250" s="35">
        <v>245</v>
      </c>
      <c r="B250" s="67" t="s">
        <v>1011</v>
      </c>
      <c r="C250" s="41" t="s">
        <v>132</v>
      </c>
      <c r="D250" s="41" t="s">
        <v>72</v>
      </c>
      <c r="E250" s="41" t="s">
        <v>792</v>
      </c>
      <c r="F250" s="41" t="s">
        <v>1004</v>
      </c>
      <c r="G250" s="53" t="s">
        <v>42</v>
      </c>
      <c r="H250" s="53" t="s">
        <v>1012</v>
      </c>
      <c r="I250" s="41" t="s">
        <v>1013</v>
      </c>
      <c r="J250" s="41" t="s">
        <v>72</v>
      </c>
      <c r="K250" s="72">
        <v>45107</v>
      </c>
      <c r="L250" s="43" t="s">
        <v>109</v>
      </c>
      <c r="M250" s="43">
        <v>394</v>
      </c>
      <c r="N250" s="44"/>
      <c r="O250" s="43">
        <v>0</v>
      </c>
      <c r="P250" s="45">
        <f t="shared" si="446"/>
        <v>0</v>
      </c>
      <c r="Q250" s="46">
        <f t="shared" ref="Q250:T250" si="512">AJ250</f>
        <v>0</v>
      </c>
      <c r="R250" s="46">
        <f t="shared" si="512"/>
        <v>0</v>
      </c>
      <c r="S250" s="46">
        <f t="shared" si="512"/>
        <v>0</v>
      </c>
      <c r="T250" s="47">
        <f t="shared" si="512"/>
        <v>0</v>
      </c>
      <c r="U250" s="48"/>
      <c r="V250" s="37"/>
      <c r="W250" s="37"/>
      <c r="X250" s="37"/>
      <c r="Y250" s="49"/>
      <c r="Z250" s="138"/>
      <c r="AA250" s="139"/>
      <c r="AB250" s="37"/>
      <c r="AC250" s="37"/>
      <c r="AD250" s="49"/>
      <c r="AE250" s="50"/>
      <c r="AF250" s="37"/>
      <c r="AG250" s="37"/>
      <c r="AH250" s="37"/>
      <c r="AI250" s="49"/>
      <c r="AJ250" s="52">
        <f t="shared" ref="AJ250:AN250" si="513">P250-Z250+AE250+U250</f>
        <v>0</v>
      </c>
      <c r="AK250" s="46">
        <f t="shared" si="513"/>
        <v>0</v>
      </c>
      <c r="AL250" s="46">
        <f t="shared" si="513"/>
        <v>0</v>
      </c>
      <c r="AM250" s="46">
        <f t="shared" si="513"/>
        <v>0</v>
      </c>
      <c r="AN250" s="46">
        <f t="shared" si="513"/>
        <v>0</v>
      </c>
      <c r="AO250" s="37"/>
      <c r="AP250" s="37"/>
      <c r="AQ250" s="43">
        <f t="shared" si="503"/>
        <v>0</v>
      </c>
      <c r="AR250" s="41"/>
      <c r="AS250" s="41"/>
      <c r="AT250" s="53"/>
      <c r="AU250" s="54"/>
      <c r="AV250" s="54"/>
      <c r="AW250" s="4"/>
      <c r="AX250" s="4"/>
    </row>
    <row r="251" spans="1:50" ht="69.75" customHeight="1" x14ac:dyDescent="0.4">
      <c r="A251" s="35">
        <v>246</v>
      </c>
      <c r="B251" s="67" t="s">
        <v>1014</v>
      </c>
      <c r="C251" s="41" t="s">
        <v>190</v>
      </c>
      <c r="D251" s="41" t="s">
        <v>72</v>
      </c>
      <c r="E251" s="41" t="s">
        <v>792</v>
      </c>
      <c r="F251" s="41" t="s">
        <v>1015</v>
      </c>
      <c r="G251" s="53" t="s">
        <v>42</v>
      </c>
      <c r="H251" s="53"/>
      <c r="I251" s="41" t="s">
        <v>1016</v>
      </c>
      <c r="J251" s="41" t="s">
        <v>72</v>
      </c>
      <c r="K251" s="72">
        <v>45566</v>
      </c>
      <c r="L251" s="43" t="s">
        <v>277</v>
      </c>
      <c r="M251" s="43">
        <v>69</v>
      </c>
      <c r="N251" s="44"/>
      <c r="O251" s="43">
        <v>1</v>
      </c>
      <c r="P251" s="45">
        <f t="shared" si="446"/>
        <v>1</v>
      </c>
      <c r="Q251" s="46">
        <f t="shared" ref="Q251:T251" si="514">AJ251</f>
        <v>1</v>
      </c>
      <c r="R251" s="46">
        <f t="shared" si="514"/>
        <v>1</v>
      </c>
      <c r="S251" s="46">
        <f t="shared" si="514"/>
        <v>1</v>
      </c>
      <c r="T251" s="47">
        <f t="shared" si="514"/>
        <v>1</v>
      </c>
      <c r="U251" s="48"/>
      <c r="V251" s="37"/>
      <c r="W251" s="37"/>
      <c r="X251" s="37"/>
      <c r="Y251" s="49"/>
      <c r="Z251" s="138"/>
      <c r="AA251" s="139"/>
      <c r="AB251" s="37"/>
      <c r="AC251" s="37"/>
      <c r="AD251" s="49"/>
      <c r="AE251" s="50"/>
      <c r="AF251" s="37"/>
      <c r="AG251" s="37"/>
      <c r="AH251" s="37"/>
      <c r="AI251" s="49"/>
      <c r="AJ251" s="52">
        <f t="shared" ref="AJ251:AN251" si="515">P251-Z251+AE251+U251</f>
        <v>1</v>
      </c>
      <c r="AK251" s="46">
        <f t="shared" si="515"/>
        <v>1</v>
      </c>
      <c r="AL251" s="46">
        <f t="shared" si="515"/>
        <v>1</v>
      </c>
      <c r="AM251" s="46">
        <f t="shared" si="515"/>
        <v>1</v>
      </c>
      <c r="AN251" s="46">
        <f t="shared" si="515"/>
        <v>1</v>
      </c>
      <c r="AO251" s="37"/>
      <c r="AP251" s="37"/>
      <c r="AQ251" s="43">
        <f t="shared" si="503"/>
        <v>1</v>
      </c>
      <c r="AR251" s="41"/>
      <c r="AS251" s="41"/>
      <c r="AT251" s="53"/>
      <c r="AU251" s="54"/>
      <c r="AV251" s="54"/>
      <c r="AW251" s="4"/>
      <c r="AX251" s="4"/>
    </row>
    <row r="252" spans="1:50" ht="42" customHeight="1" x14ac:dyDescent="0.4">
      <c r="A252" s="35">
        <v>247</v>
      </c>
      <c r="B252" s="650" t="s">
        <v>1017</v>
      </c>
      <c r="C252" s="41" t="s">
        <v>155</v>
      </c>
      <c r="D252" s="41" t="s">
        <v>72</v>
      </c>
      <c r="E252" s="41" t="s">
        <v>1018</v>
      </c>
      <c r="F252" s="41" t="s">
        <v>97</v>
      </c>
      <c r="G252" s="53" t="s">
        <v>42</v>
      </c>
      <c r="H252" s="53"/>
      <c r="I252" s="41" t="s">
        <v>1018</v>
      </c>
      <c r="J252" s="41" t="s">
        <v>72</v>
      </c>
      <c r="K252" s="72">
        <v>45566</v>
      </c>
      <c r="L252" s="43" t="s">
        <v>277</v>
      </c>
      <c r="M252" s="43">
        <v>67</v>
      </c>
      <c r="N252" s="44"/>
      <c r="O252" s="43">
        <v>2</v>
      </c>
      <c r="P252" s="45">
        <f t="shared" si="446"/>
        <v>2</v>
      </c>
      <c r="Q252" s="46">
        <f t="shared" ref="Q252:T252" si="516">AJ252</f>
        <v>2</v>
      </c>
      <c r="R252" s="46">
        <f t="shared" si="516"/>
        <v>2</v>
      </c>
      <c r="S252" s="46">
        <f t="shared" si="516"/>
        <v>2</v>
      </c>
      <c r="T252" s="47">
        <f t="shared" si="516"/>
        <v>2</v>
      </c>
      <c r="U252" s="48"/>
      <c r="V252" s="37"/>
      <c r="W252" s="37"/>
      <c r="X252" s="37"/>
      <c r="Y252" s="49"/>
      <c r="Z252" s="138"/>
      <c r="AA252" s="139"/>
      <c r="AB252" s="37"/>
      <c r="AC252" s="37"/>
      <c r="AD252" s="49"/>
      <c r="AE252" s="50"/>
      <c r="AF252" s="37"/>
      <c r="AG252" s="37"/>
      <c r="AH252" s="37"/>
      <c r="AI252" s="49"/>
      <c r="AJ252" s="52">
        <f t="shared" ref="AJ252:AN252" si="517">P252-Z252+AE252+U252</f>
        <v>2</v>
      </c>
      <c r="AK252" s="46">
        <f t="shared" si="517"/>
        <v>2</v>
      </c>
      <c r="AL252" s="46">
        <f t="shared" si="517"/>
        <v>2</v>
      </c>
      <c r="AM252" s="46">
        <f t="shared" si="517"/>
        <v>2</v>
      </c>
      <c r="AN252" s="46">
        <f t="shared" si="517"/>
        <v>2</v>
      </c>
      <c r="AO252" s="37"/>
      <c r="AP252" s="37"/>
      <c r="AQ252" s="43">
        <v>1</v>
      </c>
      <c r="AR252" s="41"/>
      <c r="AS252" s="41"/>
      <c r="AT252" s="53"/>
      <c r="AU252" s="54"/>
      <c r="AV252" s="54"/>
      <c r="AW252" s="4"/>
      <c r="AX252" s="4"/>
    </row>
    <row r="253" spans="1:50" ht="42" customHeight="1" x14ac:dyDescent="0.4">
      <c r="A253" s="35">
        <v>248</v>
      </c>
      <c r="B253" s="55" t="s">
        <v>1019</v>
      </c>
      <c r="C253" s="41" t="s">
        <v>52</v>
      </c>
      <c r="D253" s="63" t="s">
        <v>788</v>
      </c>
      <c r="E253" s="57" t="s">
        <v>788</v>
      </c>
      <c r="F253" s="64"/>
      <c r="G253" s="55" t="s">
        <v>42</v>
      </c>
      <c r="H253" s="64"/>
      <c r="I253" s="61" t="s">
        <v>1020</v>
      </c>
      <c r="J253" s="74" t="s">
        <v>788</v>
      </c>
      <c r="K253" s="66">
        <v>44592</v>
      </c>
      <c r="L253" s="43"/>
      <c r="M253" s="43"/>
      <c r="N253" s="41"/>
      <c r="O253" s="43">
        <v>1</v>
      </c>
      <c r="P253" s="45">
        <f t="shared" si="446"/>
        <v>1</v>
      </c>
      <c r="Q253" s="46">
        <f t="shared" ref="Q253:T253" si="518">AJ253</f>
        <v>1</v>
      </c>
      <c r="R253" s="46">
        <f t="shared" si="518"/>
        <v>1</v>
      </c>
      <c r="S253" s="46">
        <f t="shared" si="518"/>
        <v>1</v>
      </c>
      <c r="T253" s="47">
        <f t="shared" si="518"/>
        <v>1</v>
      </c>
      <c r="U253" s="48"/>
      <c r="V253" s="37"/>
      <c r="W253" s="37"/>
      <c r="X253" s="37"/>
      <c r="Y253" s="49"/>
      <c r="Z253" s="138"/>
      <c r="AA253" s="139"/>
      <c r="AB253" s="37"/>
      <c r="AC253" s="37"/>
      <c r="AD253" s="49"/>
      <c r="AE253" s="50"/>
      <c r="AF253" s="37"/>
      <c r="AG253" s="37"/>
      <c r="AH253" s="37"/>
      <c r="AI253" s="49"/>
      <c r="AJ253" s="52">
        <f t="shared" ref="AJ253:AN253" si="519">P253-Z253+AE253+U253</f>
        <v>1</v>
      </c>
      <c r="AK253" s="46">
        <f t="shared" si="519"/>
        <v>1</v>
      </c>
      <c r="AL253" s="46">
        <f t="shared" si="519"/>
        <v>1</v>
      </c>
      <c r="AM253" s="46">
        <f t="shared" si="519"/>
        <v>1</v>
      </c>
      <c r="AN253" s="46">
        <f t="shared" si="519"/>
        <v>1</v>
      </c>
      <c r="AO253" s="37"/>
      <c r="AP253" s="37"/>
      <c r="AQ253" s="43">
        <f t="shared" ref="AQ253:AQ259" si="520">AN253</f>
        <v>1</v>
      </c>
      <c r="AR253" s="41"/>
      <c r="AS253" s="41"/>
      <c r="AT253" s="53"/>
      <c r="AU253" s="54"/>
      <c r="AV253" s="54"/>
      <c r="AW253" s="4"/>
      <c r="AX253" s="4"/>
    </row>
    <row r="254" spans="1:50" ht="42" customHeight="1" x14ac:dyDescent="0.4">
      <c r="A254" s="35">
        <v>249</v>
      </c>
      <c r="B254" s="44" t="s">
        <v>1021</v>
      </c>
      <c r="C254" s="41" t="s">
        <v>52</v>
      </c>
      <c r="D254" s="41" t="s">
        <v>176</v>
      </c>
      <c r="E254" s="41" t="s">
        <v>59</v>
      </c>
      <c r="F254" s="41"/>
      <c r="G254" s="44" t="s">
        <v>42</v>
      </c>
      <c r="H254" s="41"/>
      <c r="I254" s="41" t="s">
        <v>1022</v>
      </c>
      <c r="J254" s="41" t="s">
        <v>72</v>
      </c>
      <c r="K254" s="72">
        <v>45107</v>
      </c>
      <c r="L254" s="43" t="s">
        <v>109</v>
      </c>
      <c r="M254" s="43">
        <v>387</v>
      </c>
      <c r="N254" s="44"/>
      <c r="O254" s="43">
        <v>1</v>
      </c>
      <c r="P254" s="45">
        <f t="shared" si="446"/>
        <v>1</v>
      </c>
      <c r="Q254" s="46">
        <f t="shared" ref="Q254:T254" si="521">AJ254</f>
        <v>1</v>
      </c>
      <c r="R254" s="46">
        <f t="shared" si="521"/>
        <v>1</v>
      </c>
      <c r="S254" s="46">
        <f t="shared" si="521"/>
        <v>1</v>
      </c>
      <c r="T254" s="47">
        <f t="shared" si="521"/>
        <v>1</v>
      </c>
      <c r="U254" s="48"/>
      <c r="V254" s="37"/>
      <c r="W254" s="37"/>
      <c r="X254" s="37"/>
      <c r="Y254" s="49"/>
      <c r="Z254" s="138"/>
      <c r="AA254" s="139"/>
      <c r="AB254" s="37"/>
      <c r="AC254" s="37"/>
      <c r="AD254" s="49"/>
      <c r="AE254" s="50"/>
      <c r="AF254" s="37"/>
      <c r="AG254" s="37"/>
      <c r="AH254" s="37"/>
      <c r="AI254" s="49"/>
      <c r="AJ254" s="52">
        <f t="shared" ref="AJ254:AN254" si="522">P254-Z254+AE254+U254</f>
        <v>1</v>
      </c>
      <c r="AK254" s="46">
        <f t="shared" si="522"/>
        <v>1</v>
      </c>
      <c r="AL254" s="46">
        <f t="shared" si="522"/>
        <v>1</v>
      </c>
      <c r="AM254" s="46">
        <f t="shared" si="522"/>
        <v>1</v>
      </c>
      <c r="AN254" s="46">
        <f t="shared" si="522"/>
        <v>1</v>
      </c>
      <c r="AO254" s="37"/>
      <c r="AP254" s="37"/>
      <c r="AQ254" s="43">
        <f t="shared" si="520"/>
        <v>1</v>
      </c>
      <c r="AR254" s="41"/>
      <c r="AS254" s="41"/>
      <c r="AT254" s="53"/>
      <c r="AU254" s="54"/>
      <c r="AV254" s="54"/>
      <c r="AW254" s="4"/>
      <c r="AX254" s="4"/>
    </row>
    <row r="255" spans="1:50" ht="42" customHeight="1" x14ac:dyDescent="0.4">
      <c r="A255" s="35">
        <v>250</v>
      </c>
      <c r="B255" s="44" t="s">
        <v>1023</v>
      </c>
      <c r="C255" s="41" t="s">
        <v>52</v>
      </c>
      <c r="D255" s="41" t="s">
        <v>176</v>
      </c>
      <c r="E255" s="41" t="s">
        <v>59</v>
      </c>
      <c r="F255" s="41"/>
      <c r="G255" s="44" t="s">
        <v>42</v>
      </c>
      <c r="H255" s="41"/>
      <c r="I255" s="41" t="s">
        <v>1024</v>
      </c>
      <c r="J255" s="41" t="s">
        <v>72</v>
      </c>
      <c r="K255" s="41"/>
      <c r="L255" s="43"/>
      <c r="M255" s="43"/>
      <c r="N255" s="44"/>
      <c r="O255" s="43">
        <v>0</v>
      </c>
      <c r="P255" s="45">
        <f t="shared" si="446"/>
        <v>0</v>
      </c>
      <c r="Q255" s="46">
        <f t="shared" ref="Q255:T255" si="523">AJ255</f>
        <v>0</v>
      </c>
      <c r="R255" s="46">
        <f t="shared" si="523"/>
        <v>0</v>
      </c>
      <c r="S255" s="46">
        <f t="shared" si="523"/>
        <v>0</v>
      </c>
      <c r="T255" s="47">
        <f t="shared" si="523"/>
        <v>0</v>
      </c>
      <c r="U255" s="48"/>
      <c r="V255" s="37"/>
      <c r="W255" s="37"/>
      <c r="X255" s="37"/>
      <c r="Y255" s="49"/>
      <c r="Z255" s="138"/>
      <c r="AA255" s="139"/>
      <c r="AB255" s="37"/>
      <c r="AC255" s="37"/>
      <c r="AD255" s="49"/>
      <c r="AE255" s="50"/>
      <c r="AF255" s="37"/>
      <c r="AG255" s="37"/>
      <c r="AH255" s="37"/>
      <c r="AI255" s="49"/>
      <c r="AJ255" s="52">
        <f t="shared" ref="AJ255:AN255" si="524">P255-Z255+AE255+U255</f>
        <v>0</v>
      </c>
      <c r="AK255" s="46">
        <f t="shared" si="524"/>
        <v>0</v>
      </c>
      <c r="AL255" s="46">
        <f t="shared" si="524"/>
        <v>0</v>
      </c>
      <c r="AM255" s="46">
        <f t="shared" si="524"/>
        <v>0</v>
      </c>
      <c r="AN255" s="46">
        <f t="shared" si="524"/>
        <v>0</v>
      </c>
      <c r="AO255" s="37"/>
      <c r="AP255" s="37"/>
      <c r="AQ255" s="43">
        <f t="shared" si="520"/>
        <v>0</v>
      </c>
      <c r="AR255" s="41"/>
      <c r="AS255" s="41"/>
      <c r="AT255" s="53"/>
      <c r="AU255" s="54"/>
      <c r="AV255" s="54"/>
      <c r="AW255" s="4"/>
      <c r="AX255" s="4"/>
    </row>
    <row r="256" spans="1:50" ht="42" customHeight="1" x14ac:dyDescent="0.4">
      <c r="A256" s="35">
        <v>251</v>
      </c>
      <c r="B256" s="53" t="s">
        <v>1025</v>
      </c>
      <c r="C256" s="41" t="s">
        <v>52</v>
      </c>
      <c r="D256" s="105" t="s">
        <v>334</v>
      </c>
      <c r="E256" s="41" t="s">
        <v>1026</v>
      </c>
      <c r="F256" s="41"/>
      <c r="G256" s="53" t="s">
        <v>42</v>
      </c>
      <c r="H256" s="41"/>
      <c r="I256" s="41" t="s">
        <v>1027</v>
      </c>
      <c r="J256" s="44"/>
      <c r="K256" s="72">
        <v>44592</v>
      </c>
      <c r="L256" s="43"/>
      <c r="M256" s="43"/>
      <c r="N256" s="44"/>
      <c r="O256" s="43">
        <v>2</v>
      </c>
      <c r="P256" s="45">
        <f t="shared" si="446"/>
        <v>2</v>
      </c>
      <c r="Q256" s="46">
        <f t="shared" ref="Q256:T256" si="525">AJ256</f>
        <v>2</v>
      </c>
      <c r="R256" s="46">
        <f t="shared" si="525"/>
        <v>2</v>
      </c>
      <c r="S256" s="46">
        <f t="shared" si="525"/>
        <v>2</v>
      </c>
      <c r="T256" s="47">
        <f t="shared" si="525"/>
        <v>2</v>
      </c>
      <c r="U256" s="48"/>
      <c r="V256" s="37"/>
      <c r="W256" s="37"/>
      <c r="X256" s="37"/>
      <c r="Y256" s="49"/>
      <c r="Z256" s="138"/>
      <c r="AA256" s="139"/>
      <c r="AB256" s="37"/>
      <c r="AC256" s="37"/>
      <c r="AD256" s="49"/>
      <c r="AE256" s="50"/>
      <c r="AF256" s="37"/>
      <c r="AG256" s="37"/>
      <c r="AH256" s="37"/>
      <c r="AI256" s="49"/>
      <c r="AJ256" s="52">
        <f t="shared" ref="AJ256:AN256" si="526">P256-Z256+AE256+U256</f>
        <v>2</v>
      </c>
      <c r="AK256" s="46">
        <f t="shared" si="526"/>
        <v>2</v>
      </c>
      <c r="AL256" s="46">
        <f t="shared" si="526"/>
        <v>2</v>
      </c>
      <c r="AM256" s="46">
        <f t="shared" si="526"/>
        <v>2</v>
      </c>
      <c r="AN256" s="46">
        <f t="shared" si="526"/>
        <v>2</v>
      </c>
      <c r="AO256" s="37"/>
      <c r="AP256" s="38"/>
      <c r="AQ256" s="43">
        <f t="shared" si="520"/>
        <v>2</v>
      </c>
      <c r="AR256" s="41"/>
      <c r="AS256" s="41"/>
      <c r="AT256" s="53"/>
      <c r="AU256" s="54"/>
      <c r="AV256" s="54"/>
      <c r="AW256" s="4"/>
      <c r="AX256" s="4"/>
    </row>
    <row r="257" spans="1:50" ht="42" hidden="1" customHeight="1" x14ac:dyDescent="0.4">
      <c r="A257" s="35">
        <v>252</v>
      </c>
      <c r="B257" s="648" t="s">
        <v>1028</v>
      </c>
      <c r="C257" s="155"/>
      <c r="D257" s="105" t="s">
        <v>334</v>
      </c>
      <c r="E257" s="41"/>
      <c r="F257" s="41"/>
      <c r="G257" s="53"/>
      <c r="H257" s="41"/>
      <c r="I257" s="105" t="s">
        <v>1029</v>
      </c>
      <c r="J257" s="44"/>
      <c r="K257" s="72">
        <v>44592</v>
      </c>
      <c r="L257" s="43"/>
      <c r="M257" s="43"/>
      <c r="N257" s="44"/>
      <c r="O257" s="43">
        <v>0</v>
      </c>
      <c r="P257" s="45">
        <f t="shared" si="446"/>
        <v>0</v>
      </c>
      <c r="Q257" s="46">
        <f t="shared" ref="Q257:T257" si="527">AJ257</f>
        <v>0</v>
      </c>
      <c r="R257" s="46">
        <f t="shared" si="527"/>
        <v>0</v>
      </c>
      <c r="S257" s="46">
        <f t="shared" si="527"/>
        <v>0</v>
      </c>
      <c r="T257" s="47">
        <f t="shared" si="527"/>
        <v>0</v>
      </c>
      <c r="U257" s="48"/>
      <c r="V257" s="37"/>
      <c r="W257" s="37"/>
      <c r="X257" s="37"/>
      <c r="Y257" s="49"/>
      <c r="Z257" s="138"/>
      <c r="AA257" s="139"/>
      <c r="AB257" s="37"/>
      <c r="AC257" s="37"/>
      <c r="AD257" s="49"/>
      <c r="AE257" s="50"/>
      <c r="AF257" s="37"/>
      <c r="AG257" s="37"/>
      <c r="AH257" s="37"/>
      <c r="AI257" s="49"/>
      <c r="AJ257" s="52">
        <f t="shared" ref="AJ257:AN257" si="528">P257-Z257+AE257+U257</f>
        <v>0</v>
      </c>
      <c r="AK257" s="46">
        <f t="shared" si="528"/>
        <v>0</v>
      </c>
      <c r="AL257" s="46">
        <f t="shared" si="528"/>
        <v>0</v>
      </c>
      <c r="AM257" s="46">
        <f t="shared" si="528"/>
        <v>0</v>
      </c>
      <c r="AN257" s="46">
        <f t="shared" si="528"/>
        <v>0</v>
      </c>
      <c r="AO257" s="37"/>
      <c r="AP257" s="37"/>
      <c r="AQ257" s="43">
        <f t="shared" si="520"/>
        <v>0</v>
      </c>
      <c r="AR257" s="41"/>
      <c r="AS257" s="41"/>
      <c r="AT257" s="53"/>
      <c r="AU257" s="54"/>
      <c r="AV257" s="54"/>
      <c r="AW257" s="4"/>
      <c r="AX257" s="4"/>
    </row>
    <row r="258" spans="1:50" ht="42" hidden="1" customHeight="1" x14ac:dyDescent="0.4">
      <c r="A258" s="35">
        <v>253</v>
      </c>
      <c r="B258" s="648" t="s">
        <v>1030</v>
      </c>
      <c r="C258" s="155"/>
      <c r="D258" s="105" t="s">
        <v>334</v>
      </c>
      <c r="E258" s="41"/>
      <c r="F258" s="41"/>
      <c r="G258" s="53"/>
      <c r="H258" s="41"/>
      <c r="I258" s="105" t="s">
        <v>1029</v>
      </c>
      <c r="J258" s="44"/>
      <c r="K258" s="72">
        <v>44592</v>
      </c>
      <c r="L258" s="43"/>
      <c r="M258" s="43"/>
      <c r="N258" s="44"/>
      <c r="O258" s="43">
        <v>0</v>
      </c>
      <c r="P258" s="45">
        <f t="shared" si="446"/>
        <v>0</v>
      </c>
      <c r="Q258" s="46">
        <f t="shared" ref="Q258:T258" si="529">AJ258</f>
        <v>0</v>
      </c>
      <c r="R258" s="46">
        <f t="shared" si="529"/>
        <v>0</v>
      </c>
      <c r="S258" s="46">
        <f t="shared" si="529"/>
        <v>0</v>
      </c>
      <c r="T258" s="47">
        <f t="shared" si="529"/>
        <v>0</v>
      </c>
      <c r="U258" s="48"/>
      <c r="V258" s="37"/>
      <c r="W258" s="37"/>
      <c r="X258" s="37"/>
      <c r="Y258" s="49"/>
      <c r="Z258" s="138"/>
      <c r="AA258" s="139"/>
      <c r="AB258" s="37"/>
      <c r="AC258" s="37"/>
      <c r="AD258" s="49"/>
      <c r="AE258" s="50"/>
      <c r="AF258" s="37"/>
      <c r="AG258" s="37"/>
      <c r="AH258" s="37"/>
      <c r="AI258" s="49"/>
      <c r="AJ258" s="52">
        <f t="shared" ref="AJ258:AN258" si="530">P258-Z258+AE258+U258</f>
        <v>0</v>
      </c>
      <c r="AK258" s="46">
        <f t="shared" si="530"/>
        <v>0</v>
      </c>
      <c r="AL258" s="46">
        <f t="shared" si="530"/>
        <v>0</v>
      </c>
      <c r="AM258" s="46">
        <f t="shared" si="530"/>
        <v>0</v>
      </c>
      <c r="AN258" s="46">
        <f t="shared" si="530"/>
        <v>0</v>
      </c>
      <c r="AO258" s="37"/>
      <c r="AP258" s="37"/>
      <c r="AQ258" s="43">
        <f t="shared" si="520"/>
        <v>0</v>
      </c>
      <c r="AR258" s="41"/>
      <c r="AS258" s="41"/>
      <c r="AT258" s="53"/>
      <c r="AU258" s="54"/>
      <c r="AV258" s="54"/>
      <c r="AW258" s="4"/>
      <c r="AX258" s="4"/>
    </row>
    <row r="259" spans="1:50" ht="42" customHeight="1" x14ac:dyDescent="0.4">
      <c r="A259" s="35">
        <v>254</v>
      </c>
      <c r="B259" s="53" t="s">
        <v>1031</v>
      </c>
      <c r="C259" s="41" t="s">
        <v>52</v>
      </c>
      <c r="D259" s="105" t="s">
        <v>334</v>
      </c>
      <c r="E259" s="41" t="s">
        <v>1032</v>
      </c>
      <c r="F259" s="41"/>
      <c r="G259" s="53" t="s">
        <v>42</v>
      </c>
      <c r="H259" s="41"/>
      <c r="I259" s="41" t="s">
        <v>1033</v>
      </c>
      <c r="J259" s="44"/>
      <c r="K259" s="72">
        <v>44592</v>
      </c>
      <c r="L259" s="43"/>
      <c r="M259" s="43"/>
      <c r="N259" s="44"/>
      <c r="O259" s="43">
        <v>1</v>
      </c>
      <c r="P259" s="45">
        <f t="shared" si="446"/>
        <v>1</v>
      </c>
      <c r="Q259" s="46">
        <f t="shared" ref="Q259:T259" si="531">AJ259</f>
        <v>1</v>
      </c>
      <c r="R259" s="46">
        <f t="shared" si="531"/>
        <v>1</v>
      </c>
      <c r="S259" s="46">
        <f t="shared" si="531"/>
        <v>1</v>
      </c>
      <c r="T259" s="47">
        <f t="shared" si="531"/>
        <v>1</v>
      </c>
      <c r="U259" s="48"/>
      <c r="V259" s="37"/>
      <c r="W259" s="37"/>
      <c r="X259" s="37"/>
      <c r="Y259" s="49"/>
      <c r="Z259" s="138"/>
      <c r="AA259" s="139"/>
      <c r="AB259" s="37"/>
      <c r="AC259" s="37"/>
      <c r="AD259" s="49"/>
      <c r="AE259" s="50"/>
      <c r="AF259" s="37"/>
      <c r="AG259" s="37"/>
      <c r="AH259" s="37"/>
      <c r="AI259" s="49"/>
      <c r="AJ259" s="52">
        <f t="shared" ref="AJ259:AN259" si="532">P259-Z259+AE259+U259</f>
        <v>1</v>
      </c>
      <c r="AK259" s="46">
        <f t="shared" si="532"/>
        <v>1</v>
      </c>
      <c r="AL259" s="46">
        <f t="shared" si="532"/>
        <v>1</v>
      </c>
      <c r="AM259" s="46">
        <f t="shared" si="532"/>
        <v>1</v>
      </c>
      <c r="AN259" s="46">
        <f t="shared" si="532"/>
        <v>1</v>
      </c>
      <c r="AO259" s="37"/>
      <c r="AP259" s="37"/>
      <c r="AQ259" s="43">
        <f t="shared" si="520"/>
        <v>1</v>
      </c>
      <c r="AR259" s="41"/>
      <c r="AS259" s="41"/>
      <c r="AT259" s="53"/>
      <c r="AU259" s="54"/>
      <c r="AV259" s="54"/>
      <c r="AW259" s="4"/>
      <c r="AX259" s="4"/>
    </row>
    <row r="260" spans="1:50" ht="42" customHeight="1" x14ac:dyDescent="0.4">
      <c r="A260" s="35">
        <v>255</v>
      </c>
      <c r="B260" s="135" t="s">
        <v>1034</v>
      </c>
      <c r="C260" s="41" t="s">
        <v>52</v>
      </c>
      <c r="D260" s="63" t="s">
        <v>362</v>
      </c>
      <c r="E260" s="57" t="s">
        <v>1035</v>
      </c>
      <c r="F260" s="64"/>
      <c r="G260" s="55" t="s">
        <v>42</v>
      </c>
      <c r="H260" s="64"/>
      <c r="I260" s="61"/>
      <c r="J260" s="41" t="s">
        <v>362</v>
      </c>
      <c r="K260" s="66">
        <v>45391</v>
      </c>
      <c r="L260" s="43" t="s">
        <v>1036</v>
      </c>
      <c r="M260" s="43">
        <v>55</v>
      </c>
      <c r="N260" s="53" t="s">
        <v>643</v>
      </c>
      <c r="O260" s="43">
        <v>6</v>
      </c>
      <c r="P260" s="45">
        <f t="shared" si="446"/>
        <v>6</v>
      </c>
      <c r="Q260" s="46">
        <f t="shared" ref="Q260:T260" si="533">AJ260</f>
        <v>6</v>
      </c>
      <c r="R260" s="46">
        <f t="shared" si="533"/>
        <v>4</v>
      </c>
      <c r="S260" s="46">
        <f t="shared" si="533"/>
        <v>4</v>
      </c>
      <c r="T260" s="47">
        <f t="shared" si="533"/>
        <v>4</v>
      </c>
      <c r="U260" s="48"/>
      <c r="V260" s="37"/>
      <c r="W260" s="37"/>
      <c r="X260" s="37"/>
      <c r="Y260" s="49"/>
      <c r="Z260" s="138"/>
      <c r="AA260" s="139">
        <v>2</v>
      </c>
      <c r="AB260" s="37"/>
      <c r="AC260" s="37"/>
      <c r="AD260" s="49"/>
      <c r="AE260" s="50"/>
      <c r="AF260" s="37"/>
      <c r="AG260" s="37"/>
      <c r="AH260" s="37"/>
      <c r="AI260" s="49"/>
      <c r="AJ260" s="52">
        <f t="shared" ref="AJ260:AN260" si="534">P260-Z260+AE260+U260</f>
        <v>6</v>
      </c>
      <c r="AK260" s="46">
        <f t="shared" si="534"/>
        <v>4</v>
      </c>
      <c r="AL260" s="46">
        <f t="shared" si="534"/>
        <v>4</v>
      </c>
      <c r="AM260" s="46">
        <f t="shared" si="534"/>
        <v>4</v>
      </c>
      <c r="AN260" s="46">
        <f t="shared" si="534"/>
        <v>4</v>
      </c>
      <c r="AO260" s="37"/>
      <c r="AP260" s="37"/>
      <c r="AQ260" s="43">
        <v>1</v>
      </c>
      <c r="AR260" s="41"/>
      <c r="AS260" s="41">
        <v>259</v>
      </c>
      <c r="AT260" s="53" t="s">
        <v>1037</v>
      </c>
      <c r="AU260" s="54"/>
      <c r="AV260" s="54"/>
      <c r="AW260" s="4"/>
      <c r="AX260" s="4"/>
    </row>
    <row r="261" spans="1:50" ht="42" customHeight="1" x14ac:dyDescent="0.4">
      <c r="A261" s="35">
        <v>256</v>
      </c>
      <c r="B261" s="53" t="s">
        <v>1038</v>
      </c>
      <c r="C261" s="41" t="s">
        <v>52</v>
      </c>
      <c r="D261" s="41" t="s">
        <v>362</v>
      </c>
      <c r="E261" s="41">
        <v>1250</v>
      </c>
      <c r="F261" s="41"/>
      <c r="G261" s="53" t="s">
        <v>42</v>
      </c>
      <c r="H261" s="41"/>
      <c r="I261" s="41" t="s">
        <v>1039</v>
      </c>
      <c r="J261" s="41" t="s">
        <v>362</v>
      </c>
      <c r="K261" s="72">
        <v>44985</v>
      </c>
      <c r="L261" s="43">
        <v>375834</v>
      </c>
      <c r="M261" s="43">
        <v>285</v>
      </c>
      <c r="N261" s="44"/>
      <c r="O261" s="43">
        <v>1</v>
      </c>
      <c r="P261" s="45">
        <f t="shared" si="446"/>
        <v>1</v>
      </c>
      <c r="Q261" s="46">
        <f t="shared" ref="Q261:T261" si="535">AJ261</f>
        <v>1</v>
      </c>
      <c r="R261" s="46">
        <f t="shared" si="535"/>
        <v>1</v>
      </c>
      <c r="S261" s="46">
        <f t="shared" si="535"/>
        <v>1</v>
      </c>
      <c r="T261" s="47">
        <f t="shared" si="535"/>
        <v>1</v>
      </c>
      <c r="U261" s="48"/>
      <c r="V261" s="37"/>
      <c r="W261" s="37"/>
      <c r="X261" s="37"/>
      <c r="Y261" s="49"/>
      <c r="Z261" s="138"/>
      <c r="AA261" s="139"/>
      <c r="AB261" s="37"/>
      <c r="AC261" s="37"/>
      <c r="AD261" s="49"/>
      <c r="AE261" s="50"/>
      <c r="AF261" s="37"/>
      <c r="AG261" s="37"/>
      <c r="AH261" s="37"/>
      <c r="AI261" s="49"/>
      <c r="AJ261" s="52">
        <f t="shared" ref="AJ261:AN261" si="536">P261-Z261+AE261+U261</f>
        <v>1</v>
      </c>
      <c r="AK261" s="46">
        <f t="shared" si="536"/>
        <v>1</v>
      </c>
      <c r="AL261" s="46">
        <f t="shared" si="536"/>
        <v>1</v>
      </c>
      <c r="AM261" s="46">
        <f t="shared" si="536"/>
        <v>1</v>
      </c>
      <c r="AN261" s="46">
        <f t="shared" si="536"/>
        <v>1</v>
      </c>
      <c r="AO261" s="37"/>
      <c r="AP261" s="37"/>
      <c r="AQ261" s="43">
        <f t="shared" ref="AQ261:AQ271" si="537">AN261</f>
        <v>1</v>
      </c>
      <c r="AR261" s="41"/>
      <c r="AS261" s="41"/>
      <c r="AT261" s="53"/>
      <c r="AU261" s="54"/>
      <c r="AV261" s="54"/>
      <c r="AW261" s="4"/>
      <c r="AX261" s="4"/>
    </row>
    <row r="262" spans="1:50" ht="42" customHeight="1" x14ac:dyDescent="0.4">
      <c r="A262" s="35">
        <v>257</v>
      </c>
      <c r="B262" s="55" t="s">
        <v>1040</v>
      </c>
      <c r="C262" s="41" t="s">
        <v>52</v>
      </c>
      <c r="D262" s="63" t="s">
        <v>63</v>
      </c>
      <c r="E262" s="57" t="s">
        <v>577</v>
      </c>
      <c r="F262" s="64"/>
      <c r="G262" s="55" t="s">
        <v>42</v>
      </c>
      <c r="H262" s="64"/>
      <c r="I262" s="61" t="s">
        <v>1041</v>
      </c>
      <c r="J262" s="63" t="s">
        <v>63</v>
      </c>
      <c r="K262" s="66">
        <v>44592</v>
      </c>
      <c r="L262" s="43"/>
      <c r="M262" s="43"/>
      <c r="N262" s="41"/>
      <c r="O262" s="43">
        <v>2</v>
      </c>
      <c r="P262" s="45">
        <f t="shared" si="446"/>
        <v>2</v>
      </c>
      <c r="Q262" s="46">
        <f t="shared" ref="Q262:T262" si="538">AJ262</f>
        <v>2</v>
      </c>
      <c r="R262" s="46">
        <f t="shared" si="538"/>
        <v>2</v>
      </c>
      <c r="S262" s="46">
        <f t="shared" si="538"/>
        <v>2</v>
      </c>
      <c r="T262" s="47">
        <f t="shared" si="538"/>
        <v>2</v>
      </c>
      <c r="U262" s="48"/>
      <c r="V262" s="37"/>
      <c r="W262" s="37"/>
      <c r="X262" s="37"/>
      <c r="Y262" s="49"/>
      <c r="Z262" s="138"/>
      <c r="AA262" s="139"/>
      <c r="AB262" s="37"/>
      <c r="AC262" s="37"/>
      <c r="AD262" s="49"/>
      <c r="AE262" s="50"/>
      <c r="AF262" s="37"/>
      <c r="AG262" s="37"/>
      <c r="AH262" s="37"/>
      <c r="AI262" s="49"/>
      <c r="AJ262" s="52">
        <f t="shared" ref="AJ262:AN262" si="539">P262-Z262+AE262+U262</f>
        <v>2</v>
      </c>
      <c r="AK262" s="46">
        <f t="shared" si="539"/>
        <v>2</v>
      </c>
      <c r="AL262" s="46">
        <f t="shared" si="539"/>
        <v>2</v>
      </c>
      <c r="AM262" s="46">
        <f t="shared" si="539"/>
        <v>2</v>
      </c>
      <c r="AN262" s="46">
        <f t="shared" si="539"/>
        <v>2</v>
      </c>
      <c r="AO262" s="37"/>
      <c r="AP262" s="37"/>
      <c r="AQ262" s="43">
        <f t="shared" si="537"/>
        <v>2</v>
      </c>
      <c r="AR262" s="41"/>
      <c r="AS262" s="41"/>
      <c r="AT262" s="53"/>
      <c r="AU262" s="54"/>
      <c r="AV262" s="54"/>
      <c r="AW262" s="4"/>
      <c r="AX262" s="4"/>
    </row>
    <row r="263" spans="1:50" ht="42" customHeight="1" x14ac:dyDescent="0.4">
      <c r="A263" s="35">
        <v>258</v>
      </c>
      <c r="B263" s="55" t="s">
        <v>1042</v>
      </c>
      <c r="C263" s="41" t="s">
        <v>52</v>
      </c>
      <c r="D263" s="63" t="s">
        <v>63</v>
      </c>
      <c r="E263" s="57" t="s">
        <v>1043</v>
      </c>
      <c r="F263" s="64"/>
      <c r="G263" s="55" t="s">
        <v>42</v>
      </c>
      <c r="H263" s="64"/>
      <c r="I263" s="61" t="s">
        <v>1044</v>
      </c>
      <c r="J263" s="63" t="s">
        <v>63</v>
      </c>
      <c r="K263" s="66">
        <v>44592</v>
      </c>
      <c r="L263" s="43"/>
      <c r="M263" s="43"/>
      <c r="N263" s="41"/>
      <c r="O263" s="43">
        <v>8</v>
      </c>
      <c r="P263" s="45">
        <f t="shared" si="446"/>
        <v>8</v>
      </c>
      <c r="Q263" s="46">
        <f t="shared" ref="Q263:T263" si="540">AJ263</f>
        <v>8</v>
      </c>
      <c r="R263" s="46">
        <f t="shared" si="540"/>
        <v>8</v>
      </c>
      <c r="S263" s="46">
        <f t="shared" si="540"/>
        <v>8</v>
      </c>
      <c r="T263" s="47">
        <f t="shared" si="540"/>
        <v>8</v>
      </c>
      <c r="U263" s="48"/>
      <c r="V263" s="37"/>
      <c r="W263" s="37"/>
      <c r="X263" s="37"/>
      <c r="Y263" s="49"/>
      <c r="Z263" s="138"/>
      <c r="AA263" s="139"/>
      <c r="AB263" s="37"/>
      <c r="AC263" s="37"/>
      <c r="AD263" s="49"/>
      <c r="AE263" s="50"/>
      <c r="AF263" s="37"/>
      <c r="AG263" s="37"/>
      <c r="AH263" s="37"/>
      <c r="AI263" s="49"/>
      <c r="AJ263" s="52">
        <f t="shared" ref="AJ263:AN263" si="541">P263-Z263+AE263+U263</f>
        <v>8</v>
      </c>
      <c r="AK263" s="46">
        <f t="shared" si="541"/>
        <v>8</v>
      </c>
      <c r="AL263" s="46">
        <f t="shared" si="541"/>
        <v>8</v>
      </c>
      <c r="AM263" s="46">
        <f t="shared" si="541"/>
        <v>8</v>
      </c>
      <c r="AN263" s="46">
        <f t="shared" si="541"/>
        <v>8</v>
      </c>
      <c r="AO263" s="37"/>
      <c r="AP263" s="37"/>
      <c r="AQ263" s="43">
        <f t="shared" si="537"/>
        <v>8</v>
      </c>
      <c r="AR263" s="41"/>
      <c r="AS263" s="41"/>
      <c r="AT263" s="53"/>
      <c r="AU263" s="54"/>
      <c r="AV263" s="54"/>
      <c r="AW263" s="4"/>
      <c r="AX263" s="4"/>
    </row>
    <row r="264" spans="1:50" ht="42" customHeight="1" x14ac:dyDescent="0.4">
      <c r="A264" s="35">
        <v>259</v>
      </c>
      <c r="B264" s="55" t="s">
        <v>1045</v>
      </c>
      <c r="C264" s="41" t="s">
        <v>52</v>
      </c>
      <c r="D264" s="183" t="s">
        <v>58</v>
      </c>
      <c r="E264" s="57" t="s">
        <v>1046</v>
      </c>
      <c r="F264" s="64" t="s">
        <v>1047</v>
      </c>
      <c r="G264" s="55" t="s">
        <v>42</v>
      </c>
      <c r="H264" s="64"/>
      <c r="I264" s="61" t="s">
        <v>1048</v>
      </c>
      <c r="J264" s="74" t="s">
        <v>58</v>
      </c>
      <c r="K264" s="66">
        <v>44592</v>
      </c>
      <c r="L264" s="43"/>
      <c r="M264" s="43"/>
      <c r="N264" s="41"/>
      <c r="O264" s="43">
        <v>1</v>
      </c>
      <c r="P264" s="45">
        <f t="shared" si="446"/>
        <v>1</v>
      </c>
      <c r="Q264" s="46">
        <f t="shared" ref="Q264:T264" si="542">AJ264</f>
        <v>1</v>
      </c>
      <c r="R264" s="46">
        <f t="shared" si="542"/>
        <v>1</v>
      </c>
      <c r="S264" s="46">
        <f t="shared" si="542"/>
        <v>1</v>
      </c>
      <c r="T264" s="47">
        <f t="shared" si="542"/>
        <v>1</v>
      </c>
      <c r="U264" s="48"/>
      <c r="V264" s="37"/>
      <c r="W264" s="37"/>
      <c r="X264" s="37"/>
      <c r="Y264" s="49"/>
      <c r="Z264" s="138"/>
      <c r="AA264" s="139"/>
      <c r="AB264" s="37"/>
      <c r="AC264" s="37"/>
      <c r="AD264" s="49"/>
      <c r="AE264" s="50"/>
      <c r="AF264" s="37"/>
      <c r="AG264" s="37"/>
      <c r="AH264" s="37"/>
      <c r="AI264" s="49"/>
      <c r="AJ264" s="52">
        <f t="shared" ref="AJ264:AN264" si="543">P264-Z264+AE264+U264</f>
        <v>1</v>
      </c>
      <c r="AK264" s="46">
        <f t="shared" si="543"/>
        <v>1</v>
      </c>
      <c r="AL264" s="46">
        <f t="shared" si="543"/>
        <v>1</v>
      </c>
      <c r="AM264" s="46">
        <f t="shared" si="543"/>
        <v>1</v>
      </c>
      <c r="AN264" s="46">
        <f t="shared" si="543"/>
        <v>1</v>
      </c>
      <c r="AO264" s="37"/>
      <c r="AP264" s="37"/>
      <c r="AQ264" s="43">
        <f t="shared" si="537"/>
        <v>1</v>
      </c>
      <c r="AR264" s="41"/>
      <c r="AS264" s="41"/>
      <c r="AT264" s="53"/>
      <c r="AU264" s="54"/>
      <c r="AV264" s="54"/>
      <c r="AW264" s="4"/>
      <c r="AX264" s="4"/>
    </row>
    <row r="265" spans="1:50" ht="42" customHeight="1" x14ac:dyDescent="0.4">
      <c r="A265" s="35">
        <v>260</v>
      </c>
      <c r="B265" s="55" t="s">
        <v>1049</v>
      </c>
      <c r="C265" s="41" t="s">
        <v>52</v>
      </c>
      <c r="D265" s="184" t="s">
        <v>58</v>
      </c>
      <c r="E265" s="57" t="s">
        <v>1050</v>
      </c>
      <c r="F265" s="64" t="s">
        <v>1051</v>
      </c>
      <c r="G265" s="55" t="s">
        <v>42</v>
      </c>
      <c r="H265" s="64"/>
      <c r="I265" s="61" t="s">
        <v>1052</v>
      </c>
      <c r="J265" s="74" t="s">
        <v>58</v>
      </c>
      <c r="K265" s="72">
        <v>45138</v>
      </c>
      <c r="L265" s="43">
        <v>2130012</v>
      </c>
      <c r="M265" s="43">
        <v>417</v>
      </c>
      <c r="N265" s="41" t="s">
        <v>2027</v>
      </c>
      <c r="O265" s="43">
        <v>4</v>
      </c>
      <c r="P265" s="45">
        <f t="shared" si="446"/>
        <v>4</v>
      </c>
      <c r="Q265" s="46">
        <f t="shared" ref="Q265:T265" si="544">AJ265</f>
        <v>4</v>
      </c>
      <c r="R265" s="46">
        <f t="shared" si="544"/>
        <v>4</v>
      </c>
      <c r="S265" s="46">
        <f t="shared" si="544"/>
        <v>4</v>
      </c>
      <c r="T265" s="47">
        <f t="shared" si="544"/>
        <v>4</v>
      </c>
      <c r="U265" s="48"/>
      <c r="V265" s="37"/>
      <c r="W265" s="37"/>
      <c r="X265" s="37"/>
      <c r="Y265" s="49"/>
      <c r="Z265" s="138"/>
      <c r="AA265" s="139"/>
      <c r="AB265" s="37"/>
      <c r="AC265" s="37"/>
      <c r="AD265" s="49"/>
      <c r="AE265" s="50"/>
      <c r="AF265" s="37"/>
      <c r="AG265" s="37"/>
      <c r="AH265" s="37"/>
      <c r="AI265" s="49"/>
      <c r="AJ265" s="52">
        <f t="shared" ref="AJ265:AN265" si="545">P265-Z265+AE265+U265</f>
        <v>4</v>
      </c>
      <c r="AK265" s="46">
        <f t="shared" si="545"/>
        <v>4</v>
      </c>
      <c r="AL265" s="46">
        <f t="shared" si="545"/>
        <v>4</v>
      </c>
      <c r="AM265" s="46">
        <f t="shared" si="545"/>
        <v>4</v>
      </c>
      <c r="AN265" s="46">
        <f t="shared" si="545"/>
        <v>4</v>
      </c>
      <c r="AO265" s="37"/>
      <c r="AP265" s="38" t="s">
        <v>1053</v>
      </c>
      <c r="AQ265" s="43">
        <f t="shared" si="537"/>
        <v>4</v>
      </c>
      <c r="AR265" s="41"/>
      <c r="AS265" s="41"/>
      <c r="AT265" s="53"/>
      <c r="AU265" s="54"/>
      <c r="AV265" s="54"/>
      <c r="AW265" s="4"/>
      <c r="AX265" s="4"/>
    </row>
    <row r="266" spans="1:50" ht="42" customHeight="1" x14ac:dyDescent="0.4">
      <c r="A266" s="35">
        <v>261</v>
      </c>
      <c r="B266" s="38" t="s">
        <v>1054</v>
      </c>
      <c r="C266" s="41" t="s">
        <v>52</v>
      </c>
      <c r="D266" s="37" t="s">
        <v>59</v>
      </c>
      <c r="E266" s="37" t="s">
        <v>708</v>
      </c>
      <c r="F266" s="37"/>
      <c r="G266" s="38"/>
      <c r="H266" s="37"/>
      <c r="I266" s="37" t="s">
        <v>1055</v>
      </c>
      <c r="J266" s="37" t="s">
        <v>72</v>
      </c>
      <c r="K266" s="62">
        <v>44592</v>
      </c>
      <c r="L266" s="46"/>
      <c r="M266" s="46"/>
      <c r="N266" s="37"/>
      <c r="O266" s="43">
        <v>0</v>
      </c>
      <c r="P266" s="45">
        <f t="shared" si="446"/>
        <v>0</v>
      </c>
      <c r="Q266" s="46">
        <f t="shared" ref="Q266:T266" si="546">AJ266</f>
        <v>0</v>
      </c>
      <c r="R266" s="46">
        <f t="shared" si="546"/>
        <v>0</v>
      </c>
      <c r="S266" s="46">
        <f t="shared" si="546"/>
        <v>0</v>
      </c>
      <c r="T266" s="47">
        <f t="shared" si="546"/>
        <v>0</v>
      </c>
      <c r="U266" s="48"/>
      <c r="V266" s="37"/>
      <c r="W266" s="37"/>
      <c r="X266" s="37"/>
      <c r="Y266" s="49"/>
      <c r="Z266" s="50"/>
      <c r="AA266" s="37"/>
      <c r="AB266" s="37"/>
      <c r="AC266" s="37"/>
      <c r="AD266" s="49"/>
      <c r="AE266" s="50"/>
      <c r="AF266" s="37"/>
      <c r="AG266" s="37"/>
      <c r="AH266" s="37"/>
      <c r="AI266" s="49"/>
      <c r="AJ266" s="52">
        <f t="shared" ref="AJ266:AN266" si="547">P266-Z266+AE266+U266</f>
        <v>0</v>
      </c>
      <c r="AK266" s="46">
        <f t="shared" si="547"/>
        <v>0</v>
      </c>
      <c r="AL266" s="46">
        <f t="shared" si="547"/>
        <v>0</v>
      </c>
      <c r="AM266" s="46">
        <f t="shared" si="547"/>
        <v>0</v>
      </c>
      <c r="AN266" s="46">
        <f t="shared" si="547"/>
        <v>0</v>
      </c>
      <c r="AO266" s="37"/>
      <c r="AP266" s="37"/>
      <c r="AQ266" s="43">
        <f t="shared" si="537"/>
        <v>0</v>
      </c>
      <c r="AR266" s="37"/>
      <c r="AS266" s="37"/>
      <c r="AT266" s="38"/>
      <c r="AU266" s="185"/>
      <c r="AV266" s="185"/>
      <c r="AW266" s="4"/>
      <c r="AX266" s="4"/>
    </row>
    <row r="267" spans="1:50" ht="42" customHeight="1" x14ac:dyDescent="0.5">
      <c r="A267" s="35">
        <v>262</v>
      </c>
      <c r="B267" s="53" t="s">
        <v>1056</v>
      </c>
      <c r="C267" s="41" t="s">
        <v>52</v>
      </c>
      <c r="D267" s="105" t="s">
        <v>334</v>
      </c>
      <c r="E267" s="186" t="s">
        <v>1057</v>
      </c>
      <c r="F267" s="41"/>
      <c r="G267" s="53" t="s">
        <v>42</v>
      </c>
      <c r="H267" s="41"/>
      <c r="I267" s="41" t="s">
        <v>1058</v>
      </c>
      <c r="J267" s="187"/>
      <c r="K267" s="188">
        <v>44592</v>
      </c>
      <c r="L267" s="189"/>
      <c r="M267" s="189"/>
      <c r="N267" s="187"/>
      <c r="O267" s="43">
        <v>2</v>
      </c>
      <c r="P267" s="45">
        <f t="shared" si="446"/>
        <v>2</v>
      </c>
      <c r="Q267" s="46">
        <f t="shared" ref="Q267:T267" si="548">AJ267</f>
        <v>2</v>
      </c>
      <c r="R267" s="46">
        <f t="shared" si="548"/>
        <v>2</v>
      </c>
      <c r="S267" s="46">
        <f t="shared" si="548"/>
        <v>2</v>
      </c>
      <c r="T267" s="47">
        <f t="shared" si="548"/>
        <v>2</v>
      </c>
      <c r="U267" s="48"/>
      <c r="V267" s="37"/>
      <c r="W267" s="37"/>
      <c r="X267" s="37"/>
      <c r="Y267" s="49"/>
      <c r="Z267" s="138"/>
      <c r="AA267" s="139"/>
      <c r="AB267" s="37"/>
      <c r="AC267" s="37"/>
      <c r="AD267" s="49"/>
      <c r="AE267" s="50"/>
      <c r="AF267" s="37"/>
      <c r="AG267" s="37"/>
      <c r="AH267" s="37"/>
      <c r="AI267" s="49"/>
      <c r="AJ267" s="52">
        <f t="shared" ref="AJ267:AN267" si="549">P267-Z267+AE267+U267</f>
        <v>2</v>
      </c>
      <c r="AK267" s="46">
        <f t="shared" si="549"/>
        <v>2</v>
      </c>
      <c r="AL267" s="46">
        <f t="shared" si="549"/>
        <v>2</v>
      </c>
      <c r="AM267" s="46">
        <f t="shared" si="549"/>
        <v>2</v>
      </c>
      <c r="AN267" s="46">
        <f t="shared" si="549"/>
        <v>2</v>
      </c>
      <c r="AO267" s="37"/>
      <c r="AP267" s="38" t="s">
        <v>1059</v>
      </c>
      <c r="AQ267" s="43">
        <f t="shared" si="537"/>
        <v>2</v>
      </c>
      <c r="AR267" s="41"/>
      <c r="AS267" s="41"/>
      <c r="AT267" s="53"/>
      <c r="AU267" s="54"/>
      <c r="AV267" s="54"/>
      <c r="AW267" s="4"/>
      <c r="AX267" s="4"/>
    </row>
    <row r="268" spans="1:50" ht="42" customHeight="1" x14ac:dyDescent="0.4">
      <c r="A268" s="35">
        <v>263</v>
      </c>
      <c r="B268" s="44" t="s">
        <v>1060</v>
      </c>
      <c r="C268" s="41" t="s">
        <v>52</v>
      </c>
      <c r="D268" s="105" t="s">
        <v>334</v>
      </c>
      <c r="E268" s="41"/>
      <c r="F268" s="41"/>
      <c r="G268" s="44"/>
      <c r="H268" s="41"/>
      <c r="I268" s="44"/>
      <c r="J268" s="44"/>
      <c r="K268" s="41"/>
      <c r="L268" s="43"/>
      <c r="M268" s="43"/>
      <c r="N268" s="44"/>
      <c r="O268" s="43">
        <v>1</v>
      </c>
      <c r="P268" s="45">
        <f t="shared" si="446"/>
        <v>1</v>
      </c>
      <c r="Q268" s="46">
        <f t="shared" ref="Q268:T268" si="550">AJ268</f>
        <v>1</v>
      </c>
      <c r="R268" s="46">
        <f t="shared" si="550"/>
        <v>1</v>
      </c>
      <c r="S268" s="46">
        <f t="shared" si="550"/>
        <v>1</v>
      </c>
      <c r="T268" s="47">
        <f t="shared" si="550"/>
        <v>1</v>
      </c>
      <c r="U268" s="48"/>
      <c r="V268" s="37"/>
      <c r="W268" s="37"/>
      <c r="X268" s="37"/>
      <c r="Y268" s="49"/>
      <c r="Z268" s="50"/>
      <c r="AA268" s="37"/>
      <c r="AB268" s="37"/>
      <c r="AC268" s="37"/>
      <c r="AD268" s="49"/>
      <c r="AE268" s="50"/>
      <c r="AF268" s="37"/>
      <c r="AG268" s="37"/>
      <c r="AH268" s="37"/>
      <c r="AI268" s="49"/>
      <c r="AJ268" s="52">
        <f t="shared" ref="AJ268:AN268" si="551">P268-Z268+AE268+U268</f>
        <v>1</v>
      </c>
      <c r="AK268" s="46">
        <f t="shared" si="551"/>
        <v>1</v>
      </c>
      <c r="AL268" s="46">
        <f t="shared" si="551"/>
        <v>1</v>
      </c>
      <c r="AM268" s="46">
        <f t="shared" si="551"/>
        <v>1</v>
      </c>
      <c r="AN268" s="46">
        <f t="shared" si="551"/>
        <v>1</v>
      </c>
      <c r="AO268" s="37"/>
      <c r="AP268" s="37"/>
      <c r="AQ268" s="43">
        <f t="shared" si="537"/>
        <v>1</v>
      </c>
      <c r="AR268" s="41"/>
      <c r="AS268" s="41"/>
      <c r="AT268" s="53"/>
      <c r="AU268" s="54"/>
      <c r="AV268" s="54"/>
      <c r="AW268" s="4"/>
      <c r="AX268" s="4"/>
    </row>
    <row r="269" spans="1:50" ht="42" customHeight="1" x14ac:dyDescent="0.4">
      <c r="A269" s="35">
        <v>264</v>
      </c>
      <c r="B269" s="44" t="s">
        <v>1061</v>
      </c>
      <c r="C269" s="44" t="s">
        <v>74</v>
      </c>
      <c r="D269" s="41"/>
      <c r="E269" s="41" t="s">
        <v>1062</v>
      </c>
      <c r="F269" s="41"/>
      <c r="G269" s="44"/>
      <c r="H269" s="41"/>
      <c r="I269" s="44"/>
      <c r="J269" s="44"/>
      <c r="K269" s="41"/>
      <c r="L269" s="43"/>
      <c r="M269" s="43"/>
      <c r="N269" s="44"/>
      <c r="O269" s="43">
        <v>1</v>
      </c>
      <c r="P269" s="45">
        <f t="shared" si="446"/>
        <v>1</v>
      </c>
      <c r="Q269" s="46">
        <f t="shared" ref="Q269:T269" si="552">AJ269</f>
        <v>1</v>
      </c>
      <c r="R269" s="46">
        <f t="shared" si="552"/>
        <v>1</v>
      </c>
      <c r="S269" s="46">
        <f t="shared" si="552"/>
        <v>1</v>
      </c>
      <c r="T269" s="47">
        <f t="shared" si="552"/>
        <v>1</v>
      </c>
      <c r="U269" s="48"/>
      <c r="V269" s="37"/>
      <c r="W269" s="37"/>
      <c r="X269" s="37"/>
      <c r="Y269" s="49"/>
      <c r="Z269" s="50"/>
      <c r="AA269" s="37"/>
      <c r="AB269" s="37"/>
      <c r="AC269" s="37"/>
      <c r="AD269" s="49"/>
      <c r="AE269" s="50"/>
      <c r="AF269" s="37"/>
      <c r="AG269" s="37"/>
      <c r="AH269" s="37"/>
      <c r="AI269" s="49"/>
      <c r="AJ269" s="52">
        <f t="shared" ref="AJ269:AN269" si="553">P269-Z269+AE269+U269</f>
        <v>1</v>
      </c>
      <c r="AK269" s="46">
        <f t="shared" si="553"/>
        <v>1</v>
      </c>
      <c r="AL269" s="46">
        <f t="shared" si="553"/>
        <v>1</v>
      </c>
      <c r="AM269" s="46">
        <f t="shared" si="553"/>
        <v>1</v>
      </c>
      <c r="AN269" s="46">
        <f t="shared" si="553"/>
        <v>1</v>
      </c>
      <c r="AO269" s="37"/>
      <c r="AP269" s="37"/>
      <c r="AQ269" s="43">
        <f t="shared" si="537"/>
        <v>1</v>
      </c>
      <c r="AR269" s="41"/>
      <c r="AS269" s="41"/>
      <c r="AT269" s="53"/>
      <c r="AU269" s="54"/>
      <c r="AV269" s="54"/>
      <c r="AW269" s="4"/>
      <c r="AX269" s="4"/>
    </row>
    <row r="270" spans="1:50" ht="42" customHeight="1" x14ac:dyDescent="0.5">
      <c r="A270" s="35">
        <v>265</v>
      </c>
      <c r="B270" s="53" t="s">
        <v>1064</v>
      </c>
      <c r="C270" s="41" t="s">
        <v>52</v>
      </c>
      <c r="D270" s="190" t="s">
        <v>334</v>
      </c>
      <c r="E270" s="186" t="s">
        <v>1065</v>
      </c>
      <c r="F270" s="41"/>
      <c r="G270" s="53" t="s">
        <v>42</v>
      </c>
      <c r="H270" s="41"/>
      <c r="I270" s="41" t="s">
        <v>1066</v>
      </c>
      <c r="J270" s="187"/>
      <c r="K270" s="188">
        <v>44592</v>
      </c>
      <c r="L270" s="189"/>
      <c r="M270" s="189"/>
      <c r="N270" s="187"/>
      <c r="O270" s="43">
        <v>1</v>
      </c>
      <c r="P270" s="45">
        <f t="shared" si="446"/>
        <v>1</v>
      </c>
      <c r="Q270" s="46">
        <f t="shared" ref="Q270:T270" si="554">AJ270</f>
        <v>1</v>
      </c>
      <c r="R270" s="46">
        <f t="shared" si="554"/>
        <v>1</v>
      </c>
      <c r="S270" s="46">
        <f t="shared" si="554"/>
        <v>1</v>
      </c>
      <c r="T270" s="47">
        <f t="shared" si="554"/>
        <v>1</v>
      </c>
      <c r="U270" s="48"/>
      <c r="V270" s="37"/>
      <c r="W270" s="37"/>
      <c r="X270" s="37"/>
      <c r="Y270" s="49"/>
      <c r="Z270" s="138"/>
      <c r="AA270" s="139"/>
      <c r="AB270" s="37"/>
      <c r="AC270" s="37"/>
      <c r="AD270" s="49"/>
      <c r="AE270" s="50"/>
      <c r="AF270" s="37"/>
      <c r="AG270" s="37"/>
      <c r="AH270" s="37"/>
      <c r="AI270" s="49"/>
      <c r="AJ270" s="52">
        <f t="shared" ref="AJ270:AN270" si="555">P270-Z270+AE270+U270</f>
        <v>1</v>
      </c>
      <c r="AK270" s="46">
        <f t="shared" si="555"/>
        <v>1</v>
      </c>
      <c r="AL270" s="46">
        <f t="shared" si="555"/>
        <v>1</v>
      </c>
      <c r="AM270" s="46">
        <f t="shared" si="555"/>
        <v>1</v>
      </c>
      <c r="AN270" s="46">
        <f t="shared" si="555"/>
        <v>1</v>
      </c>
      <c r="AO270" s="37"/>
      <c r="AP270" s="37"/>
      <c r="AQ270" s="43">
        <f t="shared" si="537"/>
        <v>1</v>
      </c>
      <c r="AR270" s="43"/>
      <c r="AS270" s="43"/>
      <c r="AT270" s="134"/>
      <c r="AU270" s="191"/>
      <c r="AV270" s="191"/>
      <c r="AW270" s="191"/>
      <c r="AX270" s="191"/>
    </row>
    <row r="271" spans="1:50" ht="42" customHeight="1" x14ac:dyDescent="0.5">
      <c r="A271" s="35">
        <v>266</v>
      </c>
      <c r="B271" s="53" t="s">
        <v>1067</v>
      </c>
      <c r="C271" s="41" t="s">
        <v>38</v>
      </c>
      <c r="D271" s="190" t="s">
        <v>334</v>
      </c>
      <c r="E271" s="186" t="s">
        <v>1065</v>
      </c>
      <c r="F271" s="41"/>
      <c r="G271" s="53" t="s">
        <v>42</v>
      </c>
      <c r="H271" s="41"/>
      <c r="I271" s="41" t="s">
        <v>1068</v>
      </c>
      <c r="J271" s="187"/>
      <c r="K271" s="188">
        <v>44592</v>
      </c>
      <c r="L271" s="189"/>
      <c r="M271" s="189"/>
      <c r="N271" s="187"/>
      <c r="O271" s="43">
        <v>1</v>
      </c>
      <c r="P271" s="45">
        <f t="shared" si="446"/>
        <v>1</v>
      </c>
      <c r="Q271" s="46">
        <f t="shared" ref="Q271:T271" si="556">AJ271</f>
        <v>1</v>
      </c>
      <c r="R271" s="46">
        <f t="shared" si="556"/>
        <v>1</v>
      </c>
      <c r="S271" s="46">
        <f t="shared" si="556"/>
        <v>1</v>
      </c>
      <c r="T271" s="47">
        <f t="shared" si="556"/>
        <v>1</v>
      </c>
      <c r="U271" s="48"/>
      <c r="V271" s="37"/>
      <c r="W271" s="37"/>
      <c r="X271" s="37"/>
      <c r="Y271" s="49"/>
      <c r="Z271" s="138"/>
      <c r="AA271" s="139"/>
      <c r="AB271" s="37"/>
      <c r="AC271" s="37"/>
      <c r="AD271" s="49"/>
      <c r="AE271" s="50"/>
      <c r="AF271" s="37"/>
      <c r="AG271" s="37"/>
      <c r="AH271" s="37"/>
      <c r="AI271" s="49"/>
      <c r="AJ271" s="52">
        <f t="shared" ref="AJ271:AN271" si="557">P271-Z271+AE271+U271</f>
        <v>1</v>
      </c>
      <c r="AK271" s="46">
        <f t="shared" si="557"/>
        <v>1</v>
      </c>
      <c r="AL271" s="46">
        <f t="shared" si="557"/>
        <v>1</v>
      </c>
      <c r="AM271" s="46">
        <f t="shared" si="557"/>
        <v>1</v>
      </c>
      <c r="AN271" s="46">
        <f t="shared" si="557"/>
        <v>1</v>
      </c>
      <c r="AO271" s="37"/>
      <c r="AP271" s="37"/>
      <c r="AQ271" s="43">
        <f t="shared" si="537"/>
        <v>1</v>
      </c>
      <c r="AR271" s="43"/>
      <c r="AS271" s="43"/>
      <c r="AT271" s="134"/>
      <c r="AU271" s="191"/>
      <c r="AV271" s="191"/>
      <c r="AW271" s="191"/>
      <c r="AX271" s="191"/>
    </row>
    <row r="272" spans="1:50" ht="27.75" customHeight="1" x14ac:dyDescent="0.4">
      <c r="A272" s="4"/>
      <c r="B272" s="53" t="s">
        <v>2028</v>
      </c>
      <c r="C272" s="4"/>
      <c r="D272" s="4"/>
      <c r="E272" s="4"/>
      <c r="F272" s="19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>
        <v>3</v>
      </c>
      <c r="AR272" s="4"/>
      <c r="AS272" s="4"/>
      <c r="AT272" s="4"/>
      <c r="AU272" s="4"/>
      <c r="AV272" s="4"/>
      <c r="AW272" s="4"/>
      <c r="AX272" s="4"/>
    </row>
    <row r="273" spans="1:50" ht="25.5" customHeight="1" x14ac:dyDescent="0.4">
      <c r="A273" s="4"/>
      <c r="B273" s="53" t="s">
        <v>607</v>
      </c>
      <c r="C273" s="4"/>
      <c r="D273" s="158"/>
      <c r="E273" s="158" t="s">
        <v>640</v>
      </c>
      <c r="F273" s="195"/>
      <c r="G273" s="4"/>
      <c r="H273" s="158"/>
      <c r="I273" s="4"/>
      <c r="J273" s="4"/>
      <c r="K273" s="158"/>
      <c r="L273" s="196"/>
      <c r="M273" s="196"/>
      <c r="N273" s="4"/>
      <c r="O273" s="4"/>
      <c r="P273" s="197"/>
      <c r="Q273" s="4"/>
      <c r="R273" s="4"/>
      <c r="S273" s="4"/>
      <c r="T273" s="4"/>
      <c r="U273" s="4"/>
      <c r="V273" s="4"/>
      <c r="W273" s="4"/>
      <c r="X273" s="4"/>
      <c r="Y273" s="4"/>
      <c r="Z273" s="198"/>
      <c r="AA273" s="4"/>
      <c r="AB273" s="4"/>
      <c r="AC273" s="4"/>
      <c r="AD273" s="4"/>
      <c r="AE273" s="4"/>
      <c r="AF273" s="4"/>
      <c r="AG273" s="4"/>
      <c r="AH273" s="4"/>
      <c r="AI273" s="4"/>
      <c r="AJ273" s="663"/>
      <c r="AK273" s="663"/>
      <c r="AL273" s="663"/>
      <c r="AM273" s="663"/>
      <c r="AN273" s="663"/>
      <c r="AO273" s="663"/>
      <c r="AP273" s="663"/>
      <c r="AQ273" s="4">
        <v>2</v>
      </c>
      <c r="AR273" s="4"/>
      <c r="AS273" s="4"/>
      <c r="AT273" s="4"/>
      <c r="AU273" s="4"/>
      <c r="AV273" s="4"/>
      <c r="AW273" s="4"/>
      <c r="AX273" s="4"/>
    </row>
    <row r="274" spans="1:50" ht="27" customHeight="1" x14ac:dyDescent="0.4">
      <c r="A274" s="4"/>
      <c r="B274" s="53" t="s">
        <v>2029</v>
      </c>
      <c r="C274" s="4"/>
      <c r="D274" s="158"/>
      <c r="E274" s="158"/>
      <c r="F274" s="195" t="s">
        <v>2030</v>
      </c>
      <c r="G274" s="4"/>
      <c r="H274" s="158"/>
      <c r="I274" s="4"/>
      <c r="J274" s="4"/>
      <c r="K274" s="158"/>
      <c r="L274" s="196"/>
      <c r="M274" s="196"/>
      <c r="N274" s="4"/>
      <c r="O274" s="4"/>
      <c r="P274" s="197"/>
      <c r="Q274" s="4"/>
      <c r="R274" s="4"/>
      <c r="S274" s="4"/>
      <c r="T274" s="4"/>
      <c r="U274" s="4"/>
      <c r="V274" s="4"/>
      <c r="W274" s="4"/>
      <c r="X274" s="4"/>
      <c r="Y274" s="4"/>
      <c r="Z274" s="198"/>
      <c r="AA274" s="4"/>
      <c r="AB274" s="4"/>
      <c r="AC274" s="4"/>
      <c r="AD274" s="4"/>
      <c r="AE274" s="4"/>
      <c r="AF274" s="4"/>
      <c r="AG274" s="4"/>
      <c r="AH274" s="4"/>
      <c r="AI274" s="4"/>
      <c r="AJ274" s="663"/>
      <c r="AK274" s="663"/>
      <c r="AL274" s="663"/>
      <c r="AM274" s="663"/>
      <c r="AN274" s="663"/>
      <c r="AO274" s="663"/>
      <c r="AP274" s="663"/>
      <c r="AQ274" s="4">
        <v>2</v>
      </c>
      <c r="AR274" s="4"/>
      <c r="AS274" s="4"/>
      <c r="AT274" s="4"/>
      <c r="AU274" s="4"/>
      <c r="AV274" s="4"/>
      <c r="AW274" s="4"/>
      <c r="AX274" s="4"/>
    </row>
    <row r="275" spans="1:50" ht="23.25" customHeight="1" x14ac:dyDescent="0.4">
      <c r="A275" s="4"/>
      <c r="B275" s="53" t="s">
        <v>2031</v>
      </c>
      <c r="C275" s="4"/>
      <c r="D275" s="158"/>
      <c r="E275" s="158"/>
      <c r="F275" s="195"/>
      <c r="G275" s="4"/>
      <c r="H275" s="158"/>
      <c r="I275" s="4"/>
      <c r="J275" s="4"/>
      <c r="K275" s="158"/>
      <c r="L275" s="196"/>
      <c r="M275" s="196"/>
      <c r="N275" s="4"/>
      <c r="O275" s="4"/>
      <c r="P275" s="197"/>
      <c r="Q275" s="4"/>
      <c r="R275" s="4"/>
      <c r="S275" s="4"/>
      <c r="T275" s="4"/>
      <c r="U275" s="4"/>
      <c r="V275" s="4"/>
      <c r="W275" s="4"/>
      <c r="X275" s="4"/>
      <c r="Y275" s="4"/>
      <c r="Z275" s="198"/>
      <c r="AA275" s="4"/>
      <c r="AB275" s="4"/>
      <c r="AC275" s="4"/>
      <c r="AD275" s="4"/>
      <c r="AE275" s="4"/>
      <c r="AF275" s="4"/>
      <c r="AG275" s="4"/>
      <c r="AH275" s="4"/>
      <c r="AI275" s="4"/>
      <c r="AJ275" s="663"/>
      <c r="AK275" s="663"/>
      <c r="AL275" s="663"/>
      <c r="AM275" s="663"/>
      <c r="AN275" s="663"/>
      <c r="AO275" s="663"/>
      <c r="AP275" s="663"/>
      <c r="AQ275" s="4"/>
      <c r="AR275" s="4"/>
      <c r="AS275" s="4"/>
      <c r="AT275" s="4"/>
      <c r="AU275" s="4"/>
      <c r="AV275" s="4"/>
      <c r="AW275" s="4"/>
      <c r="AX275" s="4"/>
    </row>
    <row r="276" spans="1:50" ht="15.75" customHeight="1" x14ac:dyDescent="0.4">
      <c r="A276" s="4"/>
      <c r="B276" s="53"/>
      <c r="C276" s="4"/>
      <c r="D276" s="158"/>
      <c r="E276" s="158"/>
      <c r="F276" s="195"/>
      <c r="G276" s="4"/>
      <c r="H276" s="158"/>
      <c r="I276" s="4"/>
      <c r="J276" s="4"/>
      <c r="K276" s="158"/>
      <c r="L276" s="196"/>
      <c r="M276" s="196"/>
      <c r="N276" s="4"/>
      <c r="O276" s="4"/>
      <c r="P276" s="197"/>
      <c r="Q276" s="4"/>
      <c r="R276" s="4"/>
      <c r="S276" s="4"/>
      <c r="T276" s="4"/>
      <c r="U276" s="4"/>
      <c r="V276" s="4"/>
      <c r="W276" s="4"/>
      <c r="X276" s="4"/>
      <c r="Y276" s="4"/>
      <c r="Z276" s="198"/>
      <c r="AA276" s="4"/>
      <c r="AB276" s="4"/>
      <c r="AC276" s="4"/>
      <c r="AD276" s="4"/>
      <c r="AE276" s="4"/>
      <c r="AF276" s="4"/>
      <c r="AG276" s="4"/>
      <c r="AH276" s="4"/>
      <c r="AI276" s="4"/>
      <c r="AJ276" s="663"/>
      <c r="AK276" s="663"/>
      <c r="AL276" s="663"/>
      <c r="AM276" s="663"/>
      <c r="AN276" s="663"/>
      <c r="AO276" s="663"/>
      <c r="AP276" s="663"/>
      <c r="AQ276" s="4"/>
      <c r="AR276" s="4"/>
      <c r="AS276" s="4"/>
      <c r="AT276" s="4"/>
      <c r="AU276" s="4"/>
      <c r="AV276" s="4"/>
      <c r="AW276" s="4"/>
      <c r="AX276" s="4"/>
    </row>
    <row r="277" spans="1:50" ht="15.75" customHeight="1" x14ac:dyDescent="0.4">
      <c r="A277" s="4"/>
      <c r="B277" s="53"/>
      <c r="C277" s="4"/>
      <c r="D277" s="158"/>
      <c r="E277" s="158"/>
      <c r="F277" s="195"/>
      <c r="G277" s="4"/>
      <c r="H277" s="158"/>
      <c r="I277" s="4"/>
      <c r="J277" s="4"/>
      <c r="K277" s="158"/>
      <c r="L277" s="196"/>
      <c r="M277" s="196"/>
      <c r="N277" s="4"/>
      <c r="O277" s="4"/>
      <c r="P277" s="197"/>
      <c r="Q277" s="4"/>
      <c r="R277" s="4"/>
      <c r="S277" s="4"/>
      <c r="T277" s="4"/>
      <c r="U277" s="4"/>
      <c r="V277" s="4"/>
      <c r="W277" s="4"/>
      <c r="X277" s="4"/>
      <c r="Y277" s="4"/>
      <c r="Z277" s="198"/>
      <c r="AA277" s="4"/>
      <c r="AB277" s="4"/>
      <c r="AC277" s="4"/>
      <c r="AD277" s="4"/>
      <c r="AE277" s="4"/>
      <c r="AF277" s="4"/>
      <c r="AG277" s="4"/>
      <c r="AH277" s="4"/>
      <c r="AI277" s="4"/>
      <c r="AJ277" s="663"/>
      <c r="AK277" s="663"/>
      <c r="AL277" s="663"/>
      <c r="AM277" s="663"/>
      <c r="AN277" s="663"/>
      <c r="AO277" s="663"/>
      <c r="AP277" s="663"/>
      <c r="AQ277" s="4"/>
      <c r="AR277" s="4"/>
      <c r="AS277" s="4"/>
      <c r="AT277" s="4"/>
      <c r="AU277" s="4"/>
      <c r="AV277" s="4"/>
      <c r="AW277" s="4"/>
      <c r="AX277" s="4"/>
    </row>
    <row r="278" spans="1:50" ht="15.75" customHeight="1" x14ac:dyDescent="0.4">
      <c r="A278" s="4"/>
      <c r="B278" s="53"/>
      <c r="C278" s="4"/>
      <c r="D278" s="158"/>
      <c r="E278" s="158"/>
      <c r="F278" s="195"/>
      <c r="G278" s="4"/>
      <c r="H278" s="158"/>
      <c r="I278" s="4"/>
      <c r="J278" s="4"/>
      <c r="K278" s="158"/>
      <c r="L278" s="196"/>
      <c r="M278" s="196"/>
      <c r="N278" s="4"/>
      <c r="O278" s="4"/>
      <c r="P278" s="197"/>
      <c r="Q278" s="4"/>
      <c r="R278" s="4"/>
      <c r="S278" s="4"/>
      <c r="T278" s="4"/>
      <c r="U278" s="4"/>
      <c r="V278" s="4"/>
      <c r="W278" s="4"/>
      <c r="X278" s="4"/>
      <c r="Y278" s="4"/>
      <c r="Z278" s="198"/>
      <c r="AA278" s="4"/>
      <c r="AB278" s="4"/>
      <c r="AC278" s="4"/>
      <c r="AD278" s="4"/>
      <c r="AE278" s="4"/>
      <c r="AF278" s="4"/>
      <c r="AG278" s="4"/>
      <c r="AH278" s="4"/>
      <c r="AI278" s="4"/>
      <c r="AJ278" s="663"/>
      <c r="AK278" s="663"/>
      <c r="AL278" s="663"/>
      <c r="AM278" s="663"/>
      <c r="AN278" s="663"/>
      <c r="AO278" s="663"/>
      <c r="AP278" s="663"/>
      <c r="AQ278" s="4"/>
      <c r="AR278" s="4"/>
      <c r="AS278" s="4"/>
      <c r="AT278" s="4"/>
      <c r="AU278" s="4"/>
      <c r="AV278" s="4"/>
      <c r="AW278" s="4"/>
      <c r="AX278" s="4"/>
    </row>
    <row r="279" spans="1:50" ht="15.75" customHeight="1" x14ac:dyDescent="0.4">
      <c r="A279" s="4"/>
      <c r="B279" s="53"/>
      <c r="C279" s="4"/>
      <c r="D279" s="158"/>
      <c r="E279" s="158"/>
      <c r="F279" s="195"/>
      <c r="G279" s="4"/>
      <c r="H279" s="158"/>
      <c r="I279" s="4"/>
      <c r="J279" s="4"/>
      <c r="K279" s="158"/>
      <c r="L279" s="196"/>
      <c r="M279" s="196"/>
      <c r="N279" s="4"/>
      <c r="O279" s="4"/>
      <c r="P279" s="197"/>
      <c r="Q279" s="4"/>
      <c r="R279" s="4"/>
      <c r="S279" s="4"/>
      <c r="T279" s="4"/>
      <c r="U279" s="4"/>
      <c r="V279" s="4"/>
      <c r="W279" s="4"/>
      <c r="X279" s="4"/>
      <c r="Y279" s="4"/>
      <c r="Z279" s="198"/>
      <c r="AA279" s="4"/>
      <c r="AB279" s="4"/>
      <c r="AC279" s="4"/>
      <c r="AD279" s="4"/>
      <c r="AE279" s="4"/>
      <c r="AF279" s="4"/>
      <c r="AG279" s="4"/>
      <c r="AH279" s="4"/>
      <c r="AI279" s="4"/>
      <c r="AJ279" s="663"/>
      <c r="AK279" s="663"/>
      <c r="AL279" s="663"/>
      <c r="AM279" s="663"/>
      <c r="AN279" s="663"/>
      <c r="AO279" s="663"/>
      <c r="AP279" s="663"/>
      <c r="AQ279" s="4"/>
      <c r="AR279" s="4"/>
      <c r="AS279" s="4"/>
      <c r="AT279" s="4"/>
      <c r="AU279" s="4"/>
      <c r="AV279" s="4"/>
      <c r="AW279" s="4"/>
      <c r="AX279" s="4"/>
    </row>
    <row r="280" spans="1:50" ht="15.75" customHeight="1" x14ac:dyDescent="0.4">
      <c r="A280" s="4"/>
      <c r="B280" s="53"/>
      <c r="C280" s="4"/>
      <c r="D280" s="158"/>
      <c r="E280" s="158"/>
      <c r="F280" s="195"/>
      <c r="G280" s="4"/>
      <c r="H280" s="158"/>
      <c r="I280" s="4"/>
      <c r="J280" s="4"/>
      <c r="K280" s="158"/>
      <c r="L280" s="196"/>
      <c r="M280" s="196"/>
      <c r="N280" s="4"/>
      <c r="O280" s="4"/>
      <c r="P280" s="197"/>
      <c r="Q280" s="4"/>
      <c r="R280" s="4"/>
      <c r="S280" s="4"/>
      <c r="T280" s="4"/>
      <c r="U280" s="4"/>
      <c r="V280" s="4"/>
      <c r="W280" s="4"/>
      <c r="X280" s="4"/>
      <c r="Y280" s="4"/>
      <c r="Z280" s="198"/>
      <c r="AA280" s="4"/>
      <c r="AB280" s="4"/>
      <c r="AC280" s="4"/>
      <c r="AD280" s="4"/>
      <c r="AE280" s="4"/>
      <c r="AF280" s="4"/>
      <c r="AG280" s="4"/>
      <c r="AH280" s="4"/>
      <c r="AI280" s="4"/>
      <c r="AJ280" s="663"/>
      <c r="AK280" s="663"/>
      <c r="AL280" s="663"/>
      <c r="AM280" s="663"/>
      <c r="AN280" s="663"/>
      <c r="AO280" s="663"/>
      <c r="AP280" s="663"/>
      <c r="AQ280" s="4"/>
      <c r="AR280" s="4"/>
      <c r="AS280" s="4"/>
      <c r="AT280" s="4"/>
      <c r="AU280" s="4"/>
      <c r="AV280" s="4"/>
      <c r="AW280" s="4"/>
      <c r="AX280" s="4"/>
    </row>
    <row r="281" spans="1:50" ht="15.75" customHeight="1" x14ac:dyDescent="0.4">
      <c r="A281" s="4"/>
      <c r="B281" s="53"/>
      <c r="C281" s="4"/>
      <c r="D281" s="158"/>
      <c r="E281" s="158"/>
      <c r="F281" s="195"/>
      <c r="G281" s="4"/>
      <c r="H281" s="158"/>
      <c r="I281" s="4"/>
      <c r="J281" s="4"/>
      <c r="K281" s="158"/>
      <c r="L281" s="196"/>
      <c r="M281" s="196"/>
      <c r="N281" s="4"/>
      <c r="O281" s="4"/>
      <c r="P281" s="197"/>
      <c r="Q281" s="4"/>
      <c r="R281" s="4"/>
      <c r="S281" s="4"/>
      <c r="T281" s="4"/>
      <c r="U281" s="4"/>
      <c r="V281" s="4"/>
      <c r="W281" s="4"/>
      <c r="X281" s="4"/>
      <c r="Y281" s="4"/>
      <c r="Z281" s="198"/>
      <c r="AA281" s="4"/>
      <c r="AB281" s="4"/>
      <c r="AC281" s="4"/>
      <c r="AD281" s="4"/>
      <c r="AE281" s="4"/>
      <c r="AF281" s="4"/>
      <c r="AG281" s="4"/>
      <c r="AH281" s="4"/>
      <c r="AI281" s="4"/>
      <c r="AJ281" s="663"/>
      <c r="AK281" s="663"/>
      <c r="AL281" s="663"/>
      <c r="AM281" s="663"/>
      <c r="AN281" s="663"/>
      <c r="AO281" s="663"/>
      <c r="AP281" s="663"/>
      <c r="AQ281" s="4"/>
      <c r="AR281" s="4"/>
      <c r="AS281" s="4"/>
      <c r="AT281" s="4"/>
      <c r="AU281" s="4"/>
      <c r="AV281" s="4"/>
      <c r="AW281" s="4"/>
      <c r="AX281" s="4"/>
    </row>
    <row r="282" spans="1:50" ht="15.75" customHeight="1" x14ac:dyDescent="0.4">
      <c r="A282" s="4"/>
      <c r="B282" s="53"/>
      <c r="C282" s="4"/>
      <c r="D282" s="158"/>
      <c r="E282" s="158"/>
      <c r="F282" s="195"/>
      <c r="G282" s="4"/>
      <c r="H282" s="158"/>
      <c r="I282" s="4"/>
      <c r="J282" s="4"/>
      <c r="K282" s="158"/>
      <c r="L282" s="196"/>
      <c r="M282" s="196"/>
      <c r="N282" s="4"/>
      <c r="O282" s="4"/>
      <c r="P282" s="197"/>
      <c r="Q282" s="4"/>
      <c r="R282" s="4"/>
      <c r="S282" s="4"/>
      <c r="T282" s="4"/>
      <c r="U282" s="4"/>
      <c r="V282" s="4"/>
      <c r="W282" s="4"/>
      <c r="X282" s="4"/>
      <c r="Y282" s="4"/>
      <c r="Z282" s="198"/>
      <c r="AA282" s="4"/>
      <c r="AB282" s="4"/>
      <c r="AC282" s="4"/>
      <c r="AD282" s="4"/>
      <c r="AE282" s="4"/>
      <c r="AF282" s="4"/>
      <c r="AG282" s="4"/>
      <c r="AH282" s="4"/>
      <c r="AI282" s="4"/>
      <c r="AJ282" s="663"/>
      <c r="AK282" s="663"/>
      <c r="AL282" s="663"/>
      <c r="AM282" s="663"/>
      <c r="AN282" s="663"/>
      <c r="AO282" s="663"/>
      <c r="AP282" s="663"/>
      <c r="AQ282" s="4"/>
      <c r="AR282" s="4"/>
      <c r="AS282" s="4"/>
      <c r="AT282" s="4"/>
      <c r="AU282" s="4"/>
      <c r="AV282" s="4"/>
      <c r="AW282" s="4"/>
      <c r="AX282" s="4"/>
    </row>
    <row r="283" spans="1:50" ht="15.75" customHeight="1" x14ac:dyDescent="0.4">
      <c r="A283" s="4"/>
      <c r="B283" s="53"/>
      <c r="C283" s="4"/>
      <c r="D283" s="158"/>
      <c r="E283" s="158"/>
      <c r="F283" s="195"/>
      <c r="G283" s="4"/>
      <c r="H283" s="158"/>
      <c r="I283" s="4"/>
      <c r="J283" s="4"/>
      <c r="K283" s="158"/>
      <c r="L283" s="196"/>
      <c r="M283" s="196"/>
      <c r="N283" s="4"/>
      <c r="O283" s="4"/>
      <c r="P283" s="197"/>
      <c r="Q283" s="4"/>
      <c r="R283" s="4"/>
      <c r="S283" s="4"/>
      <c r="T283" s="4"/>
      <c r="U283" s="4"/>
      <c r="V283" s="4"/>
      <c r="W283" s="4"/>
      <c r="X283" s="4"/>
      <c r="Y283" s="4"/>
      <c r="Z283" s="198"/>
      <c r="AA283" s="4"/>
      <c r="AB283" s="4"/>
      <c r="AC283" s="4"/>
      <c r="AD283" s="4"/>
      <c r="AE283" s="4"/>
      <c r="AF283" s="4"/>
      <c r="AG283" s="4"/>
      <c r="AH283" s="4"/>
      <c r="AI283" s="4"/>
      <c r="AJ283" s="663"/>
      <c r="AK283" s="663"/>
      <c r="AL283" s="663"/>
      <c r="AM283" s="663"/>
      <c r="AN283" s="663"/>
      <c r="AO283" s="663"/>
      <c r="AP283" s="663"/>
      <c r="AQ283" s="4"/>
      <c r="AR283" s="4"/>
      <c r="AS283" s="4"/>
      <c r="AT283" s="4"/>
      <c r="AU283" s="4"/>
      <c r="AV283" s="4"/>
      <c r="AW283" s="4"/>
      <c r="AX283" s="4"/>
    </row>
    <row r="284" spans="1:50" ht="15.75" customHeight="1" x14ac:dyDescent="0.4">
      <c r="A284" s="4"/>
      <c r="B284" s="53"/>
      <c r="C284" s="4"/>
      <c r="D284" s="158"/>
      <c r="E284" s="158"/>
      <c r="F284" s="195"/>
      <c r="G284" s="4"/>
      <c r="H284" s="158"/>
      <c r="I284" s="4"/>
      <c r="J284" s="4"/>
      <c r="K284" s="158"/>
      <c r="L284" s="196"/>
      <c r="M284" s="196"/>
      <c r="N284" s="4"/>
      <c r="O284" s="4"/>
      <c r="P284" s="197"/>
      <c r="Q284" s="4"/>
      <c r="R284" s="4"/>
      <c r="S284" s="4"/>
      <c r="T284" s="4"/>
      <c r="U284" s="4"/>
      <c r="V284" s="4"/>
      <c r="W284" s="4"/>
      <c r="X284" s="4"/>
      <c r="Y284" s="4"/>
      <c r="Z284" s="198"/>
      <c r="AA284" s="4"/>
      <c r="AB284" s="4"/>
      <c r="AC284" s="4"/>
      <c r="AD284" s="4"/>
      <c r="AE284" s="4"/>
      <c r="AF284" s="4"/>
      <c r="AG284" s="4"/>
      <c r="AH284" s="4"/>
      <c r="AI284" s="4"/>
      <c r="AJ284" s="663"/>
      <c r="AK284" s="663"/>
      <c r="AL284" s="663"/>
      <c r="AM284" s="663"/>
      <c r="AN284" s="663"/>
      <c r="AO284" s="663"/>
      <c r="AP284" s="663"/>
      <c r="AQ284" s="4"/>
      <c r="AR284" s="4"/>
      <c r="AS284" s="4"/>
      <c r="AT284" s="4"/>
      <c r="AU284" s="4"/>
      <c r="AV284" s="4"/>
      <c r="AW284" s="4"/>
      <c r="AX284" s="4"/>
    </row>
    <row r="285" spans="1:50" ht="15.75" customHeight="1" x14ac:dyDescent="0.4">
      <c r="A285" s="4"/>
      <c r="B285" s="53"/>
      <c r="C285" s="4"/>
      <c r="D285" s="158"/>
      <c r="E285" s="158"/>
      <c r="F285" s="195"/>
      <c r="G285" s="4"/>
      <c r="H285" s="158"/>
      <c r="I285" s="4"/>
      <c r="J285" s="4"/>
      <c r="K285" s="158"/>
      <c r="L285" s="196"/>
      <c r="M285" s="196"/>
      <c r="N285" s="4"/>
      <c r="O285" s="4"/>
      <c r="P285" s="197"/>
      <c r="Q285" s="4"/>
      <c r="R285" s="4"/>
      <c r="S285" s="4"/>
      <c r="T285" s="4"/>
      <c r="U285" s="4"/>
      <c r="V285" s="4"/>
      <c r="W285" s="4"/>
      <c r="X285" s="4"/>
      <c r="Y285" s="4"/>
      <c r="Z285" s="198"/>
      <c r="AA285" s="4"/>
      <c r="AB285" s="4"/>
      <c r="AC285" s="4"/>
      <c r="AD285" s="4"/>
      <c r="AE285" s="4"/>
      <c r="AF285" s="4"/>
      <c r="AG285" s="4"/>
      <c r="AH285" s="4"/>
      <c r="AI285" s="4"/>
      <c r="AJ285" s="663"/>
      <c r="AK285" s="663"/>
      <c r="AL285" s="663"/>
      <c r="AM285" s="663"/>
      <c r="AN285" s="663"/>
      <c r="AO285" s="663"/>
      <c r="AP285" s="663"/>
      <c r="AQ285" s="4"/>
      <c r="AR285" s="4"/>
      <c r="AS285" s="4"/>
      <c r="AT285" s="4"/>
      <c r="AU285" s="4"/>
      <c r="AV285" s="4"/>
      <c r="AW285" s="4"/>
      <c r="AX285" s="4"/>
    </row>
    <row r="286" spans="1:50" ht="15.75" customHeight="1" x14ac:dyDescent="0.4">
      <c r="A286" s="4"/>
      <c r="B286" s="53"/>
      <c r="C286" s="4"/>
      <c r="D286" s="158"/>
      <c r="E286" s="158"/>
      <c r="F286" s="195"/>
      <c r="G286" s="4"/>
      <c r="H286" s="158"/>
      <c r="I286" s="4"/>
      <c r="J286" s="4"/>
      <c r="K286" s="158"/>
      <c r="L286" s="196"/>
      <c r="M286" s="196"/>
      <c r="N286" s="4"/>
      <c r="O286" s="4"/>
      <c r="P286" s="197"/>
      <c r="Q286" s="4"/>
      <c r="R286" s="4"/>
      <c r="S286" s="4"/>
      <c r="T286" s="4"/>
      <c r="U286" s="4"/>
      <c r="V286" s="4"/>
      <c r="W286" s="4"/>
      <c r="X286" s="4"/>
      <c r="Y286" s="4"/>
      <c r="Z286" s="198"/>
      <c r="AA286" s="4"/>
      <c r="AB286" s="4"/>
      <c r="AC286" s="4"/>
      <c r="AD286" s="4"/>
      <c r="AE286" s="4"/>
      <c r="AF286" s="4"/>
      <c r="AG286" s="4"/>
      <c r="AH286" s="4"/>
      <c r="AI286" s="4"/>
      <c r="AJ286" s="663"/>
      <c r="AK286" s="663"/>
      <c r="AL286" s="663"/>
      <c r="AM286" s="663"/>
      <c r="AN286" s="663"/>
      <c r="AO286" s="663"/>
      <c r="AP286" s="663"/>
      <c r="AQ286" s="4"/>
      <c r="AR286" s="4"/>
      <c r="AS286" s="4"/>
      <c r="AT286" s="4"/>
      <c r="AU286" s="4"/>
      <c r="AV286" s="4"/>
      <c r="AW286" s="4"/>
      <c r="AX286" s="4"/>
    </row>
    <row r="287" spans="1:50" ht="15.75" customHeight="1" x14ac:dyDescent="0.35">
      <c r="A287" s="4"/>
      <c r="B287" s="4"/>
      <c r="C287" s="4"/>
      <c r="D287" s="158"/>
      <c r="E287" s="158"/>
      <c r="F287" s="195"/>
      <c r="G287" s="4"/>
      <c r="H287" s="158"/>
      <c r="I287" s="4"/>
      <c r="J287" s="4"/>
      <c r="K287" s="158"/>
      <c r="L287" s="196"/>
      <c r="M287" s="196"/>
      <c r="N287" s="4"/>
      <c r="O287" s="4"/>
      <c r="P287" s="197"/>
      <c r="Q287" s="4"/>
      <c r="R287" s="4"/>
      <c r="S287" s="4"/>
      <c r="T287" s="4"/>
      <c r="U287" s="4"/>
      <c r="V287" s="4"/>
      <c r="W287" s="4"/>
      <c r="X287" s="4"/>
      <c r="Y287" s="4"/>
      <c r="Z287" s="198"/>
      <c r="AA287" s="4"/>
      <c r="AB287" s="4"/>
      <c r="AC287" s="4"/>
      <c r="AD287" s="4"/>
      <c r="AE287" s="4"/>
      <c r="AF287" s="4"/>
      <c r="AG287" s="4"/>
      <c r="AH287" s="4"/>
      <c r="AI287" s="4"/>
      <c r="AJ287" s="663"/>
      <c r="AK287" s="663"/>
      <c r="AL287" s="663"/>
      <c r="AM287" s="663"/>
      <c r="AN287" s="663"/>
      <c r="AO287" s="663"/>
      <c r="AP287" s="663"/>
      <c r="AQ287" s="4"/>
      <c r="AR287" s="4"/>
      <c r="AS287" s="4"/>
      <c r="AT287" s="4"/>
      <c r="AU287" s="4"/>
      <c r="AV287" s="4"/>
      <c r="AW287" s="4"/>
      <c r="AX287" s="4"/>
    </row>
    <row r="288" spans="1:50" ht="15.75" customHeight="1" x14ac:dyDescent="0.35">
      <c r="A288" s="4"/>
      <c r="B288" s="4"/>
      <c r="C288" s="4"/>
      <c r="D288" s="158"/>
      <c r="E288" s="158"/>
      <c r="F288" s="195"/>
      <c r="G288" s="4"/>
      <c r="H288" s="158"/>
      <c r="I288" s="4"/>
      <c r="J288" s="4"/>
      <c r="K288" s="158"/>
      <c r="L288" s="196"/>
      <c r="M288" s="196"/>
      <c r="N288" s="4"/>
      <c r="O288" s="4"/>
      <c r="P288" s="197"/>
      <c r="Q288" s="4"/>
      <c r="R288" s="4"/>
      <c r="S288" s="4"/>
      <c r="T288" s="4"/>
      <c r="U288" s="4"/>
      <c r="V288" s="4"/>
      <c r="W288" s="4"/>
      <c r="X288" s="4"/>
      <c r="Y288" s="4"/>
      <c r="Z288" s="198"/>
      <c r="AA288" s="4"/>
      <c r="AB288" s="4"/>
      <c r="AC288" s="4"/>
      <c r="AD288" s="4"/>
      <c r="AE288" s="4"/>
      <c r="AF288" s="4"/>
      <c r="AG288" s="4"/>
      <c r="AH288" s="4"/>
      <c r="AI288" s="4"/>
      <c r="AJ288" s="663"/>
      <c r="AK288" s="663"/>
      <c r="AL288" s="663"/>
      <c r="AM288" s="663"/>
      <c r="AN288" s="663"/>
      <c r="AO288" s="663"/>
      <c r="AP288" s="663"/>
      <c r="AQ288" s="4"/>
      <c r="AR288" s="4"/>
      <c r="AS288" s="4"/>
      <c r="AT288" s="4"/>
      <c r="AU288" s="4"/>
      <c r="AV288" s="4"/>
      <c r="AW288" s="4"/>
      <c r="AX288" s="4"/>
    </row>
    <row r="289" spans="1:50" ht="15.75" customHeight="1" x14ac:dyDescent="0.35">
      <c r="A289" s="4"/>
      <c r="B289" s="4"/>
      <c r="C289" s="4"/>
      <c r="D289" s="158"/>
      <c r="E289" s="158"/>
      <c r="F289" s="195"/>
      <c r="G289" s="4"/>
      <c r="H289" s="158"/>
      <c r="I289" s="4"/>
      <c r="J289" s="4"/>
      <c r="K289" s="158"/>
      <c r="L289" s="196"/>
      <c r="M289" s="196"/>
      <c r="N289" s="4"/>
      <c r="O289" s="4"/>
      <c r="P289" s="197"/>
      <c r="Q289" s="4"/>
      <c r="R289" s="4"/>
      <c r="S289" s="4"/>
      <c r="T289" s="4"/>
      <c r="U289" s="4"/>
      <c r="V289" s="4"/>
      <c r="W289" s="4"/>
      <c r="X289" s="4"/>
      <c r="Y289" s="4"/>
      <c r="Z289" s="198"/>
      <c r="AA289" s="4"/>
      <c r="AB289" s="4"/>
      <c r="AC289" s="4"/>
      <c r="AD289" s="4"/>
      <c r="AE289" s="4"/>
      <c r="AF289" s="4"/>
      <c r="AG289" s="4"/>
      <c r="AH289" s="4"/>
      <c r="AI289" s="4"/>
      <c r="AJ289" s="663"/>
      <c r="AK289" s="663"/>
      <c r="AL289" s="663"/>
      <c r="AM289" s="663"/>
      <c r="AN289" s="663"/>
      <c r="AO289" s="663"/>
      <c r="AP289" s="663"/>
      <c r="AQ289" s="4"/>
      <c r="AR289" s="4"/>
      <c r="AS289" s="4"/>
      <c r="AT289" s="4"/>
      <c r="AU289" s="4"/>
      <c r="AV289" s="4"/>
      <c r="AW289" s="4"/>
      <c r="AX289" s="4"/>
    </row>
    <row r="290" spans="1:50" ht="15.75" customHeight="1" x14ac:dyDescent="0.35">
      <c r="A290" s="4"/>
      <c r="B290" s="4"/>
      <c r="C290" s="4"/>
      <c r="D290" s="158"/>
      <c r="E290" s="158"/>
      <c r="F290" s="195"/>
      <c r="G290" s="4"/>
      <c r="H290" s="158"/>
      <c r="I290" s="4"/>
      <c r="J290" s="4"/>
      <c r="K290" s="158"/>
      <c r="L290" s="196"/>
      <c r="M290" s="196"/>
      <c r="N290" s="4"/>
      <c r="O290" s="4"/>
      <c r="P290" s="197"/>
      <c r="Q290" s="4"/>
      <c r="R290" s="4"/>
      <c r="S290" s="4"/>
      <c r="T290" s="4"/>
      <c r="U290" s="4"/>
      <c r="V290" s="4"/>
      <c r="W290" s="4"/>
      <c r="X290" s="4"/>
      <c r="Y290" s="4"/>
      <c r="Z290" s="198"/>
      <c r="AA290" s="4"/>
      <c r="AB290" s="4"/>
      <c r="AC290" s="4"/>
      <c r="AD290" s="4"/>
      <c r="AE290" s="4"/>
      <c r="AF290" s="4"/>
      <c r="AG290" s="4"/>
      <c r="AH290" s="4"/>
      <c r="AI290" s="4"/>
      <c r="AJ290" s="663"/>
      <c r="AK290" s="663"/>
      <c r="AL290" s="663"/>
      <c r="AM290" s="663"/>
      <c r="AN290" s="663"/>
      <c r="AO290" s="663"/>
      <c r="AP290" s="663"/>
      <c r="AQ290" s="4"/>
      <c r="AR290" s="4"/>
      <c r="AS290" s="4"/>
      <c r="AT290" s="4"/>
      <c r="AU290" s="4"/>
      <c r="AV290" s="4"/>
      <c r="AW290" s="4"/>
      <c r="AX290" s="4"/>
    </row>
    <row r="291" spans="1:50" ht="15.75" customHeight="1" x14ac:dyDescent="0.35">
      <c r="A291" s="4"/>
      <c r="B291" s="4"/>
      <c r="C291" s="4"/>
      <c r="D291" s="158"/>
      <c r="E291" s="158"/>
      <c r="F291" s="195"/>
      <c r="G291" s="4"/>
      <c r="H291" s="158"/>
      <c r="I291" s="4"/>
      <c r="J291" s="4"/>
      <c r="K291" s="158"/>
      <c r="L291" s="196"/>
      <c r="M291" s="196"/>
      <c r="N291" s="4"/>
      <c r="O291" s="4"/>
      <c r="P291" s="197"/>
      <c r="Q291" s="4"/>
      <c r="R291" s="4"/>
      <c r="S291" s="4"/>
      <c r="T291" s="4"/>
      <c r="U291" s="4"/>
      <c r="V291" s="4"/>
      <c r="W291" s="4"/>
      <c r="X291" s="4"/>
      <c r="Y291" s="4"/>
      <c r="Z291" s="198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ht="15.75" customHeight="1" x14ac:dyDescent="0.35">
      <c r="A292" s="4"/>
      <c r="B292" s="4"/>
      <c r="C292" s="4"/>
      <c r="D292" s="158"/>
      <c r="E292" s="158"/>
      <c r="F292" s="195"/>
      <c r="G292" s="4"/>
      <c r="H292" s="158"/>
      <c r="I292" s="4"/>
      <c r="J292" s="4"/>
      <c r="K292" s="158"/>
      <c r="L292" s="196"/>
      <c r="M292" s="196"/>
      <c r="N292" s="4"/>
      <c r="O292" s="4"/>
      <c r="P292" s="197"/>
      <c r="Q292" s="4"/>
      <c r="R292" s="4"/>
      <c r="S292" s="4"/>
      <c r="T292" s="4"/>
      <c r="U292" s="4"/>
      <c r="V292" s="4"/>
      <c r="W292" s="4"/>
      <c r="X292" s="4"/>
      <c r="Y292" s="4"/>
      <c r="Z292" s="198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ht="15.75" customHeight="1" x14ac:dyDescent="0.35">
      <c r="A293" s="4"/>
      <c r="B293" s="4"/>
      <c r="C293" s="4"/>
      <c r="D293" s="158"/>
      <c r="E293" s="158"/>
      <c r="F293" s="195"/>
      <c r="G293" s="4"/>
      <c r="H293" s="158"/>
      <c r="I293" s="4"/>
      <c r="J293" s="4"/>
      <c r="K293" s="158"/>
      <c r="L293" s="196"/>
      <c r="M293" s="196"/>
      <c r="N293" s="4"/>
      <c r="O293" s="4"/>
      <c r="P293" s="197"/>
      <c r="Q293" s="4"/>
      <c r="R293" s="4"/>
      <c r="S293" s="4"/>
      <c r="T293" s="4"/>
      <c r="U293" s="4"/>
      <c r="V293" s="4"/>
      <c r="W293" s="4"/>
      <c r="X293" s="4"/>
      <c r="Y293" s="4"/>
      <c r="Z293" s="198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ht="15.75" customHeight="1" x14ac:dyDescent="0.35">
      <c r="A294" s="4"/>
      <c r="B294" s="4"/>
      <c r="C294" s="4"/>
      <c r="D294" s="158"/>
      <c r="E294" s="158"/>
      <c r="F294" s="193"/>
      <c r="G294" s="4"/>
      <c r="H294" s="158"/>
      <c r="I294" s="4"/>
      <c r="J294" s="4"/>
      <c r="K294" s="158"/>
      <c r="L294" s="196"/>
      <c r="M294" s="196"/>
      <c r="N294" s="4"/>
      <c r="O294" s="4"/>
      <c r="P294" s="197"/>
      <c r="Q294" s="4"/>
      <c r="R294" s="4"/>
      <c r="S294" s="4"/>
      <c r="T294" s="4"/>
      <c r="U294" s="4"/>
      <c r="V294" s="4"/>
      <c r="W294" s="4"/>
      <c r="X294" s="4"/>
      <c r="Y294" s="4"/>
      <c r="Z294" s="198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ht="15.75" customHeight="1" x14ac:dyDescent="0.35">
      <c r="A295" s="4"/>
      <c r="B295" s="4"/>
      <c r="C295" s="4"/>
      <c r="D295" s="158"/>
      <c r="E295" s="158"/>
      <c r="F295" s="193"/>
      <c r="G295" s="4"/>
      <c r="H295" s="158"/>
      <c r="I295" s="4"/>
      <c r="J295" s="4"/>
      <c r="K295" s="158"/>
      <c r="L295" s="196"/>
      <c r="M295" s="196"/>
      <c r="N295" s="4"/>
      <c r="O295" s="4"/>
      <c r="P295" s="197"/>
      <c r="Q295" s="4"/>
      <c r="R295" s="4"/>
      <c r="S295" s="4"/>
      <c r="T295" s="4"/>
      <c r="U295" s="4"/>
      <c r="V295" s="4"/>
      <c r="W295" s="4"/>
      <c r="X295" s="4"/>
      <c r="Y295" s="4"/>
      <c r="Z295" s="198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ht="15.75" customHeight="1" x14ac:dyDescent="0.35">
      <c r="A296" s="4"/>
      <c r="B296" s="4"/>
      <c r="C296" s="4"/>
      <c r="D296" s="158"/>
      <c r="E296" s="158"/>
      <c r="F296" s="193"/>
      <c r="G296" s="4"/>
      <c r="H296" s="158"/>
      <c r="I296" s="4"/>
      <c r="J296" s="4"/>
      <c r="K296" s="158"/>
      <c r="L296" s="196"/>
      <c r="M296" s="196"/>
      <c r="N296" s="4"/>
      <c r="O296" s="4"/>
      <c r="P296" s="197"/>
      <c r="Q296" s="4"/>
      <c r="R296" s="4"/>
      <c r="S296" s="4"/>
      <c r="T296" s="4"/>
      <c r="U296" s="4"/>
      <c r="V296" s="4"/>
      <c r="W296" s="4"/>
      <c r="X296" s="4"/>
      <c r="Y296" s="4"/>
      <c r="Z296" s="198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ht="15.75" customHeight="1" x14ac:dyDescent="0.35">
      <c r="A297" s="4"/>
      <c r="B297" s="4"/>
      <c r="C297" s="4"/>
      <c r="D297" s="158"/>
      <c r="E297" s="158"/>
      <c r="F297" s="193"/>
      <c r="G297" s="4"/>
      <c r="H297" s="158"/>
      <c r="I297" s="4"/>
      <c r="J297" s="4"/>
      <c r="K297" s="158"/>
      <c r="L297" s="196"/>
      <c r="M297" s="196"/>
      <c r="N297" s="4"/>
      <c r="O297" s="4"/>
      <c r="P297" s="197"/>
      <c r="Q297" s="4"/>
      <c r="R297" s="4"/>
      <c r="S297" s="4"/>
      <c r="T297" s="4"/>
      <c r="U297" s="4"/>
      <c r="V297" s="4"/>
      <c r="W297" s="4"/>
      <c r="X297" s="4"/>
      <c r="Y297" s="4"/>
      <c r="Z297" s="198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ht="15.75" customHeight="1" x14ac:dyDescent="0.35">
      <c r="A298" s="4"/>
      <c r="B298" s="4"/>
      <c r="C298" s="4"/>
      <c r="D298" s="158"/>
      <c r="E298" s="158"/>
      <c r="F298" s="193"/>
      <c r="G298" s="4"/>
      <c r="H298" s="158"/>
      <c r="I298" s="4"/>
      <c r="J298" s="4"/>
      <c r="K298" s="158"/>
      <c r="L298" s="196"/>
      <c r="M298" s="196"/>
      <c r="N298" s="4"/>
      <c r="O298" s="4"/>
      <c r="P298" s="197"/>
      <c r="Q298" s="4"/>
      <c r="R298" s="4"/>
      <c r="S298" s="4"/>
      <c r="T298" s="4"/>
      <c r="U298" s="4"/>
      <c r="V298" s="4"/>
      <c r="W298" s="4"/>
      <c r="X298" s="4"/>
      <c r="Y298" s="4"/>
      <c r="Z298" s="198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ht="15.75" customHeight="1" x14ac:dyDescent="0.35">
      <c r="A299" s="4"/>
      <c r="B299" s="4"/>
      <c r="C299" s="4"/>
      <c r="D299" s="158"/>
      <c r="E299" s="158"/>
      <c r="F299" s="193"/>
      <c r="G299" s="4"/>
      <c r="H299" s="158"/>
      <c r="I299" s="4"/>
      <c r="J299" s="4"/>
      <c r="K299" s="158"/>
      <c r="L299" s="196"/>
      <c r="M299" s="196"/>
      <c r="N299" s="4"/>
      <c r="O299" s="4"/>
      <c r="P299" s="197"/>
      <c r="Q299" s="4"/>
      <c r="R299" s="4"/>
      <c r="S299" s="4"/>
      <c r="T299" s="4"/>
      <c r="U299" s="4"/>
      <c r="V299" s="4"/>
      <c r="W299" s="4"/>
      <c r="X299" s="4"/>
      <c r="Y299" s="4"/>
      <c r="Z299" s="198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ht="15.75" customHeight="1" x14ac:dyDescent="0.35">
      <c r="A300" s="4"/>
      <c r="B300" s="4"/>
      <c r="C300" s="4"/>
      <c r="D300" s="158"/>
      <c r="E300" s="158"/>
      <c r="F300" s="193"/>
      <c r="G300" s="4"/>
      <c r="H300" s="158"/>
      <c r="I300" s="4"/>
      <c r="J300" s="4"/>
      <c r="K300" s="158"/>
      <c r="L300" s="196"/>
      <c r="M300" s="196"/>
      <c r="N300" s="4"/>
      <c r="O300" s="4"/>
      <c r="P300" s="197"/>
      <c r="Q300" s="4"/>
      <c r="R300" s="4"/>
      <c r="S300" s="4"/>
      <c r="T300" s="4"/>
      <c r="U300" s="4"/>
      <c r="V300" s="4"/>
      <c r="W300" s="4"/>
      <c r="X300" s="4"/>
      <c r="Y300" s="4"/>
      <c r="Z300" s="198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ht="15.75" customHeight="1" x14ac:dyDescent="0.35">
      <c r="A301" s="4"/>
      <c r="B301" s="4"/>
      <c r="C301" s="4"/>
      <c r="D301" s="158"/>
      <c r="E301" s="158"/>
      <c r="F301" s="193"/>
      <c r="G301" s="4"/>
      <c r="H301" s="158"/>
      <c r="I301" s="4"/>
      <c r="J301" s="4"/>
      <c r="K301" s="158"/>
      <c r="L301" s="196"/>
      <c r="M301" s="196"/>
      <c r="N301" s="4"/>
      <c r="O301" s="4"/>
      <c r="P301" s="197"/>
      <c r="Q301" s="4"/>
      <c r="R301" s="4"/>
      <c r="S301" s="4"/>
      <c r="T301" s="4"/>
      <c r="U301" s="4"/>
      <c r="V301" s="4"/>
      <c r="W301" s="4"/>
      <c r="X301" s="4"/>
      <c r="Y301" s="4"/>
      <c r="Z301" s="198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ht="15.75" customHeight="1" x14ac:dyDescent="0.35">
      <c r="A302" s="4"/>
      <c r="B302" s="4"/>
      <c r="C302" s="4"/>
      <c r="D302" s="158"/>
      <c r="E302" s="158"/>
      <c r="F302" s="193"/>
      <c r="G302" s="4"/>
      <c r="H302" s="158"/>
      <c r="I302" s="4"/>
      <c r="J302" s="4"/>
      <c r="K302" s="158"/>
      <c r="L302" s="196"/>
      <c r="M302" s="196"/>
      <c r="N302" s="4"/>
      <c r="O302" s="4"/>
      <c r="P302" s="197"/>
      <c r="Q302" s="4"/>
      <c r="R302" s="4"/>
      <c r="S302" s="4"/>
      <c r="T302" s="4"/>
      <c r="U302" s="4"/>
      <c r="V302" s="4"/>
      <c r="W302" s="4"/>
      <c r="X302" s="4"/>
      <c r="Y302" s="4"/>
      <c r="Z302" s="198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ht="15.75" customHeight="1" x14ac:dyDescent="0.35">
      <c r="A303" s="4"/>
      <c r="B303" s="4"/>
      <c r="C303" s="4"/>
      <c r="D303" s="158"/>
      <c r="E303" s="158"/>
      <c r="F303" s="193"/>
      <c r="G303" s="4"/>
      <c r="H303" s="158"/>
      <c r="I303" s="4"/>
      <c r="J303" s="4"/>
      <c r="K303" s="158"/>
      <c r="L303" s="196"/>
      <c r="M303" s="196"/>
      <c r="N303" s="4"/>
      <c r="O303" s="4"/>
      <c r="P303" s="197"/>
      <c r="Q303" s="4"/>
      <c r="R303" s="4"/>
      <c r="S303" s="4"/>
      <c r="T303" s="4"/>
      <c r="U303" s="4"/>
      <c r="V303" s="4"/>
      <c r="W303" s="4"/>
      <c r="X303" s="4"/>
      <c r="Y303" s="4"/>
      <c r="Z303" s="198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ht="15.75" customHeight="1" x14ac:dyDescent="0.35">
      <c r="A304" s="4"/>
      <c r="B304" s="4"/>
      <c r="C304" s="4"/>
      <c r="D304" s="158"/>
      <c r="E304" s="158"/>
      <c r="F304" s="193"/>
      <c r="G304" s="4"/>
      <c r="H304" s="158"/>
      <c r="I304" s="4"/>
      <c r="J304" s="4"/>
      <c r="K304" s="158"/>
      <c r="L304" s="196"/>
      <c r="M304" s="196"/>
      <c r="N304" s="4"/>
      <c r="O304" s="4"/>
      <c r="P304" s="197"/>
      <c r="Q304" s="4"/>
      <c r="R304" s="4"/>
      <c r="S304" s="4"/>
      <c r="T304" s="4"/>
      <c r="U304" s="4"/>
      <c r="V304" s="4"/>
      <c r="W304" s="4"/>
      <c r="X304" s="4"/>
      <c r="Y304" s="4"/>
      <c r="Z304" s="198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ht="15.75" customHeight="1" x14ac:dyDescent="0.35">
      <c r="A305" s="4"/>
      <c r="B305" s="4"/>
      <c r="C305" s="4"/>
      <c r="D305" s="158"/>
      <c r="E305" s="158"/>
      <c r="F305" s="193"/>
      <c r="G305" s="4"/>
      <c r="H305" s="158"/>
      <c r="I305" s="4"/>
      <c r="J305" s="4"/>
      <c r="K305" s="158"/>
      <c r="L305" s="196"/>
      <c r="M305" s="196"/>
      <c r="N305" s="4"/>
      <c r="O305" s="4"/>
      <c r="P305" s="197"/>
      <c r="Q305" s="4"/>
      <c r="R305" s="4"/>
      <c r="S305" s="4"/>
      <c r="T305" s="4"/>
      <c r="U305" s="4"/>
      <c r="V305" s="4"/>
      <c r="W305" s="4"/>
      <c r="X305" s="4"/>
      <c r="Y305" s="4"/>
      <c r="Z305" s="198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ht="15.75" customHeight="1" x14ac:dyDescent="0.35">
      <c r="A306" s="4"/>
      <c r="B306" s="4"/>
      <c r="C306" s="4"/>
      <c r="D306" s="158"/>
      <c r="E306" s="158"/>
      <c r="F306" s="193"/>
      <c r="G306" s="4"/>
      <c r="H306" s="158"/>
      <c r="I306" s="4"/>
      <c r="J306" s="4"/>
      <c r="K306" s="158"/>
      <c r="L306" s="196"/>
      <c r="M306" s="196"/>
      <c r="N306" s="4"/>
      <c r="O306" s="4"/>
      <c r="P306" s="197"/>
      <c r="Q306" s="4"/>
      <c r="R306" s="4"/>
      <c r="S306" s="4"/>
      <c r="T306" s="4"/>
      <c r="U306" s="4"/>
      <c r="V306" s="4"/>
      <c r="W306" s="4"/>
      <c r="X306" s="4"/>
      <c r="Y306" s="4"/>
      <c r="Z306" s="198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ht="15.75" customHeight="1" x14ac:dyDescent="0.35">
      <c r="A307" s="4"/>
      <c r="B307" s="4"/>
      <c r="C307" s="4"/>
      <c r="D307" s="158"/>
      <c r="E307" s="158"/>
      <c r="F307" s="193"/>
      <c r="G307" s="4"/>
      <c r="H307" s="158"/>
      <c r="I307" s="4"/>
      <c r="J307" s="4"/>
      <c r="K307" s="158"/>
      <c r="L307" s="196"/>
      <c r="M307" s="196"/>
      <c r="N307" s="4"/>
      <c r="O307" s="4"/>
      <c r="P307" s="197"/>
      <c r="Q307" s="4"/>
      <c r="R307" s="4"/>
      <c r="S307" s="4"/>
      <c r="T307" s="4"/>
      <c r="U307" s="4"/>
      <c r="V307" s="4"/>
      <c r="W307" s="4"/>
      <c r="X307" s="4"/>
      <c r="Y307" s="4"/>
      <c r="Z307" s="198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ht="15.75" customHeight="1" x14ac:dyDescent="0.35">
      <c r="A308" s="4"/>
      <c r="B308" s="4"/>
      <c r="C308" s="4"/>
      <c r="D308" s="158"/>
      <c r="E308" s="158"/>
      <c r="F308" s="193"/>
      <c r="G308" s="4"/>
      <c r="H308" s="158"/>
      <c r="I308" s="4"/>
      <c r="J308" s="4"/>
      <c r="K308" s="158"/>
      <c r="L308" s="196"/>
      <c r="M308" s="196"/>
      <c r="N308" s="4"/>
      <c r="O308" s="4"/>
      <c r="P308" s="197"/>
      <c r="Q308" s="4"/>
      <c r="R308" s="4"/>
      <c r="S308" s="4"/>
      <c r="T308" s="4"/>
      <c r="U308" s="4"/>
      <c r="V308" s="4"/>
      <c r="W308" s="4"/>
      <c r="X308" s="4"/>
      <c r="Y308" s="4"/>
      <c r="Z308" s="198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ht="15.75" customHeight="1" x14ac:dyDescent="0.35">
      <c r="A309" s="4"/>
      <c r="B309" s="4"/>
      <c r="C309" s="4"/>
      <c r="D309" s="158"/>
      <c r="E309" s="158"/>
      <c r="F309" s="193"/>
      <c r="G309" s="4"/>
      <c r="H309" s="158"/>
      <c r="I309" s="4"/>
      <c r="J309" s="4"/>
      <c r="K309" s="158"/>
      <c r="L309" s="196"/>
      <c r="M309" s="196"/>
      <c r="N309" s="4"/>
      <c r="O309" s="4"/>
      <c r="P309" s="197"/>
      <c r="Q309" s="4"/>
      <c r="R309" s="4"/>
      <c r="S309" s="4"/>
      <c r="T309" s="4"/>
      <c r="U309" s="4"/>
      <c r="V309" s="4"/>
      <c r="W309" s="4"/>
      <c r="X309" s="4"/>
      <c r="Y309" s="4"/>
      <c r="Z309" s="198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ht="15.75" customHeight="1" x14ac:dyDescent="0.35">
      <c r="A310" s="4"/>
      <c r="B310" s="4"/>
      <c r="C310" s="4"/>
      <c r="D310" s="158"/>
      <c r="E310" s="158"/>
      <c r="F310" s="193"/>
      <c r="G310" s="4"/>
      <c r="H310" s="158"/>
      <c r="I310" s="4"/>
      <c r="J310" s="4"/>
      <c r="K310" s="158"/>
      <c r="L310" s="196"/>
      <c r="M310" s="196"/>
      <c r="N310" s="4"/>
      <c r="O310" s="4"/>
      <c r="P310" s="197"/>
      <c r="Q310" s="4"/>
      <c r="R310" s="4"/>
      <c r="S310" s="4"/>
      <c r="T310" s="4"/>
      <c r="U310" s="4"/>
      <c r="V310" s="4"/>
      <c r="W310" s="4"/>
      <c r="X310" s="4"/>
      <c r="Y310" s="4"/>
      <c r="Z310" s="198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ht="15.75" customHeight="1" x14ac:dyDescent="0.35">
      <c r="A311" s="4"/>
      <c r="B311" s="4"/>
      <c r="C311" s="4"/>
      <c r="D311" s="158"/>
      <c r="E311" s="158"/>
      <c r="F311" s="193"/>
      <c r="G311" s="4"/>
      <c r="H311" s="158"/>
      <c r="I311" s="4"/>
      <c r="J311" s="4"/>
      <c r="K311" s="158"/>
      <c r="L311" s="196"/>
      <c r="M311" s="196"/>
      <c r="N311" s="4"/>
      <c r="O311" s="4"/>
      <c r="P311" s="197"/>
      <c r="Q311" s="4"/>
      <c r="R311" s="4"/>
      <c r="S311" s="4"/>
      <c r="T311" s="4"/>
      <c r="U311" s="4"/>
      <c r="V311" s="4"/>
      <c r="W311" s="4"/>
      <c r="X311" s="4"/>
      <c r="Y311" s="4"/>
      <c r="Z311" s="198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ht="15.75" customHeight="1" x14ac:dyDescent="0.35">
      <c r="A312" s="4"/>
      <c r="B312" s="4"/>
      <c r="C312" s="4"/>
      <c r="D312" s="158"/>
      <c r="E312" s="158"/>
      <c r="F312" s="193"/>
      <c r="G312" s="4"/>
      <c r="H312" s="158"/>
      <c r="I312" s="4"/>
      <c r="J312" s="4"/>
      <c r="K312" s="158"/>
      <c r="L312" s="196"/>
      <c r="M312" s="196"/>
      <c r="N312" s="4"/>
      <c r="O312" s="4"/>
      <c r="P312" s="197"/>
      <c r="Q312" s="4"/>
      <c r="R312" s="4"/>
      <c r="S312" s="4"/>
      <c r="T312" s="4"/>
      <c r="U312" s="4"/>
      <c r="V312" s="4"/>
      <c r="W312" s="4"/>
      <c r="X312" s="4"/>
      <c r="Y312" s="4"/>
      <c r="Z312" s="198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ht="15.75" customHeight="1" x14ac:dyDescent="0.35">
      <c r="A313" s="4"/>
      <c r="B313" s="4"/>
      <c r="C313" s="4"/>
      <c r="D313" s="158"/>
      <c r="E313" s="158"/>
      <c r="F313" s="193"/>
      <c r="G313" s="4"/>
      <c r="H313" s="158"/>
      <c r="I313" s="4"/>
      <c r="J313" s="4"/>
      <c r="K313" s="158"/>
      <c r="L313" s="196"/>
      <c r="M313" s="196"/>
      <c r="N313" s="4"/>
      <c r="O313" s="4"/>
      <c r="P313" s="197"/>
      <c r="Q313" s="4"/>
      <c r="R313" s="4"/>
      <c r="S313" s="4"/>
      <c r="T313" s="4"/>
      <c r="U313" s="4"/>
      <c r="V313" s="4"/>
      <c r="W313" s="4"/>
      <c r="X313" s="4"/>
      <c r="Y313" s="4"/>
      <c r="Z313" s="198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ht="15.75" customHeight="1" x14ac:dyDescent="0.35">
      <c r="A314" s="4"/>
      <c r="B314" s="4"/>
      <c r="C314" s="4"/>
      <c r="D314" s="158"/>
      <c r="E314" s="158"/>
      <c r="F314" s="193"/>
      <c r="G314" s="4"/>
      <c r="H314" s="158"/>
      <c r="I314" s="4"/>
      <c r="J314" s="4"/>
      <c r="K314" s="158"/>
      <c r="L314" s="196"/>
      <c r="M314" s="196"/>
      <c r="N314" s="4"/>
      <c r="O314" s="4"/>
      <c r="P314" s="197"/>
      <c r="Q314" s="4"/>
      <c r="R314" s="4"/>
      <c r="S314" s="4"/>
      <c r="T314" s="4"/>
      <c r="U314" s="4"/>
      <c r="V314" s="4"/>
      <c r="W314" s="4"/>
      <c r="X314" s="4"/>
      <c r="Y314" s="4"/>
      <c r="Z314" s="198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ht="15.75" customHeight="1" x14ac:dyDescent="0.35">
      <c r="A315" s="4"/>
      <c r="B315" s="4"/>
      <c r="C315" s="4"/>
      <c r="D315" s="158"/>
      <c r="E315" s="158"/>
      <c r="F315" s="193"/>
      <c r="G315" s="4"/>
      <c r="H315" s="158"/>
      <c r="I315" s="4"/>
      <c r="J315" s="4"/>
      <c r="K315" s="158"/>
      <c r="L315" s="196"/>
      <c r="M315" s="196"/>
      <c r="N315" s="4"/>
      <c r="O315" s="4"/>
      <c r="P315" s="197"/>
      <c r="Q315" s="4"/>
      <c r="R315" s="4"/>
      <c r="S315" s="4"/>
      <c r="T315" s="4"/>
      <c r="U315" s="4"/>
      <c r="V315" s="4"/>
      <c r="W315" s="4"/>
      <c r="X315" s="4"/>
      <c r="Y315" s="4"/>
      <c r="Z315" s="198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ht="15.75" customHeight="1" x14ac:dyDescent="0.35">
      <c r="A316" s="4"/>
      <c r="B316" s="4"/>
      <c r="C316" s="4"/>
      <c r="D316" s="158"/>
      <c r="E316" s="158"/>
      <c r="F316" s="193"/>
      <c r="G316" s="4"/>
      <c r="H316" s="158"/>
      <c r="I316" s="4"/>
      <c r="J316" s="4"/>
      <c r="K316" s="158"/>
      <c r="L316" s="196"/>
      <c r="M316" s="196"/>
      <c r="N316" s="4"/>
      <c r="O316" s="4"/>
      <c r="P316" s="197"/>
      <c r="Q316" s="4"/>
      <c r="R316" s="4"/>
      <c r="S316" s="4"/>
      <c r="T316" s="4"/>
      <c r="U316" s="4"/>
      <c r="V316" s="4"/>
      <c r="W316" s="4"/>
      <c r="X316" s="4"/>
      <c r="Y316" s="4"/>
      <c r="Z316" s="198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ht="15.75" customHeight="1" x14ac:dyDescent="0.35">
      <c r="A317" s="4"/>
      <c r="B317" s="4"/>
      <c r="C317" s="4"/>
      <c r="D317" s="158"/>
      <c r="E317" s="158"/>
      <c r="F317" s="193"/>
      <c r="G317" s="4"/>
      <c r="H317" s="158"/>
      <c r="I317" s="4"/>
      <c r="J317" s="4"/>
      <c r="K317" s="158"/>
      <c r="L317" s="196"/>
      <c r="M317" s="196"/>
      <c r="N317" s="4"/>
      <c r="O317" s="4"/>
      <c r="P317" s="197"/>
      <c r="Q317" s="4"/>
      <c r="R317" s="4"/>
      <c r="S317" s="4"/>
      <c r="T317" s="4"/>
      <c r="U317" s="4"/>
      <c r="V317" s="4"/>
      <c r="W317" s="4"/>
      <c r="X317" s="4"/>
      <c r="Y317" s="4"/>
      <c r="Z317" s="198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ht="15.75" customHeight="1" x14ac:dyDescent="0.35">
      <c r="A318" s="4"/>
      <c r="B318" s="4"/>
      <c r="C318" s="4"/>
      <c r="D318" s="158"/>
      <c r="E318" s="158"/>
      <c r="F318" s="193"/>
      <c r="G318" s="4"/>
      <c r="H318" s="158"/>
      <c r="I318" s="4"/>
      <c r="J318" s="4"/>
      <c r="K318" s="158"/>
      <c r="L318" s="196"/>
      <c r="M318" s="196"/>
      <c r="N318" s="4"/>
      <c r="O318" s="4"/>
      <c r="P318" s="197"/>
      <c r="Q318" s="4"/>
      <c r="R318" s="4"/>
      <c r="S318" s="4"/>
      <c r="T318" s="4"/>
      <c r="U318" s="4"/>
      <c r="V318" s="4"/>
      <c r="W318" s="4"/>
      <c r="X318" s="4"/>
      <c r="Y318" s="4"/>
      <c r="Z318" s="198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ht="15.75" customHeight="1" x14ac:dyDescent="0.35">
      <c r="A319" s="4"/>
      <c r="B319" s="4"/>
      <c r="C319" s="4"/>
      <c r="D319" s="158"/>
      <c r="E319" s="158"/>
      <c r="F319" s="193"/>
      <c r="G319" s="4"/>
      <c r="H319" s="158"/>
      <c r="I319" s="4"/>
      <c r="J319" s="4"/>
      <c r="K319" s="158"/>
      <c r="L319" s="196"/>
      <c r="M319" s="196"/>
      <c r="N319" s="4"/>
      <c r="O319" s="4"/>
      <c r="P319" s="197"/>
      <c r="Q319" s="4"/>
      <c r="R319" s="4"/>
      <c r="S319" s="4"/>
      <c r="T319" s="4"/>
      <c r="U319" s="4"/>
      <c r="V319" s="4"/>
      <c r="W319" s="4"/>
      <c r="X319" s="4"/>
      <c r="Y319" s="4"/>
      <c r="Z319" s="198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ht="15.75" customHeight="1" x14ac:dyDescent="0.35">
      <c r="A320" s="4"/>
      <c r="B320" s="4"/>
      <c r="C320" s="4"/>
      <c r="D320" s="158"/>
      <c r="E320" s="158"/>
      <c r="F320" s="193"/>
      <c r="G320" s="4"/>
      <c r="H320" s="158"/>
      <c r="I320" s="4"/>
      <c r="J320" s="4"/>
      <c r="K320" s="158"/>
      <c r="L320" s="196"/>
      <c r="M320" s="196"/>
      <c r="N320" s="4"/>
      <c r="O320" s="4"/>
      <c r="P320" s="197"/>
      <c r="Q320" s="4"/>
      <c r="R320" s="4"/>
      <c r="S320" s="4"/>
      <c r="T320" s="4"/>
      <c r="U320" s="4"/>
      <c r="V320" s="4"/>
      <c r="W320" s="4"/>
      <c r="X320" s="4"/>
      <c r="Y320" s="4"/>
      <c r="Z320" s="198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ht="15.75" customHeight="1" x14ac:dyDescent="0.35">
      <c r="A321" s="4"/>
      <c r="B321" s="4"/>
      <c r="C321" s="4"/>
      <c r="D321" s="158"/>
      <c r="E321" s="158"/>
      <c r="F321" s="193"/>
      <c r="G321" s="4"/>
      <c r="H321" s="158"/>
      <c r="I321" s="4"/>
      <c r="J321" s="4"/>
      <c r="K321" s="158"/>
      <c r="L321" s="196"/>
      <c r="M321" s="196"/>
      <c r="N321" s="4"/>
      <c r="O321" s="4"/>
      <c r="P321" s="197"/>
      <c r="Q321" s="4"/>
      <c r="R321" s="4"/>
      <c r="S321" s="4"/>
      <c r="T321" s="4"/>
      <c r="U321" s="4"/>
      <c r="V321" s="4"/>
      <c r="W321" s="4"/>
      <c r="X321" s="4"/>
      <c r="Y321" s="4"/>
      <c r="Z321" s="198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ht="15.75" customHeight="1" x14ac:dyDescent="0.35">
      <c r="A322" s="4"/>
      <c r="B322" s="4"/>
      <c r="C322" s="4"/>
      <c r="D322" s="158"/>
      <c r="E322" s="158"/>
      <c r="F322" s="193"/>
      <c r="G322" s="4"/>
      <c r="H322" s="158"/>
      <c r="I322" s="4"/>
      <c r="J322" s="4"/>
      <c r="K322" s="158"/>
      <c r="L322" s="196"/>
      <c r="M322" s="196"/>
      <c r="N322" s="4"/>
      <c r="O322" s="4"/>
      <c r="P322" s="197"/>
      <c r="Q322" s="4"/>
      <c r="R322" s="4"/>
      <c r="S322" s="4"/>
      <c r="T322" s="4"/>
      <c r="U322" s="4"/>
      <c r="V322" s="4"/>
      <c r="W322" s="4"/>
      <c r="X322" s="4"/>
      <c r="Y322" s="4"/>
      <c r="Z322" s="198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ht="15.75" customHeight="1" x14ac:dyDescent="0.35">
      <c r="A323" s="4"/>
      <c r="B323" s="4"/>
      <c r="C323" s="4"/>
      <c r="D323" s="158"/>
      <c r="E323" s="158"/>
      <c r="F323" s="193"/>
      <c r="G323" s="4"/>
      <c r="H323" s="158"/>
      <c r="I323" s="4"/>
      <c r="J323" s="4"/>
      <c r="K323" s="158"/>
      <c r="L323" s="196"/>
      <c r="M323" s="196"/>
      <c r="N323" s="4"/>
      <c r="O323" s="4"/>
      <c r="P323" s="197"/>
      <c r="Q323" s="4"/>
      <c r="R323" s="4"/>
      <c r="S323" s="4"/>
      <c r="T323" s="4"/>
      <c r="U323" s="4"/>
      <c r="V323" s="4"/>
      <c r="W323" s="4"/>
      <c r="X323" s="4"/>
      <c r="Y323" s="4"/>
      <c r="Z323" s="198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ht="15.75" customHeight="1" x14ac:dyDescent="0.35">
      <c r="A324" s="4"/>
      <c r="B324" s="4"/>
      <c r="C324" s="4"/>
      <c r="D324" s="158"/>
      <c r="E324" s="158"/>
      <c r="F324" s="193"/>
      <c r="G324" s="4"/>
      <c r="H324" s="158"/>
      <c r="I324" s="4"/>
      <c r="J324" s="4"/>
      <c r="K324" s="158"/>
      <c r="L324" s="196"/>
      <c r="M324" s="196"/>
      <c r="N324" s="4"/>
      <c r="O324" s="4"/>
      <c r="P324" s="197"/>
      <c r="Q324" s="4"/>
      <c r="R324" s="4"/>
      <c r="S324" s="4"/>
      <c r="T324" s="4"/>
      <c r="U324" s="4"/>
      <c r="V324" s="4"/>
      <c r="W324" s="4"/>
      <c r="X324" s="4"/>
      <c r="Y324" s="4"/>
      <c r="Z324" s="198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ht="15.75" customHeight="1" x14ac:dyDescent="0.35">
      <c r="A325" s="4"/>
      <c r="B325" s="4"/>
      <c r="C325" s="4"/>
      <c r="D325" s="158"/>
      <c r="E325" s="158"/>
      <c r="F325" s="193"/>
      <c r="G325" s="4"/>
      <c r="H325" s="158"/>
      <c r="I325" s="4"/>
      <c r="J325" s="4"/>
      <c r="K325" s="158"/>
      <c r="L325" s="196"/>
      <c r="M325" s="196"/>
      <c r="N325" s="4"/>
      <c r="O325" s="4"/>
      <c r="P325" s="197"/>
      <c r="Q325" s="4"/>
      <c r="R325" s="4"/>
      <c r="S325" s="4"/>
      <c r="T325" s="4"/>
      <c r="U325" s="4"/>
      <c r="V325" s="4"/>
      <c r="W325" s="4"/>
      <c r="X325" s="4"/>
      <c r="Y325" s="4"/>
      <c r="Z325" s="198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ht="15.75" customHeight="1" x14ac:dyDescent="0.35">
      <c r="A326" s="4"/>
      <c r="B326" s="4"/>
      <c r="C326" s="4"/>
      <c r="D326" s="158"/>
      <c r="E326" s="158"/>
      <c r="F326" s="193"/>
      <c r="G326" s="4"/>
      <c r="H326" s="158"/>
      <c r="I326" s="4"/>
      <c r="J326" s="4"/>
      <c r="K326" s="158"/>
      <c r="L326" s="196"/>
      <c r="M326" s="196"/>
      <c r="N326" s="4"/>
      <c r="O326" s="4"/>
      <c r="P326" s="197"/>
      <c r="Q326" s="4"/>
      <c r="R326" s="4"/>
      <c r="S326" s="4"/>
      <c r="T326" s="4"/>
      <c r="U326" s="4"/>
      <c r="V326" s="4"/>
      <c r="W326" s="4"/>
      <c r="X326" s="4"/>
      <c r="Y326" s="4"/>
      <c r="Z326" s="198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ht="15.75" customHeight="1" x14ac:dyDescent="0.35">
      <c r="A327" s="4"/>
      <c r="B327" s="4"/>
      <c r="C327" s="4"/>
      <c r="D327" s="158"/>
      <c r="E327" s="158"/>
      <c r="F327" s="193"/>
      <c r="G327" s="4"/>
      <c r="H327" s="158"/>
      <c r="I327" s="4"/>
      <c r="J327" s="4"/>
      <c r="K327" s="158"/>
      <c r="L327" s="196"/>
      <c r="M327" s="196"/>
      <c r="N327" s="4"/>
      <c r="O327" s="4"/>
      <c r="P327" s="197"/>
      <c r="Q327" s="4"/>
      <c r="R327" s="4"/>
      <c r="S327" s="4"/>
      <c r="T327" s="4"/>
      <c r="U327" s="4"/>
      <c r="V327" s="4"/>
      <c r="W327" s="4"/>
      <c r="X327" s="4"/>
      <c r="Y327" s="4"/>
      <c r="Z327" s="198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ht="15.75" customHeight="1" x14ac:dyDescent="0.35">
      <c r="A328" s="4"/>
      <c r="B328" s="4"/>
      <c r="C328" s="4"/>
      <c r="D328" s="158"/>
      <c r="E328" s="158"/>
      <c r="F328" s="193"/>
      <c r="G328" s="4"/>
      <c r="H328" s="158"/>
      <c r="I328" s="4"/>
      <c r="J328" s="4"/>
      <c r="K328" s="158"/>
      <c r="L328" s="196"/>
      <c r="M328" s="196"/>
      <c r="N328" s="4"/>
      <c r="O328" s="4"/>
      <c r="P328" s="197"/>
      <c r="Q328" s="4"/>
      <c r="R328" s="4"/>
      <c r="S328" s="4"/>
      <c r="T328" s="4"/>
      <c r="U328" s="4"/>
      <c r="V328" s="4"/>
      <c r="W328" s="4"/>
      <c r="X328" s="4"/>
      <c r="Y328" s="4"/>
      <c r="Z328" s="198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ht="15.75" customHeight="1" x14ac:dyDescent="0.35">
      <c r="A329" s="4"/>
      <c r="B329" s="4"/>
      <c r="C329" s="4"/>
      <c r="D329" s="158"/>
      <c r="E329" s="158"/>
      <c r="F329" s="193"/>
      <c r="G329" s="4"/>
      <c r="H329" s="158"/>
      <c r="I329" s="4"/>
      <c r="J329" s="4"/>
      <c r="K329" s="158"/>
      <c r="L329" s="196"/>
      <c r="M329" s="196"/>
      <c r="N329" s="4"/>
      <c r="O329" s="4"/>
      <c r="P329" s="197"/>
      <c r="Q329" s="4"/>
      <c r="R329" s="4"/>
      <c r="S329" s="4"/>
      <c r="T329" s="4"/>
      <c r="U329" s="4"/>
      <c r="V329" s="4"/>
      <c r="W329" s="4"/>
      <c r="X329" s="4"/>
      <c r="Y329" s="4"/>
      <c r="Z329" s="198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ht="15.75" customHeight="1" x14ac:dyDescent="0.35">
      <c r="A330" s="4"/>
      <c r="B330" s="4"/>
      <c r="C330" s="4"/>
      <c r="D330" s="158"/>
      <c r="E330" s="158"/>
      <c r="F330" s="193"/>
      <c r="G330" s="4"/>
      <c r="H330" s="158"/>
      <c r="I330" s="4"/>
      <c r="J330" s="4"/>
      <c r="K330" s="158"/>
      <c r="L330" s="196"/>
      <c r="M330" s="196"/>
      <c r="N330" s="4"/>
      <c r="O330" s="4"/>
      <c r="P330" s="197"/>
      <c r="Q330" s="4"/>
      <c r="R330" s="4"/>
      <c r="S330" s="4"/>
      <c r="T330" s="4"/>
      <c r="U330" s="4"/>
      <c r="V330" s="4"/>
      <c r="W330" s="4"/>
      <c r="X330" s="4"/>
      <c r="Y330" s="4"/>
      <c r="Z330" s="198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ht="15.75" customHeight="1" x14ac:dyDescent="0.35">
      <c r="A331" s="4"/>
      <c r="B331" s="4"/>
      <c r="C331" s="4"/>
      <c r="D331" s="158"/>
      <c r="E331" s="158"/>
      <c r="F331" s="193"/>
      <c r="G331" s="4"/>
      <c r="H331" s="158"/>
      <c r="I331" s="4"/>
      <c r="J331" s="4"/>
      <c r="K331" s="158"/>
      <c r="L331" s="196"/>
      <c r="M331" s="196"/>
      <c r="N331" s="4"/>
      <c r="O331" s="4"/>
      <c r="P331" s="197"/>
      <c r="Q331" s="4"/>
      <c r="R331" s="4"/>
      <c r="S331" s="4"/>
      <c r="T331" s="4"/>
      <c r="U331" s="4"/>
      <c r="V331" s="4"/>
      <c r="W331" s="4"/>
      <c r="X331" s="4"/>
      <c r="Y331" s="4"/>
      <c r="Z331" s="198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ht="15.75" customHeight="1" x14ac:dyDescent="0.35">
      <c r="A332" s="4"/>
      <c r="B332" s="4"/>
      <c r="C332" s="4"/>
      <c r="D332" s="158"/>
      <c r="E332" s="158"/>
      <c r="F332" s="193"/>
      <c r="G332" s="4"/>
      <c r="H332" s="158"/>
      <c r="I332" s="4"/>
      <c r="J332" s="4"/>
      <c r="K332" s="158"/>
      <c r="L332" s="196"/>
      <c r="M332" s="196"/>
      <c r="N332" s="4"/>
      <c r="O332" s="4"/>
      <c r="P332" s="197"/>
      <c r="Q332" s="4"/>
      <c r="R332" s="4"/>
      <c r="S332" s="4"/>
      <c r="T332" s="4"/>
      <c r="U332" s="4"/>
      <c r="V332" s="4"/>
      <c r="W332" s="4"/>
      <c r="X332" s="4"/>
      <c r="Y332" s="4"/>
      <c r="Z332" s="198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ht="15.75" customHeight="1" x14ac:dyDescent="0.35">
      <c r="A333" s="4"/>
      <c r="B333" s="4"/>
      <c r="C333" s="4"/>
      <c r="D333" s="158"/>
      <c r="E333" s="158"/>
      <c r="F333" s="193"/>
      <c r="G333" s="4"/>
      <c r="H333" s="158"/>
      <c r="I333" s="4"/>
      <c r="J333" s="4"/>
      <c r="K333" s="158"/>
      <c r="L333" s="196"/>
      <c r="M333" s="196"/>
      <c r="N333" s="4"/>
      <c r="O333" s="4"/>
      <c r="P333" s="197"/>
      <c r="Q333" s="4"/>
      <c r="R333" s="4"/>
      <c r="S333" s="4"/>
      <c r="T333" s="4"/>
      <c r="U333" s="4"/>
      <c r="V333" s="4"/>
      <c r="W333" s="4"/>
      <c r="X333" s="4"/>
      <c r="Y333" s="4"/>
      <c r="Z333" s="198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ht="15.75" customHeight="1" x14ac:dyDescent="0.35">
      <c r="A334" s="4"/>
      <c r="B334" s="4"/>
      <c r="C334" s="4"/>
      <c r="D334" s="158"/>
      <c r="E334" s="158"/>
      <c r="F334" s="193"/>
      <c r="G334" s="4"/>
      <c r="H334" s="158"/>
      <c r="I334" s="4"/>
      <c r="J334" s="4"/>
      <c r="K334" s="158"/>
      <c r="L334" s="196"/>
      <c r="M334" s="196"/>
      <c r="N334" s="4"/>
      <c r="O334" s="4"/>
      <c r="P334" s="197"/>
      <c r="Q334" s="4"/>
      <c r="R334" s="4"/>
      <c r="S334" s="4"/>
      <c r="T334" s="4"/>
      <c r="U334" s="4"/>
      <c r="V334" s="4"/>
      <c r="W334" s="4"/>
      <c r="X334" s="4"/>
      <c r="Y334" s="4"/>
      <c r="Z334" s="198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ht="15.75" customHeight="1" x14ac:dyDescent="0.35">
      <c r="A335" s="4"/>
      <c r="B335" s="4"/>
      <c r="C335" s="4"/>
      <c r="D335" s="158"/>
      <c r="E335" s="158"/>
      <c r="F335" s="193"/>
      <c r="G335" s="4"/>
      <c r="H335" s="158"/>
      <c r="I335" s="4"/>
      <c r="J335" s="4"/>
      <c r="K335" s="158"/>
      <c r="L335" s="196"/>
      <c r="M335" s="196"/>
      <c r="N335" s="4"/>
      <c r="O335" s="4"/>
      <c r="P335" s="197"/>
      <c r="Q335" s="4"/>
      <c r="R335" s="4"/>
      <c r="S335" s="4"/>
      <c r="T335" s="4"/>
      <c r="U335" s="4"/>
      <c r="V335" s="4"/>
      <c r="W335" s="4"/>
      <c r="X335" s="4"/>
      <c r="Y335" s="4"/>
      <c r="Z335" s="198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ht="15.75" customHeight="1" x14ac:dyDescent="0.35">
      <c r="A336" s="4"/>
      <c r="B336" s="4"/>
      <c r="C336" s="4"/>
      <c r="D336" s="158"/>
      <c r="E336" s="158"/>
      <c r="F336" s="193"/>
      <c r="G336" s="4"/>
      <c r="H336" s="158"/>
      <c r="I336" s="4"/>
      <c r="J336" s="4"/>
      <c r="K336" s="158"/>
      <c r="L336" s="196"/>
      <c r="M336" s="196"/>
      <c r="N336" s="4"/>
      <c r="O336" s="4"/>
      <c r="P336" s="197"/>
      <c r="Q336" s="4"/>
      <c r="R336" s="4"/>
      <c r="S336" s="4"/>
      <c r="T336" s="4"/>
      <c r="U336" s="4"/>
      <c r="V336" s="4"/>
      <c r="W336" s="4"/>
      <c r="X336" s="4"/>
      <c r="Y336" s="4"/>
      <c r="Z336" s="198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ht="15.75" customHeight="1" x14ac:dyDescent="0.35">
      <c r="A337" s="4"/>
      <c r="B337" s="4"/>
      <c r="C337" s="4"/>
      <c r="D337" s="158"/>
      <c r="E337" s="158"/>
      <c r="F337" s="193"/>
      <c r="G337" s="4"/>
      <c r="H337" s="158"/>
      <c r="I337" s="4"/>
      <c r="J337" s="4"/>
      <c r="K337" s="158"/>
      <c r="L337" s="196"/>
      <c r="M337" s="196"/>
      <c r="N337" s="4"/>
      <c r="O337" s="4"/>
      <c r="P337" s="197"/>
      <c r="Q337" s="4"/>
      <c r="R337" s="4"/>
      <c r="S337" s="4"/>
      <c r="T337" s="4"/>
      <c r="U337" s="4"/>
      <c r="V337" s="4"/>
      <c r="W337" s="4"/>
      <c r="X337" s="4"/>
      <c r="Y337" s="4"/>
      <c r="Z337" s="198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ht="15.75" customHeight="1" x14ac:dyDescent="0.35">
      <c r="A338" s="4"/>
      <c r="B338" s="4"/>
      <c r="C338" s="4"/>
      <c r="D338" s="158"/>
      <c r="E338" s="158"/>
      <c r="F338" s="193"/>
      <c r="G338" s="4"/>
      <c r="H338" s="158"/>
      <c r="I338" s="4"/>
      <c r="J338" s="4"/>
      <c r="K338" s="158"/>
      <c r="L338" s="196"/>
      <c r="M338" s="196"/>
      <c r="N338" s="4"/>
      <c r="O338" s="4"/>
      <c r="P338" s="197"/>
      <c r="Q338" s="4"/>
      <c r="R338" s="4"/>
      <c r="S338" s="4"/>
      <c r="T338" s="4"/>
      <c r="U338" s="4"/>
      <c r="V338" s="4"/>
      <c r="W338" s="4"/>
      <c r="X338" s="4"/>
      <c r="Y338" s="4"/>
      <c r="Z338" s="198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ht="15.75" customHeight="1" x14ac:dyDescent="0.35">
      <c r="A339" s="4"/>
      <c r="B339" s="4"/>
      <c r="C339" s="4"/>
      <c r="D339" s="158"/>
      <c r="E339" s="158"/>
      <c r="F339" s="193"/>
      <c r="G339" s="4"/>
      <c r="H339" s="158"/>
      <c r="I339" s="4"/>
      <c r="J339" s="4"/>
      <c r="K339" s="158"/>
      <c r="L339" s="196"/>
      <c r="M339" s="196"/>
      <c r="N339" s="4"/>
      <c r="O339" s="4"/>
      <c r="P339" s="197"/>
      <c r="Q339" s="4"/>
      <c r="R339" s="4"/>
      <c r="S339" s="4"/>
      <c r="T339" s="4"/>
      <c r="U339" s="4"/>
      <c r="V339" s="4"/>
      <c r="W339" s="4"/>
      <c r="X339" s="4"/>
      <c r="Y339" s="4"/>
      <c r="Z339" s="198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ht="15.75" customHeight="1" x14ac:dyDescent="0.35">
      <c r="A340" s="4"/>
      <c r="B340" s="4"/>
      <c r="C340" s="4"/>
      <c r="D340" s="158"/>
      <c r="E340" s="158"/>
      <c r="F340" s="193"/>
      <c r="G340" s="4"/>
      <c r="H340" s="158"/>
      <c r="I340" s="4"/>
      <c r="J340" s="4"/>
      <c r="K340" s="158"/>
      <c r="L340" s="196"/>
      <c r="M340" s="196"/>
      <c r="N340" s="4"/>
      <c r="O340" s="4"/>
      <c r="P340" s="197"/>
      <c r="Q340" s="4"/>
      <c r="R340" s="4"/>
      <c r="S340" s="4"/>
      <c r="T340" s="4"/>
      <c r="U340" s="4"/>
      <c r="V340" s="4"/>
      <c r="W340" s="4"/>
      <c r="X340" s="4"/>
      <c r="Y340" s="4"/>
      <c r="Z340" s="198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ht="15.75" customHeight="1" x14ac:dyDescent="0.35">
      <c r="A341" s="4"/>
      <c r="B341" s="4"/>
      <c r="C341" s="4"/>
      <c r="D341" s="158"/>
      <c r="E341" s="158"/>
      <c r="F341" s="193"/>
      <c r="G341" s="4"/>
      <c r="H341" s="158"/>
      <c r="I341" s="4"/>
      <c r="J341" s="4"/>
      <c r="K341" s="158"/>
      <c r="L341" s="196"/>
      <c r="M341" s="196"/>
      <c r="N341" s="4"/>
      <c r="O341" s="4"/>
      <c r="P341" s="197"/>
      <c r="Q341" s="4"/>
      <c r="R341" s="4"/>
      <c r="S341" s="4"/>
      <c r="T341" s="4"/>
      <c r="U341" s="4"/>
      <c r="V341" s="4"/>
      <c r="W341" s="4"/>
      <c r="X341" s="4"/>
      <c r="Y341" s="4"/>
      <c r="Z341" s="198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ht="15.75" customHeight="1" x14ac:dyDescent="0.35">
      <c r="A342" s="4"/>
      <c r="B342" s="4"/>
      <c r="C342" s="4"/>
      <c r="D342" s="158"/>
      <c r="E342" s="158"/>
      <c r="F342" s="193"/>
      <c r="G342" s="4"/>
      <c r="H342" s="158"/>
      <c r="I342" s="4"/>
      <c r="J342" s="4"/>
      <c r="K342" s="158"/>
      <c r="L342" s="196"/>
      <c r="M342" s="196"/>
      <c r="N342" s="4"/>
      <c r="O342" s="4"/>
      <c r="P342" s="197"/>
      <c r="Q342" s="4"/>
      <c r="R342" s="4"/>
      <c r="S342" s="4"/>
      <c r="T342" s="4"/>
      <c r="U342" s="4"/>
      <c r="V342" s="4"/>
      <c r="W342" s="4"/>
      <c r="X342" s="4"/>
      <c r="Y342" s="4"/>
      <c r="Z342" s="198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ht="15.75" customHeight="1" x14ac:dyDescent="0.35">
      <c r="A343" s="4"/>
      <c r="B343" s="4"/>
      <c r="C343" s="4"/>
      <c r="D343" s="158"/>
      <c r="E343" s="158"/>
      <c r="F343" s="193"/>
      <c r="G343" s="4"/>
      <c r="H343" s="158"/>
      <c r="I343" s="4"/>
      <c r="J343" s="4"/>
      <c r="K343" s="158"/>
      <c r="L343" s="196"/>
      <c r="M343" s="196"/>
      <c r="N343" s="4"/>
      <c r="O343" s="4"/>
      <c r="P343" s="197"/>
      <c r="Q343" s="4"/>
      <c r="R343" s="4"/>
      <c r="S343" s="4"/>
      <c r="T343" s="4"/>
      <c r="U343" s="4"/>
      <c r="V343" s="4"/>
      <c r="W343" s="4"/>
      <c r="X343" s="4"/>
      <c r="Y343" s="4"/>
      <c r="Z343" s="198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ht="15.75" customHeight="1" x14ac:dyDescent="0.35">
      <c r="A344" s="4"/>
      <c r="B344" s="4"/>
      <c r="C344" s="4"/>
      <c r="D344" s="158"/>
      <c r="E344" s="158"/>
      <c r="F344" s="193"/>
      <c r="G344" s="4"/>
      <c r="H344" s="158"/>
      <c r="I344" s="4"/>
      <c r="J344" s="4"/>
      <c r="K344" s="158"/>
      <c r="L344" s="196"/>
      <c r="M344" s="196"/>
      <c r="N344" s="4"/>
      <c r="O344" s="4"/>
      <c r="P344" s="197"/>
      <c r="Q344" s="4"/>
      <c r="R344" s="4"/>
      <c r="S344" s="4"/>
      <c r="T344" s="4"/>
      <c r="U344" s="4"/>
      <c r="V344" s="4"/>
      <c r="W344" s="4"/>
      <c r="X344" s="4"/>
      <c r="Y344" s="4"/>
      <c r="Z344" s="198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ht="15.75" customHeight="1" x14ac:dyDescent="0.35">
      <c r="A345" s="4"/>
      <c r="B345" s="4"/>
      <c r="C345" s="4"/>
      <c r="D345" s="158"/>
      <c r="E345" s="158"/>
      <c r="F345" s="193"/>
      <c r="G345" s="4"/>
      <c r="H345" s="158"/>
      <c r="I345" s="4"/>
      <c r="J345" s="4"/>
      <c r="K345" s="158"/>
      <c r="L345" s="196"/>
      <c r="M345" s="196"/>
      <c r="N345" s="4"/>
      <c r="O345" s="4"/>
      <c r="P345" s="197"/>
      <c r="Q345" s="4"/>
      <c r="R345" s="4"/>
      <c r="S345" s="4"/>
      <c r="T345" s="4"/>
      <c r="U345" s="4"/>
      <c r="V345" s="4"/>
      <c r="W345" s="4"/>
      <c r="X345" s="4"/>
      <c r="Y345" s="4"/>
      <c r="Z345" s="198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ht="15.75" customHeight="1" x14ac:dyDescent="0.35">
      <c r="A346" s="4"/>
      <c r="B346" s="4"/>
      <c r="C346" s="4"/>
      <c r="D346" s="158"/>
      <c r="E346" s="158"/>
      <c r="F346" s="193"/>
      <c r="G346" s="4"/>
      <c r="H346" s="158"/>
      <c r="I346" s="4"/>
      <c r="J346" s="4"/>
      <c r="K346" s="158"/>
      <c r="L346" s="196"/>
      <c r="M346" s="196"/>
      <c r="N346" s="4"/>
      <c r="O346" s="4"/>
      <c r="P346" s="197"/>
      <c r="Q346" s="4"/>
      <c r="R346" s="4"/>
      <c r="S346" s="4"/>
      <c r="T346" s="4"/>
      <c r="U346" s="4"/>
      <c r="V346" s="4"/>
      <c r="W346" s="4"/>
      <c r="X346" s="4"/>
      <c r="Y346" s="4"/>
      <c r="Z346" s="198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ht="15.75" customHeight="1" x14ac:dyDescent="0.35">
      <c r="A347" s="4"/>
      <c r="B347" s="4"/>
      <c r="C347" s="4"/>
      <c r="D347" s="158"/>
      <c r="E347" s="158"/>
      <c r="F347" s="193"/>
      <c r="G347" s="4"/>
      <c r="H347" s="158"/>
      <c r="I347" s="4"/>
      <c r="J347" s="4"/>
      <c r="K347" s="158"/>
      <c r="L347" s="196"/>
      <c r="M347" s="196"/>
      <c r="N347" s="4"/>
      <c r="O347" s="4"/>
      <c r="P347" s="197"/>
      <c r="Q347" s="4"/>
      <c r="R347" s="4"/>
      <c r="S347" s="4"/>
      <c r="T347" s="4"/>
      <c r="U347" s="4"/>
      <c r="V347" s="4"/>
      <c r="W347" s="4"/>
      <c r="X347" s="4"/>
      <c r="Y347" s="4"/>
      <c r="Z347" s="198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ht="15.75" customHeight="1" x14ac:dyDescent="0.35">
      <c r="A348" s="4"/>
      <c r="B348" s="4"/>
      <c r="C348" s="4"/>
      <c r="D348" s="158"/>
      <c r="E348" s="158"/>
      <c r="F348" s="193"/>
      <c r="G348" s="4"/>
      <c r="H348" s="158"/>
      <c r="I348" s="4"/>
      <c r="J348" s="4"/>
      <c r="K348" s="158"/>
      <c r="L348" s="196"/>
      <c r="M348" s="196"/>
      <c r="N348" s="4"/>
      <c r="O348" s="4"/>
      <c r="P348" s="197"/>
      <c r="Q348" s="4"/>
      <c r="R348" s="4"/>
      <c r="S348" s="4"/>
      <c r="T348" s="4"/>
      <c r="U348" s="4"/>
      <c r="V348" s="4"/>
      <c r="W348" s="4"/>
      <c r="X348" s="4"/>
      <c r="Y348" s="4"/>
      <c r="Z348" s="198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ht="15.75" customHeight="1" x14ac:dyDescent="0.35">
      <c r="A349" s="4"/>
      <c r="B349" s="4"/>
      <c r="C349" s="4"/>
      <c r="D349" s="158"/>
      <c r="E349" s="158"/>
      <c r="F349" s="193"/>
      <c r="G349" s="4"/>
      <c r="H349" s="158"/>
      <c r="I349" s="4"/>
      <c r="J349" s="4"/>
      <c r="K349" s="158"/>
      <c r="L349" s="196"/>
      <c r="M349" s="196"/>
      <c r="N349" s="4"/>
      <c r="O349" s="4"/>
      <c r="P349" s="197"/>
      <c r="Q349" s="4"/>
      <c r="R349" s="4"/>
      <c r="S349" s="4"/>
      <c r="T349" s="4"/>
      <c r="U349" s="4"/>
      <c r="V349" s="4"/>
      <c r="W349" s="4"/>
      <c r="X349" s="4"/>
      <c r="Y349" s="4"/>
      <c r="Z349" s="198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ht="15.75" customHeight="1" x14ac:dyDescent="0.35">
      <c r="A350" s="4"/>
      <c r="B350" s="4"/>
      <c r="C350" s="4"/>
      <c r="D350" s="158"/>
      <c r="E350" s="158"/>
      <c r="F350" s="193"/>
      <c r="G350" s="4"/>
      <c r="H350" s="158"/>
      <c r="I350" s="4"/>
      <c r="J350" s="4"/>
      <c r="K350" s="158"/>
      <c r="L350" s="196"/>
      <c r="M350" s="196"/>
      <c r="N350" s="4"/>
      <c r="O350" s="4"/>
      <c r="P350" s="197"/>
      <c r="Q350" s="4"/>
      <c r="R350" s="4"/>
      <c r="S350" s="4"/>
      <c r="T350" s="4"/>
      <c r="U350" s="4"/>
      <c r="V350" s="4"/>
      <c r="W350" s="4"/>
      <c r="X350" s="4"/>
      <c r="Y350" s="4"/>
      <c r="Z350" s="198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ht="15.75" customHeight="1" x14ac:dyDescent="0.35">
      <c r="A351" s="4"/>
      <c r="B351" s="4"/>
      <c r="C351" s="4"/>
      <c r="D351" s="158"/>
      <c r="E351" s="158"/>
      <c r="F351" s="193"/>
      <c r="G351" s="4"/>
      <c r="H351" s="158"/>
      <c r="I351" s="4"/>
      <c r="J351" s="4"/>
      <c r="K351" s="158"/>
      <c r="L351" s="196"/>
      <c r="M351" s="196"/>
      <c r="N351" s="4"/>
      <c r="O351" s="4"/>
      <c r="P351" s="197"/>
      <c r="Q351" s="4"/>
      <c r="R351" s="4"/>
      <c r="S351" s="4"/>
      <c r="T351" s="4"/>
      <c r="U351" s="4"/>
      <c r="V351" s="4"/>
      <c r="W351" s="4"/>
      <c r="X351" s="4"/>
      <c r="Y351" s="4"/>
      <c r="Z351" s="198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ht="15.75" customHeight="1" x14ac:dyDescent="0.35">
      <c r="A352" s="4"/>
      <c r="B352" s="4"/>
      <c r="C352" s="4"/>
      <c r="D352" s="158"/>
      <c r="E352" s="158"/>
      <c r="F352" s="193"/>
      <c r="G352" s="4"/>
      <c r="H352" s="158"/>
      <c r="I352" s="4"/>
      <c r="J352" s="4"/>
      <c r="K352" s="158"/>
      <c r="L352" s="196"/>
      <c r="M352" s="196"/>
      <c r="N352" s="4"/>
      <c r="O352" s="4"/>
      <c r="P352" s="197"/>
      <c r="Q352" s="4"/>
      <c r="R352" s="4"/>
      <c r="S352" s="4"/>
      <c r="T352" s="4"/>
      <c r="U352" s="4"/>
      <c r="V352" s="4"/>
      <c r="W352" s="4"/>
      <c r="X352" s="4"/>
      <c r="Y352" s="4"/>
      <c r="Z352" s="198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ht="15.75" customHeight="1" x14ac:dyDescent="0.35">
      <c r="A353" s="4"/>
      <c r="B353" s="4"/>
      <c r="C353" s="4"/>
      <c r="D353" s="158"/>
      <c r="E353" s="158"/>
      <c r="F353" s="193"/>
      <c r="G353" s="4"/>
      <c r="H353" s="158"/>
      <c r="I353" s="4"/>
      <c r="J353" s="4"/>
      <c r="K353" s="158"/>
      <c r="L353" s="196"/>
      <c r="M353" s="196"/>
      <c r="N353" s="4"/>
      <c r="O353" s="4"/>
      <c r="P353" s="197"/>
      <c r="Q353" s="4"/>
      <c r="R353" s="4"/>
      <c r="S353" s="4"/>
      <c r="T353" s="4"/>
      <c r="U353" s="4"/>
      <c r="V353" s="4"/>
      <c r="W353" s="4"/>
      <c r="X353" s="4"/>
      <c r="Y353" s="4"/>
      <c r="Z353" s="198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ht="15.75" customHeight="1" x14ac:dyDescent="0.35">
      <c r="A354" s="4"/>
      <c r="B354" s="4"/>
      <c r="C354" s="4"/>
      <c r="D354" s="158"/>
      <c r="E354" s="158"/>
      <c r="F354" s="193"/>
      <c r="G354" s="4"/>
      <c r="H354" s="158"/>
      <c r="I354" s="4"/>
      <c r="J354" s="4"/>
      <c r="K354" s="158"/>
      <c r="L354" s="196"/>
      <c r="M354" s="196"/>
      <c r="N354" s="4"/>
      <c r="O354" s="4"/>
      <c r="P354" s="197"/>
      <c r="Q354" s="4"/>
      <c r="R354" s="4"/>
      <c r="S354" s="4"/>
      <c r="T354" s="4"/>
      <c r="U354" s="4"/>
      <c r="V354" s="4"/>
      <c r="W354" s="4"/>
      <c r="X354" s="4"/>
      <c r="Y354" s="4"/>
      <c r="Z354" s="198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ht="15.75" customHeight="1" x14ac:dyDescent="0.35">
      <c r="A355" s="4"/>
      <c r="B355" s="4"/>
      <c r="C355" s="4"/>
      <c r="D355" s="158"/>
      <c r="E355" s="158"/>
      <c r="F355" s="193"/>
      <c r="G355" s="4"/>
      <c r="H355" s="158"/>
      <c r="I355" s="4"/>
      <c r="J355" s="4"/>
      <c r="K355" s="158"/>
      <c r="L355" s="196"/>
      <c r="M355" s="196"/>
      <c r="N355" s="4"/>
      <c r="O355" s="4"/>
      <c r="P355" s="197"/>
      <c r="Q355" s="4"/>
      <c r="R355" s="4"/>
      <c r="S355" s="4"/>
      <c r="T355" s="4"/>
      <c r="U355" s="4"/>
      <c r="V355" s="4"/>
      <c r="W355" s="4"/>
      <c r="X355" s="4"/>
      <c r="Y355" s="4"/>
      <c r="Z355" s="198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ht="15.75" customHeight="1" x14ac:dyDescent="0.35">
      <c r="A356" s="4"/>
      <c r="B356" s="4"/>
      <c r="C356" s="4"/>
      <c r="D356" s="158"/>
      <c r="E356" s="158"/>
      <c r="F356" s="193"/>
      <c r="G356" s="4"/>
      <c r="H356" s="158"/>
      <c r="I356" s="4"/>
      <c r="J356" s="4"/>
      <c r="K356" s="158"/>
      <c r="L356" s="196"/>
      <c r="M356" s="196"/>
      <c r="N356" s="4"/>
      <c r="O356" s="4"/>
      <c r="P356" s="197"/>
      <c r="Q356" s="4"/>
      <c r="R356" s="4"/>
      <c r="S356" s="4"/>
      <c r="T356" s="4"/>
      <c r="U356" s="4"/>
      <c r="V356" s="4"/>
      <c r="W356" s="4"/>
      <c r="X356" s="4"/>
      <c r="Y356" s="4"/>
      <c r="Z356" s="198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ht="15.75" customHeight="1" x14ac:dyDescent="0.35">
      <c r="A357" s="4"/>
      <c r="B357" s="4"/>
      <c r="C357" s="4"/>
      <c r="D357" s="158"/>
      <c r="E357" s="158"/>
      <c r="F357" s="193"/>
      <c r="G357" s="4"/>
      <c r="H357" s="158"/>
      <c r="I357" s="4"/>
      <c r="J357" s="4"/>
      <c r="K357" s="158"/>
      <c r="L357" s="196"/>
      <c r="M357" s="196"/>
      <c r="N357" s="4"/>
      <c r="O357" s="4"/>
      <c r="P357" s="197"/>
      <c r="Q357" s="4"/>
      <c r="R357" s="4"/>
      <c r="S357" s="4"/>
      <c r="T357" s="4"/>
      <c r="U357" s="4"/>
      <c r="V357" s="4"/>
      <c r="W357" s="4"/>
      <c r="X357" s="4"/>
      <c r="Y357" s="4"/>
      <c r="Z357" s="198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ht="15.75" customHeight="1" x14ac:dyDescent="0.35">
      <c r="A358" s="4"/>
      <c r="B358" s="4"/>
      <c r="C358" s="4"/>
      <c r="D358" s="158"/>
      <c r="E358" s="158"/>
      <c r="F358" s="193"/>
      <c r="G358" s="4"/>
      <c r="H358" s="158"/>
      <c r="I358" s="4"/>
      <c r="J358" s="4"/>
      <c r="K358" s="158"/>
      <c r="L358" s="196"/>
      <c r="M358" s="196"/>
      <c r="N358" s="4"/>
      <c r="O358" s="4"/>
      <c r="P358" s="197"/>
      <c r="Q358" s="4"/>
      <c r="R358" s="4"/>
      <c r="S358" s="4"/>
      <c r="T358" s="4"/>
      <c r="U358" s="4"/>
      <c r="V358" s="4"/>
      <c r="W358" s="4"/>
      <c r="X358" s="4"/>
      <c r="Y358" s="4"/>
      <c r="Z358" s="198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ht="15.75" customHeight="1" x14ac:dyDescent="0.35">
      <c r="A359" s="4"/>
      <c r="B359" s="4"/>
      <c r="C359" s="4"/>
      <c r="D359" s="158"/>
      <c r="E359" s="158"/>
      <c r="F359" s="193"/>
      <c r="G359" s="4"/>
      <c r="H359" s="158"/>
      <c r="I359" s="4"/>
      <c r="J359" s="4"/>
      <c r="K359" s="158"/>
      <c r="L359" s="196"/>
      <c r="M359" s="196"/>
      <c r="N359" s="4"/>
      <c r="O359" s="4"/>
      <c r="P359" s="197"/>
      <c r="Q359" s="4"/>
      <c r="R359" s="4"/>
      <c r="S359" s="4"/>
      <c r="T359" s="4"/>
      <c r="U359" s="4"/>
      <c r="V359" s="4"/>
      <c r="W359" s="4"/>
      <c r="X359" s="4"/>
      <c r="Y359" s="4"/>
      <c r="Z359" s="198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ht="15.75" customHeight="1" x14ac:dyDescent="0.35">
      <c r="A360" s="4"/>
      <c r="B360" s="4"/>
      <c r="C360" s="4"/>
      <c r="D360" s="158"/>
      <c r="E360" s="158"/>
      <c r="F360" s="193"/>
      <c r="G360" s="4"/>
      <c r="H360" s="158"/>
      <c r="I360" s="4"/>
      <c r="J360" s="4"/>
      <c r="K360" s="158"/>
      <c r="L360" s="196"/>
      <c r="M360" s="196"/>
      <c r="N360" s="4"/>
      <c r="O360" s="4"/>
      <c r="P360" s="197"/>
      <c r="Q360" s="4"/>
      <c r="R360" s="4"/>
      <c r="S360" s="4"/>
      <c r="T360" s="4"/>
      <c r="U360" s="4"/>
      <c r="V360" s="4"/>
      <c r="W360" s="4"/>
      <c r="X360" s="4"/>
      <c r="Y360" s="4"/>
      <c r="Z360" s="198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ht="15.75" customHeight="1" x14ac:dyDescent="0.35">
      <c r="A361" s="4"/>
      <c r="B361" s="4"/>
      <c r="C361" s="4"/>
      <c r="D361" s="158"/>
      <c r="E361" s="158"/>
      <c r="F361" s="193"/>
      <c r="G361" s="4"/>
      <c r="H361" s="158"/>
      <c r="I361" s="4"/>
      <c r="J361" s="4"/>
      <c r="K361" s="158"/>
      <c r="L361" s="196"/>
      <c r="M361" s="196"/>
      <c r="N361" s="4"/>
      <c r="O361" s="4"/>
      <c r="P361" s="197"/>
      <c r="Q361" s="4"/>
      <c r="R361" s="4"/>
      <c r="S361" s="4"/>
      <c r="T361" s="4"/>
      <c r="U361" s="4"/>
      <c r="V361" s="4"/>
      <c r="W361" s="4"/>
      <c r="X361" s="4"/>
      <c r="Y361" s="4"/>
      <c r="Z361" s="198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ht="15.75" customHeight="1" x14ac:dyDescent="0.35">
      <c r="A362" s="4"/>
      <c r="B362" s="4"/>
      <c r="C362" s="4"/>
      <c r="D362" s="158"/>
      <c r="E362" s="158"/>
      <c r="F362" s="193"/>
      <c r="G362" s="4"/>
      <c r="H362" s="158"/>
      <c r="I362" s="4"/>
      <c r="J362" s="4"/>
      <c r="K362" s="158"/>
      <c r="L362" s="196"/>
      <c r="M362" s="196"/>
      <c r="N362" s="4"/>
      <c r="O362" s="4"/>
      <c r="P362" s="197"/>
      <c r="Q362" s="4"/>
      <c r="R362" s="4"/>
      <c r="S362" s="4"/>
      <c r="T362" s="4"/>
      <c r="U362" s="4"/>
      <c r="V362" s="4"/>
      <c r="W362" s="4"/>
      <c r="X362" s="4"/>
      <c r="Y362" s="4"/>
      <c r="Z362" s="198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ht="15.75" customHeight="1" x14ac:dyDescent="0.35">
      <c r="A363" s="4"/>
      <c r="B363" s="4"/>
      <c r="C363" s="4"/>
      <c r="D363" s="158"/>
      <c r="E363" s="158"/>
      <c r="F363" s="193"/>
      <c r="G363" s="4"/>
      <c r="H363" s="158"/>
      <c r="I363" s="4"/>
      <c r="J363" s="4"/>
      <c r="K363" s="158"/>
      <c r="L363" s="196"/>
      <c r="M363" s="196"/>
      <c r="N363" s="4"/>
      <c r="O363" s="4"/>
      <c r="P363" s="197"/>
      <c r="Q363" s="4"/>
      <c r="R363" s="4"/>
      <c r="S363" s="4"/>
      <c r="T363" s="4"/>
      <c r="U363" s="4"/>
      <c r="V363" s="4"/>
      <c r="W363" s="4"/>
      <c r="X363" s="4"/>
      <c r="Y363" s="4"/>
      <c r="Z363" s="198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ht="15.75" customHeight="1" x14ac:dyDescent="0.35">
      <c r="A364" s="4"/>
      <c r="B364" s="4"/>
      <c r="C364" s="4"/>
      <c r="D364" s="158"/>
      <c r="E364" s="158"/>
      <c r="F364" s="193"/>
      <c r="G364" s="4"/>
      <c r="H364" s="158"/>
      <c r="I364" s="4"/>
      <c r="J364" s="4"/>
      <c r="K364" s="158"/>
      <c r="L364" s="196"/>
      <c r="M364" s="196"/>
      <c r="N364" s="4"/>
      <c r="O364" s="4"/>
      <c r="P364" s="197"/>
      <c r="Q364" s="4"/>
      <c r="R364" s="4"/>
      <c r="S364" s="4"/>
      <c r="T364" s="4"/>
      <c r="U364" s="4"/>
      <c r="V364" s="4"/>
      <c r="W364" s="4"/>
      <c r="X364" s="4"/>
      <c r="Y364" s="4"/>
      <c r="Z364" s="198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ht="15.75" customHeight="1" x14ac:dyDescent="0.35">
      <c r="A365" s="4"/>
      <c r="B365" s="4"/>
      <c r="C365" s="4"/>
      <c r="D365" s="158"/>
      <c r="E365" s="158"/>
      <c r="F365" s="193"/>
      <c r="G365" s="4"/>
      <c r="H365" s="158"/>
      <c r="I365" s="4"/>
      <c r="J365" s="4"/>
      <c r="K365" s="158"/>
      <c r="L365" s="196"/>
      <c r="M365" s="196"/>
      <c r="N365" s="4"/>
      <c r="O365" s="4"/>
      <c r="P365" s="197"/>
      <c r="Q365" s="4"/>
      <c r="R365" s="4"/>
      <c r="S365" s="4"/>
      <c r="T365" s="4"/>
      <c r="U365" s="4"/>
      <c r="V365" s="4"/>
      <c r="W365" s="4"/>
      <c r="X365" s="4"/>
      <c r="Y365" s="4"/>
      <c r="Z365" s="198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ht="15.75" customHeight="1" x14ac:dyDescent="0.35">
      <c r="A366" s="4"/>
      <c r="B366" s="4"/>
      <c r="C366" s="4"/>
      <c r="D366" s="158"/>
      <c r="E366" s="158"/>
      <c r="F366" s="193"/>
      <c r="G366" s="4"/>
      <c r="H366" s="4"/>
      <c r="I366" s="4"/>
      <c r="J366" s="4"/>
      <c r="K366" s="158"/>
      <c r="L366" s="196"/>
      <c r="M366" s="196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ht="15.75" customHeight="1" x14ac:dyDescent="0.35">
      <c r="A367" s="4"/>
      <c r="B367" s="4"/>
      <c r="C367" s="4"/>
      <c r="D367" s="158"/>
      <c r="E367" s="158"/>
      <c r="F367" s="193"/>
      <c r="G367" s="4"/>
      <c r="H367" s="4"/>
      <c r="I367" s="4"/>
      <c r="J367" s="4"/>
      <c r="K367" s="158"/>
      <c r="L367" s="196"/>
      <c r="M367" s="196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ht="15.75" customHeight="1" x14ac:dyDescent="0.35">
      <c r="A368" s="4"/>
      <c r="B368" s="4"/>
      <c r="C368" s="4"/>
      <c r="D368" s="158"/>
      <c r="E368" s="158"/>
      <c r="F368" s="193"/>
      <c r="G368" s="4"/>
      <c r="H368" s="4"/>
      <c r="I368" s="4"/>
      <c r="J368" s="4"/>
      <c r="K368" s="158"/>
      <c r="L368" s="196"/>
      <c r="M368" s="196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ht="15.75" customHeight="1" x14ac:dyDescent="0.35">
      <c r="A369" s="4"/>
      <c r="B369" s="4"/>
      <c r="C369" s="4"/>
      <c r="D369" s="158"/>
      <c r="E369" s="158"/>
      <c r="F369" s="193"/>
      <c r="G369" s="4"/>
      <c r="H369" s="4"/>
      <c r="I369" s="4"/>
      <c r="J369" s="4"/>
      <c r="K369" s="158"/>
      <c r="L369" s="196"/>
      <c r="M369" s="196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ht="15.75" customHeight="1" x14ac:dyDescent="0.35">
      <c r="A370" s="4"/>
      <c r="B370" s="4"/>
      <c r="C370" s="4"/>
      <c r="D370" s="158"/>
      <c r="E370" s="158"/>
      <c r="F370" s="193"/>
      <c r="G370" s="4"/>
      <c r="H370" s="4"/>
      <c r="I370" s="4"/>
      <c r="J370" s="4"/>
      <c r="K370" s="158"/>
      <c r="L370" s="196"/>
      <c r="M370" s="196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ht="15.75" customHeight="1" x14ac:dyDescent="0.35">
      <c r="A371" s="4"/>
      <c r="B371" s="4"/>
      <c r="C371" s="4"/>
      <c r="D371" s="158"/>
      <c r="E371" s="158"/>
      <c r="F371" s="193"/>
      <c r="G371" s="4"/>
      <c r="H371" s="4"/>
      <c r="I371" s="4"/>
      <c r="J371" s="4"/>
      <c r="K371" s="158"/>
      <c r="L371" s="196"/>
      <c r="M371" s="196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ht="15.75" customHeight="1" x14ac:dyDescent="0.35">
      <c r="A372" s="4"/>
      <c r="B372" s="4"/>
      <c r="C372" s="4"/>
      <c r="D372" s="158"/>
      <c r="E372" s="158"/>
      <c r="F372" s="193"/>
      <c r="G372" s="4"/>
      <c r="H372" s="4"/>
      <c r="I372" s="4"/>
      <c r="J372" s="4"/>
      <c r="K372" s="158"/>
      <c r="L372" s="196"/>
      <c r="M372" s="196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ht="15.75" customHeight="1" x14ac:dyDescent="0.35">
      <c r="A373" s="4"/>
      <c r="B373" s="4"/>
      <c r="C373" s="4"/>
      <c r="D373" s="158"/>
      <c r="E373" s="158"/>
      <c r="F373" s="193"/>
      <c r="G373" s="4"/>
      <c r="H373" s="4"/>
      <c r="I373" s="4"/>
      <c r="J373" s="4"/>
      <c r="K373" s="158"/>
      <c r="L373" s="196"/>
      <c r="M373" s="196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ht="15.75" customHeight="1" x14ac:dyDescent="0.35">
      <c r="A374" s="4"/>
      <c r="B374" s="4"/>
      <c r="C374" s="4"/>
      <c r="D374" s="158"/>
      <c r="E374" s="158"/>
      <c r="F374" s="193"/>
      <c r="G374" s="4"/>
      <c r="H374" s="4"/>
      <c r="I374" s="4"/>
      <c r="J374" s="4"/>
      <c r="K374" s="158"/>
      <c r="L374" s="196"/>
      <c r="M374" s="196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ht="15.75" customHeight="1" x14ac:dyDescent="0.35">
      <c r="A375" s="4"/>
      <c r="B375" s="4"/>
      <c r="C375" s="4"/>
      <c r="D375" s="158"/>
      <c r="E375" s="158"/>
      <c r="F375" s="193"/>
      <c r="G375" s="4"/>
      <c r="H375" s="4"/>
      <c r="I375" s="4"/>
      <c r="J375" s="4"/>
      <c r="K375" s="158"/>
      <c r="L375" s="196"/>
      <c r="M375" s="196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ht="15.75" customHeight="1" x14ac:dyDescent="0.35">
      <c r="A376" s="4"/>
      <c r="B376" s="4"/>
      <c r="C376" s="4"/>
      <c r="D376" s="158"/>
      <c r="E376" s="158"/>
      <c r="F376" s="193"/>
      <c r="G376" s="4"/>
      <c r="H376" s="4"/>
      <c r="I376" s="4"/>
      <c r="J376" s="4"/>
      <c r="K376" s="158"/>
      <c r="L376" s="196"/>
      <c r="M376" s="196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ht="15.75" customHeight="1" x14ac:dyDescent="0.35">
      <c r="A377" s="4"/>
      <c r="B377" s="4"/>
      <c r="C377" s="4"/>
      <c r="D377" s="158"/>
      <c r="E377" s="158"/>
      <c r="F377" s="193"/>
      <c r="G377" s="4"/>
      <c r="H377" s="4"/>
      <c r="I377" s="4"/>
      <c r="J377" s="4"/>
      <c r="K377" s="158"/>
      <c r="L377" s="196"/>
      <c r="M377" s="196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ht="15.75" customHeight="1" x14ac:dyDescent="0.35">
      <c r="A378" s="4"/>
      <c r="B378" s="4"/>
      <c r="C378" s="4"/>
      <c r="D378" s="158"/>
      <c r="E378" s="158"/>
      <c r="F378" s="193"/>
      <c r="G378" s="4"/>
      <c r="H378" s="4"/>
      <c r="I378" s="4"/>
      <c r="J378" s="4"/>
      <c r="K378" s="158"/>
      <c r="L378" s="196"/>
      <c r="M378" s="196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ht="15.75" customHeight="1" x14ac:dyDescent="0.35">
      <c r="A379" s="4"/>
      <c r="B379" s="4"/>
      <c r="C379" s="4"/>
      <c r="D379" s="158"/>
      <c r="E379" s="158"/>
      <c r="F379" s="193"/>
      <c r="G379" s="4"/>
      <c r="H379" s="4"/>
      <c r="I379" s="4"/>
      <c r="J379" s="4"/>
      <c r="K379" s="158"/>
      <c r="L379" s="196"/>
      <c r="M379" s="196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ht="15.75" customHeight="1" x14ac:dyDescent="0.35">
      <c r="A380" s="4"/>
      <c r="B380" s="4"/>
      <c r="C380" s="4"/>
      <c r="D380" s="158"/>
      <c r="E380" s="158"/>
      <c r="F380" s="193"/>
      <c r="G380" s="4"/>
      <c r="H380" s="4"/>
      <c r="I380" s="4"/>
      <c r="J380" s="4"/>
      <c r="K380" s="158"/>
      <c r="L380" s="196"/>
      <c r="M380" s="196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ht="15.75" customHeight="1" x14ac:dyDescent="0.35">
      <c r="A381" s="4"/>
      <c r="B381" s="4"/>
      <c r="C381" s="4"/>
      <c r="D381" s="158"/>
      <c r="E381" s="158"/>
      <c r="F381" s="193"/>
      <c r="G381" s="4"/>
      <c r="H381" s="4"/>
      <c r="I381" s="4"/>
      <c r="J381" s="4"/>
      <c r="K381" s="158"/>
      <c r="L381" s="196"/>
      <c r="M381" s="196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ht="15.75" customHeight="1" x14ac:dyDescent="0.35">
      <c r="A382" s="4"/>
      <c r="B382" s="4"/>
      <c r="C382" s="4"/>
      <c r="D382" s="158"/>
      <c r="E382" s="158"/>
      <c r="F382" s="193"/>
      <c r="G382" s="4"/>
      <c r="H382" s="4"/>
      <c r="I382" s="4"/>
      <c r="J382" s="4"/>
      <c r="K382" s="158"/>
      <c r="L382" s="196"/>
      <c r="M382" s="196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ht="15.75" customHeight="1" x14ac:dyDescent="0.35">
      <c r="A383" s="4"/>
      <c r="B383" s="4"/>
      <c r="C383" s="4"/>
      <c r="D383" s="158"/>
      <c r="E383" s="158"/>
      <c r="F383" s="193"/>
      <c r="G383" s="4"/>
      <c r="H383" s="4"/>
      <c r="I383" s="4"/>
      <c r="J383" s="4"/>
      <c r="K383" s="158"/>
      <c r="L383" s="196"/>
      <c r="M383" s="196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ht="15.75" customHeight="1" x14ac:dyDescent="0.35">
      <c r="A384" s="4"/>
      <c r="B384" s="4"/>
      <c r="C384" s="4"/>
      <c r="D384" s="158"/>
      <c r="E384" s="158"/>
      <c r="F384" s="193"/>
      <c r="G384" s="4"/>
      <c r="H384" s="4"/>
      <c r="I384" s="4"/>
      <c r="J384" s="4"/>
      <c r="K384" s="158"/>
      <c r="L384" s="196"/>
      <c r="M384" s="196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ht="15.75" customHeight="1" x14ac:dyDescent="0.35">
      <c r="A385" s="4"/>
      <c r="B385" s="4"/>
      <c r="C385" s="4"/>
      <c r="D385" s="158"/>
      <c r="E385" s="158"/>
      <c r="F385" s="193"/>
      <c r="G385" s="4"/>
      <c r="H385" s="4"/>
      <c r="I385" s="4"/>
      <c r="J385" s="4"/>
      <c r="K385" s="158"/>
      <c r="L385" s="196"/>
      <c r="M385" s="196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ht="15.75" customHeight="1" x14ac:dyDescent="0.35">
      <c r="A386" s="4"/>
      <c r="B386" s="4"/>
      <c r="C386" s="4"/>
      <c r="D386" s="158"/>
      <c r="E386" s="158"/>
      <c r="F386" s="193"/>
      <c r="G386" s="4"/>
      <c r="H386" s="4"/>
      <c r="I386" s="4"/>
      <c r="J386" s="4"/>
      <c r="K386" s="158"/>
      <c r="L386" s="196"/>
      <c r="M386" s="196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ht="15.75" customHeight="1" x14ac:dyDescent="0.35">
      <c r="A387" s="4"/>
      <c r="B387" s="4"/>
      <c r="C387" s="4"/>
      <c r="D387" s="158"/>
      <c r="E387" s="158"/>
      <c r="F387" s="193"/>
      <c r="G387" s="4"/>
      <c r="H387" s="4"/>
      <c r="I387" s="4"/>
      <c r="J387" s="4"/>
      <c r="K387" s="158"/>
      <c r="L387" s="196"/>
      <c r="M387" s="196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ht="15.75" customHeight="1" x14ac:dyDescent="0.35">
      <c r="A388" s="4"/>
      <c r="B388" s="4"/>
      <c r="C388" s="4"/>
      <c r="D388" s="158"/>
      <c r="E388" s="158"/>
      <c r="F388" s="193"/>
      <c r="G388" s="4"/>
      <c r="H388" s="4"/>
      <c r="I388" s="4"/>
      <c r="J388" s="4"/>
      <c r="K388" s="158"/>
      <c r="L388" s="196"/>
      <c r="M388" s="196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ht="15.75" customHeight="1" x14ac:dyDescent="0.35">
      <c r="A389" s="4"/>
      <c r="B389" s="4"/>
      <c r="C389" s="4"/>
      <c r="D389" s="158"/>
      <c r="E389" s="158"/>
      <c r="F389" s="193"/>
      <c r="G389" s="4"/>
      <c r="H389" s="4"/>
      <c r="I389" s="4"/>
      <c r="J389" s="4"/>
      <c r="K389" s="158"/>
      <c r="L389" s="196"/>
      <c r="M389" s="196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ht="15.75" customHeight="1" x14ac:dyDescent="0.35">
      <c r="A390" s="4"/>
      <c r="B390" s="4"/>
      <c r="C390" s="4"/>
      <c r="D390" s="158"/>
      <c r="E390" s="158"/>
      <c r="F390" s="193"/>
      <c r="G390" s="4"/>
      <c r="H390" s="4"/>
      <c r="I390" s="4"/>
      <c r="J390" s="4"/>
      <c r="K390" s="158"/>
      <c r="L390" s="196"/>
      <c r="M390" s="196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ht="15.75" customHeight="1" x14ac:dyDescent="0.35">
      <c r="A391" s="4"/>
      <c r="B391" s="4"/>
      <c r="C391" s="4"/>
      <c r="D391" s="158"/>
      <c r="E391" s="158"/>
      <c r="F391" s="193"/>
      <c r="G391" s="4"/>
      <c r="H391" s="4"/>
      <c r="I391" s="4"/>
      <c r="J391" s="4"/>
      <c r="K391" s="158"/>
      <c r="L391" s="196"/>
      <c r="M391" s="196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ht="15.75" customHeight="1" x14ac:dyDescent="0.35">
      <c r="A392" s="4"/>
      <c r="B392" s="4"/>
      <c r="C392" s="4"/>
      <c r="D392" s="158"/>
      <c r="E392" s="158"/>
      <c r="F392" s="193"/>
      <c r="G392" s="4"/>
      <c r="H392" s="4"/>
      <c r="I392" s="4"/>
      <c r="J392" s="4"/>
      <c r="K392" s="158"/>
      <c r="L392" s="196"/>
      <c r="M392" s="196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ht="15.75" customHeight="1" x14ac:dyDescent="0.35">
      <c r="A393" s="4"/>
      <c r="B393" s="4"/>
      <c r="C393" s="4"/>
      <c r="D393" s="158"/>
      <c r="E393" s="158"/>
      <c r="F393" s="193"/>
      <c r="G393" s="4"/>
      <c r="H393" s="4"/>
      <c r="I393" s="4"/>
      <c r="J393" s="4"/>
      <c r="K393" s="158"/>
      <c r="L393" s="196"/>
      <c r="M393" s="196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ht="15.75" customHeight="1" x14ac:dyDescent="0.35">
      <c r="A394" s="4"/>
      <c r="B394" s="4"/>
      <c r="C394" s="4"/>
      <c r="D394" s="158"/>
      <c r="E394" s="158"/>
      <c r="F394" s="193"/>
      <c r="G394" s="4"/>
      <c r="H394" s="4"/>
      <c r="I394" s="4"/>
      <c r="J394" s="4"/>
      <c r="K394" s="158"/>
      <c r="L394" s="196"/>
      <c r="M394" s="196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ht="15.75" customHeight="1" x14ac:dyDescent="0.35">
      <c r="A395" s="4"/>
      <c r="B395" s="4"/>
      <c r="C395" s="4"/>
      <c r="D395" s="158"/>
      <c r="E395" s="158"/>
      <c r="F395" s="193"/>
      <c r="G395" s="4"/>
      <c r="H395" s="4"/>
      <c r="I395" s="4"/>
      <c r="J395" s="4"/>
      <c r="K395" s="158"/>
      <c r="L395" s="196"/>
      <c r="M395" s="196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ht="15.75" customHeight="1" x14ac:dyDescent="0.35">
      <c r="A396" s="4"/>
      <c r="B396" s="4"/>
      <c r="C396" s="4"/>
      <c r="D396" s="158"/>
      <c r="E396" s="158"/>
      <c r="F396" s="193"/>
      <c r="G396" s="4"/>
      <c r="H396" s="4"/>
      <c r="I396" s="4"/>
      <c r="J396" s="4"/>
      <c r="K396" s="158"/>
      <c r="L396" s="196"/>
      <c r="M396" s="196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ht="15.75" customHeight="1" x14ac:dyDescent="0.35">
      <c r="A397" s="4"/>
      <c r="B397" s="4"/>
      <c r="C397" s="4"/>
      <c r="D397" s="158"/>
      <c r="E397" s="158"/>
      <c r="F397" s="193"/>
      <c r="G397" s="4"/>
      <c r="H397" s="4"/>
      <c r="I397" s="4"/>
      <c r="J397" s="4"/>
      <c r="K397" s="158"/>
      <c r="L397" s="196"/>
      <c r="M397" s="196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ht="15.75" customHeight="1" x14ac:dyDescent="0.35">
      <c r="A398" s="4"/>
      <c r="B398" s="4"/>
      <c r="C398" s="4"/>
      <c r="D398" s="158"/>
      <c r="E398" s="158"/>
      <c r="F398" s="193"/>
      <c r="G398" s="4"/>
      <c r="H398" s="4"/>
      <c r="I398" s="4"/>
      <c r="J398" s="4"/>
      <c r="K398" s="158"/>
      <c r="L398" s="196"/>
      <c r="M398" s="196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ht="15.75" customHeight="1" x14ac:dyDescent="0.35">
      <c r="A399" s="4"/>
      <c r="B399" s="4"/>
      <c r="C399" s="4"/>
      <c r="D399" s="158"/>
      <c r="E399" s="158"/>
      <c r="F399" s="193"/>
      <c r="G399" s="4"/>
      <c r="H399" s="4"/>
      <c r="I399" s="4"/>
      <c r="J399" s="4"/>
      <c r="K399" s="158"/>
      <c r="L399" s="196"/>
      <c r="M399" s="196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ht="15.75" customHeight="1" x14ac:dyDescent="0.35">
      <c r="A400" s="4"/>
      <c r="B400" s="4"/>
      <c r="C400" s="4"/>
      <c r="D400" s="158"/>
      <c r="E400" s="158"/>
      <c r="F400" s="193"/>
      <c r="G400" s="4"/>
      <c r="H400" s="4"/>
      <c r="I400" s="4"/>
      <c r="J400" s="4"/>
      <c r="K400" s="158"/>
      <c r="L400" s="196"/>
      <c r="M400" s="196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ht="15.75" customHeight="1" x14ac:dyDescent="0.35">
      <c r="A401" s="4"/>
      <c r="B401" s="4"/>
      <c r="C401" s="4"/>
      <c r="D401" s="158"/>
      <c r="E401" s="158"/>
      <c r="F401" s="193"/>
      <c r="G401" s="4"/>
      <c r="H401" s="4"/>
      <c r="I401" s="4"/>
      <c r="J401" s="4"/>
      <c r="K401" s="158"/>
      <c r="L401" s="196"/>
      <c r="M401" s="196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ht="15.75" customHeight="1" x14ac:dyDescent="0.35">
      <c r="A402" s="4"/>
      <c r="B402" s="4"/>
      <c r="C402" s="4"/>
      <c r="D402" s="158"/>
      <c r="E402" s="158"/>
      <c r="F402" s="193"/>
      <c r="G402" s="4"/>
      <c r="H402" s="4"/>
      <c r="I402" s="4"/>
      <c r="J402" s="4"/>
      <c r="K402" s="158"/>
      <c r="L402" s="196"/>
      <c r="M402" s="196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ht="15.75" customHeight="1" x14ac:dyDescent="0.35">
      <c r="A403" s="4"/>
      <c r="B403" s="4"/>
      <c r="C403" s="4"/>
      <c r="D403" s="158"/>
      <c r="E403" s="158"/>
      <c r="F403" s="193"/>
      <c r="G403" s="4"/>
      <c r="H403" s="4"/>
      <c r="I403" s="4"/>
      <c r="J403" s="4"/>
      <c r="K403" s="158"/>
      <c r="L403" s="196"/>
      <c r="M403" s="196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ht="15.75" customHeight="1" x14ac:dyDescent="0.35">
      <c r="A404" s="4"/>
      <c r="B404" s="4"/>
      <c r="C404" s="4"/>
      <c r="D404" s="158"/>
      <c r="E404" s="158"/>
      <c r="F404" s="193"/>
      <c r="G404" s="4"/>
      <c r="H404" s="4"/>
      <c r="I404" s="4"/>
      <c r="J404" s="4"/>
      <c r="K404" s="158"/>
      <c r="L404" s="196"/>
      <c r="M404" s="196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ht="15.75" customHeight="1" x14ac:dyDescent="0.35">
      <c r="A405" s="4"/>
      <c r="B405" s="4"/>
      <c r="C405" s="4"/>
      <c r="D405" s="158"/>
      <c r="E405" s="158"/>
      <c r="F405" s="193"/>
      <c r="G405" s="4"/>
      <c r="H405" s="4"/>
      <c r="I405" s="4"/>
      <c r="J405" s="4"/>
      <c r="K405" s="158"/>
      <c r="L405" s="196"/>
      <c r="M405" s="196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ht="15.75" customHeight="1" x14ac:dyDescent="0.35">
      <c r="A406" s="4"/>
      <c r="B406" s="4"/>
      <c r="C406" s="4"/>
      <c r="D406" s="158"/>
      <c r="E406" s="158"/>
      <c r="F406" s="193"/>
      <c r="G406" s="4"/>
      <c r="H406" s="4"/>
      <c r="I406" s="4"/>
      <c r="J406" s="4"/>
      <c r="K406" s="158"/>
      <c r="L406" s="196"/>
      <c r="M406" s="196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ht="15.75" customHeight="1" x14ac:dyDescent="0.35">
      <c r="A407" s="4"/>
      <c r="B407" s="4"/>
      <c r="C407" s="4"/>
      <c r="D407" s="158"/>
      <c r="E407" s="158"/>
      <c r="F407" s="193"/>
      <c r="G407" s="4"/>
      <c r="H407" s="4"/>
      <c r="I407" s="4"/>
      <c r="J407" s="4"/>
      <c r="K407" s="158"/>
      <c r="L407" s="196"/>
      <c r="M407" s="196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ht="15.75" customHeight="1" x14ac:dyDescent="0.35">
      <c r="A408" s="4"/>
      <c r="B408" s="4"/>
      <c r="C408" s="4"/>
      <c r="D408" s="158"/>
      <c r="E408" s="158"/>
      <c r="F408" s="193"/>
      <c r="G408" s="4"/>
      <c r="H408" s="4"/>
      <c r="I408" s="4"/>
      <c r="J408" s="4"/>
      <c r="K408" s="158"/>
      <c r="L408" s="196"/>
      <c r="M408" s="196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ht="15.75" customHeight="1" x14ac:dyDescent="0.35">
      <c r="A409" s="4"/>
      <c r="B409" s="4"/>
      <c r="C409" s="4"/>
      <c r="D409" s="158"/>
      <c r="E409" s="158"/>
      <c r="F409" s="193"/>
      <c r="G409" s="4"/>
      <c r="H409" s="4"/>
      <c r="I409" s="4"/>
      <c r="J409" s="4"/>
      <c r="K409" s="158"/>
      <c r="L409" s="196"/>
      <c r="M409" s="196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ht="15.75" customHeight="1" x14ac:dyDescent="0.35">
      <c r="A410" s="4"/>
      <c r="B410" s="4"/>
      <c r="C410" s="4"/>
      <c r="D410" s="158"/>
      <c r="E410" s="158"/>
      <c r="F410" s="193"/>
      <c r="G410" s="4"/>
      <c r="H410" s="4"/>
      <c r="I410" s="4"/>
      <c r="J410" s="4"/>
      <c r="K410" s="158"/>
      <c r="L410" s="196"/>
      <c r="M410" s="196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ht="15.75" customHeight="1" x14ac:dyDescent="0.35">
      <c r="A411" s="4"/>
      <c r="B411" s="4"/>
      <c r="C411" s="4"/>
      <c r="D411" s="158"/>
      <c r="E411" s="158"/>
      <c r="F411" s="193"/>
      <c r="G411" s="4"/>
      <c r="H411" s="4"/>
      <c r="I411" s="4"/>
      <c r="J411" s="4"/>
      <c r="K411" s="158"/>
      <c r="L411" s="196"/>
      <c r="M411" s="196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ht="15.75" customHeight="1" x14ac:dyDescent="0.35">
      <c r="A412" s="4"/>
      <c r="B412" s="4"/>
      <c r="C412" s="4"/>
      <c r="D412" s="158"/>
      <c r="E412" s="158"/>
      <c r="F412" s="193"/>
      <c r="G412" s="4"/>
      <c r="H412" s="4"/>
      <c r="I412" s="4"/>
      <c r="J412" s="4"/>
      <c r="K412" s="158"/>
      <c r="L412" s="196"/>
      <c r="M412" s="196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ht="15.75" customHeight="1" x14ac:dyDescent="0.35">
      <c r="A413" s="4"/>
      <c r="B413" s="4"/>
      <c r="C413" s="4"/>
      <c r="D413" s="158"/>
      <c r="E413" s="158"/>
      <c r="F413" s="193"/>
      <c r="G413" s="4"/>
      <c r="H413" s="4"/>
      <c r="I413" s="4"/>
      <c r="J413" s="4"/>
      <c r="K413" s="158"/>
      <c r="L413" s="196"/>
      <c r="M413" s="196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ht="15.75" customHeight="1" x14ac:dyDescent="0.35">
      <c r="A414" s="4"/>
      <c r="B414" s="4"/>
      <c r="C414" s="4"/>
      <c r="D414" s="158"/>
      <c r="E414" s="158"/>
      <c r="F414" s="193"/>
      <c r="G414" s="4"/>
      <c r="H414" s="4"/>
      <c r="I414" s="4"/>
      <c r="J414" s="4"/>
      <c r="K414" s="158"/>
      <c r="L414" s="196"/>
      <c r="M414" s="196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ht="15.75" customHeight="1" x14ac:dyDescent="0.35">
      <c r="A415" s="4"/>
      <c r="B415" s="4"/>
      <c r="C415" s="4"/>
      <c r="D415" s="158"/>
      <c r="E415" s="158"/>
      <c r="F415" s="193"/>
      <c r="G415" s="4"/>
      <c r="H415" s="4"/>
      <c r="I415" s="4"/>
      <c r="J415" s="4"/>
      <c r="K415" s="158"/>
      <c r="L415" s="196"/>
      <c r="M415" s="196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ht="15.75" customHeight="1" x14ac:dyDescent="0.35">
      <c r="A416" s="4"/>
      <c r="B416" s="4"/>
      <c r="C416" s="4"/>
      <c r="D416" s="158"/>
      <c r="E416" s="158"/>
      <c r="F416" s="193"/>
      <c r="G416" s="4"/>
      <c r="H416" s="4"/>
      <c r="I416" s="4"/>
      <c r="J416" s="4"/>
      <c r="K416" s="158"/>
      <c r="L416" s="196"/>
      <c r="M416" s="196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ht="15.75" customHeight="1" x14ac:dyDescent="0.35">
      <c r="A417" s="4"/>
      <c r="B417" s="4"/>
      <c r="C417" s="4"/>
      <c r="D417" s="158"/>
      <c r="E417" s="158"/>
      <c r="F417" s="193"/>
      <c r="G417" s="4"/>
      <c r="H417" s="4"/>
      <c r="I417" s="4"/>
      <c r="J417" s="4"/>
      <c r="K417" s="158"/>
      <c r="L417" s="196"/>
      <c r="M417" s="196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ht="15.75" customHeight="1" x14ac:dyDescent="0.35">
      <c r="A418" s="4"/>
      <c r="B418" s="4"/>
      <c r="C418" s="4"/>
      <c r="D418" s="158"/>
      <c r="E418" s="158"/>
      <c r="F418" s="193"/>
      <c r="G418" s="4"/>
      <c r="H418" s="4"/>
      <c r="I418" s="4"/>
      <c r="J418" s="4"/>
      <c r="K418" s="158"/>
      <c r="L418" s="196"/>
      <c r="M418" s="196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ht="15.75" customHeight="1" x14ac:dyDescent="0.35">
      <c r="A419" s="4"/>
      <c r="B419" s="4"/>
      <c r="C419" s="4"/>
      <c r="D419" s="158"/>
      <c r="E419" s="158"/>
      <c r="F419" s="193"/>
      <c r="G419" s="4"/>
      <c r="H419" s="4"/>
      <c r="I419" s="4"/>
      <c r="J419" s="4"/>
      <c r="K419" s="158"/>
      <c r="L419" s="196"/>
      <c r="M419" s="196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ht="15.75" customHeight="1" x14ac:dyDescent="0.35">
      <c r="A420" s="4"/>
      <c r="B420" s="4"/>
      <c r="C420" s="4"/>
      <c r="D420" s="158"/>
      <c r="E420" s="158"/>
      <c r="F420" s="193"/>
      <c r="G420" s="4"/>
      <c r="H420" s="4"/>
      <c r="I420" s="4"/>
      <c r="J420" s="4"/>
      <c r="K420" s="158"/>
      <c r="L420" s="196"/>
      <c r="M420" s="196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ht="15.75" customHeight="1" x14ac:dyDescent="0.35">
      <c r="A421" s="4"/>
      <c r="B421" s="4"/>
      <c r="C421" s="4"/>
      <c r="D421" s="158"/>
      <c r="E421" s="158"/>
      <c r="F421" s="193"/>
      <c r="G421" s="4"/>
      <c r="H421" s="4"/>
      <c r="I421" s="4"/>
      <c r="J421" s="4"/>
      <c r="K421" s="158"/>
      <c r="L421" s="196"/>
      <c r="M421" s="196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ht="15.75" customHeight="1" x14ac:dyDescent="0.35">
      <c r="A422" s="4"/>
      <c r="B422" s="4"/>
      <c r="C422" s="4"/>
      <c r="D422" s="158"/>
      <c r="E422" s="158"/>
      <c r="F422" s="193"/>
      <c r="G422" s="4"/>
      <c r="H422" s="4"/>
      <c r="I422" s="4"/>
      <c r="J422" s="4"/>
      <c r="K422" s="158"/>
      <c r="L422" s="196"/>
      <c r="M422" s="196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ht="15.75" customHeight="1" x14ac:dyDescent="0.35">
      <c r="A423" s="4"/>
      <c r="B423" s="4"/>
      <c r="C423" s="4"/>
      <c r="D423" s="158"/>
      <c r="E423" s="158"/>
      <c r="F423" s="193"/>
      <c r="G423" s="4"/>
      <c r="H423" s="4"/>
      <c r="I423" s="4"/>
      <c r="J423" s="4"/>
      <c r="K423" s="158"/>
      <c r="L423" s="196"/>
      <c r="M423" s="196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ht="15.75" customHeight="1" x14ac:dyDescent="0.35">
      <c r="A424" s="4"/>
      <c r="B424" s="4"/>
      <c r="C424" s="4"/>
      <c r="D424" s="158"/>
      <c r="E424" s="158"/>
      <c r="F424" s="193"/>
      <c r="G424" s="4"/>
      <c r="H424" s="4"/>
      <c r="I424" s="4"/>
      <c r="J424" s="4"/>
      <c r="K424" s="158"/>
      <c r="L424" s="196"/>
      <c r="M424" s="196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ht="15.75" customHeight="1" x14ac:dyDescent="0.35">
      <c r="A425" s="4"/>
      <c r="B425" s="4"/>
      <c r="C425" s="4"/>
      <c r="D425" s="158"/>
      <c r="E425" s="158"/>
      <c r="F425" s="193"/>
      <c r="G425" s="4"/>
      <c r="H425" s="4"/>
      <c r="I425" s="4"/>
      <c r="J425" s="4"/>
      <c r="K425" s="158"/>
      <c r="L425" s="196"/>
      <c r="M425" s="196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ht="15.75" customHeight="1" x14ac:dyDescent="0.35">
      <c r="A426" s="4"/>
      <c r="B426" s="4"/>
      <c r="C426" s="4"/>
      <c r="D426" s="158"/>
      <c r="E426" s="158"/>
      <c r="F426" s="193"/>
      <c r="G426" s="4"/>
      <c r="H426" s="4"/>
      <c r="I426" s="4"/>
      <c r="J426" s="4"/>
      <c r="K426" s="158"/>
      <c r="L426" s="196"/>
      <c r="M426" s="196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ht="15.75" customHeight="1" x14ac:dyDescent="0.35">
      <c r="A427" s="4"/>
      <c r="B427" s="4"/>
      <c r="C427" s="4"/>
      <c r="D427" s="158"/>
      <c r="E427" s="158"/>
      <c r="F427" s="193"/>
      <c r="G427" s="4"/>
      <c r="H427" s="4"/>
      <c r="I427" s="4"/>
      <c r="J427" s="4"/>
      <c r="K427" s="158"/>
      <c r="L427" s="196"/>
      <c r="M427" s="196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ht="15.75" customHeight="1" x14ac:dyDescent="0.35">
      <c r="A428" s="4"/>
      <c r="B428" s="4"/>
      <c r="C428" s="4"/>
      <c r="D428" s="158"/>
      <c r="E428" s="158"/>
      <c r="F428" s="193"/>
      <c r="G428" s="4"/>
      <c r="H428" s="4"/>
      <c r="I428" s="4"/>
      <c r="J428" s="4"/>
      <c r="K428" s="158"/>
      <c r="L428" s="196"/>
      <c r="M428" s="196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ht="15.75" customHeight="1" x14ac:dyDescent="0.35">
      <c r="A429" s="4"/>
      <c r="B429" s="4"/>
      <c r="C429" s="4"/>
      <c r="D429" s="158"/>
      <c r="E429" s="158"/>
      <c r="F429" s="193"/>
      <c r="G429" s="4"/>
      <c r="H429" s="4"/>
      <c r="I429" s="4"/>
      <c r="J429" s="4"/>
      <c r="K429" s="158"/>
      <c r="L429" s="196"/>
      <c r="M429" s="196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ht="15.75" customHeight="1" x14ac:dyDescent="0.35">
      <c r="A430" s="4"/>
      <c r="B430" s="4"/>
      <c r="C430" s="4"/>
      <c r="D430" s="158"/>
      <c r="E430" s="158"/>
      <c r="F430" s="193"/>
      <c r="G430" s="4"/>
      <c r="H430" s="4"/>
      <c r="I430" s="4"/>
      <c r="J430" s="4"/>
      <c r="K430" s="158"/>
      <c r="L430" s="196"/>
      <c r="M430" s="196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ht="15.75" customHeight="1" x14ac:dyDescent="0.35">
      <c r="A431" s="4"/>
      <c r="B431" s="4"/>
      <c r="C431" s="4"/>
      <c r="D431" s="158"/>
      <c r="E431" s="158"/>
      <c r="F431" s="193"/>
      <c r="G431" s="4"/>
      <c r="H431" s="4"/>
      <c r="I431" s="4"/>
      <c r="J431" s="4"/>
      <c r="K431" s="158"/>
      <c r="L431" s="196"/>
      <c r="M431" s="196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ht="15.75" customHeight="1" x14ac:dyDescent="0.35">
      <c r="A432" s="4"/>
      <c r="B432" s="4"/>
      <c r="C432" s="4"/>
      <c r="D432" s="158"/>
      <c r="E432" s="158"/>
      <c r="F432" s="193"/>
      <c r="G432" s="4"/>
      <c r="H432" s="4"/>
      <c r="I432" s="4"/>
      <c r="J432" s="4"/>
      <c r="K432" s="158"/>
      <c r="L432" s="196"/>
      <c r="M432" s="196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ht="15.75" customHeight="1" x14ac:dyDescent="0.35">
      <c r="A433" s="4"/>
      <c r="B433" s="4"/>
      <c r="C433" s="4"/>
      <c r="D433" s="158"/>
      <c r="E433" s="158"/>
      <c r="F433" s="193"/>
      <c r="G433" s="4"/>
      <c r="H433" s="4"/>
      <c r="I433" s="4"/>
      <c r="J433" s="4"/>
      <c r="K433" s="158"/>
      <c r="L433" s="196"/>
      <c r="M433" s="196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ht="15.75" customHeight="1" x14ac:dyDescent="0.35">
      <c r="A434" s="4"/>
      <c r="B434" s="4"/>
      <c r="C434" s="4"/>
      <c r="D434" s="158"/>
      <c r="E434" s="158"/>
      <c r="F434" s="193"/>
      <c r="G434" s="4"/>
      <c r="H434" s="4"/>
      <c r="I434" s="4"/>
      <c r="J434" s="4"/>
      <c r="K434" s="158"/>
      <c r="L434" s="196"/>
      <c r="M434" s="196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ht="15.75" customHeight="1" x14ac:dyDescent="0.35">
      <c r="A435" s="4"/>
      <c r="B435" s="4"/>
      <c r="C435" s="4"/>
      <c r="D435" s="158"/>
      <c r="E435" s="158"/>
      <c r="F435" s="193"/>
      <c r="G435" s="4"/>
      <c r="H435" s="4"/>
      <c r="I435" s="4"/>
      <c r="J435" s="4"/>
      <c r="K435" s="158"/>
      <c r="L435" s="196"/>
      <c r="M435" s="196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ht="15.75" customHeight="1" x14ac:dyDescent="0.35">
      <c r="A436" s="4"/>
      <c r="B436" s="4"/>
      <c r="C436" s="4"/>
      <c r="D436" s="158"/>
      <c r="E436" s="158"/>
      <c r="F436" s="193"/>
      <c r="G436" s="4"/>
      <c r="H436" s="4"/>
      <c r="I436" s="4"/>
      <c r="J436" s="4"/>
      <c r="K436" s="158"/>
      <c r="L436" s="196"/>
      <c r="M436" s="196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ht="15.75" customHeight="1" x14ac:dyDescent="0.35">
      <c r="A437" s="4"/>
      <c r="B437" s="4"/>
      <c r="C437" s="4"/>
      <c r="D437" s="158"/>
      <c r="E437" s="158"/>
      <c r="F437" s="193"/>
      <c r="G437" s="4"/>
      <c r="H437" s="4"/>
      <c r="I437" s="4"/>
      <c r="J437" s="4"/>
      <c r="K437" s="158"/>
      <c r="L437" s="196"/>
      <c r="M437" s="196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ht="15.75" customHeight="1" x14ac:dyDescent="0.35">
      <c r="A438" s="4"/>
      <c r="B438" s="4"/>
      <c r="C438" s="4"/>
      <c r="D438" s="158"/>
      <c r="E438" s="158"/>
      <c r="F438" s="193"/>
      <c r="G438" s="4"/>
      <c r="H438" s="4"/>
      <c r="I438" s="4"/>
      <c r="J438" s="4"/>
      <c r="K438" s="158"/>
      <c r="L438" s="196"/>
      <c r="M438" s="196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ht="15.75" customHeight="1" x14ac:dyDescent="0.35">
      <c r="A439" s="4"/>
      <c r="B439" s="4"/>
      <c r="C439" s="4"/>
      <c r="D439" s="158"/>
      <c r="E439" s="158"/>
      <c r="F439" s="193"/>
      <c r="G439" s="4"/>
      <c r="H439" s="4"/>
      <c r="I439" s="4"/>
      <c r="J439" s="4"/>
      <c r="K439" s="158"/>
      <c r="L439" s="196"/>
      <c r="M439" s="196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ht="15.75" customHeight="1" x14ac:dyDescent="0.35">
      <c r="A440" s="4"/>
      <c r="B440" s="4"/>
      <c r="C440" s="4"/>
      <c r="D440" s="158"/>
      <c r="E440" s="158"/>
      <c r="F440" s="193"/>
      <c r="G440" s="4"/>
      <c r="H440" s="4"/>
      <c r="I440" s="4"/>
      <c r="J440" s="4"/>
      <c r="K440" s="158"/>
      <c r="L440" s="196"/>
      <c r="M440" s="196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ht="15.75" customHeight="1" x14ac:dyDescent="0.35">
      <c r="A441" s="4"/>
      <c r="B441" s="4"/>
      <c r="C441" s="4"/>
      <c r="D441" s="158"/>
      <c r="E441" s="158"/>
      <c r="F441" s="193"/>
      <c r="G441" s="4"/>
      <c r="H441" s="4"/>
      <c r="I441" s="4"/>
      <c r="J441" s="4"/>
      <c r="K441" s="158"/>
      <c r="L441" s="196"/>
      <c r="M441" s="196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ht="15.75" customHeight="1" x14ac:dyDescent="0.35">
      <c r="A442" s="4"/>
      <c r="B442" s="4"/>
      <c r="C442" s="4"/>
      <c r="D442" s="158"/>
      <c r="E442" s="158"/>
      <c r="F442" s="193"/>
      <c r="G442" s="4"/>
      <c r="H442" s="4"/>
      <c r="I442" s="4"/>
      <c r="J442" s="4"/>
      <c r="K442" s="158"/>
      <c r="L442" s="196"/>
      <c r="M442" s="196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ht="15.75" customHeight="1" x14ac:dyDescent="0.35">
      <c r="A443" s="4"/>
      <c r="B443" s="4"/>
      <c r="C443" s="4"/>
      <c r="D443" s="158"/>
      <c r="E443" s="158"/>
      <c r="F443" s="193"/>
      <c r="G443" s="4"/>
      <c r="H443" s="4"/>
      <c r="I443" s="4"/>
      <c r="J443" s="4"/>
      <c r="K443" s="158"/>
      <c r="L443" s="196"/>
      <c r="M443" s="196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ht="15.75" customHeight="1" x14ac:dyDescent="0.35">
      <c r="A444" s="4"/>
      <c r="B444" s="4"/>
      <c r="C444" s="4"/>
      <c r="D444" s="158"/>
      <c r="E444" s="158"/>
      <c r="F444" s="193"/>
      <c r="G444" s="4"/>
      <c r="H444" s="4"/>
      <c r="I444" s="4"/>
      <c r="J444" s="4"/>
      <c r="K444" s="158"/>
      <c r="L444" s="196"/>
      <c r="M444" s="196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ht="15.75" customHeight="1" x14ac:dyDescent="0.35">
      <c r="A445" s="4"/>
      <c r="B445" s="4"/>
      <c r="C445" s="4"/>
      <c r="D445" s="158"/>
      <c r="E445" s="158"/>
      <c r="F445" s="193"/>
      <c r="G445" s="4"/>
      <c r="H445" s="4"/>
      <c r="I445" s="4"/>
      <c r="J445" s="4"/>
      <c r="K445" s="158"/>
      <c r="L445" s="196"/>
      <c r="M445" s="196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ht="15.75" customHeight="1" x14ac:dyDescent="0.35">
      <c r="A446" s="4"/>
      <c r="B446" s="4"/>
      <c r="C446" s="4"/>
      <c r="D446" s="158"/>
      <c r="E446" s="158"/>
      <c r="F446" s="193"/>
      <c r="G446" s="4"/>
      <c r="H446" s="4"/>
      <c r="I446" s="4"/>
      <c r="J446" s="4"/>
      <c r="K446" s="158"/>
      <c r="L446" s="196"/>
      <c r="M446" s="196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ht="15.75" customHeight="1" x14ac:dyDescent="0.35">
      <c r="A447" s="4"/>
      <c r="B447" s="4"/>
      <c r="C447" s="4"/>
      <c r="D447" s="158"/>
      <c r="E447" s="158"/>
      <c r="F447" s="193"/>
      <c r="G447" s="4"/>
      <c r="H447" s="4"/>
      <c r="I447" s="4"/>
      <c r="J447" s="4"/>
      <c r="K447" s="158"/>
      <c r="L447" s="196"/>
      <c r="M447" s="196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ht="15.75" customHeight="1" x14ac:dyDescent="0.35">
      <c r="A448" s="4"/>
      <c r="B448" s="4"/>
      <c r="C448" s="4"/>
      <c r="D448" s="158"/>
      <c r="E448" s="158"/>
      <c r="F448" s="193"/>
      <c r="G448" s="4"/>
      <c r="H448" s="4"/>
      <c r="I448" s="4"/>
      <c r="J448" s="4"/>
      <c r="K448" s="158"/>
      <c r="L448" s="196"/>
      <c r="M448" s="196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ht="15.75" customHeight="1" x14ac:dyDescent="0.35">
      <c r="A449" s="4"/>
      <c r="B449" s="4"/>
      <c r="C449" s="4"/>
      <c r="D449" s="158"/>
      <c r="E449" s="158"/>
      <c r="F449" s="193"/>
      <c r="G449" s="4"/>
      <c r="H449" s="4"/>
      <c r="I449" s="4"/>
      <c r="J449" s="4"/>
      <c r="K449" s="158"/>
      <c r="L449" s="196"/>
      <c r="M449" s="196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ht="15.75" customHeight="1" x14ac:dyDescent="0.35">
      <c r="A450" s="4"/>
      <c r="B450" s="4"/>
      <c r="C450" s="4"/>
      <c r="D450" s="158"/>
      <c r="E450" s="158"/>
      <c r="F450" s="193"/>
      <c r="G450" s="4"/>
      <c r="H450" s="4"/>
      <c r="I450" s="4"/>
      <c r="J450" s="4"/>
      <c r="K450" s="158"/>
      <c r="L450" s="196"/>
      <c r="M450" s="196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ht="15.75" customHeight="1" x14ac:dyDescent="0.35">
      <c r="A451" s="4"/>
      <c r="B451" s="4"/>
      <c r="C451" s="4"/>
      <c r="D451" s="158"/>
      <c r="E451" s="158"/>
      <c r="F451" s="193"/>
      <c r="G451" s="4"/>
      <c r="H451" s="4"/>
      <c r="I451" s="4"/>
      <c r="J451" s="4"/>
      <c r="K451" s="158"/>
      <c r="L451" s="196"/>
      <c r="M451" s="196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ht="15.75" customHeight="1" x14ac:dyDescent="0.35">
      <c r="A452" s="4"/>
      <c r="B452" s="4"/>
      <c r="C452" s="4"/>
      <c r="D452" s="158"/>
      <c r="E452" s="158"/>
      <c r="F452" s="193"/>
      <c r="G452" s="4"/>
      <c r="H452" s="4"/>
      <c r="I452" s="4"/>
      <c r="J452" s="4"/>
      <c r="K452" s="158"/>
      <c r="L452" s="196"/>
      <c r="M452" s="196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spans="1:50" ht="15.75" customHeight="1" x14ac:dyDescent="0.35">
      <c r="A453" s="4"/>
      <c r="B453" s="4"/>
      <c r="C453" s="4"/>
      <c r="D453" s="158"/>
      <c r="E453" s="158"/>
      <c r="F453" s="193"/>
      <c r="G453" s="4"/>
      <c r="H453" s="4"/>
      <c r="I453" s="4"/>
      <c r="J453" s="4"/>
      <c r="K453" s="158"/>
      <c r="L453" s="196"/>
      <c r="M453" s="196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spans="1:50" ht="15.75" customHeight="1" x14ac:dyDescent="0.35">
      <c r="A454" s="4"/>
      <c r="B454" s="4"/>
      <c r="C454" s="4"/>
      <c r="D454" s="158"/>
      <c r="E454" s="158"/>
      <c r="F454" s="193"/>
      <c r="G454" s="4"/>
      <c r="H454" s="4"/>
      <c r="I454" s="4"/>
      <c r="J454" s="4"/>
      <c r="K454" s="158"/>
      <c r="L454" s="196"/>
      <c r="M454" s="196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spans="1:50" ht="15.75" customHeight="1" x14ac:dyDescent="0.35">
      <c r="A455" s="4"/>
      <c r="B455" s="4"/>
      <c r="C455" s="4"/>
      <c r="D455" s="158"/>
      <c r="E455" s="158"/>
      <c r="F455" s="193"/>
      <c r="G455" s="4"/>
      <c r="H455" s="4"/>
      <c r="I455" s="4"/>
      <c r="J455" s="4"/>
      <c r="K455" s="158"/>
      <c r="L455" s="196"/>
      <c r="M455" s="196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spans="1:50" ht="15.75" customHeight="1" x14ac:dyDescent="0.35">
      <c r="A456" s="4"/>
      <c r="B456" s="4"/>
      <c r="C456" s="4"/>
      <c r="D456" s="158"/>
      <c r="E456" s="158"/>
      <c r="F456" s="193"/>
      <c r="G456" s="4"/>
      <c r="H456" s="4"/>
      <c r="I456" s="4"/>
      <c r="J456" s="4"/>
      <c r="K456" s="158"/>
      <c r="L456" s="196"/>
      <c r="M456" s="196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spans="1:50" ht="15.75" customHeight="1" x14ac:dyDescent="0.35">
      <c r="A457" s="4"/>
      <c r="B457" s="4"/>
      <c r="C457" s="4"/>
      <c r="D457" s="158"/>
      <c r="E457" s="158"/>
      <c r="F457" s="193"/>
      <c r="G457" s="4"/>
      <c r="H457" s="4"/>
      <c r="I457" s="4"/>
      <c r="J457" s="4"/>
      <c r="K457" s="158"/>
      <c r="L457" s="196"/>
      <c r="M457" s="196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spans="1:50" ht="15.75" customHeight="1" x14ac:dyDescent="0.35">
      <c r="A458" s="4"/>
      <c r="B458" s="4"/>
      <c r="C458" s="4"/>
      <c r="D458" s="158"/>
      <c r="E458" s="158"/>
      <c r="F458" s="193"/>
      <c r="G458" s="4"/>
      <c r="H458" s="4"/>
      <c r="I458" s="4"/>
      <c r="J458" s="4"/>
      <c r="K458" s="158"/>
      <c r="L458" s="196"/>
      <c r="M458" s="196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spans="1:50" ht="15.75" customHeight="1" x14ac:dyDescent="0.35">
      <c r="A459" s="4"/>
      <c r="B459" s="4"/>
      <c r="C459" s="4"/>
      <c r="D459" s="158"/>
      <c r="E459" s="158"/>
      <c r="F459" s="193"/>
      <c r="G459" s="4"/>
      <c r="H459" s="4"/>
      <c r="I459" s="4"/>
      <c r="J459" s="4"/>
      <c r="K459" s="158"/>
      <c r="L459" s="196"/>
      <c r="M459" s="196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spans="1:50" ht="15.75" customHeight="1" x14ac:dyDescent="0.35">
      <c r="A460" s="4"/>
      <c r="B460" s="4"/>
      <c r="C460" s="4"/>
      <c r="D460" s="158"/>
      <c r="E460" s="158"/>
      <c r="F460" s="193"/>
      <c r="G460" s="4"/>
      <c r="H460" s="4"/>
      <c r="I460" s="4"/>
      <c r="J460" s="4"/>
      <c r="K460" s="158"/>
      <c r="L460" s="196"/>
      <c r="M460" s="196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spans="1:50" ht="15.75" customHeight="1" x14ac:dyDescent="0.35">
      <c r="A461" s="4"/>
      <c r="B461" s="4"/>
      <c r="C461" s="4"/>
      <c r="D461" s="158"/>
      <c r="E461" s="158"/>
      <c r="F461" s="193"/>
      <c r="G461" s="4"/>
      <c r="H461" s="4"/>
      <c r="I461" s="4"/>
      <c r="J461" s="4"/>
      <c r="K461" s="158"/>
      <c r="L461" s="196"/>
      <c r="M461" s="196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spans="1:50" ht="15.75" customHeight="1" x14ac:dyDescent="0.35">
      <c r="A462" s="4"/>
      <c r="B462" s="4"/>
      <c r="C462" s="4"/>
      <c r="D462" s="158"/>
      <c r="E462" s="158"/>
      <c r="F462" s="193"/>
      <c r="G462" s="4"/>
      <c r="H462" s="4"/>
      <c r="I462" s="4"/>
      <c r="J462" s="4"/>
      <c r="K462" s="158"/>
      <c r="L462" s="196"/>
      <c r="M462" s="196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spans="1:50" ht="15.75" customHeight="1" x14ac:dyDescent="0.35">
      <c r="A463" s="4"/>
      <c r="B463" s="4"/>
      <c r="C463" s="4"/>
      <c r="D463" s="158"/>
      <c r="E463" s="158"/>
      <c r="F463" s="193"/>
      <c r="G463" s="4"/>
      <c r="H463" s="4"/>
      <c r="I463" s="4"/>
      <c r="J463" s="4"/>
      <c r="K463" s="158"/>
      <c r="L463" s="196"/>
      <c r="M463" s="196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spans="1:50" ht="15.75" customHeight="1" x14ac:dyDescent="0.35">
      <c r="A464" s="4"/>
      <c r="B464" s="4"/>
      <c r="C464" s="4"/>
      <c r="D464" s="158"/>
      <c r="E464" s="158"/>
      <c r="F464" s="193"/>
      <c r="G464" s="4"/>
      <c r="H464" s="4"/>
      <c r="I464" s="4"/>
      <c r="J464" s="4"/>
      <c r="K464" s="158"/>
      <c r="L464" s="196"/>
      <c r="M464" s="196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spans="1:50" ht="15.75" customHeight="1" x14ac:dyDescent="0.35">
      <c r="A465" s="4"/>
      <c r="B465" s="4"/>
      <c r="C465" s="4"/>
      <c r="D465" s="158"/>
      <c r="E465" s="158"/>
      <c r="F465" s="193"/>
      <c r="G465" s="4"/>
      <c r="H465" s="4"/>
      <c r="I465" s="4"/>
      <c r="J465" s="4"/>
      <c r="K465" s="158"/>
      <c r="L465" s="196"/>
      <c r="M465" s="196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spans="1:50" ht="15.75" customHeight="1" x14ac:dyDescent="0.35">
      <c r="A466" s="4"/>
      <c r="B466" s="4"/>
      <c r="C466" s="4"/>
      <c r="D466" s="158"/>
      <c r="E466" s="158"/>
      <c r="F466" s="193"/>
      <c r="G466" s="4"/>
      <c r="H466" s="4"/>
      <c r="I466" s="4"/>
      <c r="J466" s="4"/>
      <c r="K466" s="158"/>
      <c r="L466" s="196"/>
      <c r="M466" s="196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spans="1:50" ht="15.75" customHeight="1" x14ac:dyDescent="0.35">
      <c r="A467" s="4"/>
      <c r="B467" s="4"/>
      <c r="C467" s="4"/>
      <c r="D467" s="158"/>
      <c r="E467" s="158"/>
      <c r="F467" s="193"/>
      <c r="G467" s="4"/>
      <c r="H467" s="4"/>
      <c r="I467" s="4"/>
      <c r="J467" s="4"/>
      <c r="K467" s="158"/>
      <c r="L467" s="196"/>
      <c r="M467" s="196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spans="1:50" ht="15.75" customHeight="1" x14ac:dyDescent="0.35">
      <c r="A468" s="4"/>
      <c r="B468" s="4"/>
      <c r="C468" s="4"/>
      <c r="D468" s="158"/>
      <c r="E468" s="158"/>
      <c r="F468" s="193"/>
      <c r="G468" s="4"/>
      <c r="H468" s="4"/>
      <c r="I468" s="4"/>
      <c r="J468" s="4"/>
      <c r="K468" s="158"/>
      <c r="L468" s="196"/>
      <c r="M468" s="196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spans="1:50" ht="15.75" customHeight="1" x14ac:dyDescent="0.35">
      <c r="A469" s="4"/>
      <c r="B469" s="4"/>
      <c r="C469" s="4"/>
      <c r="D469" s="158"/>
      <c r="E469" s="158"/>
      <c r="F469" s="193"/>
      <c r="G469" s="4"/>
      <c r="H469" s="4"/>
      <c r="I469" s="4"/>
      <c r="J469" s="4"/>
      <c r="K469" s="158"/>
      <c r="L469" s="196"/>
      <c r="M469" s="196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spans="1:50" ht="15.75" customHeight="1" x14ac:dyDescent="0.35">
      <c r="A470" s="4"/>
      <c r="B470" s="4"/>
      <c r="C470" s="4"/>
      <c r="D470" s="158"/>
      <c r="E470" s="158"/>
      <c r="F470" s="193"/>
      <c r="G470" s="4"/>
      <c r="H470" s="4"/>
      <c r="I470" s="4"/>
      <c r="J470" s="4"/>
      <c r="K470" s="158"/>
      <c r="L470" s="196"/>
      <c r="M470" s="196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spans="1:50" ht="15.75" customHeight="1" x14ac:dyDescent="0.35">
      <c r="A471" s="4"/>
      <c r="B471" s="4"/>
      <c r="C471" s="4"/>
      <c r="D471" s="158"/>
      <c r="E471" s="158"/>
      <c r="F471" s="193"/>
      <c r="G471" s="4"/>
      <c r="H471" s="4"/>
      <c r="I471" s="4"/>
      <c r="J471" s="4"/>
      <c r="K471" s="158"/>
      <c r="L471" s="196"/>
      <c r="M471" s="196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spans="1:50" ht="15.75" customHeight="1" x14ac:dyDescent="0.35">
      <c r="A472" s="4"/>
      <c r="B472" s="4"/>
      <c r="C472" s="4"/>
      <c r="D472" s="158"/>
      <c r="E472" s="158"/>
      <c r="F472" s="193"/>
      <c r="G472" s="4"/>
      <c r="H472" s="4"/>
      <c r="I472" s="4"/>
      <c r="J472" s="4"/>
      <c r="K472" s="158"/>
      <c r="L472" s="196"/>
      <c r="M472" s="196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spans="1:50" ht="15.75" customHeight="1" x14ac:dyDescent="0.35">
      <c r="A473" s="4"/>
      <c r="B473" s="4"/>
      <c r="C473" s="4"/>
      <c r="D473" s="158"/>
      <c r="E473" s="158"/>
      <c r="F473" s="193"/>
      <c r="G473" s="4"/>
      <c r="H473" s="4"/>
      <c r="I473" s="4"/>
      <c r="J473" s="4"/>
      <c r="K473" s="158"/>
      <c r="L473" s="196"/>
      <c r="M473" s="196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spans="1:50" ht="15.75" customHeight="1" x14ac:dyDescent="0.35">
      <c r="A474" s="4"/>
      <c r="B474" s="4"/>
      <c r="C474" s="4"/>
      <c r="D474" s="158"/>
      <c r="E474" s="158"/>
      <c r="F474" s="193"/>
      <c r="G474" s="4"/>
      <c r="H474" s="4"/>
      <c r="I474" s="4"/>
      <c r="J474" s="4"/>
      <c r="K474" s="158"/>
      <c r="L474" s="196"/>
      <c r="M474" s="196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spans="1:50" ht="15.75" customHeight="1" x14ac:dyDescent="0.35">
      <c r="A475" s="4"/>
      <c r="B475" s="4"/>
      <c r="C475" s="4"/>
      <c r="D475" s="158"/>
      <c r="E475" s="158"/>
      <c r="F475" s="193"/>
      <c r="G475" s="4"/>
      <c r="H475" s="4"/>
      <c r="I475" s="4"/>
      <c r="J475" s="4"/>
      <c r="K475" s="158"/>
      <c r="L475" s="196"/>
      <c r="M475" s="196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spans="1:50" ht="15.75" customHeight="1" x14ac:dyDescent="0.35">
      <c r="A476" s="4"/>
      <c r="B476" s="4"/>
      <c r="C476" s="4"/>
      <c r="D476" s="4"/>
      <c r="E476" s="4"/>
      <c r="F476" s="19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spans="1:50" ht="15.75" customHeight="1" x14ac:dyDescent="0.35">
      <c r="A477" s="4"/>
      <c r="B477" s="4"/>
      <c r="C477" s="4"/>
      <c r="D477" s="4"/>
      <c r="E477" s="4"/>
      <c r="F477" s="19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spans="1:50" ht="15.75" customHeight="1" x14ac:dyDescent="0.35">
      <c r="A478" s="4"/>
      <c r="B478" s="4"/>
      <c r="C478" s="4"/>
      <c r="D478" s="4"/>
      <c r="E478" s="4"/>
      <c r="F478" s="19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spans="1:50" ht="15.75" customHeight="1" x14ac:dyDescent="0.35">
      <c r="A479" s="4"/>
      <c r="B479" s="4"/>
      <c r="C479" s="4"/>
      <c r="D479" s="4"/>
      <c r="E479" s="4"/>
      <c r="F479" s="19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spans="1:50" ht="15.75" customHeight="1" x14ac:dyDescent="0.35">
      <c r="A480" s="4"/>
      <c r="B480" s="4"/>
      <c r="C480" s="4"/>
      <c r="D480" s="4"/>
      <c r="E480" s="4"/>
      <c r="F480" s="19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spans="1:50" ht="15.75" customHeight="1" x14ac:dyDescent="0.35">
      <c r="A481" s="4"/>
      <c r="B481" s="4"/>
      <c r="C481" s="4"/>
      <c r="D481" s="4"/>
      <c r="E481" s="4"/>
      <c r="F481" s="19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spans="1:50" ht="15.75" customHeight="1" x14ac:dyDescent="0.35">
      <c r="A482" s="4"/>
      <c r="B482" s="4"/>
      <c r="C482" s="4"/>
      <c r="D482" s="4"/>
      <c r="E482" s="4"/>
      <c r="F482" s="19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spans="1:50" ht="15.75" customHeight="1" x14ac:dyDescent="0.35">
      <c r="A483" s="4"/>
      <c r="B483" s="4"/>
      <c r="C483" s="4"/>
      <c r="D483" s="4"/>
      <c r="E483" s="4"/>
      <c r="F483" s="19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spans="1:50" ht="15.75" customHeight="1" x14ac:dyDescent="0.35">
      <c r="A484" s="4"/>
      <c r="B484" s="4"/>
      <c r="C484" s="4"/>
      <c r="D484" s="4"/>
      <c r="E484" s="4"/>
      <c r="F484" s="19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spans="1:50" ht="15.75" customHeight="1" x14ac:dyDescent="0.35">
      <c r="A485" s="4"/>
      <c r="B485" s="4"/>
      <c r="C485" s="4"/>
      <c r="D485" s="4"/>
      <c r="E485" s="4"/>
      <c r="F485" s="19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spans="1:50" ht="15.75" customHeight="1" x14ac:dyDescent="0.35">
      <c r="A486" s="4"/>
      <c r="B486" s="4"/>
      <c r="C486" s="4"/>
      <c r="D486" s="4"/>
      <c r="E486" s="4"/>
      <c r="F486" s="19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spans="1:50" ht="15.75" customHeight="1" x14ac:dyDescent="0.35">
      <c r="A487" s="4"/>
      <c r="B487" s="4"/>
      <c r="C487" s="4"/>
      <c r="D487" s="4"/>
      <c r="E487" s="4"/>
      <c r="F487" s="19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spans="1:50" ht="15.75" customHeight="1" x14ac:dyDescent="0.35">
      <c r="A488" s="4"/>
      <c r="B488" s="4"/>
      <c r="C488" s="4"/>
      <c r="D488" s="4"/>
      <c r="E488" s="4"/>
      <c r="F488" s="19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spans="1:50" ht="15.75" customHeight="1" x14ac:dyDescent="0.35">
      <c r="A489" s="4"/>
      <c r="B489" s="4"/>
      <c r="C489" s="4"/>
      <c r="D489" s="4"/>
      <c r="E489" s="4"/>
      <c r="F489" s="19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spans="1:50" ht="15.75" customHeight="1" x14ac:dyDescent="0.35">
      <c r="A490" s="4"/>
      <c r="B490" s="4"/>
      <c r="C490" s="4"/>
      <c r="D490" s="4"/>
      <c r="E490" s="4"/>
      <c r="F490" s="19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spans="1:50" ht="15.75" customHeight="1" x14ac:dyDescent="0.35">
      <c r="A491" s="4"/>
      <c r="B491" s="4"/>
      <c r="C491" s="4"/>
      <c r="D491" s="4"/>
      <c r="E491" s="4"/>
      <c r="F491" s="19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spans="1:50" ht="15.75" customHeight="1" x14ac:dyDescent="0.35">
      <c r="A492" s="4"/>
      <c r="B492" s="4"/>
      <c r="C492" s="4"/>
      <c r="D492" s="4"/>
      <c r="E492" s="4"/>
      <c r="F492" s="19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spans="1:50" ht="15.75" customHeight="1" x14ac:dyDescent="0.35">
      <c r="A493" s="4"/>
      <c r="B493" s="4"/>
      <c r="C493" s="4"/>
      <c r="D493" s="4"/>
      <c r="E493" s="4"/>
      <c r="F493" s="19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spans="1:50" ht="15.75" customHeight="1" x14ac:dyDescent="0.35">
      <c r="A494" s="4"/>
      <c r="B494" s="4"/>
      <c r="C494" s="4"/>
      <c r="D494" s="4"/>
      <c r="E494" s="4"/>
      <c r="F494" s="19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spans="1:50" ht="15.75" customHeight="1" x14ac:dyDescent="0.35">
      <c r="A495" s="4"/>
      <c r="B495" s="4"/>
      <c r="C495" s="4"/>
      <c r="D495" s="4"/>
      <c r="E495" s="4"/>
      <c r="F495" s="19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spans="1:50" ht="15.75" customHeight="1" x14ac:dyDescent="0.35">
      <c r="A496" s="4"/>
      <c r="B496" s="4"/>
      <c r="C496" s="4"/>
      <c r="D496" s="4"/>
      <c r="E496" s="4"/>
      <c r="F496" s="19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spans="1:50" ht="15.75" customHeight="1" x14ac:dyDescent="0.35">
      <c r="A497" s="4"/>
      <c r="B497" s="4"/>
      <c r="C497" s="4"/>
      <c r="D497" s="4"/>
      <c r="E497" s="4"/>
      <c r="F497" s="19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spans="1:50" ht="15.75" customHeight="1" x14ac:dyDescent="0.35">
      <c r="A498" s="4"/>
      <c r="B498" s="4"/>
      <c r="C498" s="4"/>
      <c r="D498" s="4"/>
      <c r="E498" s="4"/>
      <c r="F498" s="19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spans="1:50" ht="15.75" customHeight="1" x14ac:dyDescent="0.35">
      <c r="A499" s="4"/>
      <c r="B499" s="4"/>
      <c r="C499" s="4"/>
      <c r="D499" s="4"/>
      <c r="E499" s="4"/>
      <c r="F499" s="19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spans="1:50" ht="15.75" customHeight="1" x14ac:dyDescent="0.35">
      <c r="A500" s="4"/>
      <c r="B500" s="4"/>
      <c r="C500" s="4"/>
      <c r="D500" s="4"/>
      <c r="E500" s="4"/>
      <c r="F500" s="19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spans="1:50" ht="15.75" customHeight="1" x14ac:dyDescent="0.35">
      <c r="A501" s="4"/>
      <c r="B501" s="4"/>
      <c r="C501" s="4"/>
      <c r="D501" s="4"/>
      <c r="E501" s="4"/>
      <c r="F501" s="19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spans="1:50" ht="15.75" customHeight="1" x14ac:dyDescent="0.35">
      <c r="A502" s="4"/>
      <c r="B502" s="4"/>
      <c r="C502" s="4"/>
      <c r="D502" s="4"/>
      <c r="E502" s="4"/>
      <c r="F502" s="19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spans="1:50" ht="15.75" customHeight="1" x14ac:dyDescent="0.35">
      <c r="A503" s="4"/>
      <c r="B503" s="4"/>
      <c r="C503" s="4"/>
      <c r="D503" s="4"/>
      <c r="E503" s="4"/>
      <c r="F503" s="19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spans="1:50" ht="15.75" customHeight="1" x14ac:dyDescent="0.35">
      <c r="A504" s="4"/>
      <c r="B504" s="4"/>
      <c r="C504" s="4"/>
      <c r="D504" s="4"/>
      <c r="E504" s="4"/>
      <c r="F504" s="19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spans="1:50" ht="15.75" customHeight="1" x14ac:dyDescent="0.35">
      <c r="A505" s="4"/>
      <c r="B505" s="4"/>
      <c r="C505" s="4"/>
      <c r="D505" s="4"/>
      <c r="E505" s="4"/>
      <c r="F505" s="19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spans="1:50" ht="15.75" customHeight="1" x14ac:dyDescent="0.35">
      <c r="A506" s="4"/>
      <c r="B506" s="4"/>
      <c r="C506" s="4"/>
      <c r="D506" s="4"/>
      <c r="E506" s="4"/>
      <c r="F506" s="19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spans="1:50" ht="15.75" customHeight="1" x14ac:dyDescent="0.35">
      <c r="A507" s="4"/>
      <c r="B507" s="4"/>
      <c r="C507" s="4"/>
      <c r="D507" s="4"/>
      <c r="E507" s="4"/>
      <c r="F507" s="19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spans="1:50" ht="15.75" customHeight="1" x14ac:dyDescent="0.35">
      <c r="A508" s="4"/>
      <c r="B508" s="4"/>
      <c r="C508" s="4"/>
      <c r="D508" s="4"/>
      <c r="E508" s="4"/>
      <c r="F508" s="19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spans="1:50" ht="15.75" customHeight="1" x14ac:dyDescent="0.35">
      <c r="A509" s="4"/>
      <c r="B509" s="4"/>
      <c r="C509" s="4"/>
      <c r="D509" s="4"/>
      <c r="E509" s="4"/>
      <c r="F509" s="19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spans="1:50" ht="15.75" customHeight="1" x14ac:dyDescent="0.35">
      <c r="A510" s="4"/>
      <c r="B510" s="4"/>
      <c r="C510" s="4"/>
      <c r="D510" s="4"/>
      <c r="E510" s="4"/>
      <c r="F510" s="19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spans="1:50" ht="15.75" customHeight="1" x14ac:dyDescent="0.35">
      <c r="A511" s="4"/>
      <c r="B511" s="4"/>
      <c r="C511" s="4"/>
      <c r="D511" s="4"/>
      <c r="E511" s="4"/>
      <c r="F511" s="19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spans="1:50" ht="15.75" customHeight="1" x14ac:dyDescent="0.35">
      <c r="A512" s="4"/>
      <c r="B512" s="4"/>
      <c r="C512" s="4"/>
      <c r="D512" s="4"/>
      <c r="E512" s="4"/>
      <c r="F512" s="19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spans="1:50" ht="15.75" customHeight="1" x14ac:dyDescent="0.35">
      <c r="A513" s="4"/>
      <c r="B513" s="4"/>
      <c r="C513" s="4"/>
      <c r="D513" s="4"/>
      <c r="E513" s="4"/>
      <c r="F513" s="19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spans="1:50" ht="15.75" customHeight="1" x14ac:dyDescent="0.35">
      <c r="A514" s="4"/>
      <c r="B514" s="4"/>
      <c r="C514" s="4"/>
      <c r="D514" s="4"/>
      <c r="E514" s="4"/>
      <c r="F514" s="19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spans="1:50" ht="15.75" customHeight="1" x14ac:dyDescent="0.35">
      <c r="A515" s="4"/>
      <c r="B515" s="4"/>
      <c r="C515" s="4"/>
      <c r="D515" s="4"/>
      <c r="E515" s="4"/>
      <c r="F515" s="19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spans="1:50" ht="15.75" customHeight="1" x14ac:dyDescent="0.35">
      <c r="A516" s="4"/>
      <c r="B516" s="4"/>
      <c r="C516" s="4"/>
      <c r="D516" s="4"/>
      <c r="E516" s="4"/>
      <c r="F516" s="19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spans="1:50" ht="15.75" customHeight="1" x14ac:dyDescent="0.35">
      <c r="A517" s="4"/>
      <c r="B517" s="4"/>
      <c r="C517" s="4"/>
      <c r="D517" s="4"/>
      <c r="E517" s="4"/>
      <c r="F517" s="19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spans="1:50" ht="15.75" customHeight="1" x14ac:dyDescent="0.35">
      <c r="A518" s="4"/>
      <c r="B518" s="4"/>
      <c r="C518" s="4"/>
      <c r="D518" s="4"/>
      <c r="E518" s="4"/>
      <c r="F518" s="19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spans="1:50" ht="15.75" customHeight="1" x14ac:dyDescent="0.35">
      <c r="A519" s="4"/>
      <c r="B519" s="4"/>
      <c r="C519" s="4"/>
      <c r="D519" s="4"/>
      <c r="E519" s="4"/>
      <c r="F519" s="19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spans="1:50" ht="15.75" customHeight="1" x14ac:dyDescent="0.35">
      <c r="A520" s="4"/>
      <c r="B520" s="4"/>
      <c r="C520" s="4"/>
      <c r="D520" s="4"/>
      <c r="E520" s="4"/>
      <c r="F520" s="19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spans="1:50" ht="15.75" customHeight="1" x14ac:dyDescent="0.35">
      <c r="A521" s="4"/>
      <c r="B521" s="4"/>
      <c r="C521" s="4"/>
      <c r="D521" s="4"/>
      <c r="E521" s="4"/>
      <c r="F521" s="19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spans="1:50" ht="15.75" customHeight="1" x14ac:dyDescent="0.35">
      <c r="A522" s="4"/>
      <c r="B522" s="4"/>
      <c r="C522" s="4"/>
      <c r="D522" s="4"/>
      <c r="E522" s="4"/>
      <c r="F522" s="19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spans="1:50" ht="15.75" customHeight="1" x14ac:dyDescent="0.35">
      <c r="A523" s="4"/>
      <c r="B523" s="4"/>
      <c r="C523" s="4"/>
      <c r="D523" s="4"/>
      <c r="E523" s="4"/>
      <c r="F523" s="19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spans="1:50" ht="15.75" customHeight="1" x14ac:dyDescent="0.35">
      <c r="A524" s="4"/>
      <c r="B524" s="4"/>
      <c r="C524" s="4"/>
      <c r="D524" s="4"/>
      <c r="E524" s="4"/>
      <c r="F524" s="19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spans="1:50" ht="15.75" customHeight="1" x14ac:dyDescent="0.35">
      <c r="A525" s="4"/>
      <c r="B525" s="4"/>
      <c r="C525" s="4"/>
      <c r="D525" s="4"/>
      <c r="E525" s="4"/>
      <c r="F525" s="19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spans="1:50" ht="15.75" customHeight="1" x14ac:dyDescent="0.35">
      <c r="A526" s="4"/>
      <c r="B526" s="4"/>
      <c r="C526" s="4"/>
      <c r="D526" s="4"/>
      <c r="E526" s="4"/>
      <c r="F526" s="19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spans="1:50" ht="15.75" customHeight="1" x14ac:dyDescent="0.35">
      <c r="A527" s="4"/>
      <c r="B527" s="4"/>
      <c r="C527" s="4"/>
      <c r="D527" s="4"/>
      <c r="E527" s="4"/>
      <c r="F527" s="19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spans="1:50" ht="15.75" customHeight="1" x14ac:dyDescent="0.35">
      <c r="A528" s="4"/>
      <c r="B528" s="4"/>
      <c r="C528" s="4"/>
      <c r="D528" s="4"/>
      <c r="E528" s="4"/>
      <c r="F528" s="19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spans="1:50" ht="15.75" customHeight="1" x14ac:dyDescent="0.35">
      <c r="A529" s="4"/>
      <c r="B529" s="4"/>
      <c r="C529" s="4"/>
      <c r="D529" s="4"/>
      <c r="E529" s="4"/>
      <c r="F529" s="19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spans="1:50" ht="15.75" customHeight="1" x14ac:dyDescent="0.35">
      <c r="A530" s="4"/>
      <c r="B530" s="4"/>
      <c r="C530" s="4"/>
      <c r="D530" s="4"/>
      <c r="E530" s="4"/>
      <c r="F530" s="19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spans="1:50" ht="15.75" customHeight="1" x14ac:dyDescent="0.35">
      <c r="A531" s="4"/>
      <c r="B531" s="4"/>
      <c r="C531" s="4"/>
      <c r="D531" s="4"/>
      <c r="E531" s="4"/>
      <c r="F531" s="19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spans="1:50" ht="15.75" customHeight="1" x14ac:dyDescent="0.35">
      <c r="A532" s="4"/>
      <c r="B532" s="4"/>
      <c r="C532" s="4"/>
      <c r="D532" s="4"/>
      <c r="E532" s="4"/>
      <c r="F532" s="19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spans="1:50" ht="15.75" customHeight="1" x14ac:dyDescent="0.35">
      <c r="A533" s="4"/>
      <c r="B533" s="4"/>
      <c r="C533" s="4"/>
      <c r="D533" s="4"/>
      <c r="E533" s="4"/>
      <c r="F533" s="19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spans="1:50" ht="15.75" customHeight="1" x14ac:dyDescent="0.35">
      <c r="A534" s="4"/>
      <c r="B534" s="4"/>
      <c r="C534" s="4"/>
      <c r="D534" s="4"/>
      <c r="E534" s="4"/>
      <c r="F534" s="19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spans="1:50" ht="15.75" customHeight="1" x14ac:dyDescent="0.35">
      <c r="A535" s="4"/>
      <c r="B535" s="4"/>
      <c r="C535" s="4"/>
      <c r="D535" s="4"/>
      <c r="E535" s="4"/>
      <c r="F535" s="19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spans="1:50" ht="15.75" customHeight="1" x14ac:dyDescent="0.35">
      <c r="A536" s="4"/>
      <c r="B536" s="4"/>
      <c r="C536" s="4"/>
      <c r="D536" s="4"/>
      <c r="E536" s="4"/>
      <c r="F536" s="19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spans="1:50" ht="15.75" customHeight="1" x14ac:dyDescent="0.35">
      <c r="A537" s="4"/>
      <c r="B537" s="4"/>
      <c r="C537" s="4"/>
      <c r="D537" s="4"/>
      <c r="E537" s="4"/>
      <c r="F537" s="19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spans="1:50" ht="15.75" customHeight="1" x14ac:dyDescent="0.35">
      <c r="A538" s="4"/>
      <c r="B538" s="4"/>
      <c r="C538" s="4"/>
      <c r="D538" s="4"/>
      <c r="E538" s="4"/>
      <c r="F538" s="19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spans="1:50" ht="15.75" customHeight="1" x14ac:dyDescent="0.35">
      <c r="A539" s="4"/>
      <c r="B539" s="4"/>
      <c r="C539" s="4"/>
      <c r="D539" s="4"/>
      <c r="E539" s="4"/>
      <c r="F539" s="19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spans="1:50" ht="15.75" customHeight="1" x14ac:dyDescent="0.35">
      <c r="A540" s="4"/>
      <c r="B540" s="4"/>
      <c r="C540" s="4"/>
      <c r="D540" s="4"/>
      <c r="E540" s="4"/>
      <c r="F540" s="19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spans="1:50" ht="15.75" customHeight="1" x14ac:dyDescent="0.35">
      <c r="A541" s="4"/>
      <c r="B541" s="4"/>
      <c r="C541" s="4"/>
      <c r="D541" s="4"/>
      <c r="E541" s="4"/>
      <c r="F541" s="19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spans="1:50" ht="15.75" customHeight="1" x14ac:dyDescent="0.35">
      <c r="A542" s="4"/>
      <c r="B542" s="4"/>
      <c r="C542" s="4"/>
      <c r="D542" s="4"/>
      <c r="E542" s="4"/>
      <c r="F542" s="19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spans="1:50" ht="15.75" customHeight="1" x14ac:dyDescent="0.35">
      <c r="A543" s="4"/>
      <c r="B543" s="4"/>
      <c r="C543" s="4"/>
      <c r="D543" s="4"/>
      <c r="E543" s="4"/>
      <c r="F543" s="19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spans="1:50" ht="15.75" customHeight="1" x14ac:dyDescent="0.35">
      <c r="A544" s="4"/>
      <c r="B544" s="4"/>
      <c r="C544" s="4"/>
      <c r="D544" s="4"/>
      <c r="E544" s="4"/>
      <c r="F544" s="19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spans="1:50" ht="15.75" customHeight="1" x14ac:dyDescent="0.35">
      <c r="A545" s="4"/>
      <c r="B545" s="4"/>
      <c r="C545" s="4"/>
      <c r="D545" s="4"/>
      <c r="E545" s="4"/>
      <c r="F545" s="19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spans="1:50" ht="15.75" customHeight="1" x14ac:dyDescent="0.35">
      <c r="A546" s="4"/>
      <c r="B546" s="4"/>
      <c r="C546" s="4"/>
      <c r="D546" s="4"/>
      <c r="E546" s="4"/>
      <c r="F546" s="19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spans="1:50" ht="15.75" customHeight="1" x14ac:dyDescent="0.35">
      <c r="A547" s="4"/>
      <c r="B547" s="4"/>
      <c r="C547" s="4"/>
      <c r="D547" s="4"/>
      <c r="E547" s="4"/>
      <c r="F547" s="19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spans="1:50" ht="15.75" customHeight="1" x14ac:dyDescent="0.35">
      <c r="A548" s="4"/>
      <c r="B548" s="4"/>
      <c r="C548" s="4"/>
      <c r="D548" s="4"/>
      <c r="E548" s="4"/>
      <c r="F548" s="19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spans="1:50" ht="15.75" customHeight="1" x14ac:dyDescent="0.35">
      <c r="A549" s="4"/>
      <c r="B549" s="4"/>
      <c r="C549" s="4"/>
      <c r="D549" s="4"/>
      <c r="E549" s="4"/>
      <c r="F549" s="19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spans="1:50" ht="15.75" customHeight="1" x14ac:dyDescent="0.35">
      <c r="A550" s="4"/>
      <c r="B550" s="4"/>
      <c r="C550" s="4"/>
      <c r="D550" s="4"/>
      <c r="E550" s="4"/>
      <c r="F550" s="19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spans="1:50" ht="15.75" customHeight="1" x14ac:dyDescent="0.35">
      <c r="A551" s="4"/>
      <c r="B551" s="4"/>
      <c r="C551" s="4"/>
      <c r="D551" s="4"/>
      <c r="E551" s="4"/>
      <c r="F551" s="19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spans="1:50" ht="15.75" customHeight="1" x14ac:dyDescent="0.35">
      <c r="A552" s="4"/>
      <c r="B552" s="4"/>
      <c r="C552" s="4"/>
      <c r="D552" s="4"/>
      <c r="E552" s="4"/>
      <c r="F552" s="19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spans="1:50" ht="15.75" customHeight="1" x14ac:dyDescent="0.35">
      <c r="A553" s="4"/>
      <c r="B553" s="4"/>
      <c r="C553" s="4"/>
      <c r="D553" s="4"/>
      <c r="E553" s="4"/>
      <c r="F553" s="19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spans="1:50" ht="15.75" customHeight="1" x14ac:dyDescent="0.35">
      <c r="A554" s="4"/>
      <c r="B554" s="4"/>
      <c r="C554" s="4"/>
      <c r="D554" s="4"/>
      <c r="E554" s="4"/>
      <c r="F554" s="19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spans="1:50" ht="15.75" customHeight="1" x14ac:dyDescent="0.35">
      <c r="A555" s="4"/>
      <c r="B555" s="4"/>
      <c r="C555" s="4"/>
      <c r="D555" s="4"/>
      <c r="E555" s="4"/>
      <c r="F555" s="19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spans="1:50" ht="15.75" customHeight="1" x14ac:dyDescent="0.35">
      <c r="A556" s="4"/>
      <c r="B556" s="4"/>
      <c r="C556" s="4"/>
      <c r="D556" s="4"/>
      <c r="E556" s="4"/>
      <c r="F556" s="19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spans="1:50" ht="15.75" customHeight="1" x14ac:dyDescent="0.35">
      <c r="A557" s="4"/>
      <c r="B557" s="4"/>
      <c r="C557" s="4"/>
      <c r="D557" s="4"/>
      <c r="E557" s="4"/>
      <c r="F557" s="19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spans="1:50" ht="15.75" customHeight="1" x14ac:dyDescent="0.35">
      <c r="A558" s="4"/>
      <c r="B558" s="4"/>
      <c r="C558" s="4"/>
      <c r="D558" s="4"/>
      <c r="E558" s="4"/>
      <c r="F558" s="19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spans="1:50" ht="15.75" customHeight="1" x14ac:dyDescent="0.35">
      <c r="A559" s="4"/>
      <c r="B559" s="4"/>
      <c r="C559" s="4"/>
      <c r="D559" s="4"/>
      <c r="E559" s="4"/>
      <c r="F559" s="19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spans="1:50" ht="15.75" customHeight="1" x14ac:dyDescent="0.35">
      <c r="A560" s="4"/>
      <c r="B560" s="4"/>
      <c r="C560" s="4"/>
      <c r="D560" s="4"/>
      <c r="E560" s="4"/>
      <c r="F560" s="19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spans="1:50" ht="15.75" customHeight="1" x14ac:dyDescent="0.35">
      <c r="A561" s="4"/>
      <c r="B561" s="4"/>
      <c r="C561" s="4"/>
      <c r="D561" s="4"/>
      <c r="E561" s="4"/>
      <c r="F561" s="19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spans="1:50" ht="15.75" customHeight="1" x14ac:dyDescent="0.35">
      <c r="A562" s="4"/>
      <c r="B562" s="4"/>
      <c r="C562" s="4"/>
      <c r="D562" s="4"/>
      <c r="E562" s="4"/>
      <c r="F562" s="19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spans="1:50" ht="15.75" customHeight="1" x14ac:dyDescent="0.35">
      <c r="A563" s="4"/>
      <c r="B563" s="4"/>
      <c r="C563" s="4"/>
      <c r="D563" s="4"/>
      <c r="E563" s="4"/>
      <c r="F563" s="19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spans="1:50" ht="15.75" customHeight="1" x14ac:dyDescent="0.35">
      <c r="A564" s="4"/>
      <c r="B564" s="4"/>
      <c r="C564" s="4"/>
      <c r="D564" s="4"/>
      <c r="E564" s="4"/>
      <c r="F564" s="19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spans="1:50" ht="15.75" customHeight="1" x14ac:dyDescent="0.35">
      <c r="A565" s="4"/>
      <c r="B565" s="4"/>
      <c r="C565" s="4"/>
      <c r="D565" s="4"/>
      <c r="E565" s="4"/>
      <c r="F565" s="19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spans="1:50" ht="15.75" customHeight="1" x14ac:dyDescent="0.35">
      <c r="A566" s="4"/>
      <c r="B566" s="4"/>
      <c r="C566" s="4"/>
      <c r="D566" s="4"/>
      <c r="E566" s="4"/>
      <c r="F566" s="19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spans="1:50" ht="15.75" customHeight="1" x14ac:dyDescent="0.35">
      <c r="A567" s="4"/>
      <c r="B567" s="4"/>
      <c r="C567" s="4"/>
      <c r="D567" s="4"/>
      <c r="E567" s="4"/>
      <c r="F567" s="19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spans="1:50" ht="15.75" customHeight="1" x14ac:dyDescent="0.35">
      <c r="A568" s="4"/>
      <c r="B568" s="4"/>
      <c r="C568" s="4"/>
      <c r="D568" s="4"/>
      <c r="E568" s="4"/>
      <c r="F568" s="19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spans="1:50" ht="15.75" customHeight="1" x14ac:dyDescent="0.35">
      <c r="A569" s="4"/>
      <c r="B569" s="4"/>
      <c r="C569" s="4"/>
      <c r="D569" s="4"/>
      <c r="E569" s="4"/>
      <c r="F569" s="19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spans="1:50" ht="15.75" customHeight="1" x14ac:dyDescent="0.35">
      <c r="A570" s="4"/>
      <c r="B570" s="4"/>
      <c r="C570" s="4"/>
      <c r="D570" s="4"/>
      <c r="E570" s="4"/>
      <c r="F570" s="19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spans="1:50" ht="15.75" customHeight="1" x14ac:dyDescent="0.35">
      <c r="A571" s="4"/>
      <c r="B571" s="4"/>
      <c r="C571" s="4"/>
      <c r="D571" s="4"/>
      <c r="E571" s="4"/>
      <c r="F571" s="19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spans="1:50" ht="15.75" customHeight="1" x14ac:dyDescent="0.35">
      <c r="A572" s="4"/>
      <c r="B572" s="4"/>
      <c r="C572" s="4"/>
      <c r="D572" s="4"/>
      <c r="E572" s="4"/>
      <c r="F572" s="19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spans="1:50" ht="15.75" customHeight="1" x14ac:dyDescent="0.35">
      <c r="A573" s="4"/>
      <c r="B573" s="4"/>
      <c r="C573" s="4"/>
      <c r="D573" s="4"/>
      <c r="E573" s="4"/>
      <c r="F573" s="19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spans="1:50" ht="15.75" customHeight="1" x14ac:dyDescent="0.35">
      <c r="A574" s="4"/>
      <c r="B574" s="4"/>
      <c r="C574" s="4"/>
      <c r="D574" s="4"/>
      <c r="E574" s="4"/>
      <c r="F574" s="19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spans="1:50" ht="15.75" customHeight="1" x14ac:dyDescent="0.35">
      <c r="A575" s="4"/>
      <c r="B575" s="4"/>
      <c r="C575" s="4"/>
      <c r="D575" s="4"/>
      <c r="E575" s="4"/>
      <c r="F575" s="19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spans="1:50" ht="15.75" customHeight="1" x14ac:dyDescent="0.35">
      <c r="A576" s="4"/>
      <c r="B576" s="4"/>
      <c r="C576" s="4"/>
      <c r="D576" s="4"/>
      <c r="E576" s="4"/>
      <c r="F576" s="19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spans="1:50" ht="15.75" customHeight="1" x14ac:dyDescent="0.35">
      <c r="A577" s="4"/>
      <c r="B577" s="4"/>
      <c r="C577" s="4"/>
      <c r="D577" s="4"/>
      <c r="E577" s="4"/>
      <c r="F577" s="19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spans="1:50" ht="15.75" customHeight="1" x14ac:dyDescent="0.35">
      <c r="A578" s="4"/>
      <c r="B578" s="4"/>
      <c r="C578" s="4"/>
      <c r="D578" s="4"/>
      <c r="E578" s="4"/>
      <c r="F578" s="19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spans="1:50" ht="15.75" customHeight="1" x14ac:dyDescent="0.35">
      <c r="A579" s="4"/>
      <c r="B579" s="4"/>
      <c r="C579" s="4"/>
      <c r="D579" s="4"/>
      <c r="E579" s="4"/>
      <c r="F579" s="19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spans="1:50" ht="15.75" customHeight="1" x14ac:dyDescent="0.35">
      <c r="A580" s="4"/>
      <c r="B580" s="4"/>
      <c r="C580" s="4"/>
      <c r="D580" s="4"/>
      <c r="E580" s="4"/>
      <c r="F580" s="19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spans="1:50" ht="15.75" customHeight="1" x14ac:dyDescent="0.35">
      <c r="A581" s="4"/>
      <c r="B581" s="4"/>
      <c r="C581" s="4"/>
      <c r="D581" s="4"/>
      <c r="E581" s="4"/>
      <c r="F581" s="19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spans="1:50" ht="15.75" customHeight="1" x14ac:dyDescent="0.35">
      <c r="A582" s="4"/>
      <c r="B582" s="4"/>
      <c r="C582" s="4"/>
      <c r="D582" s="4"/>
      <c r="E582" s="4"/>
      <c r="F582" s="19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spans="1:50" ht="15.75" customHeight="1" x14ac:dyDescent="0.35">
      <c r="A583" s="4"/>
      <c r="B583" s="4"/>
      <c r="C583" s="4"/>
      <c r="D583" s="4"/>
      <c r="E583" s="4"/>
      <c r="F583" s="19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spans="1:50" ht="15.75" customHeight="1" x14ac:dyDescent="0.35">
      <c r="A584" s="4"/>
      <c r="B584" s="4"/>
      <c r="C584" s="4"/>
      <c r="D584" s="4"/>
      <c r="E584" s="4"/>
      <c r="F584" s="19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spans="1:50" ht="15.75" customHeight="1" x14ac:dyDescent="0.35">
      <c r="A585" s="4"/>
      <c r="B585" s="4"/>
      <c r="C585" s="4"/>
      <c r="D585" s="4"/>
      <c r="E585" s="4"/>
      <c r="F585" s="19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spans="1:50" ht="15.75" customHeight="1" x14ac:dyDescent="0.35">
      <c r="A586" s="4"/>
      <c r="B586" s="4"/>
      <c r="C586" s="4"/>
      <c r="D586" s="4"/>
      <c r="E586" s="4"/>
      <c r="F586" s="19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spans="1:50" ht="15.75" customHeight="1" x14ac:dyDescent="0.35">
      <c r="A587" s="4"/>
      <c r="B587" s="4"/>
      <c r="C587" s="4"/>
      <c r="D587" s="4"/>
      <c r="E587" s="4"/>
      <c r="F587" s="19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spans="1:50" ht="15.75" customHeight="1" x14ac:dyDescent="0.35">
      <c r="A588" s="4"/>
      <c r="B588" s="4"/>
      <c r="C588" s="4"/>
      <c r="D588" s="4"/>
      <c r="E588" s="4"/>
      <c r="F588" s="19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spans="1:50" ht="15.75" customHeight="1" x14ac:dyDescent="0.35">
      <c r="A589" s="4"/>
      <c r="B589" s="4"/>
      <c r="C589" s="4"/>
      <c r="D589" s="4"/>
      <c r="E589" s="4"/>
      <c r="F589" s="19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spans="1:50" ht="15.75" customHeight="1" x14ac:dyDescent="0.35">
      <c r="A590" s="4"/>
      <c r="B590" s="4"/>
      <c r="C590" s="4"/>
      <c r="D590" s="4"/>
      <c r="E590" s="4"/>
      <c r="F590" s="19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spans="1:50" ht="15.75" customHeight="1" x14ac:dyDescent="0.35">
      <c r="A591" s="4"/>
      <c r="B591" s="4"/>
      <c r="C591" s="4"/>
      <c r="D591" s="4"/>
      <c r="E591" s="4"/>
      <c r="F591" s="19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spans="1:50" ht="15.75" customHeight="1" x14ac:dyDescent="0.35">
      <c r="A592" s="4"/>
      <c r="B592" s="4"/>
      <c r="C592" s="4"/>
      <c r="D592" s="4"/>
      <c r="E592" s="4"/>
      <c r="F592" s="19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spans="1:50" ht="15.75" customHeight="1" x14ac:dyDescent="0.35">
      <c r="A593" s="4"/>
      <c r="B593" s="4"/>
      <c r="C593" s="4"/>
      <c r="D593" s="4"/>
      <c r="E593" s="4"/>
      <c r="F593" s="19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spans="1:50" ht="15.75" customHeight="1" x14ac:dyDescent="0.35">
      <c r="A594" s="4"/>
      <c r="B594" s="4"/>
      <c r="C594" s="4"/>
      <c r="D594" s="4"/>
      <c r="E594" s="4"/>
      <c r="F594" s="19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spans="1:50" ht="15.75" customHeight="1" x14ac:dyDescent="0.35">
      <c r="A595" s="4"/>
      <c r="B595" s="4"/>
      <c r="C595" s="4"/>
      <c r="D595" s="4"/>
      <c r="E595" s="4"/>
      <c r="F595" s="19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spans="1:50" ht="15.75" customHeight="1" x14ac:dyDescent="0.35">
      <c r="A596" s="4"/>
      <c r="B596" s="4"/>
      <c r="C596" s="4"/>
      <c r="D596" s="4"/>
      <c r="E596" s="4"/>
      <c r="F596" s="19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spans="1:50" ht="15.75" customHeight="1" x14ac:dyDescent="0.35">
      <c r="A597" s="4"/>
      <c r="B597" s="4"/>
      <c r="C597" s="4"/>
      <c r="D597" s="4"/>
      <c r="E597" s="4"/>
      <c r="F597" s="19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spans="1:50" ht="15.75" customHeight="1" x14ac:dyDescent="0.35">
      <c r="A598" s="4"/>
      <c r="B598" s="4"/>
      <c r="C598" s="4"/>
      <c r="D598" s="4"/>
      <c r="E598" s="4"/>
      <c r="F598" s="19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spans="1:50" ht="15.75" customHeight="1" x14ac:dyDescent="0.35">
      <c r="A599" s="4"/>
      <c r="B599" s="4"/>
      <c r="C599" s="4"/>
      <c r="D599" s="4"/>
      <c r="E599" s="4"/>
      <c r="F599" s="19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spans="1:50" ht="15.75" customHeight="1" x14ac:dyDescent="0.35">
      <c r="A600" s="4"/>
      <c r="B600" s="4"/>
      <c r="C600" s="4"/>
      <c r="D600" s="4"/>
      <c r="E600" s="4"/>
      <c r="F600" s="19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spans="1:50" ht="15.75" customHeight="1" x14ac:dyDescent="0.35">
      <c r="A601" s="4"/>
      <c r="B601" s="4"/>
      <c r="C601" s="4"/>
      <c r="D601" s="4"/>
      <c r="E601" s="4"/>
      <c r="F601" s="19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spans="1:50" ht="15.75" customHeight="1" x14ac:dyDescent="0.35">
      <c r="A602" s="4"/>
      <c r="B602" s="4"/>
      <c r="C602" s="4"/>
      <c r="D602" s="4"/>
      <c r="E602" s="4"/>
      <c r="F602" s="19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spans="1:50" ht="15.75" customHeight="1" x14ac:dyDescent="0.35">
      <c r="A603" s="4"/>
      <c r="B603" s="4"/>
      <c r="C603" s="4"/>
      <c r="D603" s="4"/>
      <c r="E603" s="4"/>
      <c r="F603" s="19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spans="1:50" ht="15.75" customHeight="1" x14ac:dyDescent="0.35">
      <c r="A604" s="4"/>
      <c r="B604" s="4"/>
      <c r="C604" s="4"/>
      <c r="D604" s="4"/>
      <c r="E604" s="4"/>
      <c r="F604" s="19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spans="1:50" ht="15.75" customHeight="1" x14ac:dyDescent="0.35">
      <c r="A605" s="4"/>
      <c r="B605" s="4"/>
      <c r="C605" s="4"/>
      <c r="D605" s="4"/>
      <c r="E605" s="4"/>
      <c r="F605" s="19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spans="1:50" ht="15.75" customHeight="1" x14ac:dyDescent="0.35">
      <c r="A606" s="4"/>
      <c r="B606" s="4"/>
      <c r="C606" s="4"/>
      <c r="D606" s="4"/>
      <c r="E606" s="4"/>
      <c r="F606" s="19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spans="1:50" ht="15.75" customHeight="1" x14ac:dyDescent="0.35">
      <c r="A607" s="4"/>
      <c r="B607" s="4"/>
      <c r="C607" s="4"/>
      <c r="D607" s="4"/>
      <c r="E607" s="4"/>
      <c r="F607" s="19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spans="1:50" ht="15.75" customHeight="1" x14ac:dyDescent="0.35">
      <c r="A608" s="4"/>
      <c r="B608" s="4"/>
      <c r="C608" s="4"/>
      <c r="D608" s="4"/>
      <c r="E608" s="4"/>
      <c r="F608" s="19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spans="1:50" ht="15.75" customHeight="1" x14ac:dyDescent="0.35">
      <c r="A609" s="4"/>
      <c r="B609" s="4"/>
      <c r="C609" s="4"/>
      <c r="D609" s="4"/>
      <c r="E609" s="4"/>
      <c r="F609" s="19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spans="1:50" ht="15.75" customHeight="1" x14ac:dyDescent="0.35">
      <c r="A610" s="4"/>
      <c r="B610" s="4"/>
      <c r="C610" s="4"/>
      <c r="D610" s="4"/>
      <c r="E610" s="4"/>
      <c r="F610" s="19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spans="1:50" ht="15.75" customHeight="1" x14ac:dyDescent="0.35">
      <c r="A611" s="4"/>
      <c r="B611" s="4"/>
      <c r="C611" s="4"/>
      <c r="D611" s="4"/>
      <c r="E611" s="4"/>
      <c r="F611" s="19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spans="1:50" ht="15.75" customHeight="1" x14ac:dyDescent="0.35">
      <c r="A612" s="4"/>
      <c r="B612" s="4"/>
      <c r="C612" s="4"/>
      <c r="D612" s="4"/>
      <c r="E612" s="4"/>
      <c r="F612" s="19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spans="1:50" ht="15.75" customHeight="1" x14ac:dyDescent="0.35">
      <c r="A613" s="4"/>
      <c r="B613" s="4"/>
      <c r="C613" s="4"/>
      <c r="D613" s="4"/>
      <c r="E613" s="4"/>
      <c r="F613" s="19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spans="1:50" ht="15.75" customHeight="1" x14ac:dyDescent="0.35">
      <c r="A614" s="4"/>
      <c r="B614" s="4"/>
      <c r="C614" s="4"/>
      <c r="D614" s="4"/>
      <c r="E614" s="4"/>
      <c r="F614" s="19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spans="1:50" ht="15.75" customHeight="1" x14ac:dyDescent="0.35">
      <c r="A615" s="4"/>
      <c r="B615" s="4"/>
      <c r="C615" s="4"/>
      <c r="D615" s="4"/>
      <c r="E615" s="4"/>
      <c r="F615" s="19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spans="1:50" ht="15.75" customHeight="1" x14ac:dyDescent="0.35">
      <c r="A616" s="4"/>
      <c r="B616" s="4"/>
      <c r="C616" s="4"/>
      <c r="D616" s="4"/>
      <c r="E616" s="4"/>
      <c r="F616" s="19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spans="1:50" ht="15.75" customHeight="1" x14ac:dyDescent="0.35">
      <c r="A617" s="4"/>
      <c r="B617" s="4"/>
      <c r="C617" s="4"/>
      <c r="D617" s="4"/>
      <c r="E617" s="4"/>
      <c r="F617" s="19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spans="1:50" ht="15.75" customHeight="1" x14ac:dyDescent="0.35">
      <c r="A618" s="4"/>
      <c r="B618" s="4"/>
      <c r="C618" s="4"/>
      <c r="D618" s="4"/>
      <c r="E618" s="4"/>
      <c r="F618" s="19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spans="1:50" ht="15.75" customHeight="1" x14ac:dyDescent="0.35">
      <c r="A619" s="4"/>
      <c r="B619" s="4"/>
      <c r="C619" s="4"/>
      <c r="D619" s="4"/>
      <c r="E619" s="4"/>
      <c r="F619" s="19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spans="1:50" ht="15.75" customHeight="1" x14ac:dyDescent="0.35">
      <c r="A620" s="4"/>
      <c r="B620" s="4"/>
      <c r="C620" s="4"/>
      <c r="D620" s="4"/>
      <c r="E620" s="4"/>
      <c r="F620" s="19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spans="1:50" ht="15.75" customHeight="1" x14ac:dyDescent="0.35">
      <c r="A621" s="4"/>
      <c r="B621" s="4"/>
      <c r="C621" s="4"/>
      <c r="D621" s="4"/>
      <c r="E621" s="4"/>
      <c r="F621" s="19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spans="1:50" ht="15.75" customHeight="1" x14ac:dyDescent="0.35">
      <c r="A622" s="4"/>
      <c r="B622" s="4"/>
      <c r="C622" s="4"/>
      <c r="D622" s="4"/>
      <c r="E622" s="4"/>
      <c r="F622" s="19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spans="1:50" ht="15.75" customHeight="1" x14ac:dyDescent="0.35">
      <c r="A623" s="4"/>
      <c r="B623" s="4"/>
      <c r="C623" s="4"/>
      <c r="D623" s="4"/>
      <c r="E623" s="4"/>
      <c r="F623" s="19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spans="1:50" ht="15.75" customHeight="1" x14ac:dyDescent="0.35">
      <c r="A624" s="4"/>
      <c r="B624" s="4"/>
      <c r="C624" s="4"/>
      <c r="D624" s="4"/>
      <c r="E624" s="4"/>
      <c r="F624" s="19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spans="1:50" ht="15.75" customHeight="1" x14ac:dyDescent="0.35">
      <c r="A625" s="4"/>
      <c r="B625" s="4"/>
      <c r="C625" s="4"/>
      <c r="D625" s="4"/>
      <c r="E625" s="4"/>
      <c r="F625" s="19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spans="1:50" ht="15.75" customHeight="1" x14ac:dyDescent="0.35">
      <c r="A626" s="4"/>
      <c r="B626" s="4"/>
      <c r="C626" s="4"/>
      <c r="D626" s="4"/>
      <c r="E626" s="4"/>
      <c r="F626" s="19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spans="1:50" ht="15.75" customHeight="1" x14ac:dyDescent="0.35">
      <c r="A627" s="4"/>
      <c r="B627" s="4"/>
      <c r="C627" s="4"/>
      <c r="D627" s="4"/>
      <c r="E627" s="4"/>
      <c r="F627" s="19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spans="1:50" ht="15.75" customHeight="1" x14ac:dyDescent="0.35">
      <c r="A628" s="4"/>
      <c r="B628" s="4"/>
      <c r="C628" s="4"/>
      <c r="D628" s="4"/>
      <c r="E628" s="4"/>
      <c r="F628" s="19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spans="1:50" ht="15.75" customHeight="1" x14ac:dyDescent="0.35">
      <c r="A629" s="4"/>
      <c r="B629" s="4"/>
      <c r="C629" s="4"/>
      <c r="D629" s="4"/>
      <c r="E629" s="4"/>
      <c r="F629" s="19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spans="1:50" ht="15.75" customHeight="1" x14ac:dyDescent="0.35">
      <c r="A630" s="4"/>
      <c r="B630" s="4"/>
      <c r="C630" s="4"/>
      <c r="D630" s="4"/>
      <c r="E630" s="4"/>
      <c r="F630" s="19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spans="1:50" ht="15.75" customHeight="1" x14ac:dyDescent="0.35">
      <c r="A631" s="4"/>
      <c r="B631" s="4"/>
      <c r="C631" s="4"/>
      <c r="D631" s="4"/>
      <c r="E631" s="4"/>
      <c r="F631" s="19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spans="1:50" ht="15.75" customHeight="1" x14ac:dyDescent="0.35">
      <c r="A632" s="4"/>
      <c r="B632" s="4"/>
      <c r="C632" s="4"/>
      <c r="D632" s="4"/>
      <c r="E632" s="4"/>
      <c r="F632" s="19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spans="1:50" ht="15.75" customHeight="1" x14ac:dyDescent="0.35">
      <c r="A633" s="4"/>
      <c r="B633" s="4"/>
      <c r="C633" s="4"/>
      <c r="D633" s="4"/>
      <c r="E633" s="4"/>
      <c r="F633" s="19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spans="1:50" ht="15.75" customHeight="1" x14ac:dyDescent="0.35">
      <c r="A634" s="4"/>
      <c r="B634" s="4"/>
      <c r="C634" s="4"/>
      <c r="D634" s="4"/>
      <c r="E634" s="4"/>
      <c r="F634" s="19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spans="1:50" ht="15.75" customHeight="1" x14ac:dyDescent="0.35">
      <c r="A635" s="4"/>
      <c r="B635" s="4"/>
      <c r="C635" s="4"/>
      <c r="D635" s="4"/>
      <c r="E635" s="4"/>
      <c r="F635" s="19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spans="1:50" ht="15.75" customHeight="1" x14ac:dyDescent="0.35">
      <c r="A636" s="4"/>
      <c r="B636" s="4"/>
      <c r="C636" s="4"/>
      <c r="D636" s="4"/>
      <c r="E636" s="4"/>
      <c r="F636" s="19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spans="1:50" ht="15.75" customHeight="1" x14ac:dyDescent="0.35">
      <c r="A637" s="4"/>
      <c r="B637" s="4"/>
      <c r="C637" s="4"/>
      <c r="D637" s="4"/>
      <c r="E637" s="4"/>
      <c r="F637" s="19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spans="1:50" ht="15.75" customHeight="1" x14ac:dyDescent="0.35">
      <c r="A638" s="4"/>
      <c r="B638" s="4"/>
      <c r="C638" s="4"/>
      <c r="D638" s="4"/>
      <c r="E638" s="4"/>
      <c r="F638" s="19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spans="1:50" ht="15.75" customHeight="1" x14ac:dyDescent="0.35">
      <c r="A639" s="4"/>
      <c r="B639" s="4"/>
      <c r="C639" s="4"/>
      <c r="D639" s="4"/>
      <c r="E639" s="4"/>
      <c r="F639" s="19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spans="1:50" ht="15.75" customHeight="1" x14ac:dyDescent="0.35">
      <c r="A640" s="4"/>
      <c r="B640" s="4"/>
      <c r="C640" s="4"/>
      <c r="D640" s="4"/>
      <c r="E640" s="4"/>
      <c r="F640" s="19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spans="1:50" ht="15.75" customHeight="1" x14ac:dyDescent="0.35">
      <c r="A641" s="4"/>
      <c r="B641" s="4"/>
      <c r="C641" s="4"/>
      <c r="D641" s="4"/>
      <c r="E641" s="4"/>
      <c r="F641" s="19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spans="1:50" ht="15.75" customHeight="1" x14ac:dyDescent="0.35">
      <c r="A642" s="4"/>
      <c r="B642" s="4"/>
      <c r="C642" s="4"/>
      <c r="D642" s="4"/>
      <c r="E642" s="4"/>
      <c r="F642" s="19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spans="1:50" ht="15.75" customHeight="1" x14ac:dyDescent="0.35">
      <c r="A643" s="4"/>
      <c r="B643" s="4"/>
      <c r="C643" s="4"/>
      <c r="D643" s="4"/>
      <c r="E643" s="4"/>
      <c r="F643" s="19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spans="1:50" ht="15.75" customHeight="1" x14ac:dyDescent="0.35">
      <c r="A644" s="4"/>
      <c r="B644" s="4"/>
      <c r="C644" s="4"/>
      <c r="D644" s="4"/>
      <c r="E644" s="4"/>
      <c r="F644" s="19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spans="1:50" ht="15.75" customHeight="1" x14ac:dyDescent="0.35">
      <c r="A645" s="4"/>
      <c r="B645" s="4"/>
      <c r="C645" s="4"/>
      <c r="D645" s="4"/>
      <c r="E645" s="4"/>
      <c r="F645" s="19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spans="1:50" ht="15.75" customHeight="1" x14ac:dyDescent="0.35">
      <c r="A646" s="4"/>
      <c r="B646" s="4"/>
      <c r="C646" s="4"/>
      <c r="D646" s="4"/>
      <c r="E646" s="4"/>
      <c r="F646" s="19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spans="1:50" ht="15.75" customHeight="1" x14ac:dyDescent="0.35">
      <c r="A647" s="4"/>
      <c r="B647" s="4"/>
      <c r="C647" s="4"/>
      <c r="D647" s="4"/>
      <c r="E647" s="4"/>
      <c r="F647" s="19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spans="1:50" ht="15.75" customHeight="1" x14ac:dyDescent="0.35">
      <c r="A648" s="4"/>
      <c r="B648" s="4"/>
      <c r="C648" s="4"/>
      <c r="D648" s="4"/>
      <c r="E648" s="4"/>
      <c r="F648" s="19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spans="1:50" ht="15.75" customHeight="1" x14ac:dyDescent="0.35">
      <c r="A649" s="4"/>
      <c r="B649" s="4"/>
      <c r="C649" s="4"/>
      <c r="D649" s="4"/>
      <c r="E649" s="4"/>
      <c r="F649" s="19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spans="1:50" ht="15.75" customHeight="1" x14ac:dyDescent="0.35">
      <c r="A650" s="4"/>
      <c r="B650" s="4"/>
      <c r="C650" s="4"/>
      <c r="D650" s="4"/>
      <c r="E650" s="4"/>
      <c r="F650" s="19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spans="1:50" ht="15.75" customHeight="1" x14ac:dyDescent="0.35">
      <c r="A651" s="4"/>
      <c r="B651" s="4"/>
      <c r="C651" s="4"/>
      <c r="D651" s="4"/>
      <c r="E651" s="4"/>
      <c r="F651" s="19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spans="1:50" ht="15.75" customHeight="1" x14ac:dyDescent="0.35">
      <c r="A652" s="4"/>
      <c r="B652" s="4"/>
      <c r="C652" s="4"/>
      <c r="D652" s="4"/>
      <c r="E652" s="4"/>
      <c r="F652" s="19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spans="1:50" ht="15.75" customHeight="1" x14ac:dyDescent="0.35">
      <c r="A653" s="4"/>
      <c r="B653" s="4"/>
      <c r="C653" s="4"/>
      <c r="D653" s="4"/>
      <c r="E653" s="4"/>
      <c r="F653" s="19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spans="1:50" ht="15.75" customHeight="1" x14ac:dyDescent="0.35">
      <c r="A654" s="4"/>
      <c r="B654" s="4"/>
      <c r="C654" s="4"/>
      <c r="D654" s="4"/>
      <c r="E654" s="4"/>
      <c r="F654" s="19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spans="1:50" ht="15.75" customHeight="1" x14ac:dyDescent="0.35">
      <c r="A655" s="4"/>
      <c r="B655" s="4"/>
      <c r="C655" s="4"/>
      <c r="D655" s="4"/>
      <c r="E655" s="4"/>
      <c r="F655" s="19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spans="1:50" ht="15.75" customHeight="1" x14ac:dyDescent="0.35">
      <c r="A656" s="4"/>
      <c r="B656" s="4"/>
      <c r="C656" s="4"/>
      <c r="D656" s="4"/>
      <c r="E656" s="4"/>
      <c r="F656" s="19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spans="1:50" ht="15.75" customHeight="1" x14ac:dyDescent="0.35">
      <c r="A657" s="4"/>
      <c r="B657" s="4"/>
      <c r="C657" s="4"/>
      <c r="D657" s="4"/>
      <c r="E657" s="4"/>
      <c r="F657" s="19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spans="1:50" ht="15.75" customHeight="1" x14ac:dyDescent="0.35">
      <c r="A658" s="4"/>
      <c r="B658" s="4"/>
      <c r="C658" s="4"/>
      <c r="D658" s="4"/>
      <c r="E658" s="4"/>
      <c r="F658" s="19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spans="1:50" ht="15.75" customHeight="1" x14ac:dyDescent="0.35">
      <c r="A659" s="4"/>
      <c r="B659" s="4"/>
      <c r="C659" s="4"/>
      <c r="D659" s="4"/>
      <c r="E659" s="4"/>
      <c r="F659" s="19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spans="1:50" ht="15.75" customHeight="1" x14ac:dyDescent="0.35">
      <c r="A660" s="4"/>
      <c r="B660" s="4"/>
      <c r="C660" s="4"/>
      <c r="D660" s="4"/>
      <c r="E660" s="4"/>
      <c r="F660" s="19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spans="1:50" ht="15.75" customHeight="1" x14ac:dyDescent="0.35">
      <c r="A661" s="4"/>
      <c r="B661" s="4"/>
      <c r="C661" s="4"/>
      <c r="D661" s="4"/>
      <c r="E661" s="4"/>
      <c r="F661" s="19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spans="1:50" ht="15.75" customHeight="1" x14ac:dyDescent="0.35">
      <c r="A662" s="4"/>
      <c r="B662" s="4"/>
      <c r="C662" s="4"/>
      <c r="D662" s="4"/>
      <c r="E662" s="4"/>
      <c r="F662" s="19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spans="1:50" ht="15.75" customHeight="1" x14ac:dyDescent="0.35">
      <c r="A663" s="4"/>
      <c r="B663" s="4"/>
      <c r="C663" s="4"/>
      <c r="D663" s="4"/>
      <c r="E663" s="4"/>
      <c r="F663" s="19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spans="1:50" ht="15.75" customHeight="1" x14ac:dyDescent="0.35">
      <c r="A664" s="4"/>
      <c r="B664" s="4"/>
      <c r="C664" s="4"/>
      <c r="D664" s="4"/>
      <c r="E664" s="4"/>
      <c r="F664" s="19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spans="1:50" ht="15.75" customHeight="1" x14ac:dyDescent="0.35">
      <c r="A665" s="4"/>
      <c r="B665" s="4"/>
      <c r="C665" s="4"/>
      <c r="D665" s="4"/>
      <c r="E665" s="4"/>
      <c r="F665" s="19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spans="1:50" ht="15.75" customHeight="1" x14ac:dyDescent="0.35">
      <c r="A666" s="4"/>
      <c r="B666" s="4"/>
      <c r="C666" s="4"/>
      <c r="D666" s="4"/>
      <c r="E666" s="4"/>
      <c r="F666" s="19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spans="1:50" ht="15.75" customHeight="1" x14ac:dyDescent="0.35">
      <c r="A667" s="4"/>
      <c r="B667" s="4"/>
      <c r="C667" s="4"/>
      <c r="D667" s="4"/>
      <c r="E667" s="4"/>
      <c r="F667" s="19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spans="1:50" ht="15.75" customHeight="1" x14ac:dyDescent="0.35">
      <c r="A668" s="4"/>
      <c r="B668" s="4"/>
      <c r="C668" s="4"/>
      <c r="D668" s="4"/>
      <c r="E668" s="4"/>
      <c r="F668" s="19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spans="1:50" ht="15.75" customHeight="1" x14ac:dyDescent="0.35">
      <c r="A669" s="4"/>
      <c r="B669" s="4"/>
      <c r="C669" s="4"/>
      <c r="D669" s="4"/>
      <c r="E669" s="4"/>
      <c r="F669" s="19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spans="1:50" ht="15.75" customHeight="1" x14ac:dyDescent="0.35">
      <c r="A670" s="4"/>
      <c r="B670" s="4"/>
      <c r="C670" s="4"/>
      <c r="D670" s="4"/>
      <c r="E670" s="4"/>
      <c r="F670" s="19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spans="1:50" ht="15.75" customHeight="1" x14ac:dyDescent="0.35">
      <c r="A671" s="4"/>
      <c r="B671" s="4"/>
      <c r="C671" s="4"/>
      <c r="D671" s="4"/>
      <c r="E671" s="4"/>
      <c r="F671" s="19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spans="1:50" ht="15.75" customHeight="1" x14ac:dyDescent="0.35">
      <c r="A672" s="4"/>
      <c r="B672" s="4"/>
      <c r="C672" s="4"/>
      <c r="D672" s="4"/>
      <c r="E672" s="4"/>
      <c r="F672" s="19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spans="1:50" ht="15.75" customHeight="1" x14ac:dyDescent="0.35">
      <c r="A673" s="4"/>
      <c r="B673" s="4"/>
      <c r="C673" s="4"/>
      <c r="D673" s="4"/>
      <c r="E673" s="4"/>
      <c r="F673" s="19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spans="1:50" ht="15.75" customHeight="1" x14ac:dyDescent="0.35">
      <c r="A674" s="4"/>
      <c r="B674" s="4"/>
      <c r="C674" s="4"/>
      <c r="D674" s="4"/>
      <c r="E674" s="4"/>
      <c r="F674" s="19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spans="1:50" ht="15.75" customHeight="1" x14ac:dyDescent="0.35">
      <c r="A675" s="4"/>
      <c r="B675" s="4"/>
      <c r="C675" s="4"/>
      <c r="D675" s="4"/>
      <c r="E675" s="4"/>
      <c r="F675" s="19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spans="1:50" ht="15.75" customHeight="1" x14ac:dyDescent="0.35">
      <c r="A676" s="4"/>
      <c r="B676" s="4"/>
      <c r="C676" s="4"/>
      <c r="D676" s="4"/>
      <c r="E676" s="4"/>
      <c r="F676" s="19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spans="1:50" ht="15.75" customHeight="1" x14ac:dyDescent="0.35">
      <c r="A677" s="4"/>
      <c r="B677" s="4"/>
      <c r="C677" s="4"/>
      <c r="D677" s="4"/>
      <c r="E677" s="4"/>
      <c r="F677" s="19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spans="1:50" ht="15.75" customHeight="1" x14ac:dyDescent="0.35">
      <c r="A678" s="4"/>
      <c r="B678" s="4"/>
      <c r="C678" s="4"/>
      <c r="D678" s="4"/>
      <c r="E678" s="4"/>
      <c r="F678" s="19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spans="1:50" ht="15.75" customHeight="1" x14ac:dyDescent="0.35">
      <c r="A679" s="4"/>
      <c r="B679" s="4"/>
      <c r="C679" s="4"/>
      <c r="D679" s="4"/>
      <c r="E679" s="4"/>
      <c r="F679" s="19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spans="1:50" ht="15.75" customHeight="1" x14ac:dyDescent="0.35">
      <c r="A680" s="4"/>
      <c r="B680" s="4"/>
      <c r="C680" s="4"/>
      <c r="D680" s="4"/>
      <c r="E680" s="4"/>
      <c r="F680" s="19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spans="1:50" ht="15.75" customHeight="1" x14ac:dyDescent="0.35">
      <c r="A681" s="4"/>
      <c r="B681" s="4"/>
      <c r="C681" s="4"/>
      <c r="D681" s="4"/>
      <c r="E681" s="4"/>
      <c r="F681" s="19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spans="1:50" ht="15.75" customHeight="1" x14ac:dyDescent="0.35">
      <c r="A682" s="4"/>
      <c r="B682" s="4"/>
      <c r="C682" s="4"/>
      <c r="D682" s="4"/>
      <c r="E682" s="4"/>
      <c r="F682" s="19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spans="1:50" ht="15.75" customHeight="1" x14ac:dyDescent="0.35">
      <c r="A683" s="4"/>
      <c r="B683" s="4"/>
      <c r="C683" s="4"/>
      <c r="D683" s="4"/>
      <c r="E683" s="4"/>
      <c r="F683" s="19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spans="1:50" ht="15.75" customHeight="1" x14ac:dyDescent="0.35">
      <c r="A684" s="4"/>
      <c r="B684" s="4"/>
      <c r="C684" s="4"/>
      <c r="D684" s="4"/>
      <c r="E684" s="4"/>
      <c r="F684" s="19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spans="1:50" ht="15.75" customHeight="1" x14ac:dyDescent="0.35">
      <c r="A685" s="4"/>
      <c r="B685" s="4"/>
      <c r="C685" s="4"/>
      <c r="D685" s="4"/>
      <c r="E685" s="4"/>
      <c r="F685" s="19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spans="1:50" ht="15.75" customHeight="1" x14ac:dyDescent="0.35">
      <c r="A686" s="4"/>
      <c r="B686" s="4"/>
      <c r="C686" s="4"/>
      <c r="D686" s="4"/>
      <c r="E686" s="4"/>
      <c r="F686" s="19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spans="1:50" ht="15.75" customHeight="1" x14ac:dyDescent="0.35">
      <c r="A687" s="4"/>
      <c r="B687" s="4"/>
      <c r="C687" s="4"/>
      <c r="D687" s="4"/>
      <c r="E687" s="4"/>
      <c r="F687" s="19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spans="1:50" ht="15.75" customHeight="1" x14ac:dyDescent="0.35">
      <c r="A688" s="4"/>
      <c r="B688" s="4"/>
      <c r="C688" s="4"/>
      <c r="D688" s="4"/>
      <c r="E688" s="4"/>
      <c r="F688" s="19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spans="1:50" ht="15.75" customHeight="1" x14ac:dyDescent="0.35">
      <c r="A689" s="4"/>
      <c r="B689" s="4"/>
      <c r="C689" s="4"/>
      <c r="D689" s="4"/>
      <c r="E689" s="4"/>
      <c r="F689" s="19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spans="1:50" ht="15.75" customHeight="1" x14ac:dyDescent="0.35">
      <c r="A690" s="4"/>
      <c r="B690" s="4"/>
      <c r="C690" s="4"/>
      <c r="D690" s="4"/>
      <c r="E690" s="4"/>
      <c r="F690" s="19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spans="1:50" ht="15.75" customHeight="1" x14ac:dyDescent="0.35">
      <c r="A691" s="4"/>
      <c r="B691" s="4"/>
      <c r="C691" s="4"/>
      <c r="D691" s="4"/>
      <c r="E691" s="4"/>
      <c r="F691" s="19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spans="1:50" ht="15.75" customHeight="1" x14ac:dyDescent="0.35">
      <c r="A692" s="4"/>
      <c r="B692" s="4"/>
      <c r="C692" s="4"/>
      <c r="D692" s="4"/>
      <c r="E692" s="4"/>
      <c r="F692" s="19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spans="1:50" ht="15.75" customHeight="1" x14ac:dyDescent="0.35">
      <c r="A693" s="4"/>
      <c r="B693" s="4"/>
      <c r="C693" s="4"/>
      <c r="D693" s="4"/>
      <c r="E693" s="4"/>
      <c r="F693" s="19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spans="1:50" ht="15.75" customHeight="1" x14ac:dyDescent="0.35">
      <c r="A694" s="4"/>
      <c r="B694" s="4"/>
      <c r="C694" s="4"/>
      <c r="D694" s="4"/>
      <c r="E694" s="4"/>
      <c r="F694" s="19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spans="1:50" ht="15.75" customHeight="1" x14ac:dyDescent="0.35">
      <c r="A695" s="4"/>
      <c r="B695" s="4"/>
      <c r="C695" s="4"/>
      <c r="D695" s="4"/>
      <c r="E695" s="4"/>
      <c r="F695" s="19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spans="1:50" ht="15.75" customHeight="1" x14ac:dyDescent="0.35">
      <c r="A696" s="4"/>
      <c r="B696" s="4"/>
      <c r="C696" s="4"/>
      <c r="D696" s="4"/>
      <c r="E696" s="4"/>
      <c r="F696" s="19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spans="1:50" ht="15.75" customHeight="1" x14ac:dyDescent="0.35">
      <c r="A697" s="4"/>
      <c r="B697" s="4"/>
      <c r="C697" s="4"/>
      <c r="D697" s="4"/>
      <c r="E697" s="4"/>
      <c r="F697" s="19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spans="1:50" ht="15.75" customHeight="1" x14ac:dyDescent="0.35">
      <c r="A698" s="4"/>
      <c r="B698" s="4"/>
      <c r="C698" s="4"/>
      <c r="D698" s="4"/>
      <c r="E698" s="4"/>
      <c r="F698" s="19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spans="1:50" ht="15.75" customHeight="1" x14ac:dyDescent="0.35">
      <c r="A699" s="4"/>
      <c r="B699" s="4"/>
      <c r="C699" s="4"/>
      <c r="D699" s="4"/>
      <c r="E699" s="4"/>
      <c r="F699" s="19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spans="1:50" ht="15.75" customHeight="1" x14ac:dyDescent="0.35">
      <c r="A700" s="4"/>
      <c r="B700" s="4"/>
      <c r="C700" s="4"/>
      <c r="D700" s="4"/>
      <c r="E700" s="4"/>
      <c r="F700" s="19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spans="1:50" ht="15.75" customHeight="1" x14ac:dyDescent="0.35">
      <c r="A701" s="4"/>
      <c r="B701" s="4"/>
      <c r="C701" s="4"/>
      <c r="D701" s="4"/>
      <c r="E701" s="4"/>
      <c r="F701" s="19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spans="1:50" ht="15.75" customHeight="1" x14ac:dyDescent="0.35">
      <c r="A702" s="4"/>
      <c r="B702" s="4"/>
      <c r="C702" s="4"/>
      <c r="D702" s="4"/>
      <c r="E702" s="4"/>
      <c r="F702" s="19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spans="1:50" ht="15.75" customHeight="1" x14ac:dyDescent="0.35">
      <c r="A703" s="4"/>
      <c r="B703" s="4"/>
      <c r="C703" s="4"/>
      <c r="D703" s="4"/>
      <c r="E703" s="4"/>
      <c r="F703" s="19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spans="1:50" ht="15.75" customHeight="1" x14ac:dyDescent="0.35">
      <c r="A704" s="4"/>
      <c r="B704" s="4"/>
      <c r="C704" s="4"/>
      <c r="D704" s="4"/>
      <c r="E704" s="4"/>
      <c r="F704" s="19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spans="1:50" ht="15.75" customHeight="1" x14ac:dyDescent="0.35">
      <c r="A705" s="4"/>
      <c r="B705" s="4"/>
      <c r="C705" s="4"/>
      <c r="D705" s="4"/>
      <c r="E705" s="4"/>
      <c r="F705" s="19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spans="1:50" ht="15.75" customHeight="1" x14ac:dyDescent="0.35">
      <c r="A706" s="4"/>
      <c r="B706" s="4"/>
      <c r="C706" s="4"/>
      <c r="D706" s="4"/>
      <c r="E706" s="4"/>
      <c r="F706" s="19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spans="1:50" ht="15.75" customHeight="1" x14ac:dyDescent="0.35">
      <c r="A707" s="4"/>
      <c r="B707" s="4"/>
      <c r="C707" s="4"/>
      <c r="D707" s="4"/>
      <c r="E707" s="4"/>
      <c r="F707" s="19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spans="1:50" ht="15.75" customHeight="1" x14ac:dyDescent="0.35">
      <c r="A708" s="4"/>
      <c r="B708" s="4"/>
      <c r="C708" s="4"/>
      <c r="D708" s="4"/>
      <c r="E708" s="4"/>
      <c r="F708" s="19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spans="1:50" ht="15.75" customHeight="1" x14ac:dyDescent="0.35">
      <c r="A709" s="4"/>
      <c r="B709" s="4"/>
      <c r="C709" s="4"/>
      <c r="D709" s="4"/>
      <c r="E709" s="4"/>
      <c r="F709" s="19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spans="1:50" ht="15.75" customHeight="1" x14ac:dyDescent="0.35">
      <c r="A710" s="4"/>
      <c r="B710" s="4"/>
      <c r="C710" s="4"/>
      <c r="D710" s="4"/>
      <c r="E710" s="4"/>
      <c r="F710" s="19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spans="1:50" ht="15.75" customHeight="1" x14ac:dyDescent="0.35">
      <c r="A711" s="4"/>
      <c r="B711" s="4"/>
      <c r="C711" s="4"/>
      <c r="D711" s="4"/>
      <c r="E711" s="4"/>
      <c r="F711" s="19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spans="1:50" ht="15.75" customHeight="1" x14ac:dyDescent="0.35">
      <c r="A712" s="4"/>
      <c r="B712" s="4"/>
      <c r="C712" s="4"/>
      <c r="D712" s="4"/>
      <c r="E712" s="4"/>
      <c r="F712" s="19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spans="1:50" ht="15.75" customHeight="1" x14ac:dyDescent="0.35">
      <c r="A713" s="4"/>
      <c r="B713" s="4"/>
      <c r="C713" s="4"/>
      <c r="D713" s="4"/>
      <c r="E713" s="4"/>
      <c r="F713" s="19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spans="1:50" ht="15.75" customHeight="1" x14ac:dyDescent="0.35">
      <c r="A714" s="4"/>
      <c r="B714" s="4"/>
      <c r="C714" s="4"/>
      <c r="D714" s="4"/>
      <c r="E714" s="4"/>
      <c r="F714" s="19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spans="1:50" ht="15.75" customHeight="1" x14ac:dyDescent="0.35">
      <c r="A715" s="4"/>
      <c r="B715" s="4"/>
      <c r="C715" s="4"/>
      <c r="D715" s="4"/>
      <c r="E715" s="4"/>
      <c r="F715" s="19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spans="1:50" ht="15.75" customHeight="1" x14ac:dyDescent="0.35">
      <c r="A716" s="4"/>
      <c r="B716" s="4"/>
      <c r="C716" s="4"/>
      <c r="D716" s="4"/>
      <c r="E716" s="4"/>
      <c r="F716" s="19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spans="1:50" ht="15.75" customHeight="1" x14ac:dyDescent="0.35">
      <c r="A717" s="4"/>
      <c r="B717" s="4"/>
      <c r="C717" s="4"/>
      <c r="D717" s="4"/>
      <c r="E717" s="4"/>
      <c r="F717" s="19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spans="1:50" ht="15.75" customHeight="1" x14ac:dyDescent="0.35">
      <c r="A718" s="4"/>
      <c r="B718" s="4"/>
      <c r="C718" s="4"/>
      <c r="D718" s="4"/>
      <c r="E718" s="4"/>
      <c r="F718" s="19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spans="1:50" ht="15.75" customHeight="1" x14ac:dyDescent="0.35">
      <c r="A719" s="4"/>
      <c r="B719" s="4"/>
      <c r="C719" s="4"/>
      <c r="D719" s="4"/>
      <c r="E719" s="4"/>
      <c r="F719" s="19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spans="1:50" ht="15.75" customHeight="1" x14ac:dyDescent="0.35">
      <c r="A720" s="4"/>
      <c r="B720" s="4"/>
      <c r="C720" s="4"/>
      <c r="D720" s="4"/>
      <c r="E720" s="4"/>
      <c r="F720" s="19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spans="1:50" ht="15.75" customHeight="1" x14ac:dyDescent="0.35">
      <c r="A721" s="4"/>
      <c r="B721" s="4"/>
      <c r="C721" s="4"/>
      <c r="D721" s="4"/>
      <c r="E721" s="4"/>
      <c r="F721" s="19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spans="1:50" ht="15.75" customHeight="1" x14ac:dyDescent="0.35">
      <c r="A722" s="4"/>
      <c r="B722" s="4"/>
      <c r="C722" s="4"/>
      <c r="D722" s="4"/>
      <c r="E722" s="4"/>
      <c r="F722" s="19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spans="1:50" ht="15.75" customHeight="1" x14ac:dyDescent="0.35">
      <c r="A723" s="4"/>
      <c r="B723" s="4"/>
      <c r="C723" s="4"/>
      <c r="D723" s="4"/>
      <c r="E723" s="4"/>
      <c r="F723" s="19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spans="1:50" ht="15.75" customHeight="1" x14ac:dyDescent="0.35">
      <c r="A724" s="4"/>
      <c r="B724" s="4"/>
      <c r="C724" s="4"/>
      <c r="D724" s="4"/>
      <c r="E724" s="4"/>
      <c r="F724" s="19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spans="1:50" ht="15.75" customHeight="1" x14ac:dyDescent="0.35">
      <c r="A725" s="4"/>
      <c r="B725" s="4"/>
      <c r="C725" s="4"/>
      <c r="D725" s="4"/>
      <c r="E725" s="4"/>
      <c r="F725" s="19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spans="1:50" ht="15.75" customHeight="1" x14ac:dyDescent="0.35">
      <c r="A726" s="4"/>
      <c r="B726" s="4"/>
      <c r="C726" s="4"/>
      <c r="D726" s="4"/>
      <c r="E726" s="4"/>
      <c r="F726" s="19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spans="1:50" ht="15.75" customHeight="1" x14ac:dyDescent="0.35">
      <c r="A727" s="4"/>
      <c r="B727" s="4"/>
      <c r="C727" s="4"/>
      <c r="D727" s="4"/>
      <c r="E727" s="4"/>
      <c r="F727" s="19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spans="1:50" ht="15.75" customHeight="1" x14ac:dyDescent="0.35">
      <c r="A728" s="4"/>
      <c r="B728" s="4"/>
      <c r="C728" s="4"/>
      <c r="D728" s="4"/>
      <c r="E728" s="4"/>
      <c r="F728" s="19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spans="1:50" ht="15.75" customHeight="1" x14ac:dyDescent="0.35">
      <c r="A729" s="4"/>
      <c r="B729" s="4"/>
      <c r="C729" s="4"/>
      <c r="D729" s="4"/>
      <c r="E729" s="4"/>
      <c r="F729" s="19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spans="1:50" ht="15.75" customHeight="1" x14ac:dyDescent="0.35">
      <c r="A730" s="4"/>
      <c r="B730" s="4"/>
      <c r="C730" s="4"/>
      <c r="D730" s="4"/>
      <c r="E730" s="4"/>
      <c r="F730" s="19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spans="1:50" ht="15.75" customHeight="1" x14ac:dyDescent="0.35">
      <c r="A731" s="4"/>
      <c r="B731" s="4"/>
      <c r="C731" s="4"/>
      <c r="D731" s="4"/>
      <c r="E731" s="4"/>
      <c r="F731" s="19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spans="1:50" ht="15.75" customHeight="1" x14ac:dyDescent="0.35">
      <c r="A732" s="4"/>
      <c r="B732" s="4"/>
      <c r="C732" s="4"/>
      <c r="D732" s="4"/>
      <c r="E732" s="4"/>
      <c r="F732" s="19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spans="1:50" ht="15.75" customHeight="1" x14ac:dyDescent="0.35">
      <c r="A733" s="4"/>
      <c r="B733" s="4"/>
      <c r="C733" s="4"/>
      <c r="D733" s="4"/>
      <c r="E733" s="4"/>
      <c r="F733" s="19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spans="1:50" ht="15.75" customHeight="1" x14ac:dyDescent="0.35">
      <c r="A734" s="4"/>
      <c r="B734" s="4"/>
      <c r="C734" s="4"/>
      <c r="D734" s="4"/>
      <c r="E734" s="4"/>
      <c r="F734" s="19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spans="1:50" ht="15.75" customHeight="1" x14ac:dyDescent="0.35">
      <c r="A735" s="4"/>
      <c r="B735" s="4"/>
      <c r="C735" s="4"/>
      <c r="D735" s="4"/>
      <c r="E735" s="4"/>
      <c r="F735" s="19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spans="1:50" ht="15.75" customHeight="1" x14ac:dyDescent="0.35">
      <c r="A736" s="4"/>
      <c r="B736" s="4"/>
      <c r="C736" s="4"/>
      <c r="D736" s="4"/>
      <c r="E736" s="4"/>
      <c r="F736" s="19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spans="1:50" ht="15.75" customHeight="1" x14ac:dyDescent="0.35">
      <c r="A737" s="4"/>
      <c r="B737" s="4"/>
      <c r="C737" s="4"/>
      <c r="D737" s="4"/>
      <c r="E737" s="4"/>
      <c r="F737" s="19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spans="1:50" ht="15.75" customHeight="1" x14ac:dyDescent="0.35">
      <c r="A738" s="4"/>
      <c r="B738" s="4"/>
      <c r="C738" s="4"/>
      <c r="D738" s="4"/>
      <c r="E738" s="4"/>
      <c r="F738" s="19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spans="1:50" ht="15.75" customHeight="1" x14ac:dyDescent="0.35">
      <c r="A739" s="4"/>
      <c r="B739" s="4"/>
      <c r="C739" s="4"/>
      <c r="D739" s="4"/>
      <c r="E739" s="4"/>
      <c r="F739" s="19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spans="1:50" ht="15.75" customHeight="1" x14ac:dyDescent="0.35">
      <c r="A740" s="4"/>
      <c r="B740" s="4"/>
      <c r="C740" s="4"/>
      <c r="D740" s="4"/>
      <c r="E740" s="4"/>
      <c r="F740" s="19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spans="1:50" ht="15.75" customHeight="1" x14ac:dyDescent="0.35">
      <c r="A741" s="4"/>
      <c r="B741" s="4"/>
      <c r="C741" s="4"/>
      <c r="D741" s="4"/>
      <c r="E741" s="4"/>
      <c r="F741" s="19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spans="1:50" ht="15.75" customHeight="1" x14ac:dyDescent="0.35">
      <c r="A742" s="4"/>
      <c r="B742" s="4"/>
      <c r="C742" s="4"/>
      <c r="D742" s="4"/>
      <c r="E742" s="4"/>
      <c r="F742" s="19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spans="1:50" ht="15.75" customHeight="1" x14ac:dyDescent="0.35">
      <c r="A743" s="4"/>
      <c r="B743" s="4"/>
      <c r="C743" s="4"/>
      <c r="D743" s="4"/>
      <c r="E743" s="4"/>
      <c r="F743" s="19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spans="1:50" ht="15.75" customHeight="1" x14ac:dyDescent="0.35">
      <c r="A744" s="4"/>
      <c r="B744" s="4"/>
      <c r="C744" s="4"/>
      <c r="D744" s="4"/>
      <c r="E744" s="4"/>
      <c r="F744" s="19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spans="1:50" ht="15.75" customHeight="1" x14ac:dyDescent="0.35">
      <c r="A745" s="4"/>
      <c r="B745" s="4"/>
      <c r="C745" s="4"/>
      <c r="D745" s="4"/>
      <c r="E745" s="4"/>
      <c r="F745" s="19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spans="1:50" ht="15.75" customHeight="1" x14ac:dyDescent="0.35">
      <c r="A746" s="4"/>
      <c r="B746" s="4"/>
      <c r="C746" s="4"/>
      <c r="D746" s="4"/>
      <c r="E746" s="4"/>
      <c r="F746" s="19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spans="1:50" ht="15.75" customHeight="1" x14ac:dyDescent="0.35">
      <c r="A747" s="4"/>
      <c r="B747" s="4"/>
      <c r="C747" s="4"/>
      <c r="D747" s="4"/>
      <c r="E747" s="4"/>
      <c r="F747" s="19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spans="1:50" ht="15.75" customHeight="1" x14ac:dyDescent="0.35">
      <c r="A748" s="4"/>
      <c r="B748" s="4"/>
      <c r="C748" s="4"/>
      <c r="D748" s="4"/>
      <c r="E748" s="4"/>
      <c r="F748" s="19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spans="1:50" ht="15.75" customHeight="1" x14ac:dyDescent="0.35">
      <c r="A749" s="4"/>
      <c r="B749" s="4"/>
      <c r="C749" s="4"/>
      <c r="D749" s="4"/>
      <c r="E749" s="4"/>
      <c r="F749" s="19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spans="1:50" ht="15.75" customHeight="1" x14ac:dyDescent="0.35">
      <c r="A750" s="4"/>
      <c r="B750" s="4"/>
      <c r="C750" s="4"/>
      <c r="D750" s="4"/>
      <c r="E750" s="4"/>
      <c r="F750" s="19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spans="1:50" ht="15.75" customHeight="1" x14ac:dyDescent="0.35">
      <c r="A751" s="4"/>
      <c r="B751" s="4"/>
      <c r="C751" s="4"/>
      <c r="D751" s="4"/>
      <c r="E751" s="4"/>
      <c r="F751" s="19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spans="1:50" ht="15.75" customHeight="1" x14ac:dyDescent="0.35">
      <c r="A752" s="4"/>
      <c r="B752" s="4"/>
      <c r="C752" s="4"/>
      <c r="D752" s="4"/>
      <c r="E752" s="4"/>
      <c r="F752" s="19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spans="1:50" ht="15.75" customHeight="1" x14ac:dyDescent="0.35">
      <c r="A753" s="4"/>
      <c r="B753" s="4"/>
      <c r="C753" s="4"/>
      <c r="D753" s="4"/>
      <c r="E753" s="4"/>
      <c r="F753" s="19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spans="1:50" ht="15.75" customHeight="1" x14ac:dyDescent="0.35">
      <c r="A754" s="4"/>
      <c r="B754" s="4"/>
      <c r="C754" s="4"/>
      <c r="D754" s="4"/>
      <c r="E754" s="4"/>
      <c r="F754" s="19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spans="1:50" ht="15.75" customHeight="1" x14ac:dyDescent="0.35">
      <c r="A755" s="4"/>
      <c r="B755" s="4"/>
      <c r="C755" s="4"/>
      <c r="D755" s="4"/>
      <c r="E755" s="4"/>
      <c r="F755" s="19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spans="1:50" ht="15.75" customHeight="1" x14ac:dyDescent="0.35">
      <c r="A756" s="4"/>
      <c r="B756" s="4"/>
      <c r="C756" s="4"/>
      <c r="D756" s="4"/>
      <c r="E756" s="4"/>
      <c r="F756" s="19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spans="1:50" ht="15.75" customHeight="1" x14ac:dyDescent="0.35">
      <c r="A757" s="4"/>
      <c r="B757" s="4"/>
      <c r="C757" s="4"/>
      <c r="D757" s="4"/>
      <c r="E757" s="4"/>
      <c r="F757" s="19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spans="1:50" ht="15.75" customHeight="1" x14ac:dyDescent="0.35">
      <c r="A758" s="4"/>
      <c r="B758" s="4"/>
      <c r="C758" s="4"/>
      <c r="D758" s="4"/>
      <c r="E758" s="4"/>
      <c r="F758" s="19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spans="1:50" ht="15.75" customHeight="1" x14ac:dyDescent="0.35">
      <c r="A759" s="4"/>
      <c r="B759" s="4"/>
      <c r="C759" s="4"/>
      <c r="D759" s="4"/>
      <c r="E759" s="4"/>
      <c r="F759" s="19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spans="1:50" ht="15.75" customHeight="1" x14ac:dyDescent="0.35">
      <c r="A760" s="4"/>
      <c r="B760" s="4"/>
      <c r="C760" s="4"/>
      <c r="D760" s="4"/>
      <c r="E760" s="4"/>
      <c r="F760" s="19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spans="1:50" ht="15.75" customHeight="1" x14ac:dyDescent="0.35">
      <c r="A761" s="4"/>
      <c r="B761" s="4"/>
      <c r="C761" s="4"/>
      <c r="D761" s="4"/>
      <c r="E761" s="4"/>
      <c r="F761" s="19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spans="1:50" ht="15.75" customHeight="1" x14ac:dyDescent="0.35">
      <c r="A762" s="4"/>
      <c r="B762" s="4"/>
      <c r="C762" s="4"/>
      <c r="D762" s="4"/>
      <c r="E762" s="4"/>
      <c r="F762" s="19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spans="1:50" ht="15.75" customHeight="1" x14ac:dyDescent="0.35">
      <c r="A763" s="4"/>
      <c r="B763" s="4"/>
      <c r="C763" s="4"/>
      <c r="D763" s="4"/>
      <c r="E763" s="4"/>
      <c r="F763" s="19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spans="1:50" ht="15.75" customHeight="1" x14ac:dyDescent="0.35">
      <c r="A764" s="4"/>
      <c r="B764" s="4"/>
      <c r="C764" s="4"/>
      <c r="D764" s="4"/>
      <c r="E764" s="4"/>
      <c r="F764" s="19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spans="1:50" ht="15.75" customHeight="1" x14ac:dyDescent="0.35">
      <c r="A765" s="4"/>
      <c r="B765" s="4"/>
      <c r="C765" s="4"/>
      <c r="D765" s="4"/>
      <c r="E765" s="4"/>
      <c r="F765" s="19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spans="1:50" ht="15.75" customHeight="1" x14ac:dyDescent="0.35">
      <c r="A766" s="4"/>
      <c r="B766" s="4"/>
      <c r="C766" s="4"/>
      <c r="D766" s="4"/>
      <c r="E766" s="4"/>
      <c r="F766" s="19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spans="1:50" ht="15.75" customHeight="1" x14ac:dyDescent="0.35">
      <c r="A767" s="4"/>
      <c r="B767" s="4"/>
      <c r="C767" s="4"/>
      <c r="D767" s="4"/>
      <c r="E767" s="4"/>
      <c r="F767" s="19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spans="1:50" ht="15.75" customHeight="1" x14ac:dyDescent="0.35">
      <c r="A768" s="4"/>
      <c r="B768" s="4"/>
      <c r="C768" s="4"/>
      <c r="D768" s="4"/>
      <c r="E768" s="4"/>
      <c r="F768" s="19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spans="1:50" ht="15.75" customHeight="1" x14ac:dyDescent="0.35">
      <c r="A769" s="4"/>
      <c r="B769" s="4"/>
      <c r="C769" s="4"/>
      <c r="D769" s="4"/>
      <c r="E769" s="4"/>
      <c r="F769" s="19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spans="1:50" ht="15.75" customHeight="1" x14ac:dyDescent="0.35">
      <c r="A770" s="4"/>
      <c r="B770" s="4"/>
      <c r="C770" s="4"/>
      <c r="D770" s="4"/>
      <c r="E770" s="4"/>
      <c r="F770" s="19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spans="1:50" ht="15.75" customHeight="1" x14ac:dyDescent="0.35">
      <c r="A771" s="4"/>
      <c r="B771" s="4"/>
      <c r="C771" s="4"/>
      <c r="D771" s="4"/>
      <c r="E771" s="4"/>
      <c r="F771" s="19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spans="1:50" ht="15.75" customHeight="1" x14ac:dyDescent="0.35">
      <c r="A772" s="4"/>
      <c r="B772" s="4"/>
      <c r="C772" s="4"/>
      <c r="D772" s="4"/>
      <c r="E772" s="4"/>
      <c r="F772" s="19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spans="1:50" ht="15.75" customHeight="1" x14ac:dyDescent="0.35">
      <c r="A773" s="4"/>
      <c r="B773" s="4"/>
      <c r="C773" s="4"/>
      <c r="D773" s="4"/>
      <c r="E773" s="4"/>
      <c r="F773" s="19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spans="1:50" ht="15.75" customHeight="1" x14ac:dyDescent="0.35">
      <c r="A774" s="4"/>
      <c r="B774" s="4"/>
      <c r="C774" s="4"/>
      <c r="D774" s="4"/>
      <c r="E774" s="4"/>
      <c r="F774" s="19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spans="1:50" ht="15.75" customHeight="1" x14ac:dyDescent="0.35">
      <c r="A775" s="4"/>
      <c r="B775" s="4"/>
      <c r="C775" s="4"/>
      <c r="D775" s="4"/>
      <c r="E775" s="4"/>
      <c r="F775" s="19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spans="1:50" ht="15.75" customHeight="1" x14ac:dyDescent="0.35">
      <c r="A776" s="4"/>
      <c r="B776" s="4"/>
      <c r="C776" s="4"/>
      <c r="D776" s="4"/>
      <c r="E776" s="4"/>
      <c r="F776" s="19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spans="1:50" ht="15.75" customHeight="1" x14ac:dyDescent="0.35">
      <c r="A777" s="4"/>
      <c r="B777" s="4"/>
      <c r="C777" s="4"/>
      <c r="D777" s="4"/>
      <c r="E777" s="4"/>
      <c r="F777" s="19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spans="1:50" ht="15.75" customHeight="1" x14ac:dyDescent="0.35">
      <c r="A778" s="4"/>
      <c r="B778" s="4"/>
      <c r="C778" s="4"/>
      <c r="D778" s="4"/>
      <c r="E778" s="4"/>
      <c r="F778" s="19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spans="1:50" ht="15.75" customHeight="1" x14ac:dyDescent="0.35">
      <c r="A779" s="4"/>
      <c r="B779" s="4"/>
      <c r="C779" s="4"/>
      <c r="D779" s="4"/>
      <c r="E779" s="4"/>
      <c r="F779" s="19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spans="1:50" ht="15.75" customHeight="1" x14ac:dyDescent="0.35">
      <c r="A780" s="4"/>
      <c r="B780" s="4"/>
      <c r="C780" s="4"/>
      <c r="D780" s="4"/>
      <c r="E780" s="4"/>
      <c r="F780" s="19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spans="1:50" ht="15.75" customHeight="1" x14ac:dyDescent="0.35">
      <c r="A781" s="4"/>
      <c r="B781" s="4"/>
      <c r="C781" s="4"/>
      <c r="D781" s="4"/>
      <c r="E781" s="4"/>
      <c r="F781" s="19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spans="1:50" ht="15.75" customHeight="1" x14ac:dyDescent="0.35">
      <c r="A782" s="4"/>
      <c r="B782" s="4"/>
      <c r="C782" s="4"/>
      <c r="D782" s="4"/>
      <c r="E782" s="4"/>
      <c r="F782" s="19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spans="1:50" ht="15.75" customHeight="1" x14ac:dyDescent="0.35">
      <c r="A783" s="4"/>
      <c r="B783" s="4"/>
      <c r="C783" s="4"/>
      <c r="D783" s="4"/>
      <c r="E783" s="4"/>
      <c r="F783" s="19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spans="1:50" ht="15.75" customHeight="1" x14ac:dyDescent="0.35">
      <c r="A784" s="4"/>
      <c r="B784" s="4"/>
      <c r="C784" s="4"/>
      <c r="D784" s="4"/>
      <c r="E784" s="4"/>
      <c r="F784" s="19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spans="1:50" ht="15.75" customHeight="1" x14ac:dyDescent="0.35">
      <c r="A785" s="4"/>
      <c r="B785" s="4"/>
      <c r="C785" s="4"/>
      <c r="D785" s="4"/>
      <c r="E785" s="4"/>
      <c r="F785" s="19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spans="1:50" ht="15.75" customHeight="1" x14ac:dyDescent="0.35">
      <c r="A786" s="4"/>
      <c r="B786" s="4"/>
      <c r="C786" s="4"/>
      <c r="D786" s="4"/>
      <c r="E786" s="4"/>
      <c r="F786" s="19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spans="1:50" ht="15.75" customHeight="1" x14ac:dyDescent="0.35">
      <c r="A787" s="4"/>
      <c r="B787" s="4"/>
      <c r="C787" s="4"/>
      <c r="D787" s="4"/>
      <c r="E787" s="4"/>
      <c r="F787" s="19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spans="1:50" ht="15.75" customHeight="1" x14ac:dyDescent="0.35">
      <c r="A788" s="4"/>
      <c r="B788" s="4"/>
      <c r="C788" s="4"/>
      <c r="D788" s="4"/>
      <c r="E788" s="4"/>
      <c r="F788" s="19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spans="1:50" ht="15.75" customHeight="1" x14ac:dyDescent="0.35">
      <c r="A789" s="4"/>
      <c r="B789" s="4"/>
      <c r="C789" s="4"/>
      <c r="D789" s="4"/>
      <c r="E789" s="4"/>
      <c r="F789" s="19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spans="1:50" ht="15.75" customHeight="1" x14ac:dyDescent="0.35">
      <c r="A790" s="4"/>
      <c r="B790" s="4"/>
      <c r="C790" s="4"/>
      <c r="D790" s="4"/>
      <c r="E790" s="4"/>
      <c r="F790" s="19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spans="1:50" ht="15.75" customHeight="1" x14ac:dyDescent="0.35">
      <c r="A791" s="4"/>
      <c r="B791" s="4"/>
      <c r="C791" s="4"/>
      <c r="D791" s="4"/>
      <c r="E791" s="4"/>
      <c r="F791" s="19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spans="1:50" ht="15.75" customHeight="1" x14ac:dyDescent="0.35">
      <c r="A792" s="4"/>
      <c r="B792" s="4"/>
      <c r="C792" s="4"/>
      <c r="D792" s="4"/>
      <c r="E792" s="4"/>
      <c r="F792" s="19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spans="1:50" ht="15.75" customHeight="1" x14ac:dyDescent="0.35">
      <c r="A793" s="4"/>
      <c r="B793" s="4"/>
      <c r="C793" s="4"/>
      <c r="D793" s="4"/>
      <c r="E793" s="4"/>
      <c r="F793" s="19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spans="1:50" ht="15.75" customHeight="1" x14ac:dyDescent="0.35">
      <c r="A794" s="4"/>
      <c r="B794" s="4"/>
      <c r="C794" s="4"/>
      <c r="D794" s="4"/>
      <c r="E794" s="4"/>
      <c r="F794" s="19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spans="1:50" ht="15.75" customHeight="1" x14ac:dyDescent="0.35">
      <c r="A795" s="4"/>
      <c r="B795" s="4"/>
      <c r="C795" s="4"/>
      <c r="D795" s="4"/>
      <c r="E795" s="4"/>
      <c r="F795" s="19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spans="1:50" ht="15.75" customHeight="1" x14ac:dyDescent="0.35">
      <c r="A796" s="4"/>
      <c r="B796" s="4"/>
      <c r="C796" s="4"/>
      <c r="D796" s="4"/>
      <c r="E796" s="4"/>
      <c r="F796" s="19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spans="1:50" ht="15.75" customHeight="1" x14ac:dyDescent="0.35">
      <c r="A797" s="4"/>
      <c r="B797" s="4"/>
      <c r="C797" s="4"/>
      <c r="D797" s="4"/>
      <c r="E797" s="4"/>
      <c r="F797" s="19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spans="1:50" ht="15.75" customHeight="1" x14ac:dyDescent="0.35">
      <c r="A798" s="4"/>
      <c r="B798" s="4"/>
      <c r="C798" s="4"/>
      <c r="D798" s="4"/>
      <c r="E798" s="4"/>
      <c r="F798" s="19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spans="1:50" ht="15.75" customHeight="1" x14ac:dyDescent="0.35">
      <c r="A799" s="4"/>
      <c r="B799" s="4"/>
      <c r="C799" s="4"/>
      <c r="D799" s="4"/>
      <c r="E799" s="4"/>
      <c r="F799" s="19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spans="1:50" ht="15.75" customHeight="1" x14ac:dyDescent="0.35">
      <c r="A800" s="4"/>
      <c r="B800" s="4"/>
      <c r="C800" s="4"/>
      <c r="D800" s="4"/>
      <c r="E800" s="4"/>
      <c r="F800" s="19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spans="1:50" ht="15.75" customHeight="1" x14ac:dyDescent="0.35">
      <c r="A801" s="4"/>
      <c r="B801" s="4"/>
      <c r="C801" s="4"/>
      <c r="D801" s="4"/>
      <c r="E801" s="4"/>
      <c r="F801" s="19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spans="1:50" ht="15.75" customHeight="1" x14ac:dyDescent="0.35">
      <c r="A802" s="4"/>
      <c r="B802" s="4"/>
      <c r="C802" s="4"/>
      <c r="D802" s="4"/>
      <c r="E802" s="4"/>
      <c r="F802" s="19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spans="1:50" ht="15.75" customHeight="1" x14ac:dyDescent="0.35">
      <c r="A803" s="4"/>
      <c r="B803" s="4"/>
      <c r="C803" s="4"/>
      <c r="D803" s="4"/>
      <c r="E803" s="4"/>
      <c r="F803" s="19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spans="1:50" ht="15.75" customHeight="1" x14ac:dyDescent="0.35">
      <c r="A804" s="4"/>
      <c r="B804" s="4"/>
      <c r="C804" s="4"/>
      <c r="D804" s="4"/>
      <c r="E804" s="4"/>
      <c r="F804" s="19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spans="1:50" ht="15.75" customHeight="1" x14ac:dyDescent="0.35">
      <c r="A805" s="4"/>
      <c r="B805" s="4"/>
      <c r="C805" s="4"/>
      <c r="D805" s="4"/>
      <c r="E805" s="4"/>
      <c r="F805" s="19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spans="1:50" ht="15.75" customHeight="1" x14ac:dyDescent="0.35">
      <c r="A806" s="4"/>
      <c r="B806" s="4"/>
      <c r="C806" s="4"/>
      <c r="D806" s="4"/>
      <c r="E806" s="4"/>
      <c r="F806" s="19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spans="1:50" ht="15.75" customHeight="1" x14ac:dyDescent="0.35">
      <c r="A807" s="4"/>
      <c r="B807" s="4"/>
      <c r="C807" s="4"/>
      <c r="D807" s="4"/>
      <c r="E807" s="4"/>
      <c r="F807" s="19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spans="1:50" ht="15.75" customHeight="1" x14ac:dyDescent="0.35">
      <c r="A808" s="4"/>
      <c r="B808" s="4"/>
      <c r="C808" s="4"/>
      <c r="D808" s="4"/>
      <c r="E808" s="4"/>
      <c r="F808" s="19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spans="1:50" ht="15.75" customHeight="1" x14ac:dyDescent="0.35">
      <c r="A809" s="4"/>
      <c r="B809" s="4"/>
      <c r="C809" s="4"/>
      <c r="D809" s="4"/>
      <c r="E809" s="4"/>
      <c r="F809" s="19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spans="1:50" ht="15.75" customHeight="1" x14ac:dyDescent="0.35">
      <c r="A810" s="4"/>
      <c r="B810" s="4"/>
      <c r="C810" s="4"/>
      <c r="D810" s="4"/>
      <c r="E810" s="4"/>
      <c r="F810" s="19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spans="1:50" ht="15.75" customHeight="1" x14ac:dyDescent="0.35">
      <c r="A811" s="4"/>
      <c r="B811" s="4"/>
      <c r="C811" s="4"/>
      <c r="D811" s="4"/>
      <c r="E811" s="4"/>
      <c r="F811" s="19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spans="1:50" ht="15.75" customHeight="1" x14ac:dyDescent="0.35">
      <c r="A812" s="4"/>
      <c r="B812" s="4"/>
      <c r="C812" s="4"/>
      <c r="D812" s="4"/>
      <c r="E812" s="4"/>
      <c r="F812" s="19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spans="1:50" ht="15.75" customHeight="1" x14ac:dyDescent="0.35">
      <c r="A813" s="4"/>
      <c r="B813" s="4"/>
      <c r="C813" s="4"/>
      <c r="D813" s="4"/>
      <c r="E813" s="4"/>
      <c r="F813" s="19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spans="1:50" ht="15.75" customHeight="1" x14ac:dyDescent="0.35">
      <c r="A814" s="4"/>
      <c r="B814" s="4"/>
      <c r="C814" s="4"/>
      <c r="D814" s="4"/>
      <c r="E814" s="4"/>
      <c r="F814" s="19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spans="1:50" ht="15.75" customHeight="1" x14ac:dyDescent="0.35">
      <c r="A815" s="4"/>
      <c r="B815" s="4"/>
      <c r="C815" s="4"/>
      <c r="D815" s="4"/>
      <c r="E815" s="4"/>
      <c r="F815" s="19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spans="1:50" ht="15.75" customHeight="1" x14ac:dyDescent="0.35">
      <c r="A816" s="4"/>
      <c r="B816" s="4"/>
      <c r="C816" s="4"/>
      <c r="D816" s="4"/>
      <c r="E816" s="4"/>
      <c r="F816" s="19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spans="1:50" ht="15.75" customHeight="1" x14ac:dyDescent="0.35">
      <c r="A817" s="4"/>
      <c r="B817" s="4"/>
      <c r="C817" s="4"/>
      <c r="D817" s="4"/>
      <c r="E817" s="4"/>
      <c r="F817" s="19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spans="1:50" ht="15.75" customHeight="1" x14ac:dyDescent="0.35">
      <c r="A818" s="4"/>
      <c r="B818" s="4"/>
      <c r="C818" s="4"/>
      <c r="D818" s="4"/>
      <c r="E818" s="4"/>
      <c r="F818" s="19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spans="1:50" ht="15.75" customHeight="1" x14ac:dyDescent="0.35">
      <c r="A819" s="4"/>
      <c r="B819" s="4"/>
      <c r="C819" s="4"/>
      <c r="D819" s="4"/>
      <c r="E819" s="4"/>
      <c r="F819" s="19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spans="1:50" ht="15.75" customHeight="1" x14ac:dyDescent="0.35">
      <c r="A820" s="4"/>
      <c r="B820" s="4"/>
      <c r="C820" s="4"/>
      <c r="D820" s="4"/>
      <c r="E820" s="4"/>
      <c r="F820" s="19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spans="1:50" ht="15.75" customHeight="1" x14ac:dyDescent="0.35">
      <c r="A821" s="4"/>
      <c r="B821" s="4"/>
      <c r="C821" s="4"/>
      <c r="D821" s="4"/>
      <c r="E821" s="4"/>
      <c r="F821" s="19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spans="1:50" ht="15.75" customHeight="1" x14ac:dyDescent="0.35">
      <c r="A822" s="4"/>
      <c r="B822" s="4"/>
      <c r="C822" s="4"/>
      <c r="D822" s="4"/>
      <c r="E822" s="4"/>
      <c r="F822" s="19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spans="1:50" ht="15.75" customHeight="1" x14ac:dyDescent="0.35">
      <c r="A823" s="4"/>
      <c r="B823" s="4"/>
      <c r="C823" s="4"/>
      <c r="D823" s="4"/>
      <c r="E823" s="4"/>
      <c r="F823" s="19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spans="1:50" ht="15.75" customHeight="1" x14ac:dyDescent="0.35">
      <c r="A824" s="4"/>
      <c r="B824" s="4"/>
      <c r="C824" s="4"/>
      <c r="D824" s="4"/>
      <c r="E824" s="4"/>
      <c r="F824" s="19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spans="1:50" ht="15.75" customHeight="1" x14ac:dyDescent="0.35">
      <c r="A825" s="4"/>
      <c r="B825" s="4"/>
      <c r="C825" s="4"/>
      <c r="D825" s="4"/>
      <c r="E825" s="4"/>
      <c r="F825" s="19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spans="1:50" ht="15.75" customHeight="1" x14ac:dyDescent="0.35">
      <c r="A826" s="4"/>
      <c r="B826" s="4"/>
      <c r="C826" s="4"/>
      <c r="D826" s="4"/>
      <c r="E826" s="4"/>
      <c r="F826" s="19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spans="1:50" ht="15.75" customHeight="1" x14ac:dyDescent="0.35">
      <c r="A827" s="4"/>
      <c r="B827" s="4"/>
      <c r="C827" s="4"/>
      <c r="D827" s="4"/>
      <c r="E827" s="4"/>
      <c r="F827" s="19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spans="1:50" ht="15.75" customHeight="1" x14ac:dyDescent="0.35">
      <c r="A828" s="4"/>
      <c r="B828" s="4"/>
      <c r="C828" s="4"/>
      <c r="D828" s="4"/>
      <c r="E828" s="4"/>
      <c r="F828" s="19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spans="1:50" ht="15.75" customHeight="1" x14ac:dyDescent="0.35">
      <c r="A829" s="4"/>
      <c r="B829" s="4"/>
      <c r="C829" s="4"/>
      <c r="D829" s="4"/>
      <c r="E829" s="4"/>
      <c r="F829" s="19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spans="1:50" ht="15.75" customHeight="1" x14ac:dyDescent="0.35">
      <c r="A830" s="4"/>
      <c r="B830" s="4"/>
      <c r="C830" s="4"/>
      <c r="D830" s="4"/>
      <c r="E830" s="4"/>
      <c r="F830" s="19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spans="1:50" ht="15.75" customHeight="1" x14ac:dyDescent="0.35">
      <c r="A831" s="4"/>
      <c r="B831" s="4"/>
      <c r="C831" s="4"/>
      <c r="D831" s="4"/>
      <c r="E831" s="4"/>
      <c r="F831" s="19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spans="1:50" ht="15.75" customHeight="1" x14ac:dyDescent="0.35">
      <c r="A832" s="4"/>
      <c r="B832" s="4"/>
      <c r="C832" s="4"/>
      <c r="D832" s="4"/>
      <c r="E832" s="4"/>
      <c r="F832" s="19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spans="1:50" ht="15.75" customHeight="1" x14ac:dyDescent="0.35">
      <c r="A833" s="4"/>
      <c r="B833" s="4"/>
      <c r="C833" s="4"/>
      <c r="D833" s="4"/>
      <c r="E833" s="4"/>
      <c r="F833" s="19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spans="1:50" ht="15.75" customHeight="1" x14ac:dyDescent="0.35">
      <c r="A834" s="4"/>
      <c r="B834" s="4"/>
      <c r="C834" s="4"/>
      <c r="D834" s="4"/>
      <c r="E834" s="4"/>
      <c r="F834" s="19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spans="1:50" ht="15.75" customHeight="1" x14ac:dyDescent="0.35">
      <c r="A835" s="4"/>
      <c r="B835" s="4"/>
      <c r="C835" s="4"/>
      <c r="D835" s="4"/>
      <c r="E835" s="4"/>
      <c r="F835" s="19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spans="1:50" ht="15.75" customHeight="1" x14ac:dyDescent="0.35">
      <c r="A836" s="4"/>
      <c r="B836" s="4"/>
      <c r="C836" s="4"/>
      <c r="D836" s="4"/>
      <c r="E836" s="4"/>
      <c r="F836" s="19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spans="1:50" ht="15.75" customHeight="1" x14ac:dyDescent="0.35">
      <c r="A837" s="4"/>
      <c r="B837" s="4"/>
      <c r="C837" s="4"/>
      <c r="D837" s="4"/>
      <c r="E837" s="4"/>
      <c r="F837" s="19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spans="1:50" ht="15.75" customHeight="1" x14ac:dyDescent="0.35">
      <c r="A838" s="4"/>
      <c r="B838" s="4"/>
      <c r="C838" s="4"/>
      <c r="D838" s="4"/>
      <c r="E838" s="4"/>
      <c r="F838" s="19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spans="1:50" ht="15.75" customHeight="1" x14ac:dyDescent="0.35">
      <c r="A839" s="4"/>
      <c r="B839" s="4"/>
      <c r="C839" s="4"/>
      <c r="D839" s="4"/>
      <c r="E839" s="4"/>
      <c r="F839" s="19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spans="1:50" ht="15.75" customHeight="1" x14ac:dyDescent="0.35">
      <c r="A840" s="4"/>
      <c r="B840" s="4"/>
      <c r="C840" s="4"/>
      <c r="D840" s="4"/>
      <c r="E840" s="4"/>
      <c r="F840" s="19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spans="1:50" ht="15.75" customHeight="1" x14ac:dyDescent="0.35">
      <c r="A841" s="4"/>
      <c r="B841" s="4"/>
      <c r="C841" s="4"/>
      <c r="D841" s="4"/>
      <c r="E841" s="4"/>
      <c r="F841" s="19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spans="1:50" ht="15.75" customHeight="1" x14ac:dyDescent="0.35">
      <c r="A842" s="4"/>
      <c r="B842" s="4"/>
      <c r="C842" s="4"/>
      <c r="D842" s="4"/>
      <c r="E842" s="4"/>
      <c r="F842" s="19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spans="1:50" ht="15.75" customHeight="1" x14ac:dyDescent="0.35">
      <c r="A843" s="4"/>
      <c r="B843" s="4"/>
      <c r="C843" s="4"/>
      <c r="D843" s="4"/>
      <c r="E843" s="4"/>
      <c r="F843" s="19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spans="1:50" ht="15.75" customHeight="1" x14ac:dyDescent="0.35">
      <c r="A844" s="4"/>
      <c r="B844" s="4"/>
      <c r="C844" s="4"/>
      <c r="D844" s="4"/>
      <c r="E844" s="4"/>
      <c r="F844" s="19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spans="1:50" ht="15.75" customHeight="1" x14ac:dyDescent="0.35">
      <c r="A845" s="4"/>
      <c r="B845" s="4"/>
      <c r="C845" s="4"/>
      <c r="D845" s="4"/>
      <c r="E845" s="4"/>
      <c r="F845" s="19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spans="1:50" ht="15.75" customHeight="1" x14ac:dyDescent="0.35">
      <c r="A846" s="4"/>
      <c r="B846" s="4"/>
      <c r="C846" s="4"/>
      <c r="D846" s="4"/>
      <c r="E846" s="4"/>
      <c r="F846" s="19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spans="1:50" ht="15.75" customHeight="1" x14ac:dyDescent="0.35">
      <c r="A847" s="4"/>
      <c r="B847" s="4"/>
      <c r="C847" s="4"/>
      <c r="D847" s="4"/>
      <c r="E847" s="4"/>
      <c r="F847" s="19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spans="1:50" ht="15.75" customHeight="1" x14ac:dyDescent="0.35">
      <c r="A848" s="4"/>
      <c r="B848" s="4"/>
      <c r="C848" s="4"/>
      <c r="D848" s="4"/>
      <c r="E848" s="4"/>
      <c r="F848" s="19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spans="1:50" ht="15.75" customHeight="1" x14ac:dyDescent="0.35">
      <c r="A849" s="4"/>
      <c r="B849" s="4"/>
      <c r="C849" s="4"/>
      <c r="D849" s="4"/>
      <c r="E849" s="4"/>
      <c r="F849" s="19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spans="1:50" ht="15.75" customHeight="1" x14ac:dyDescent="0.35">
      <c r="A850" s="4"/>
      <c r="B850" s="4"/>
      <c r="C850" s="4"/>
      <c r="D850" s="4"/>
      <c r="E850" s="4"/>
      <c r="F850" s="19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spans="1:50" ht="15.75" customHeight="1" x14ac:dyDescent="0.35">
      <c r="A851" s="4"/>
      <c r="B851" s="4"/>
      <c r="C851" s="4"/>
      <c r="D851" s="4"/>
      <c r="E851" s="4"/>
      <c r="F851" s="19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spans="1:50" ht="15.75" customHeight="1" x14ac:dyDescent="0.35">
      <c r="A852" s="4"/>
      <c r="B852" s="4"/>
      <c r="C852" s="4"/>
      <c r="D852" s="4"/>
      <c r="E852" s="4"/>
      <c r="F852" s="19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spans="1:50" ht="15.75" customHeight="1" x14ac:dyDescent="0.35">
      <c r="A853" s="4"/>
      <c r="B853" s="4"/>
      <c r="C853" s="4"/>
      <c r="D853" s="4"/>
      <c r="E853" s="4"/>
      <c r="F853" s="19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spans="1:50" ht="15.75" customHeight="1" x14ac:dyDescent="0.35">
      <c r="A854" s="4"/>
      <c r="B854" s="4"/>
      <c r="C854" s="4"/>
      <c r="D854" s="4"/>
      <c r="E854" s="4"/>
      <c r="F854" s="19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spans="1:50" ht="15.75" customHeight="1" x14ac:dyDescent="0.35">
      <c r="A855" s="4"/>
      <c r="B855" s="4"/>
      <c r="C855" s="4"/>
      <c r="D855" s="4"/>
      <c r="E855" s="4"/>
      <c r="F855" s="19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spans="1:50" ht="15.75" customHeight="1" x14ac:dyDescent="0.35">
      <c r="A856" s="4"/>
      <c r="B856" s="4"/>
      <c r="C856" s="4"/>
      <c r="D856" s="4"/>
      <c r="E856" s="4"/>
      <c r="F856" s="19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spans="1:50" ht="15.75" customHeight="1" x14ac:dyDescent="0.35">
      <c r="A857" s="4"/>
      <c r="B857" s="4"/>
      <c r="C857" s="4"/>
      <c r="D857" s="4"/>
      <c r="E857" s="4"/>
      <c r="F857" s="19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spans="1:50" ht="15.75" customHeight="1" x14ac:dyDescent="0.35">
      <c r="A858" s="4"/>
      <c r="B858" s="4"/>
      <c r="C858" s="4"/>
      <c r="D858" s="4"/>
      <c r="E858" s="4"/>
      <c r="F858" s="19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spans="1:50" ht="15.75" customHeight="1" x14ac:dyDescent="0.35">
      <c r="A859" s="4"/>
      <c r="B859" s="4"/>
      <c r="C859" s="4"/>
      <c r="D859" s="4"/>
      <c r="E859" s="4"/>
      <c r="F859" s="19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spans="1:50" ht="15.75" customHeight="1" x14ac:dyDescent="0.35">
      <c r="A860" s="4"/>
      <c r="B860" s="4"/>
      <c r="C860" s="4"/>
      <c r="D860" s="4"/>
      <c r="E860" s="4"/>
      <c r="F860" s="19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spans="1:50" ht="15.75" customHeight="1" x14ac:dyDescent="0.35">
      <c r="A861" s="4"/>
      <c r="B861" s="4"/>
      <c r="C861" s="4"/>
      <c r="D861" s="4"/>
      <c r="E861" s="4"/>
      <c r="F861" s="19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spans="1:50" ht="15.75" customHeight="1" x14ac:dyDescent="0.35">
      <c r="A862" s="4"/>
      <c r="B862" s="4"/>
      <c r="C862" s="4"/>
      <c r="D862" s="4"/>
      <c r="E862" s="4"/>
      <c r="F862" s="19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spans="1:50" ht="15.75" customHeight="1" x14ac:dyDescent="0.35">
      <c r="A863" s="4"/>
      <c r="B863" s="4"/>
      <c r="C863" s="4"/>
      <c r="D863" s="4"/>
      <c r="E863" s="4"/>
      <c r="F863" s="19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spans="1:50" ht="15.75" customHeight="1" x14ac:dyDescent="0.35">
      <c r="A864" s="4"/>
      <c r="B864" s="4"/>
      <c r="C864" s="4"/>
      <c r="D864" s="4"/>
      <c r="E864" s="4"/>
      <c r="F864" s="19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spans="1:50" ht="15.75" customHeight="1" x14ac:dyDescent="0.35">
      <c r="A865" s="4"/>
      <c r="B865" s="4"/>
      <c r="C865" s="4"/>
      <c r="D865" s="4"/>
      <c r="E865" s="4"/>
      <c r="F865" s="19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spans="1:50" ht="15.75" customHeight="1" x14ac:dyDescent="0.35">
      <c r="A866" s="4"/>
      <c r="B866" s="4"/>
      <c r="C866" s="4"/>
      <c r="D866" s="4"/>
      <c r="E866" s="4"/>
      <c r="F866" s="19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spans="1:50" ht="15.75" customHeight="1" x14ac:dyDescent="0.35">
      <c r="A867" s="4"/>
      <c r="B867" s="4"/>
      <c r="C867" s="4"/>
      <c r="D867" s="4"/>
      <c r="E867" s="4"/>
      <c r="F867" s="19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spans="1:50" ht="15.75" customHeight="1" x14ac:dyDescent="0.35">
      <c r="A868" s="4"/>
      <c r="B868" s="4"/>
      <c r="C868" s="4"/>
      <c r="D868" s="4"/>
      <c r="E868" s="4"/>
      <c r="F868" s="19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spans="1:50" ht="15.75" customHeight="1" x14ac:dyDescent="0.35">
      <c r="A869" s="4"/>
      <c r="B869" s="4"/>
      <c r="C869" s="4"/>
      <c r="D869" s="4"/>
      <c r="E869" s="4"/>
      <c r="F869" s="19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spans="1:50" ht="15.75" customHeight="1" x14ac:dyDescent="0.35">
      <c r="A870" s="4"/>
      <c r="B870" s="4"/>
      <c r="C870" s="4"/>
      <c r="D870" s="4"/>
      <c r="E870" s="4"/>
      <c r="F870" s="19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spans="1:50" ht="15.75" customHeight="1" x14ac:dyDescent="0.35">
      <c r="A871" s="4"/>
      <c r="B871" s="4"/>
      <c r="C871" s="4"/>
      <c r="D871" s="4"/>
      <c r="E871" s="4"/>
      <c r="F871" s="19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spans="1:50" ht="15.75" customHeight="1" x14ac:dyDescent="0.35">
      <c r="A872" s="4"/>
      <c r="B872" s="4"/>
      <c r="C872" s="4"/>
      <c r="D872" s="4"/>
      <c r="E872" s="4"/>
      <c r="F872" s="19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spans="1:50" ht="15.75" customHeight="1" x14ac:dyDescent="0.35">
      <c r="A873" s="4"/>
      <c r="B873" s="4"/>
      <c r="C873" s="4"/>
      <c r="D873" s="4"/>
      <c r="E873" s="4"/>
      <c r="F873" s="19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spans="1:50" ht="15.75" customHeight="1" x14ac:dyDescent="0.35">
      <c r="A874" s="4"/>
      <c r="B874" s="4"/>
      <c r="C874" s="4"/>
      <c r="D874" s="4"/>
      <c r="E874" s="4"/>
      <c r="F874" s="19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spans="1:50" ht="15.75" customHeight="1" x14ac:dyDescent="0.35">
      <c r="A875" s="4"/>
      <c r="B875" s="4"/>
      <c r="C875" s="4"/>
      <c r="D875" s="4"/>
      <c r="E875" s="4"/>
      <c r="F875" s="19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spans="1:50" ht="15.75" customHeight="1" x14ac:dyDescent="0.35">
      <c r="A876" s="4"/>
      <c r="B876" s="4"/>
      <c r="C876" s="4"/>
      <c r="D876" s="4"/>
      <c r="E876" s="4"/>
      <c r="F876" s="19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spans="1:50" ht="15.75" customHeight="1" x14ac:dyDescent="0.35">
      <c r="A877" s="4"/>
      <c r="B877" s="4"/>
      <c r="C877" s="4"/>
      <c r="D877" s="4"/>
      <c r="E877" s="4"/>
      <c r="F877" s="19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spans="1:50" ht="15.75" customHeight="1" x14ac:dyDescent="0.35">
      <c r="A878" s="4"/>
      <c r="B878" s="4"/>
      <c r="C878" s="4"/>
      <c r="D878" s="4"/>
      <c r="E878" s="4"/>
      <c r="F878" s="19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spans="1:50" ht="15.75" customHeight="1" x14ac:dyDescent="0.35">
      <c r="A879" s="4"/>
      <c r="B879" s="4"/>
      <c r="C879" s="4"/>
      <c r="D879" s="4"/>
      <c r="E879" s="4"/>
      <c r="F879" s="19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spans="1:50" ht="15.75" customHeight="1" x14ac:dyDescent="0.35">
      <c r="A880" s="4"/>
      <c r="B880" s="4"/>
      <c r="C880" s="4"/>
      <c r="D880" s="4"/>
      <c r="E880" s="4"/>
      <c r="F880" s="19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spans="1:50" ht="15.75" customHeight="1" x14ac:dyDescent="0.35">
      <c r="A881" s="4"/>
      <c r="B881" s="4"/>
      <c r="C881" s="4"/>
      <c r="D881" s="4"/>
      <c r="E881" s="4"/>
      <c r="F881" s="19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spans="1:50" ht="15.75" customHeight="1" x14ac:dyDescent="0.35">
      <c r="A882" s="4"/>
      <c r="B882" s="4"/>
      <c r="C882" s="4"/>
      <c r="D882" s="4"/>
      <c r="E882" s="4"/>
      <c r="F882" s="19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spans="1:50" ht="15.75" customHeight="1" x14ac:dyDescent="0.35">
      <c r="A883" s="4"/>
      <c r="B883" s="4"/>
      <c r="C883" s="4"/>
      <c r="D883" s="4"/>
      <c r="E883" s="4"/>
      <c r="F883" s="19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spans="1:50" ht="15.75" customHeight="1" x14ac:dyDescent="0.35">
      <c r="A884" s="4"/>
      <c r="B884" s="4"/>
      <c r="C884" s="4"/>
      <c r="D884" s="4"/>
      <c r="E884" s="4"/>
      <c r="F884" s="19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spans="1:50" ht="15.75" customHeight="1" x14ac:dyDescent="0.35">
      <c r="A885" s="4"/>
      <c r="B885" s="4"/>
      <c r="C885" s="4"/>
      <c r="D885" s="4"/>
      <c r="E885" s="4"/>
      <c r="F885" s="19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spans="1:50" ht="15.75" customHeight="1" x14ac:dyDescent="0.35">
      <c r="A886" s="4"/>
      <c r="B886" s="4"/>
      <c r="C886" s="4"/>
      <c r="D886" s="4"/>
      <c r="E886" s="4"/>
      <c r="F886" s="19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spans="1:50" ht="15.75" customHeight="1" x14ac:dyDescent="0.35">
      <c r="A887" s="4"/>
      <c r="B887" s="4"/>
      <c r="C887" s="4"/>
      <c r="D887" s="4"/>
      <c r="E887" s="4"/>
      <c r="F887" s="19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spans="1:50" ht="15.75" customHeight="1" x14ac:dyDescent="0.35">
      <c r="A888" s="4"/>
      <c r="B888" s="4"/>
      <c r="C888" s="4"/>
      <c r="D888" s="4"/>
      <c r="E888" s="4"/>
      <c r="F888" s="19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spans="1:50" ht="15.75" customHeight="1" x14ac:dyDescent="0.35">
      <c r="A889" s="4"/>
      <c r="B889" s="4"/>
      <c r="C889" s="4"/>
      <c r="D889" s="4"/>
      <c r="E889" s="4"/>
      <c r="F889" s="19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spans="1:50" ht="15.75" customHeight="1" x14ac:dyDescent="0.35">
      <c r="A890" s="4"/>
      <c r="B890" s="4"/>
      <c r="C890" s="4"/>
      <c r="D890" s="4"/>
      <c r="E890" s="4"/>
      <c r="F890" s="19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spans="1:50" ht="15.75" customHeight="1" x14ac:dyDescent="0.35">
      <c r="A891" s="4"/>
      <c r="B891" s="4"/>
      <c r="C891" s="4"/>
      <c r="D891" s="4"/>
      <c r="E891" s="4"/>
      <c r="F891" s="19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spans="1:50" ht="15.75" customHeight="1" x14ac:dyDescent="0.35">
      <c r="A892" s="4"/>
      <c r="B892" s="4"/>
      <c r="C892" s="4"/>
      <c r="D892" s="4"/>
      <c r="E892" s="4"/>
      <c r="F892" s="19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spans="1:50" ht="15.75" customHeight="1" x14ac:dyDescent="0.35">
      <c r="A893" s="4"/>
      <c r="B893" s="4"/>
      <c r="C893" s="4"/>
      <c r="D893" s="4"/>
      <c r="E893" s="4"/>
      <c r="F893" s="19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spans="1:50" ht="15.75" customHeight="1" x14ac:dyDescent="0.35">
      <c r="A894" s="4"/>
      <c r="B894" s="4"/>
      <c r="C894" s="4"/>
      <c r="D894" s="4"/>
      <c r="E894" s="4"/>
      <c r="F894" s="19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spans="1:50" ht="15.75" customHeight="1" x14ac:dyDescent="0.35">
      <c r="A895" s="4"/>
      <c r="B895" s="4"/>
      <c r="C895" s="4"/>
      <c r="D895" s="4"/>
      <c r="E895" s="4"/>
      <c r="F895" s="19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spans="1:50" ht="15.75" customHeight="1" x14ac:dyDescent="0.35">
      <c r="A896" s="4"/>
      <c r="B896" s="4"/>
      <c r="C896" s="4"/>
      <c r="D896" s="4"/>
      <c r="E896" s="4"/>
      <c r="F896" s="19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spans="1:50" ht="15.75" customHeight="1" x14ac:dyDescent="0.35">
      <c r="A897" s="4"/>
      <c r="B897" s="4"/>
      <c r="C897" s="4"/>
      <c r="D897" s="4"/>
      <c r="E897" s="4"/>
      <c r="F897" s="19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spans="1:50" ht="15.75" customHeight="1" x14ac:dyDescent="0.35">
      <c r="A898" s="4"/>
      <c r="B898" s="4"/>
      <c r="C898" s="4"/>
      <c r="D898" s="4"/>
      <c r="E898" s="4"/>
      <c r="F898" s="19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spans="1:50" ht="15.75" customHeight="1" x14ac:dyDescent="0.35">
      <c r="A899" s="4"/>
      <c r="B899" s="4"/>
      <c r="C899" s="4"/>
      <c r="D899" s="4"/>
      <c r="E899" s="4"/>
      <c r="F899" s="19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spans="1:50" ht="15.75" customHeight="1" x14ac:dyDescent="0.35">
      <c r="A900" s="4"/>
      <c r="B900" s="4"/>
      <c r="C900" s="4"/>
      <c r="D900" s="4"/>
      <c r="E900" s="4"/>
      <c r="F900" s="19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spans="1:50" ht="15.75" customHeight="1" x14ac:dyDescent="0.35">
      <c r="A901" s="4"/>
      <c r="B901" s="4"/>
      <c r="C901" s="4"/>
      <c r="D901" s="4"/>
      <c r="E901" s="4"/>
      <c r="F901" s="19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spans="1:50" ht="15.75" customHeight="1" x14ac:dyDescent="0.35">
      <c r="A902" s="4"/>
      <c r="B902" s="4"/>
      <c r="C902" s="4"/>
      <c r="D902" s="4"/>
      <c r="E902" s="4"/>
      <c r="F902" s="19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spans="1:50" ht="15.75" customHeight="1" x14ac:dyDescent="0.35">
      <c r="A903" s="4"/>
      <c r="B903" s="4"/>
      <c r="C903" s="4"/>
      <c r="D903" s="4"/>
      <c r="E903" s="4"/>
      <c r="F903" s="19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spans="1:50" ht="15.75" customHeight="1" x14ac:dyDescent="0.35">
      <c r="A904" s="4"/>
      <c r="B904" s="4"/>
      <c r="C904" s="4"/>
      <c r="D904" s="4"/>
      <c r="E904" s="4"/>
      <c r="F904" s="19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spans="1:50" ht="15.75" customHeight="1" x14ac:dyDescent="0.35">
      <c r="A905" s="4"/>
      <c r="B905" s="4"/>
      <c r="C905" s="4"/>
      <c r="D905" s="4"/>
      <c r="E905" s="4"/>
      <c r="F905" s="19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spans="1:50" ht="15.75" customHeight="1" x14ac:dyDescent="0.35">
      <c r="A906" s="4"/>
      <c r="B906" s="4"/>
      <c r="C906" s="4"/>
      <c r="D906" s="4"/>
      <c r="E906" s="4"/>
      <c r="F906" s="19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spans="1:50" ht="15.75" customHeight="1" x14ac:dyDescent="0.35">
      <c r="A907" s="4"/>
      <c r="B907" s="4"/>
      <c r="C907" s="4"/>
      <c r="D907" s="4"/>
      <c r="E907" s="4"/>
      <c r="F907" s="19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spans="1:50" ht="15.75" customHeight="1" x14ac:dyDescent="0.35">
      <c r="A908" s="4"/>
      <c r="B908" s="4"/>
      <c r="C908" s="4"/>
      <c r="D908" s="4"/>
      <c r="E908" s="4"/>
      <c r="F908" s="19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spans="1:50" ht="15.75" customHeight="1" x14ac:dyDescent="0.35">
      <c r="A909" s="4"/>
      <c r="B909" s="4"/>
      <c r="C909" s="4"/>
      <c r="D909" s="4"/>
      <c r="E909" s="4"/>
      <c r="F909" s="19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spans="1:50" ht="15.75" customHeight="1" x14ac:dyDescent="0.35">
      <c r="A910" s="4"/>
      <c r="B910" s="4"/>
      <c r="C910" s="4"/>
      <c r="D910" s="4"/>
      <c r="E910" s="4"/>
      <c r="F910" s="19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spans="1:50" ht="15.75" customHeight="1" x14ac:dyDescent="0.35">
      <c r="A911" s="4"/>
      <c r="B911" s="4"/>
      <c r="C911" s="4"/>
      <c r="D911" s="4"/>
      <c r="E911" s="4"/>
      <c r="F911" s="19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spans="1:50" ht="15.75" customHeight="1" x14ac:dyDescent="0.35">
      <c r="A912" s="4"/>
      <c r="B912" s="4"/>
      <c r="C912" s="4"/>
      <c r="D912" s="4"/>
      <c r="E912" s="4"/>
      <c r="F912" s="19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spans="1:50" ht="15.75" customHeight="1" x14ac:dyDescent="0.35">
      <c r="A913" s="4"/>
      <c r="B913" s="4"/>
      <c r="C913" s="4"/>
      <c r="D913" s="4"/>
      <c r="E913" s="4"/>
      <c r="F913" s="19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spans="1:50" ht="15.75" customHeight="1" x14ac:dyDescent="0.35">
      <c r="A914" s="4"/>
      <c r="B914" s="4"/>
      <c r="C914" s="4"/>
      <c r="D914" s="4"/>
      <c r="E914" s="4"/>
      <c r="F914" s="19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spans="1:50" ht="15.75" customHeight="1" x14ac:dyDescent="0.35">
      <c r="A915" s="4"/>
      <c r="B915" s="4"/>
      <c r="C915" s="4"/>
      <c r="D915" s="4"/>
      <c r="E915" s="4"/>
      <c r="F915" s="19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spans="1:50" ht="15.75" customHeight="1" x14ac:dyDescent="0.35">
      <c r="A916" s="4"/>
      <c r="B916" s="4"/>
      <c r="C916" s="4"/>
      <c r="D916" s="4"/>
      <c r="E916" s="4"/>
      <c r="F916" s="19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spans="1:50" ht="15.75" customHeight="1" x14ac:dyDescent="0.35">
      <c r="A917" s="4"/>
      <c r="B917" s="4"/>
      <c r="C917" s="4"/>
      <c r="D917" s="4"/>
      <c r="E917" s="4"/>
      <c r="F917" s="19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spans="1:50" ht="15.75" customHeight="1" x14ac:dyDescent="0.35">
      <c r="A918" s="4"/>
      <c r="B918" s="4"/>
      <c r="C918" s="4"/>
      <c r="D918" s="4"/>
      <c r="E918" s="4"/>
      <c r="F918" s="19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spans="1:50" ht="15.75" customHeight="1" x14ac:dyDescent="0.35">
      <c r="A919" s="4"/>
      <c r="B919" s="4"/>
      <c r="C919" s="4"/>
      <c r="D919" s="4"/>
      <c r="E919" s="4"/>
      <c r="F919" s="19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spans="1:50" ht="15.75" customHeight="1" x14ac:dyDescent="0.35">
      <c r="A920" s="4"/>
      <c r="B920" s="4"/>
      <c r="C920" s="4"/>
      <c r="D920" s="4"/>
      <c r="E920" s="4"/>
      <c r="F920" s="19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spans="1:50" ht="15.75" customHeight="1" x14ac:dyDescent="0.35">
      <c r="A921" s="4"/>
      <c r="B921" s="4"/>
      <c r="C921" s="4"/>
      <c r="D921" s="4"/>
      <c r="E921" s="4"/>
      <c r="F921" s="19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spans="1:50" ht="15.75" customHeight="1" x14ac:dyDescent="0.35">
      <c r="A922" s="4"/>
      <c r="B922" s="4"/>
      <c r="C922" s="4"/>
      <c r="D922" s="4"/>
      <c r="E922" s="4"/>
      <c r="F922" s="19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spans="1:50" ht="15.75" customHeight="1" x14ac:dyDescent="0.35">
      <c r="A923" s="4"/>
      <c r="B923" s="4"/>
      <c r="C923" s="4"/>
      <c r="D923" s="4"/>
      <c r="E923" s="4"/>
      <c r="F923" s="19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spans="1:50" ht="15.75" customHeight="1" x14ac:dyDescent="0.35">
      <c r="A924" s="4"/>
      <c r="B924" s="4"/>
      <c r="C924" s="4"/>
      <c r="D924" s="4"/>
      <c r="E924" s="4"/>
      <c r="F924" s="19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spans="1:50" ht="15.75" customHeight="1" x14ac:dyDescent="0.35">
      <c r="A925" s="4"/>
      <c r="B925" s="4"/>
      <c r="C925" s="4"/>
      <c r="D925" s="4"/>
      <c r="E925" s="4"/>
      <c r="F925" s="19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spans="1:50" ht="15.75" customHeight="1" x14ac:dyDescent="0.35">
      <c r="A926" s="4"/>
      <c r="B926" s="4"/>
      <c r="C926" s="4"/>
      <c r="D926" s="4"/>
      <c r="E926" s="4"/>
      <c r="F926" s="19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spans="1:50" ht="15.75" customHeight="1" x14ac:dyDescent="0.35">
      <c r="A927" s="4"/>
      <c r="B927" s="4"/>
      <c r="C927" s="4"/>
      <c r="D927" s="4"/>
      <c r="E927" s="4"/>
      <c r="F927" s="19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spans="1:50" ht="15.75" customHeight="1" x14ac:dyDescent="0.35">
      <c r="A928" s="4"/>
      <c r="B928" s="4"/>
      <c r="C928" s="4"/>
      <c r="D928" s="4"/>
      <c r="E928" s="4"/>
      <c r="F928" s="19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spans="1:50" ht="15.75" customHeight="1" x14ac:dyDescent="0.35">
      <c r="A929" s="4"/>
      <c r="B929" s="4"/>
      <c r="C929" s="4"/>
      <c r="D929" s="4"/>
      <c r="E929" s="4"/>
      <c r="F929" s="19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spans="1:50" ht="15.75" customHeight="1" x14ac:dyDescent="0.35">
      <c r="A930" s="4"/>
      <c r="B930" s="4"/>
      <c r="C930" s="4"/>
      <c r="D930" s="4"/>
      <c r="E930" s="4"/>
      <c r="F930" s="19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spans="1:50" ht="15.75" customHeight="1" x14ac:dyDescent="0.35">
      <c r="A931" s="4"/>
      <c r="B931" s="4"/>
      <c r="C931" s="4"/>
      <c r="D931" s="4"/>
      <c r="E931" s="4"/>
      <c r="F931" s="19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spans="1:50" ht="15.75" customHeight="1" x14ac:dyDescent="0.35">
      <c r="A932" s="4"/>
      <c r="B932" s="4"/>
      <c r="C932" s="4"/>
      <c r="D932" s="4"/>
      <c r="E932" s="4"/>
      <c r="F932" s="19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spans="1:50" ht="15.75" customHeight="1" x14ac:dyDescent="0.35">
      <c r="A933" s="4"/>
      <c r="B933" s="4"/>
      <c r="C933" s="4"/>
      <c r="D933" s="4"/>
      <c r="E933" s="4"/>
      <c r="F933" s="19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spans="1:50" ht="15.75" customHeight="1" x14ac:dyDescent="0.35">
      <c r="A934" s="4"/>
      <c r="B934" s="4"/>
      <c r="C934" s="4"/>
      <c r="D934" s="4"/>
      <c r="E934" s="4"/>
      <c r="F934" s="19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spans="1:50" ht="15.75" customHeight="1" x14ac:dyDescent="0.35">
      <c r="A935" s="4"/>
      <c r="B935" s="4"/>
      <c r="C935" s="4"/>
      <c r="D935" s="4"/>
      <c r="E935" s="4"/>
      <c r="F935" s="19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spans="1:50" ht="15.75" customHeight="1" x14ac:dyDescent="0.35">
      <c r="A936" s="4"/>
      <c r="B936" s="4"/>
      <c r="C936" s="4"/>
      <c r="D936" s="4"/>
      <c r="E936" s="4"/>
      <c r="F936" s="19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spans="1:50" ht="15.75" customHeight="1" x14ac:dyDescent="0.35">
      <c r="A937" s="4"/>
      <c r="B937" s="4"/>
      <c r="C937" s="4"/>
      <c r="D937" s="4"/>
      <c r="E937" s="4"/>
      <c r="F937" s="19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spans="1:50" ht="15.75" customHeight="1" x14ac:dyDescent="0.35">
      <c r="A938" s="4"/>
      <c r="B938" s="4"/>
      <c r="C938" s="4"/>
      <c r="D938" s="4"/>
      <c r="E938" s="4"/>
      <c r="F938" s="19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spans="1:50" ht="15.75" customHeight="1" x14ac:dyDescent="0.35">
      <c r="A939" s="4"/>
      <c r="B939" s="4"/>
      <c r="C939" s="4"/>
      <c r="D939" s="4"/>
      <c r="E939" s="4"/>
      <c r="F939" s="19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spans="1:50" ht="15.75" customHeight="1" x14ac:dyDescent="0.35">
      <c r="A940" s="4"/>
      <c r="B940" s="4"/>
      <c r="C940" s="4"/>
      <c r="D940" s="4"/>
      <c r="E940" s="4"/>
      <c r="F940" s="19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spans="1:50" ht="15.75" customHeight="1" x14ac:dyDescent="0.35">
      <c r="A941" s="4"/>
      <c r="B941" s="4"/>
      <c r="C941" s="4"/>
      <c r="D941" s="4"/>
      <c r="E941" s="4"/>
      <c r="F941" s="19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spans="1:50" ht="15.75" customHeight="1" x14ac:dyDescent="0.35">
      <c r="A942" s="4"/>
      <c r="B942" s="4"/>
      <c r="C942" s="4"/>
      <c r="D942" s="4"/>
      <c r="E942" s="4"/>
      <c r="F942" s="19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spans="1:50" ht="15.75" customHeight="1" x14ac:dyDescent="0.35">
      <c r="A943" s="4"/>
      <c r="B943" s="4"/>
      <c r="C943" s="4"/>
      <c r="D943" s="4"/>
      <c r="E943" s="4"/>
      <c r="F943" s="19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spans="1:50" ht="15.75" customHeight="1" x14ac:dyDescent="0.35">
      <c r="A944" s="4"/>
      <c r="B944" s="4"/>
      <c r="C944" s="4"/>
      <c r="D944" s="4"/>
      <c r="E944" s="4"/>
      <c r="F944" s="19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spans="1:50" ht="15.75" customHeight="1" x14ac:dyDescent="0.35">
      <c r="A945" s="4"/>
      <c r="B945" s="4"/>
      <c r="C945" s="4"/>
      <c r="D945" s="4"/>
      <c r="E945" s="4"/>
      <c r="F945" s="19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spans="1:50" ht="15.75" customHeight="1" x14ac:dyDescent="0.35">
      <c r="A946" s="4"/>
      <c r="B946" s="4"/>
      <c r="C946" s="4"/>
      <c r="D946" s="4"/>
      <c r="E946" s="4"/>
      <c r="F946" s="19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spans="1:50" ht="15.75" customHeight="1" x14ac:dyDescent="0.35">
      <c r="A947" s="4"/>
      <c r="B947" s="4"/>
      <c r="C947" s="4"/>
      <c r="D947" s="4"/>
      <c r="E947" s="4"/>
      <c r="F947" s="19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spans="1:50" ht="15.75" customHeight="1" x14ac:dyDescent="0.35">
      <c r="A948" s="4"/>
      <c r="B948" s="4"/>
      <c r="C948" s="4"/>
      <c r="D948" s="4"/>
      <c r="E948" s="4"/>
      <c r="F948" s="19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spans="1:50" ht="15.75" customHeight="1" x14ac:dyDescent="0.35">
      <c r="A949" s="4"/>
      <c r="B949" s="4"/>
      <c r="C949" s="4"/>
      <c r="D949" s="4"/>
      <c r="E949" s="4"/>
      <c r="F949" s="19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spans="1:50" ht="15.75" customHeight="1" x14ac:dyDescent="0.35">
      <c r="A950" s="4"/>
      <c r="B950" s="4"/>
      <c r="C950" s="4"/>
      <c r="D950" s="4"/>
      <c r="E950" s="4"/>
      <c r="F950" s="19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spans="1:50" ht="15.75" customHeight="1" x14ac:dyDescent="0.35">
      <c r="A951" s="4"/>
      <c r="B951" s="4"/>
      <c r="C951" s="4"/>
      <c r="D951" s="4"/>
      <c r="E951" s="4"/>
      <c r="F951" s="19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spans="1:50" ht="15.75" customHeight="1" x14ac:dyDescent="0.35">
      <c r="A952" s="4"/>
      <c r="B952" s="4"/>
      <c r="C952" s="4"/>
      <c r="D952" s="4"/>
      <c r="E952" s="4"/>
      <c r="F952" s="19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spans="1:50" ht="15.75" customHeight="1" x14ac:dyDescent="0.35">
      <c r="A953" s="4"/>
      <c r="B953" s="4"/>
      <c r="C953" s="4"/>
      <c r="D953" s="4"/>
      <c r="E953" s="4"/>
      <c r="F953" s="19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spans="1:50" ht="15.75" customHeight="1" x14ac:dyDescent="0.35">
      <c r="A954" s="4"/>
      <c r="B954" s="4"/>
      <c r="C954" s="4"/>
      <c r="D954" s="4"/>
      <c r="E954" s="4"/>
      <c r="F954" s="19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spans="1:50" ht="15.75" customHeight="1" x14ac:dyDescent="0.35">
      <c r="A955" s="4"/>
      <c r="B955" s="4"/>
      <c r="C955" s="4"/>
      <c r="D955" s="4"/>
      <c r="E955" s="4"/>
      <c r="F955" s="19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spans="1:50" ht="15.75" customHeight="1" x14ac:dyDescent="0.35">
      <c r="A956" s="4"/>
      <c r="B956" s="4"/>
      <c r="C956" s="4"/>
      <c r="D956" s="4"/>
      <c r="E956" s="4"/>
      <c r="F956" s="19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spans="1:50" ht="15.75" customHeight="1" x14ac:dyDescent="0.35">
      <c r="A957" s="4"/>
      <c r="B957" s="4"/>
      <c r="C957" s="4"/>
      <c r="D957" s="4"/>
      <c r="E957" s="4"/>
      <c r="F957" s="19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spans="1:50" ht="15.75" customHeight="1" x14ac:dyDescent="0.35">
      <c r="A958" s="4"/>
      <c r="B958" s="4"/>
      <c r="C958" s="4"/>
      <c r="D958" s="4"/>
      <c r="E958" s="4"/>
      <c r="F958" s="19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spans="1:50" ht="15.75" customHeight="1" x14ac:dyDescent="0.35">
      <c r="A959" s="4"/>
      <c r="B959" s="4"/>
      <c r="C959" s="4"/>
      <c r="D959" s="4"/>
      <c r="E959" s="4"/>
      <c r="F959" s="19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spans="1:50" ht="15.75" customHeight="1" x14ac:dyDescent="0.35">
      <c r="A960" s="4"/>
      <c r="B960" s="4"/>
      <c r="C960" s="4"/>
      <c r="D960" s="4"/>
      <c r="E960" s="4"/>
      <c r="F960" s="19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spans="1:50" ht="15.75" customHeight="1" x14ac:dyDescent="0.35">
      <c r="A961" s="4"/>
      <c r="B961" s="4"/>
      <c r="C961" s="4"/>
      <c r="D961" s="4"/>
      <c r="E961" s="4"/>
      <c r="F961" s="19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spans="1:50" ht="15.75" customHeight="1" x14ac:dyDescent="0.35">
      <c r="A962" s="4"/>
      <c r="B962" s="4"/>
      <c r="C962" s="4"/>
      <c r="D962" s="4"/>
      <c r="E962" s="4"/>
      <c r="F962" s="19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spans="1:50" ht="15.75" customHeight="1" x14ac:dyDescent="0.35">
      <c r="A963" s="4"/>
      <c r="B963" s="4"/>
      <c r="C963" s="4"/>
      <c r="D963" s="4"/>
      <c r="E963" s="4"/>
      <c r="F963" s="19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spans="1:50" ht="15.75" customHeight="1" x14ac:dyDescent="0.35">
      <c r="A964" s="4"/>
      <c r="B964" s="4"/>
      <c r="C964" s="4"/>
      <c r="D964" s="4"/>
      <c r="E964" s="4"/>
      <c r="F964" s="19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spans="1:50" ht="15.75" customHeight="1" x14ac:dyDescent="0.35">
      <c r="A965" s="4"/>
      <c r="B965" s="4"/>
      <c r="C965" s="4"/>
      <c r="D965" s="4"/>
      <c r="E965" s="4"/>
      <c r="F965" s="19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spans="1:50" ht="15.75" customHeight="1" x14ac:dyDescent="0.35">
      <c r="A966" s="4"/>
      <c r="B966" s="4"/>
      <c r="C966" s="4"/>
      <c r="D966" s="4"/>
      <c r="E966" s="4"/>
      <c r="F966" s="19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spans="1:50" ht="15.75" customHeight="1" x14ac:dyDescent="0.35">
      <c r="A967" s="4"/>
      <c r="B967" s="4"/>
      <c r="C967" s="4"/>
      <c r="D967" s="4"/>
      <c r="E967" s="4"/>
      <c r="F967" s="19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spans="1:50" ht="15.75" customHeight="1" x14ac:dyDescent="0.35">
      <c r="A968" s="4"/>
      <c r="B968" s="4"/>
      <c r="C968" s="4"/>
      <c r="D968" s="4"/>
      <c r="E968" s="4"/>
      <c r="F968" s="19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spans="1:50" ht="15.75" customHeight="1" x14ac:dyDescent="0.35">
      <c r="A969" s="4"/>
      <c r="B969" s="4"/>
      <c r="C969" s="4"/>
      <c r="D969" s="4"/>
      <c r="E969" s="4"/>
      <c r="F969" s="19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spans="1:50" ht="15.75" customHeight="1" x14ac:dyDescent="0.35">
      <c r="A970" s="4"/>
      <c r="B970" s="4"/>
      <c r="C970" s="4"/>
      <c r="D970" s="4"/>
      <c r="E970" s="4"/>
      <c r="F970" s="19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spans="1:50" ht="15.75" customHeight="1" x14ac:dyDescent="0.35">
      <c r="A971" s="4"/>
      <c r="B971" s="4"/>
      <c r="C971" s="4"/>
      <c r="D971" s="4"/>
      <c r="E971" s="4"/>
      <c r="F971" s="19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spans="1:50" ht="15.75" customHeight="1" x14ac:dyDescent="0.35">
      <c r="A972" s="4"/>
      <c r="B972" s="4"/>
      <c r="C972" s="4"/>
      <c r="D972" s="4"/>
      <c r="E972" s="4"/>
      <c r="F972" s="19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spans="1:50" ht="15.75" customHeight="1" x14ac:dyDescent="0.35">
      <c r="A973" s="4"/>
      <c r="B973" s="4"/>
      <c r="C973" s="4"/>
      <c r="D973" s="4"/>
      <c r="E973" s="4"/>
      <c r="F973" s="19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spans="1:50" ht="15.75" customHeight="1" x14ac:dyDescent="0.35">
      <c r="A974" s="4"/>
      <c r="B974" s="4"/>
      <c r="C974" s="4"/>
      <c r="D974" s="4"/>
      <c r="E974" s="4"/>
      <c r="F974" s="19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spans="1:50" ht="15.75" customHeight="1" x14ac:dyDescent="0.35">
      <c r="A975" s="4"/>
      <c r="B975" s="4"/>
      <c r="C975" s="4"/>
      <c r="D975" s="4"/>
      <c r="E975" s="4"/>
      <c r="F975" s="19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spans="1:50" ht="15.75" customHeight="1" x14ac:dyDescent="0.35">
      <c r="A976" s="4"/>
      <c r="B976" s="4"/>
      <c r="C976" s="4"/>
      <c r="D976" s="4"/>
      <c r="E976" s="4"/>
      <c r="F976" s="19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spans="1:50" ht="15.75" customHeight="1" x14ac:dyDescent="0.35">
      <c r="A977" s="4"/>
      <c r="B977" s="4"/>
      <c r="C977" s="4"/>
      <c r="D977" s="4"/>
      <c r="E977" s="4"/>
      <c r="F977" s="19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spans="1:50" ht="15.75" customHeight="1" x14ac:dyDescent="0.35">
      <c r="A978" s="4"/>
      <c r="B978" s="4"/>
      <c r="C978" s="4"/>
      <c r="D978" s="4"/>
      <c r="E978" s="4"/>
      <c r="F978" s="19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spans="1:50" ht="15.75" customHeight="1" x14ac:dyDescent="0.35">
      <c r="A979" s="4"/>
      <c r="B979" s="4"/>
      <c r="C979" s="4"/>
      <c r="D979" s="4"/>
      <c r="E979" s="4"/>
      <c r="F979" s="19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spans="1:50" ht="15.75" customHeight="1" x14ac:dyDescent="0.35">
      <c r="A980" s="4"/>
      <c r="B980" s="4"/>
      <c r="C980" s="4"/>
      <c r="D980" s="4"/>
      <c r="E980" s="4"/>
      <c r="F980" s="19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spans="1:50" ht="15.75" customHeight="1" x14ac:dyDescent="0.35">
      <c r="A981" s="4"/>
      <c r="B981" s="4"/>
      <c r="C981" s="4"/>
      <c r="D981" s="4"/>
      <c r="E981" s="4"/>
      <c r="F981" s="19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spans="1:50" ht="15.75" customHeight="1" x14ac:dyDescent="0.35">
      <c r="A982" s="4"/>
      <c r="B982" s="4"/>
      <c r="C982" s="4"/>
      <c r="D982" s="4"/>
      <c r="E982" s="4"/>
      <c r="F982" s="19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spans="1:50" ht="15.75" customHeight="1" x14ac:dyDescent="0.35">
      <c r="A983" s="4"/>
      <c r="B983" s="4"/>
      <c r="C983" s="4"/>
      <c r="D983" s="4"/>
      <c r="E983" s="4"/>
      <c r="F983" s="19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spans="1:50" ht="15.75" customHeight="1" x14ac:dyDescent="0.35">
      <c r="A984" s="4"/>
      <c r="B984" s="4"/>
      <c r="C984" s="4"/>
      <c r="D984" s="4"/>
      <c r="E984" s="4"/>
      <c r="F984" s="19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spans="1:50" ht="15.75" customHeight="1" x14ac:dyDescent="0.35">
      <c r="A985" s="4"/>
      <c r="B985" s="4"/>
      <c r="C985" s="4"/>
      <c r="D985" s="4"/>
      <c r="E985" s="4"/>
      <c r="F985" s="19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spans="1:50" ht="15.75" customHeight="1" x14ac:dyDescent="0.35">
      <c r="A986" s="4"/>
      <c r="B986" s="4"/>
      <c r="C986" s="4"/>
      <c r="D986" s="4"/>
      <c r="E986" s="4"/>
      <c r="F986" s="19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spans="1:50" ht="15.75" customHeight="1" x14ac:dyDescent="0.35">
      <c r="A987" s="4"/>
      <c r="B987" s="4"/>
      <c r="C987" s="4"/>
      <c r="D987" s="4"/>
      <c r="E987" s="4"/>
      <c r="F987" s="19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spans="1:50" ht="15.75" customHeight="1" x14ac:dyDescent="0.35">
      <c r="A988" s="4"/>
      <c r="B988" s="4"/>
      <c r="C988" s="4"/>
      <c r="D988" s="4"/>
      <c r="E988" s="4"/>
      <c r="F988" s="19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spans="1:50" ht="15.75" customHeight="1" x14ac:dyDescent="0.35">
      <c r="A989" s="4"/>
      <c r="B989" s="4"/>
      <c r="C989" s="4"/>
      <c r="D989" s="4"/>
      <c r="E989" s="4"/>
      <c r="F989" s="19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spans="1:50" ht="15.75" customHeight="1" x14ac:dyDescent="0.35">
      <c r="A990" s="4"/>
      <c r="B990" s="4"/>
      <c r="C990" s="4"/>
      <c r="D990" s="4"/>
      <c r="E990" s="4"/>
      <c r="F990" s="19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spans="1:50" ht="15.75" customHeight="1" x14ac:dyDescent="0.35">
      <c r="A991" s="4"/>
      <c r="B991" s="4"/>
      <c r="C991" s="4"/>
      <c r="D991" s="4"/>
      <c r="E991" s="4"/>
      <c r="F991" s="19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spans="1:50" ht="15.75" customHeight="1" x14ac:dyDescent="0.35">
      <c r="A992" s="4"/>
      <c r="B992" s="4"/>
      <c r="C992" s="4"/>
      <c r="D992" s="4"/>
      <c r="E992" s="4"/>
      <c r="F992" s="19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spans="1:50" ht="15.75" customHeight="1" x14ac:dyDescent="0.35">
      <c r="A993" s="4"/>
      <c r="B993" s="4"/>
      <c r="C993" s="4"/>
      <c r="D993" s="4"/>
      <c r="E993" s="4"/>
      <c r="F993" s="19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spans="1:50" ht="15.75" customHeight="1" x14ac:dyDescent="0.35">
      <c r="A994" s="4"/>
      <c r="B994" s="4"/>
      <c r="C994" s="4"/>
      <c r="D994" s="4"/>
      <c r="E994" s="4"/>
      <c r="F994" s="19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spans="1:50" ht="15.75" customHeight="1" x14ac:dyDescent="0.35">
      <c r="A995" s="4"/>
      <c r="B995" s="4"/>
      <c r="C995" s="4"/>
      <c r="D995" s="4"/>
      <c r="E995" s="4"/>
      <c r="F995" s="19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spans="1:50" ht="15.75" customHeight="1" x14ac:dyDescent="0.35">
      <c r="A996" s="4"/>
      <c r="B996" s="4"/>
      <c r="C996" s="4"/>
      <c r="D996" s="4"/>
      <c r="E996" s="4"/>
      <c r="F996" s="19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spans="1:50" ht="15.75" customHeight="1" x14ac:dyDescent="0.35">
      <c r="A997" s="4"/>
      <c r="B997" s="4"/>
      <c r="C997" s="4"/>
      <c r="D997" s="4"/>
      <c r="E997" s="4"/>
      <c r="F997" s="19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spans="1:50" ht="15.75" customHeight="1" x14ac:dyDescent="0.35">
      <c r="A998" s="4"/>
      <c r="B998" s="4"/>
      <c r="C998" s="4"/>
      <c r="D998" s="4"/>
      <c r="E998" s="4"/>
      <c r="F998" s="19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spans="1:50" ht="15.75" customHeight="1" x14ac:dyDescent="0.35">
      <c r="A999" s="4"/>
      <c r="B999" s="4"/>
      <c r="C999" s="4"/>
      <c r="D999" s="4"/>
      <c r="E999" s="4"/>
      <c r="F999" s="19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spans="1:50" ht="15.75" customHeight="1" x14ac:dyDescent="0.35">
      <c r="A1000" s="4"/>
      <c r="B1000" s="4"/>
      <c r="C1000" s="4"/>
      <c r="D1000" s="4"/>
      <c r="E1000" s="4"/>
      <c r="F1000" s="19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31">
    <mergeCell ref="P4:T4"/>
    <mergeCell ref="U4:Y4"/>
    <mergeCell ref="Z4:AD4"/>
    <mergeCell ref="AE4:AI4"/>
    <mergeCell ref="AR3:AT3"/>
    <mergeCell ref="AQ4:AQ5"/>
    <mergeCell ref="AR4:AR5"/>
    <mergeCell ref="AT4:AT5"/>
    <mergeCell ref="AU4:AU5"/>
    <mergeCell ref="AV4:AV5"/>
    <mergeCell ref="A1:A3"/>
    <mergeCell ref="B1:AN2"/>
    <mergeCell ref="AR1:AT2"/>
    <mergeCell ref="AV1:AV2"/>
    <mergeCell ref="AJ3:AN3"/>
    <mergeCell ref="A4:A5"/>
    <mergeCell ref="AJ4:AN4"/>
    <mergeCell ref="B4:B5"/>
    <mergeCell ref="C4:C5"/>
    <mergeCell ref="D4:D5"/>
    <mergeCell ref="E4:E5"/>
    <mergeCell ref="F4:F5"/>
    <mergeCell ref="G4:G5"/>
    <mergeCell ref="H4:H5"/>
    <mergeCell ref="N4:N5"/>
    <mergeCell ref="O4:O5"/>
    <mergeCell ref="I4:I5"/>
    <mergeCell ref="J4:J5"/>
    <mergeCell ref="K4:K5"/>
    <mergeCell ref="L4:L5"/>
    <mergeCell ref="M4:M5"/>
  </mergeCells>
  <conditionalFormatting sqref="O13:O35 AQ13:AQ35 O37:O85 AQ37:AQ85 O87:O89 AQ87:AQ89">
    <cfRule type="cellIs" dxfId="26" priority="1" operator="lessThan">
      <formula>2</formula>
    </cfRule>
  </conditionalFormatting>
  <conditionalFormatting sqref="AJ3 AJ4:AP4">
    <cfRule type="cellIs" dxfId="25" priority="2" operator="equal">
      <formula>3</formula>
    </cfRule>
  </conditionalFormatting>
  <conditionalFormatting sqref="AJ3">
    <cfRule type="cellIs" dxfId="24" priority="3" operator="greaterThan">
      <formula>3</formula>
    </cfRule>
    <cfRule type="cellIs" dxfId="23" priority="4" operator="equal">
      <formula>0</formula>
    </cfRule>
    <cfRule type="cellIs" dxfId="22" priority="5" operator="between">
      <formula>1</formula>
      <formula>2</formula>
    </cfRule>
  </conditionalFormatting>
  <conditionalFormatting sqref="AJ6:AP35 AJ37:AP271 AJ273:AP1000">
    <cfRule type="cellIs" dxfId="21" priority="6" operator="equal">
      <formula>3</formula>
    </cfRule>
    <cfRule type="cellIs" dxfId="20" priority="7" operator="greaterThan">
      <formula>3</formula>
    </cfRule>
    <cfRule type="cellIs" dxfId="19" priority="8" operator="equal">
      <formula>0</formula>
    </cfRule>
    <cfRule type="cellIs" dxfId="18" priority="9" operator="between">
      <formula>1</formula>
      <formula>2</formula>
    </cfRule>
  </conditionalFormatting>
  <pageMargins left="0.25" right="0.25" top="0.75" bottom="0.75" header="0" footer="0"/>
  <pageSetup paperSize="9" fitToHeight="0" orientation="landscape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V1001"/>
  <sheetViews>
    <sheetView workbookViewId="0"/>
  </sheetViews>
  <sheetFormatPr baseColWidth="10" defaultColWidth="14.44140625" defaultRowHeight="15" customHeight="1" x14ac:dyDescent="0.3"/>
  <cols>
    <col min="1" max="1" width="4.88671875" customWidth="1"/>
    <col min="2" max="2" width="37.109375" customWidth="1"/>
    <col min="3" max="3" width="23.5546875" customWidth="1"/>
    <col min="4" max="26" width="10.6640625" customWidth="1"/>
  </cols>
  <sheetData>
    <row r="1" spans="1:48" ht="15" customHeight="1" x14ac:dyDescent="0.3">
      <c r="B1" s="405" t="s">
        <v>1760</v>
      </c>
      <c r="C1" s="405" t="s">
        <v>12</v>
      </c>
      <c r="D1" s="405" t="s">
        <v>1761</v>
      </c>
    </row>
    <row r="2" spans="1:48" ht="34.5" customHeight="1" x14ac:dyDescent="0.3">
      <c r="A2" s="521">
        <v>1</v>
      </c>
      <c r="B2" s="522" t="s">
        <v>1762</v>
      </c>
      <c r="C2" s="498" t="s">
        <v>1279</v>
      </c>
      <c r="D2" s="523">
        <v>1</v>
      </c>
      <c r="H2" s="402" t="s">
        <v>58</v>
      </c>
    </row>
    <row r="3" spans="1:48" ht="24" customHeight="1" x14ac:dyDescent="0.3">
      <c r="A3" s="521">
        <v>2</v>
      </c>
      <c r="B3" s="522" t="s">
        <v>1763</v>
      </c>
      <c r="C3" s="498" t="s">
        <v>1764</v>
      </c>
      <c r="D3" s="523">
        <v>1</v>
      </c>
      <c r="H3" s="414" t="s">
        <v>1765</v>
      </c>
    </row>
    <row r="4" spans="1:48" ht="35.25" customHeight="1" x14ac:dyDescent="0.3">
      <c r="A4" s="521">
        <v>3</v>
      </c>
      <c r="B4" s="522" t="s">
        <v>1766</v>
      </c>
      <c r="C4" s="498" t="s">
        <v>1767</v>
      </c>
      <c r="D4" s="523">
        <v>4</v>
      </c>
    </row>
    <row r="5" spans="1:48" ht="29.25" customHeight="1" x14ac:dyDescent="0.3">
      <c r="A5" s="521">
        <v>4</v>
      </c>
      <c r="B5" s="522" t="s">
        <v>1768</v>
      </c>
      <c r="C5" s="498" t="s">
        <v>1769</v>
      </c>
      <c r="D5" s="523">
        <v>1</v>
      </c>
    </row>
    <row r="6" spans="1:48" ht="36.75" customHeight="1" x14ac:dyDescent="0.3">
      <c r="A6" s="521">
        <v>5</v>
      </c>
      <c r="B6" s="522" t="s">
        <v>1770</v>
      </c>
      <c r="C6" s="498" t="s">
        <v>1771</v>
      </c>
      <c r="D6" s="523">
        <v>1</v>
      </c>
    </row>
    <row r="7" spans="1:48" ht="28.5" customHeight="1" x14ac:dyDescent="0.3">
      <c r="A7" s="521">
        <v>6</v>
      </c>
      <c r="B7" s="522" t="s">
        <v>1772</v>
      </c>
      <c r="C7" s="498" t="s">
        <v>1773</v>
      </c>
      <c r="D7" s="523">
        <v>3</v>
      </c>
    </row>
    <row r="8" spans="1:48" ht="21.75" customHeight="1" x14ac:dyDescent="0.3">
      <c r="A8" s="521">
        <v>7</v>
      </c>
      <c r="B8" s="522" t="s">
        <v>1774</v>
      </c>
      <c r="C8" s="498" t="s">
        <v>1775</v>
      </c>
      <c r="D8" s="523">
        <v>8</v>
      </c>
    </row>
    <row r="9" spans="1:48" ht="28.5" customHeight="1" x14ac:dyDescent="0.3">
      <c r="A9" s="521">
        <v>8</v>
      </c>
      <c r="B9" s="522" t="s">
        <v>1776</v>
      </c>
      <c r="C9" s="498" t="s">
        <v>1777</v>
      </c>
      <c r="D9" s="523">
        <v>1</v>
      </c>
    </row>
    <row r="10" spans="1:48" ht="15" customHeight="1" x14ac:dyDescent="0.3">
      <c r="A10" s="524">
        <v>9</v>
      </c>
      <c r="B10" s="525" t="s">
        <v>1778</v>
      </c>
      <c r="C10" s="526" t="s">
        <v>1779</v>
      </c>
      <c r="D10" s="527">
        <v>1</v>
      </c>
    </row>
    <row r="11" spans="1:48" ht="15" customHeight="1" x14ac:dyDescent="0.3">
      <c r="A11" s="528">
        <v>10</v>
      </c>
      <c r="B11" s="522" t="s">
        <v>1780</v>
      </c>
      <c r="C11" s="498" t="s">
        <v>1781</v>
      </c>
      <c r="D11" s="523">
        <v>3</v>
      </c>
      <c r="E11" s="529"/>
    </row>
    <row r="12" spans="1:48" ht="13.5" customHeight="1" x14ac:dyDescent="0.3">
      <c r="A12" s="530">
        <v>11</v>
      </c>
      <c r="B12" s="453" t="s">
        <v>1782</v>
      </c>
      <c r="C12" s="191" t="s">
        <v>38</v>
      </c>
      <c r="D12" s="531"/>
      <c r="E12" s="532"/>
      <c r="F12" s="212"/>
      <c r="G12" s="533"/>
      <c r="H12" s="212"/>
      <c r="I12" s="212"/>
      <c r="J12" s="4"/>
      <c r="K12" s="534"/>
      <c r="L12" s="196"/>
      <c r="M12" s="196"/>
      <c r="N12" s="4"/>
      <c r="O12" s="535"/>
      <c r="P12" s="197"/>
      <c r="Q12" s="212"/>
      <c r="R12" s="212"/>
      <c r="S12" s="212"/>
      <c r="T12" s="212"/>
      <c r="U12" s="212"/>
      <c r="V12" s="212"/>
      <c r="W12" s="212"/>
      <c r="X12" s="212"/>
      <c r="Y12" s="212"/>
      <c r="Z12" s="197"/>
      <c r="AA12" s="212"/>
      <c r="AB12" s="212"/>
      <c r="AC12" s="212"/>
      <c r="AD12" s="212"/>
      <c r="AE12" s="197"/>
      <c r="AF12" s="212"/>
      <c r="AG12" s="536"/>
      <c r="AH12" s="537"/>
      <c r="AI12" s="538"/>
      <c r="AJ12" s="536">
        <f t="shared" ref="AJ12:AN12" si="0">P12-Z12+AE12+U12</f>
        <v>0</v>
      </c>
      <c r="AK12" s="537">
        <f t="shared" si="0"/>
        <v>0</v>
      </c>
      <c r="AL12" s="537">
        <f t="shared" si="0"/>
        <v>0</v>
      </c>
      <c r="AM12" s="537">
        <f t="shared" si="0"/>
        <v>0</v>
      </c>
      <c r="AN12" s="537">
        <f t="shared" si="0"/>
        <v>0</v>
      </c>
      <c r="AO12" s="537"/>
      <c r="AP12" s="539">
        <f>AN12</f>
        <v>0</v>
      </c>
      <c r="AQ12" s="539"/>
      <c r="AR12" s="539">
        <f>AP12-AQ12</f>
        <v>0</v>
      </c>
      <c r="AS12" s="191"/>
      <c r="AT12" s="191"/>
      <c r="AU12" s="191"/>
      <c r="AV12" s="191"/>
    </row>
    <row r="13" spans="1:48" ht="15" customHeight="1" x14ac:dyDescent="0.3">
      <c r="A13" s="528"/>
      <c r="B13" s="522" t="s">
        <v>1783</v>
      </c>
      <c r="C13" s="498"/>
      <c r="D13" s="523">
        <v>1</v>
      </c>
      <c r="E13" s="405" t="s">
        <v>1784</v>
      </c>
      <c r="F13" s="405"/>
      <c r="G13" s="405" t="s">
        <v>1785</v>
      </c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5"/>
    </row>
    <row r="14" spans="1:48" ht="15" customHeight="1" x14ac:dyDescent="0.3">
      <c r="A14" s="528"/>
      <c r="B14" s="522"/>
      <c r="C14" s="498"/>
      <c r="D14" s="523"/>
    </row>
    <row r="15" spans="1:48" ht="15" customHeight="1" x14ac:dyDescent="0.3">
      <c r="A15" s="528"/>
      <c r="B15" s="522"/>
      <c r="C15" s="498"/>
      <c r="D15" s="523"/>
    </row>
    <row r="16" spans="1:48" ht="15" customHeight="1" x14ac:dyDescent="0.3">
      <c r="A16" s="528"/>
      <c r="B16" s="522"/>
      <c r="C16" s="498"/>
      <c r="D16" s="523"/>
    </row>
    <row r="17" spans="1:4" ht="15" customHeight="1" x14ac:dyDescent="0.3">
      <c r="A17" s="528"/>
      <c r="B17" s="522"/>
      <c r="C17" s="498"/>
      <c r="D17" s="523"/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conditionalFormatting sqref="D2:D11 D13:D17">
    <cfRule type="cellIs" dxfId="17" priority="1" operator="lessThan">
      <formula>2</formula>
    </cfRule>
  </conditionalFormatting>
  <conditionalFormatting sqref="O12">
    <cfRule type="cellIs" dxfId="16" priority="2" operator="lessThan">
      <formula>2</formula>
    </cfRule>
  </conditionalFormatting>
  <conditionalFormatting sqref="AJ12:AO12">
    <cfRule type="cellIs" dxfId="15" priority="3" operator="equal">
      <formula>3</formula>
    </cfRule>
    <cfRule type="cellIs" dxfId="14" priority="4" operator="greaterThan">
      <formula>3</formula>
    </cfRule>
    <cfRule type="cellIs" dxfId="13" priority="5" operator="equal">
      <formula>0</formula>
    </cfRule>
    <cfRule type="cellIs" dxfId="12" priority="6" operator="between">
      <formula>1</formula>
      <formula>2</formula>
    </cfRule>
  </conditionalFormatting>
  <conditionalFormatting sqref="AP12:AR12">
    <cfRule type="cellIs" dxfId="11" priority="7" operator="lessThan">
      <formula>2</formula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001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44.109375" customWidth="1"/>
    <col min="3" max="3" width="12.6640625" customWidth="1"/>
    <col min="4" max="7" width="10.6640625" customWidth="1"/>
    <col min="8" max="8" width="7.109375" customWidth="1"/>
    <col min="9" max="9" width="6.33203125" customWidth="1"/>
    <col min="10" max="10" width="6" customWidth="1"/>
    <col min="11" max="11" width="5.109375" customWidth="1"/>
    <col min="12" max="12" width="5.88671875" customWidth="1"/>
    <col min="13" max="13" width="5.44140625" customWidth="1"/>
    <col min="14" max="14" width="5.33203125" customWidth="1"/>
    <col min="15" max="15" width="6.5546875" customWidth="1"/>
    <col min="16" max="16" width="6" customWidth="1"/>
    <col min="17" max="17" width="2.5546875" customWidth="1"/>
    <col min="18" max="18" width="3.88671875" customWidth="1"/>
    <col min="19" max="19" width="3.109375" customWidth="1"/>
    <col min="20" max="20" width="3.5546875" customWidth="1"/>
    <col min="21" max="21" width="3.88671875" customWidth="1"/>
    <col min="22" max="22" width="4.44140625" customWidth="1"/>
    <col min="23" max="23" width="6.6640625" customWidth="1"/>
    <col min="24" max="26" width="10.6640625" customWidth="1"/>
    <col min="29" max="29" width="16.44140625" customWidth="1"/>
    <col min="30" max="30" width="0.109375" hidden="1" customWidth="1"/>
  </cols>
  <sheetData>
    <row r="1" spans="1:33" ht="38.25" customHeight="1" x14ac:dyDescent="0.3">
      <c r="A1" s="713" t="s">
        <v>7</v>
      </c>
      <c r="B1" s="715" t="s">
        <v>8</v>
      </c>
      <c r="C1" s="716" t="s">
        <v>1786</v>
      </c>
      <c r="D1" s="717" t="s">
        <v>23</v>
      </c>
      <c r="E1" s="691"/>
      <c r="F1" s="691"/>
      <c r="G1" s="691"/>
      <c r="H1" s="696"/>
      <c r="I1" s="718" t="s">
        <v>1787</v>
      </c>
      <c r="J1" s="691"/>
      <c r="K1" s="691"/>
      <c r="L1" s="691"/>
      <c r="M1" s="698"/>
      <c r="N1" s="718" t="s">
        <v>25</v>
      </c>
      <c r="O1" s="691"/>
      <c r="P1" s="691"/>
      <c r="Q1" s="691"/>
      <c r="R1" s="698"/>
      <c r="S1" s="719" t="s">
        <v>26</v>
      </c>
      <c r="T1" s="691"/>
      <c r="U1" s="691"/>
      <c r="V1" s="691"/>
      <c r="W1" s="698"/>
      <c r="X1" s="712" t="s">
        <v>28</v>
      </c>
      <c r="Y1" s="691"/>
      <c r="Z1" s="691"/>
      <c r="AA1" s="691"/>
      <c r="AB1" s="701"/>
      <c r="AC1" s="713" t="s">
        <v>30</v>
      </c>
      <c r="AD1" s="540" t="s">
        <v>30</v>
      </c>
      <c r="AE1" s="540" t="s">
        <v>1788</v>
      </c>
      <c r="AF1" s="713" t="s">
        <v>1789</v>
      </c>
      <c r="AG1" s="713" t="s">
        <v>1790</v>
      </c>
    </row>
    <row r="2" spans="1:33" ht="15.75" customHeight="1" x14ac:dyDescent="0.3">
      <c r="A2" s="666"/>
      <c r="B2" s="666"/>
      <c r="C2" s="666"/>
      <c r="D2" s="541">
        <v>1</v>
      </c>
      <c r="E2" s="541">
        <v>2</v>
      </c>
      <c r="F2" s="541">
        <v>3</v>
      </c>
      <c r="G2" s="541">
        <v>4</v>
      </c>
      <c r="H2" s="542">
        <v>5</v>
      </c>
      <c r="I2" s="543">
        <v>1</v>
      </c>
      <c r="J2" s="544">
        <v>2</v>
      </c>
      <c r="K2" s="544">
        <v>3</v>
      </c>
      <c r="L2" s="544">
        <v>4</v>
      </c>
      <c r="M2" s="545">
        <v>5</v>
      </c>
      <c r="N2" s="543">
        <v>1</v>
      </c>
      <c r="O2" s="544">
        <v>2</v>
      </c>
      <c r="P2" s="544">
        <v>3</v>
      </c>
      <c r="Q2" s="544">
        <v>4</v>
      </c>
      <c r="R2" s="545">
        <v>5</v>
      </c>
      <c r="S2" s="543">
        <v>1</v>
      </c>
      <c r="T2" s="544">
        <v>2</v>
      </c>
      <c r="U2" s="544">
        <v>3</v>
      </c>
      <c r="V2" s="544">
        <v>4</v>
      </c>
      <c r="W2" s="545">
        <v>5</v>
      </c>
      <c r="X2" s="546">
        <v>1</v>
      </c>
      <c r="Y2" s="541">
        <v>2</v>
      </c>
      <c r="Z2" s="541">
        <v>3</v>
      </c>
      <c r="AA2" s="541">
        <v>4</v>
      </c>
      <c r="AB2" s="541">
        <v>5</v>
      </c>
      <c r="AC2" s="666"/>
      <c r="AD2" s="547"/>
      <c r="AE2" s="547"/>
      <c r="AF2" s="666"/>
      <c r="AG2" s="714"/>
    </row>
    <row r="3" spans="1:33" ht="15" customHeight="1" x14ac:dyDescent="0.3">
      <c r="A3" s="403">
        <v>1</v>
      </c>
      <c r="B3" s="405" t="s">
        <v>1791</v>
      </c>
      <c r="C3" s="539">
        <v>11</v>
      </c>
      <c r="D3" s="548">
        <f t="shared" ref="D3:D6" si="0">C3</f>
        <v>11</v>
      </c>
      <c r="E3" s="549">
        <f t="shared" ref="E3:H3" si="1">X3</f>
        <v>11</v>
      </c>
      <c r="F3" s="549">
        <f t="shared" si="1"/>
        <v>7</v>
      </c>
      <c r="G3" s="549">
        <f t="shared" si="1"/>
        <v>6</v>
      </c>
      <c r="H3" s="550">
        <f t="shared" si="1"/>
        <v>5</v>
      </c>
      <c r="I3" s="551"/>
      <c r="J3" s="537"/>
      <c r="K3" s="537"/>
      <c r="L3" s="537"/>
      <c r="M3" s="538"/>
      <c r="N3" s="552"/>
      <c r="O3" s="537">
        <v>4</v>
      </c>
      <c r="P3" s="537">
        <v>1</v>
      </c>
      <c r="Q3" s="537">
        <v>1</v>
      </c>
      <c r="R3" s="538"/>
      <c r="S3" s="552"/>
      <c r="T3" s="537"/>
      <c r="U3" s="537"/>
      <c r="V3" s="537"/>
      <c r="W3" s="538"/>
      <c r="X3" s="553">
        <f t="shared" ref="X3:AB3" si="2">D3-N3+S3+I3</f>
        <v>11</v>
      </c>
      <c r="Y3" s="549">
        <f t="shared" si="2"/>
        <v>7</v>
      </c>
      <c r="Z3" s="549">
        <f t="shared" si="2"/>
        <v>6</v>
      </c>
      <c r="AA3" s="549">
        <f t="shared" si="2"/>
        <v>5</v>
      </c>
      <c r="AB3" s="549">
        <f t="shared" si="2"/>
        <v>5</v>
      </c>
      <c r="AC3" s="539">
        <f t="shared" ref="AC3:AC40" si="3">AB3</f>
        <v>5</v>
      </c>
      <c r="AD3" s="539"/>
      <c r="AE3" s="554" t="s">
        <v>1792</v>
      </c>
      <c r="AF3" s="555" t="s">
        <v>1793</v>
      </c>
      <c r="AG3" s="556"/>
    </row>
    <row r="4" spans="1:33" ht="15" customHeight="1" x14ac:dyDescent="0.3">
      <c r="A4" s="403">
        <v>2</v>
      </c>
      <c r="B4" s="405" t="s">
        <v>1794</v>
      </c>
      <c r="C4" s="539">
        <v>10</v>
      </c>
      <c r="D4" s="548">
        <f t="shared" si="0"/>
        <v>10</v>
      </c>
      <c r="E4" s="549">
        <f t="shared" ref="E4:H4" si="4">X4</f>
        <v>10</v>
      </c>
      <c r="F4" s="549">
        <f t="shared" si="4"/>
        <v>10</v>
      </c>
      <c r="G4" s="549">
        <f t="shared" si="4"/>
        <v>10</v>
      </c>
      <c r="H4" s="550">
        <f t="shared" si="4"/>
        <v>10</v>
      </c>
      <c r="I4" s="551"/>
      <c r="J4" s="537"/>
      <c r="K4" s="537"/>
      <c r="L4" s="537"/>
      <c r="M4" s="538"/>
      <c r="N4" s="552"/>
      <c r="O4" s="537"/>
      <c r="P4" s="537"/>
      <c r="Q4" s="537"/>
      <c r="R4" s="538"/>
      <c r="S4" s="552"/>
      <c r="T4" s="537"/>
      <c r="U4" s="537"/>
      <c r="V4" s="537"/>
      <c r="W4" s="538"/>
      <c r="X4" s="553">
        <f t="shared" ref="X4:AB4" si="5">D4-N4+S4+I4</f>
        <v>10</v>
      </c>
      <c r="Y4" s="549">
        <f t="shared" si="5"/>
        <v>10</v>
      </c>
      <c r="Z4" s="549">
        <f t="shared" si="5"/>
        <v>10</v>
      </c>
      <c r="AA4" s="549">
        <f t="shared" si="5"/>
        <v>10</v>
      </c>
      <c r="AB4" s="549">
        <f t="shared" si="5"/>
        <v>10</v>
      </c>
      <c r="AC4" s="539">
        <f t="shared" si="3"/>
        <v>10</v>
      </c>
      <c r="AD4" s="539"/>
      <c r="AE4" s="554" t="s">
        <v>1795</v>
      </c>
      <c r="AF4" s="555">
        <v>254</v>
      </c>
      <c r="AG4" s="556"/>
    </row>
    <row r="5" spans="1:33" ht="15" customHeight="1" x14ac:dyDescent="0.3">
      <c r="A5" s="403">
        <v>3</v>
      </c>
      <c r="B5" s="405" t="s">
        <v>1796</v>
      </c>
      <c r="C5" s="539">
        <v>10</v>
      </c>
      <c r="D5" s="548">
        <f t="shared" si="0"/>
        <v>10</v>
      </c>
      <c r="E5" s="549">
        <f t="shared" ref="E5:H5" si="6">X5</f>
        <v>10</v>
      </c>
      <c r="F5" s="549">
        <f t="shared" si="6"/>
        <v>5</v>
      </c>
      <c r="G5" s="549">
        <f t="shared" si="6"/>
        <v>5</v>
      </c>
      <c r="H5" s="550">
        <f t="shared" si="6"/>
        <v>5</v>
      </c>
      <c r="I5" s="551"/>
      <c r="J5" s="537"/>
      <c r="K5" s="537"/>
      <c r="L5" s="537"/>
      <c r="M5" s="538"/>
      <c r="N5" s="552"/>
      <c r="O5" s="537">
        <v>5</v>
      </c>
      <c r="P5" s="537"/>
      <c r="Q5" s="537"/>
      <c r="R5" s="538"/>
      <c r="S5" s="552"/>
      <c r="T5" s="537"/>
      <c r="U5" s="537"/>
      <c r="V5" s="537"/>
      <c r="W5" s="538"/>
      <c r="X5" s="553">
        <f t="shared" ref="X5:AB5" si="7">D5-N5+S5+I5</f>
        <v>10</v>
      </c>
      <c r="Y5" s="549">
        <f t="shared" si="7"/>
        <v>5</v>
      </c>
      <c r="Z5" s="549">
        <f t="shared" si="7"/>
        <v>5</v>
      </c>
      <c r="AA5" s="549">
        <f t="shared" si="7"/>
        <v>5</v>
      </c>
      <c r="AB5" s="549">
        <f t="shared" si="7"/>
        <v>5</v>
      </c>
      <c r="AC5" s="539">
        <f t="shared" si="3"/>
        <v>5</v>
      </c>
      <c r="AD5" s="539"/>
      <c r="AE5" s="554" t="s">
        <v>1797</v>
      </c>
      <c r="AF5" s="555" t="s">
        <v>1798</v>
      </c>
      <c r="AG5" s="556"/>
    </row>
    <row r="6" spans="1:33" ht="15" customHeight="1" x14ac:dyDescent="0.3">
      <c r="A6" s="403">
        <v>4</v>
      </c>
      <c r="B6" s="405" t="s">
        <v>1799</v>
      </c>
      <c r="C6" s="539">
        <v>66</v>
      </c>
      <c r="D6" s="548">
        <f t="shared" si="0"/>
        <v>66</v>
      </c>
      <c r="E6" s="549">
        <f t="shared" ref="E6:H6" si="8">X6</f>
        <v>66</v>
      </c>
      <c r="F6" s="549">
        <f t="shared" si="8"/>
        <v>66</v>
      </c>
      <c r="G6" s="549">
        <f t="shared" si="8"/>
        <v>66</v>
      </c>
      <c r="H6" s="550">
        <f t="shared" si="8"/>
        <v>66</v>
      </c>
      <c r="I6" s="551"/>
      <c r="J6" s="537"/>
      <c r="K6" s="537"/>
      <c r="L6" s="537"/>
      <c r="M6" s="538"/>
      <c r="N6" s="552"/>
      <c r="O6" s="537"/>
      <c r="P6" s="537"/>
      <c r="Q6" s="537"/>
      <c r="R6" s="538"/>
      <c r="S6" s="552"/>
      <c r="T6" s="537"/>
      <c r="U6" s="537"/>
      <c r="V6" s="537"/>
      <c r="W6" s="538"/>
      <c r="X6" s="553">
        <f t="shared" ref="X6:AB6" si="9">D6-N6+S6+I6</f>
        <v>66</v>
      </c>
      <c r="Y6" s="549">
        <f t="shared" si="9"/>
        <v>66</v>
      </c>
      <c r="Z6" s="549">
        <f t="shared" si="9"/>
        <v>66</v>
      </c>
      <c r="AA6" s="549">
        <f t="shared" si="9"/>
        <v>66</v>
      </c>
      <c r="AB6" s="549">
        <f t="shared" si="9"/>
        <v>66</v>
      </c>
      <c r="AC6" s="539">
        <f t="shared" si="3"/>
        <v>66</v>
      </c>
      <c r="AD6" s="539"/>
      <c r="AE6" s="554"/>
      <c r="AF6" s="555"/>
      <c r="AG6" s="497"/>
    </row>
    <row r="7" spans="1:33" ht="15" customHeight="1" x14ac:dyDescent="0.3">
      <c r="A7" s="403">
        <v>5</v>
      </c>
      <c r="B7" s="405" t="s">
        <v>1800</v>
      </c>
      <c r="C7" s="539" t="s">
        <v>1801</v>
      </c>
      <c r="D7" s="548">
        <v>0</v>
      </c>
      <c r="E7" s="537">
        <v>0</v>
      </c>
      <c r="F7" s="537">
        <f t="shared" ref="F7:H7" si="10">Y7</f>
        <v>0</v>
      </c>
      <c r="G7" s="537">
        <f t="shared" si="10"/>
        <v>0</v>
      </c>
      <c r="H7" s="557">
        <f t="shared" si="10"/>
        <v>0</v>
      </c>
      <c r="I7" s="551"/>
      <c r="J7" s="537"/>
      <c r="K7" s="537"/>
      <c r="L7" s="537"/>
      <c r="M7" s="538"/>
      <c r="N7" s="552">
        <v>1</v>
      </c>
      <c r="O7" s="537"/>
      <c r="P7" s="537"/>
      <c r="Q7" s="537"/>
      <c r="R7" s="538"/>
      <c r="S7" s="552"/>
      <c r="T7" s="537"/>
      <c r="U7" s="537"/>
      <c r="V7" s="537"/>
      <c r="W7" s="538"/>
      <c r="X7" s="553">
        <f t="shared" ref="X7:AB7" si="11">D7-N7+S7+I7</f>
        <v>-1</v>
      </c>
      <c r="Y7" s="537">
        <f t="shared" si="11"/>
        <v>0</v>
      </c>
      <c r="Z7" s="537">
        <f t="shared" si="11"/>
        <v>0</v>
      </c>
      <c r="AA7" s="537">
        <f t="shared" si="11"/>
        <v>0</v>
      </c>
      <c r="AB7" s="537">
        <f t="shared" si="11"/>
        <v>0</v>
      </c>
      <c r="AC7" s="539">
        <f t="shared" si="3"/>
        <v>0</v>
      </c>
      <c r="AD7" s="539"/>
      <c r="AE7" s="554"/>
      <c r="AF7" s="558"/>
      <c r="AG7" s="497"/>
    </row>
    <row r="8" spans="1:33" ht="15" customHeight="1" x14ac:dyDescent="0.3">
      <c r="A8" s="403">
        <v>6</v>
      </c>
      <c r="B8" s="405" t="s">
        <v>1802</v>
      </c>
      <c r="C8" s="539">
        <v>17</v>
      </c>
      <c r="D8" s="548">
        <f t="shared" ref="D8:D40" si="12">C8</f>
        <v>17</v>
      </c>
      <c r="E8" s="549">
        <f t="shared" ref="E8:H8" si="13">X8</f>
        <v>17</v>
      </c>
      <c r="F8" s="549">
        <f t="shared" si="13"/>
        <v>17</v>
      </c>
      <c r="G8" s="549">
        <f t="shared" si="13"/>
        <v>17</v>
      </c>
      <c r="H8" s="550">
        <f t="shared" si="13"/>
        <v>17</v>
      </c>
      <c r="I8" s="551"/>
      <c r="J8" s="537"/>
      <c r="K8" s="537"/>
      <c r="L8" s="537"/>
      <c r="M8" s="538"/>
      <c r="N8" s="552"/>
      <c r="O8" s="537"/>
      <c r="P8" s="537"/>
      <c r="Q8" s="537"/>
      <c r="R8" s="538"/>
      <c r="S8" s="552"/>
      <c r="T8" s="537"/>
      <c r="U8" s="537"/>
      <c r="V8" s="537"/>
      <c r="W8" s="538"/>
      <c r="X8" s="553">
        <f t="shared" ref="X8:AB8" si="14">D8-N8+S8+I8</f>
        <v>17</v>
      </c>
      <c r="Y8" s="549">
        <f t="shared" si="14"/>
        <v>17</v>
      </c>
      <c r="Z8" s="549">
        <f t="shared" si="14"/>
        <v>17</v>
      </c>
      <c r="AA8" s="549">
        <f t="shared" si="14"/>
        <v>17</v>
      </c>
      <c r="AB8" s="549">
        <f t="shared" si="14"/>
        <v>17</v>
      </c>
      <c r="AC8" s="539">
        <f t="shared" si="3"/>
        <v>17</v>
      </c>
      <c r="AD8" s="539"/>
      <c r="AE8" s="554" t="s">
        <v>1803</v>
      </c>
      <c r="AF8" s="555">
        <v>253</v>
      </c>
      <c r="AG8" s="497"/>
    </row>
    <row r="9" spans="1:33" ht="15" customHeight="1" x14ac:dyDescent="0.3">
      <c r="A9" s="403">
        <v>7</v>
      </c>
      <c r="B9" s="405" t="s">
        <v>1804</v>
      </c>
      <c r="C9" s="539">
        <v>8</v>
      </c>
      <c r="D9" s="548">
        <f t="shared" si="12"/>
        <v>8</v>
      </c>
      <c r="E9" s="549">
        <f t="shared" ref="E9:H9" si="15">X9</f>
        <v>7</v>
      </c>
      <c r="F9" s="549">
        <f t="shared" si="15"/>
        <v>7</v>
      </c>
      <c r="G9" s="549">
        <f t="shared" si="15"/>
        <v>7</v>
      </c>
      <c r="H9" s="550">
        <f t="shared" si="15"/>
        <v>7</v>
      </c>
      <c r="I9" s="551"/>
      <c r="J9" s="537"/>
      <c r="K9" s="537"/>
      <c r="L9" s="537"/>
      <c r="M9" s="538"/>
      <c r="N9" s="552">
        <v>1</v>
      </c>
      <c r="O9" s="537"/>
      <c r="P9" s="537"/>
      <c r="Q9" s="537"/>
      <c r="R9" s="538"/>
      <c r="S9" s="552"/>
      <c r="T9" s="537"/>
      <c r="U9" s="537"/>
      <c r="V9" s="537"/>
      <c r="W9" s="538"/>
      <c r="X9" s="553">
        <f t="shared" ref="X9:AB9" si="16">D9-N9+S9+I9</f>
        <v>7</v>
      </c>
      <c r="Y9" s="549">
        <f t="shared" si="16"/>
        <v>7</v>
      </c>
      <c r="Z9" s="549">
        <f t="shared" si="16"/>
        <v>7</v>
      </c>
      <c r="AA9" s="549">
        <f t="shared" si="16"/>
        <v>7</v>
      </c>
      <c r="AB9" s="549">
        <f t="shared" si="16"/>
        <v>7</v>
      </c>
      <c r="AC9" s="539">
        <f t="shared" si="3"/>
        <v>7</v>
      </c>
      <c r="AD9" s="539"/>
      <c r="AE9" s="554" t="s">
        <v>1803</v>
      </c>
      <c r="AF9" s="555">
        <v>253</v>
      </c>
      <c r="AG9" s="556"/>
    </row>
    <row r="10" spans="1:33" ht="15" customHeight="1" x14ac:dyDescent="0.3">
      <c r="A10" s="403">
        <v>8</v>
      </c>
      <c r="B10" s="405" t="s">
        <v>1805</v>
      </c>
      <c r="C10" s="539">
        <v>2</v>
      </c>
      <c r="D10" s="548">
        <f t="shared" si="12"/>
        <v>2</v>
      </c>
      <c r="E10" s="549">
        <f t="shared" ref="E10:H10" si="17">X10</f>
        <v>2</v>
      </c>
      <c r="F10" s="549">
        <f t="shared" si="17"/>
        <v>2</v>
      </c>
      <c r="G10" s="549">
        <f t="shared" si="17"/>
        <v>2</v>
      </c>
      <c r="H10" s="550">
        <f t="shared" si="17"/>
        <v>2</v>
      </c>
      <c r="I10" s="551"/>
      <c r="J10" s="537"/>
      <c r="K10" s="537"/>
      <c r="L10" s="537"/>
      <c r="M10" s="538"/>
      <c r="N10" s="552"/>
      <c r="O10" s="537"/>
      <c r="P10" s="537"/>
      <c r="Q10" s="537"/>
      <c r="R10" s="538"/>
      <c r="S10" s="552"/>
      <c r="T10" s="537"/>
      <c r="U10" s="537"/>
      <c r="V10" s="537"/>
      <c r="W10" s="538"/>
      <c r="X10" s="553">
        <f t="shared" ref="X10:AB10" si="18">D10-N10+S10+I10</f>
        <v>2</v>
      </c>
      <c r="Y10" s="549">
        <f t="shared" si="18"/>
        <v>2</v>
      </c>
      <c r="Z10" s="549">
        <f t="shared" si="18"/>
        <v>2</v>
      </c>
      <c r="AA10" s="549">
        <f t="shared" si="18"/>
        <v>2</v>
      </c>
      <c r="AB10" s="549">
        <f t="shared" si="18"/>
        <v>2</v>
      </c>
      <c r="AC10" s="539">
        <f t="shared" si="3"/>
        <v>2</v>
      </c>
      <c r="AD10" s="539"/>
      <c r="AE10" s="554"/>
      <c r="AF10" s="555"/>
      <c r="AG10" s="497"/>
    </row>
    <row r="11" spans="1:33" ht="15" customHeight="1" x14ac:dyDescent="0.3">
      <c r="A11" s="403">
        <v>9</v>
      </c>
      <c r="B11" s="405" t="s">
        <v>1807</v>
      </c>
      <c r="C11" s="539">
        <v>1</v>
      </c>
      <c r="D11" s="548">
        <f t="shared" si="12"/>
        <v>1</v>
      </c>
      <c r="E11" s="549">
        <f t="shared" ref="E11:H11" si="19">X11</f>
        <v>1</v>
      </c>
      <c r="F11" s="549">
        <f t="shared" si="19"/>
        <v>1</v>
      </c>
      <c r="G11" s="549">
        <f t="shared" si="19"/>
        <v>1</v>
      </c>
      <c r="H11" s="550">
        <f t="shared" si="19"/>
        <v>1</v>
      </c>
      <c r="I11" s="551"/>
      <c r="J11" s="537"/>
      <c r="K11" s="537"/>
      <c r="L11" s="537"/>
      <c r="M11" s="538"/>
      <c r="N11" s="552"/>
      <c r="O11" s="537"/>
      <c r="P11" s="537"/>
      <c r="Q11" s="537"/>
      <c r="R11" s="538"/>
      <c r="S11" s="552"/>
      <c r="T11" s="537"/>
      <c r="U11" s="537"/>
      <c r="V11" s="537"/>
      <c r="W11" s="538"/>
      <c r="X11" s="553">
        <f t="shared" ref="X11:AB11" si="20">D11-N11+S11+I11</f>
        <v>1</v>
      </c>
      <c r="Y11" s="549">
        <f t="shared" si="20"/>
        <v>1</v>
      </c>
      <c r="Z11" s="549">
        <f t="shared" si="20"/>
        <v>1</v>
      </c>
      <c r="AA11" s="549">
        <f t="shared" si="20"/>
        <v>1</v>
      </c>
      <c r="AB11" s="549">
        <f t="shared" si="20"/>
        <v>1</v>
      </c>
      <c r="AC11" s="539">
        <f t="shared" si="3"/>
        <v>1</v>
      </c>
      <c r="AD11" s="539"/>
      <c r="AE11" s="554"/>
      <c r="AF11" s="558"/>
      <c r="AG11" s="497"/>
    </row>
    <row r="12" spans="1:33" ht="15" customHeight="1" x14ac:dyDescent="0.3">
      <c r="A12" s="403">
        <v>10</v>
      </c>
      <c r="B12" s="405" t="s">
        <v>1808</v>
      </c>
      <c r="C12" s="539">
        <v>1</v>
      </c>
      <c r="D12" s="548">
        <f t="shared" si="12"/>
        <v>1</v>
      </c>
      <c r="E12" s="549">
        <f t="shared" ref="E12:H12" si="21">X12</f>
        <v>1</v>
      </c>
      <c r="F12" s="549">
        <f t="shared" si="21"/>
        <v>1</v>
      </c>
      <c r="G12" s="549">
        <f t="shared" si="21"/>
        <v>1</v>
      </c>
      <c r="H12" s="550">
        <f t="shared" si="21"/>
        <v>1</v>
      </c>
      <c r="I12" s="551"/>
      <c r="J12" s="537"/>
      <c r="K12" s="537"/>
      <c r="L12" s="537"/>
      <c r="M12" s="538"/>
      <c r="N12" s="552"/>
      <c r="O12" s="537"/>
      <c r="P12" s="537"/>
      <c r="Q12" s="537"/>
      <c r="R12" s="538"/>
      <c r="S12" s="552"/>
      <c r="T12" s="537"/>
      <c r="U12" s="537"/>
      <c r="V12" s="537"/>
      <c r="W12" s="538"/>
      <c r="X12" s="553">
        <f t="shared" ref="X12:AB12" si="22">D12-N12+S12+I12</f>
        <v>1</v>
      </c>
      <c r="Y12" s="549">
        <f t="shared" si="22"/>
        <v>1</v>
      </c>
      <c r="Z12" s="549">
        <f t="shared" si="22"/>
        <v>1</v>
      </c>
      <c r="AA12" s="549">
        <f t="shared" si="22"/>
        <v>1</v>
      </c>
      <c r="AB12" s="549">
        <f t="shared" si="22"/>
        <v>1</v>
      </c>
      <c r="AC12" s="539">
        <f t="shared" si="3"/>
        <v>1</v>
      </c>
      <c r="AD12" s="539"/>
      <c r="AE12" s="554"/>
      <c r="AF12" s="558"/>
      <c r="AG12" s="497"/>
    </row>
    <row r="13" spans="1:33" ht="15" customHeight="1" x14ac:dyDescent="0.3">
      <c r="A13" s="403">
        <v>11</v>
      </c>
      <c r="B13" s="405" t="s">
        <v>1809</v>
      </c>
      <c r="C13" s="539">
        <v>1</v>
      </c>
      <c r="D13" s="548">
        <f t="shared" si="12"/>
        <v>1</v>
      </c>
      <c r="E13" s="549">
        <f t="shared" ref="E13:H13" si="23">X13</f>
        <v>1</v>
      </c>
      <c r="F13" s="549">
        <f t="shared" si="23"/>
        <v>1</v>
      </c>
      <c r="G13" s="549">
        <f t="shared" si="23"/>
        <v>1</v>
      </c>
      <c r="H13" s="550">
        <f t="shared" si="23"/>
        <v>1</v>
      </c>
      <c r="I13" s="551"/>
      <c r="J13" s="537"/>
      <c r="K13" s="537"/>
      <c r="L13" s="537"/>
      <c r="M13" s="538"/>
      <c r="N13" s="552"/>
      <c r="O13" s="537"/>
      <c r="P13" s="537"/>
      <c r="Q13" s="537"/>
      <c r="R13" s="538"/>
      <c r="S13" s="552"/>
      <c r="T13" s="537"/>
      <c r="U13" s="537"/>
      <c r="V13" s="537"/>
      <c r="W13" s="538"/>
      <c r="X13" s="553">
        <f t="shared" ref="X13:AB13" si="24">D13-N13+S13+I13</f>
        <v>1</v>
      </c>
      <c r="Y13" s="549">
        <f t="shared" si="24"/>
        <v>1</v>
      </c>
      <c r="Z13" s="549">
        <f t="shared" si="24"/>
        <v>1</v>
      </c>
      <c r="AA13" s="549">
        <f t="shared" si="24"/>
        <v>1</v>
      </c>
      <c r="AB13" s="549">
        <f t="shared" si="24"/>
        <v>1</v>
      </c>
      <c r="AC13" s="539">
        <f t="shared" si="3"/>
        <v>1</v>
      </c>
      <c r="AD13" s="539"/>
      <c r="AE13" s="554"/>
      <c r="AF13" s="558"/>
      <c r="AG13" s="497"/>
    </row>
    <row r="14" spans="1:33" ht="15" customHeight="1" x14ac:dyDescent="0.3">
      <c r="A14" s="403">
        <v>12</v>
      </c>
      <c r="B14" s="405" t="s">
        <v>1810</v>
      </c>
      <c r="C14" s="539">
        <v>10</v>
      </c>
      <c r="D14" s="548">
        <f t="shared" si="12"/>
        <v>10</v>
      </c>
      <c r="E14" s="549">
        <f t="shared" ref="E14:H14" si="25">X14</f>
        <v>10</v>
      </c>
      <c r="F14" s="549">
        <f t="shared" si="25"/>
        <v>10</v>
      </c>
      <c r="G14" s="549">
        <f t="shared" si="25"/>
        <v>10</v>
      </c>
      <c r="H14" s="550">
        <f t="shared" si="25"/>
        <v>10</v>
      </c>
      <c r="I14" s="551"/>
      <c r="J14" s="537"/>
      <c r="K14" s="537"/>
      <c r="L14" s="537"/>
      <c r="M14" s="538"/>
      <c r="N14" s="552"/>
      <c r="O14" s="537"/>
      <c r="P14" s="537"/>
      <c r="Q14" s="537"/>
      <c r="R14" s="538"/>
      <c r="S14" s="552"/>
      <c r="T14" s="537"/>
      <c r="U14" s="537"/>
      <c r="V14" s="537"/>
      <c r="W14" s="538"/>
      <c r="X14" s="553">
        <f t="shared" ref="X14:AB14" si="26">D14-N14+S14+I14</f>
        <v>10</v>
      </c>
      <c r="Y14" s="549">
        <f t="shared" si="26"/>
        <v>10</v>
      </c>
      <c r="Z14" s="549">
        <f t="shared" si="26"/>
        <v>10</v>
      </c>
      <c r="AA14" s="549">
        <f t="shared" si="26"/>
        <v>10</v>
      </c>
      <c r="AB14" s="549">
        <f t="shared" si="26"/>
        <v>10</v>
      </c>
      <c r="AC14" s="539">
        <f t="shared" si="3"/>
        <v>10</v>
      </c>
      <c r="AD14" s="539"/>
      <c r="AE14" s="554"/>
      <c r="AF14" s="555" t="s">
        <v>1811</v>
      </c>
      <c r="AG14" s="497">
        <v>3770830388</v>
      </c>
    </row>
    <row r="15" spans="1:33" ht="15" customHeight="1" x14ac:dyDescent="0.3">
      <c r="A15" s="403">
        <v>13</v>
      </c>
      <c r="B15" s="405" t="s">
        <v>1812</v>
      </c>
      <c r="C15" s="539">
        <v>465</v>
      </c>
      <c r="D15" s="548">
        <f t="shared" si="12"/>
        <v>465</v>
      </c>
      <c r="E15" s="549">
        <f t="shared" ref="E15:H15" si="27">X15</f>
        <v>465</v>
      </c>
      <c r="F15" s="549">
        <f t="shared" si="27"/>
        <v>465</v>
      </c>
      <c r="G15" s="549">
        <f t="shared" si="27"/>
        <v>465</v>
      </c>
      <c r="H15" s="550">
        <f t="shared" si="27"/>
        <v>465</v>
      </c>
      <c r="I15" s="551"/>
      <c r="J15" s="537"/>
      <c r="K15" s="537"/>
      <c r="L15" s="537"/>
      <c r="M15" s="538"/>
      <c r="N15" s="552"/>
      <c r="O15" s="537"/>
      <c r="P15" s="537"/>
      <c r="Q15" s="537"/>
      <c r="R15" s="538"/>
      <c r="S15" s="552"/>
      <c r="T15" s="537"/>
      <c r="U15" s="537"/>
      <c r="V15" s="537"/>
      <c r="W15" s="538"/>
      <c r="X15" s="553">
        <f t="shared" ref="X15:AB15" si="28">D15-N15+S15+I15</f>
        <v>465</v>
      </c>
      <c r="Y15" s="549">
        <f t="shared" si="28"/>
        <v>465</v>
      </c>
      <c r="Z15" s="549">
        <f t="shared" si="28"/>
        <v>465</v>
      </c>
      <c r="AA15" s="549">
        <f t="shared" si="28"/>
        <v>465</v>
      </c>
      <c r="AB15" s="549">
        <f t="shared" si="28"/>
        <v>465</v>
      </c>
      <c r="AC15" s="539">
        <f t="shared" si="3"/>
        <v>465</v>
      </c>
      <c r="AD15" s="539"/>
      <c r="AE15" s="554"/>
      <c r="AF15" s="555"/>
      <c r="AG15" s="497"/>
    </row>
    <row r="16" spans="1:33" ht="15" customHeight="1" x14ac:dyDescent="0.3">
      <c r="A16" s="403">
        <v>14</v>
      </c>
      <c r="B16" s="405" t="s">
        <v>1813</v>
      </c>
      <c r="C16" s="539">
        <v>32</v>
      </c>
      <c r="D16" s="548">
        <f t="shared" si="12"/>
        <v>32</v>
      </c>
      <c r="E16" s="549">
        <f t="shared" ref="E16:H16" si="29">X16</f>
        <v>32</v>
      </c>
      <c r="F16" s="549">
        <f t="shared" si="29"/>
        <v>32</v>
      </c>
      <c r="G16" s="549">
        <f t="shared" si="29"/>
        <v>32</v>
      </c>
      <c r="H16" s="550">
        <f t="shared" si="29"/>
        <v>32</v>
      </c>
      <c r="I16" s="551"/>
      <c r="J16" s="537"/>
      <c r="K16" s="537"/>
      <c r="L16" s="537"/>
      <c r="M16" s="538"/>
      <c r="N16" s="552"/>
      <c r="O16" s="537"/>
      <c r="P16" s="537"/>
      <c r="Q16" s="537"/>
      <c r="R16" s="538"/>
      <c r="S16" s="552"/>
      <c r="T16" s="537"/>
      <c r="U16" s="537"/>
      <c r="V16" s="537"/>
      <c r="W16" s="538"/>
      <c r="X16" s="553">
        <f t="shared" ref="X16:AB16" si="30">D16-N16+S16+I16</f>
        <v>32</v>
      </c>
      <c r="Y16" s="549">
        <f t="shared" si="30"/>
        <v>32</v>
      </c>
      <c r="Z16" s="549">
        <f t="shared" si="30"/>
        <v>32</v>
      </c>
      <c r="AA16" s="549">
        <f t="shared" si="30"/>
        <v>32</v>
      </c>
      <c r="AB16" s="549">
        <f t="shared" si="30"/>
        <v>32</v>
      </c>
      <c r="AC16" s="539">
        <f t="shared" si="3"/>
        <v>32</v>
      </c>
      <c r="AD16" s="539"/>
      <c r="AE16" s="559"/>
      <c r="AF16" s="558"/>
      <c r="AG16" s="497"/>
    </row>
    <row r="17" spans="1:33" ht="15" customHeight="1" x14ac:dyDescent="0.3">
      <c r="A17" s="403">
        <v>15</v>
      </c>
      <c r="B17" s="405" t="s">
        <v>1814</v>
      </c>
      <c r="C17" s="539">
        <v>40</v>
      </c>
      <c r="D17" s="548">
        <f t="shared" si="12"/>
        <v>40</v>
      </c>
      <c r="E17" s="549">
        <f t="shared" ref="E17:H17" si="31">X17</f>
        <v>40</v>
      </c>
      <c r="F17" s="549">
        <f t="shared" si="31"/>
        <v>40</v>
      </c>
      <c r="G17" s="549">
        <f t="shared" si="31"/>
        <v>40</v>
      </c>
      <c r="H17" s="550">
        <f t="shared" si="31"/>
        <v>40</v>
      </c>
      <c r="I17" s="551"/>
      <c r="J17" s="537"/>
      <c r="K17" s="537"/>
      <c r="L17" s="537"/>
      <c r="M17" s="538"/>
      <c r="N17" s="552"/>
      <c r="O17" s="537"/>
      <c r="P17" s="537"/>
      <c r="Q17" s="537"/>
      <c r="R17" s="538"/>
      <c r="S17" s="552"/>
      <c r="T17" s="537"/>
      <c r="U17" s="537"/>
      <c r="V17" s="537"/>
      <c r="W17" s="538"/>
      <c r="X17" s="553">
        <f t="shared" ref="X17:AB17" si="32">D17-N17+S17+I17</f>
        <v>40</v>
      </c>
      <c r="Y17" s="549">
        <f t="shared" si="32"/>
        <v>40</v>
      </c>
      <c r="Z17" s="549">
        <f t="shared" si="32"/>
        <v>40</v>
      </c>
      <c r="AA17" s="549">
        <f t="shared" si="32"/>
        <v>40</v>
      </c>
      <c r="AB17" s="549">
        <f t="shared" si="32"/>
        <v>40</v>
      </c>
      <c r="AC17" s="539">
        <f t="shared" si="3"/>
        <v>40</v>
      </c>
      <c r="AD17" s="539"/>
      <c r="AE17" s="559"/>
      <c r="AF17" s="558"/>
      <c r="AG17" s="497"/>
    </row>
    <row r="18" spans="1:33" ht="15" customHeight="1" x14ac:dyDescent="0.3">
      <c r="A18" s="403">
        <v>16</v>
      </c>
      <c r="B18" s="405" t="s">
        <v>1815</v>
      </c>
      <c r="C18" s="539">
        <v>5</v>
      </c>
      <c r="D18" s="548">
        <f t="shared" si="12"/>
        <v>5</v>
      </c>
      <c r="E18" s="549">
        <f t="shared" ref="E18:H18" si="33">X18</f>
        <v>5</v>
      </c>
      <c r="F18" s="549">
        <f t="shared" si="33"/>
        <v>5</v>
      </c>
      <c r="G18" s="549">
        <f t="shared" si="33"/>
        <v>5</v>
      </c>
      <c r="H18" s="550">
        <f t="shared" si="33"/>
        <v>5</v>
      </c>
      <c r="I18" s="551"/>
      <c r="J18" s="537"/>
      <c r="K18" s="537"/>
      <c r="L18" s="537"/>
      <c r="M18" s="538"/>
      <c r="N18" s="552"/>
      <c r="O18" s="537"/>
      <c r="P18" s="537"/>
      <c r="Q18" s="537"/>
      <c r="R18" s="538"/>
      <c r="S18" s="552"/>
      <c r="T18" s="537"/>
      <c r="U18" s="537"/>
      <c r="V18" s="537"/>
      <c r="W18" s="538"/>
      <c r="X18" s="553">
        <f t="shared" ref="X18:AB18" si="34">D18-N18+S18+I18</f>
        <v>5</v>
      </c>
      <c r="Y18" s="549">
        <f t="shared" si="34"/>
        <v>5</v>
      </c>
      <c r="Z18" s="549">
        <f t="shared" si="34"/>
        <v>5</v>
      </c>
      <c r="AA18" s="549">
        <f t="shared" si="34"/>
        <v>5</v>
      </c>
      <c r="AB18" s="549">
        <f t="shared" si="34"/>
        <v>5</v>
      </c>
      <c r="AC18" s="539">
        <f t="shared" si="3"/>
        <v>5</v>
      </c>
      <c r="AD18" s="539"/>
      <c r="AE18" s="559"/>
      <c r="AF18" s="555"/>
      <c r="AG18" s="497"/>
    </row>
    <row r="19" spans="1:33" ht="15" customHeight="1" x14ac:dyDescent="0.3">
      <c r="A19" s="403">
        <v>17</v>
      </c>
      <c r="B19" s="405" t="s">
        <v>1816</v>
      </c>
      <c r="C19" s="539">
        <v>6</v>
      </c>
      <c r="D19" s="548">
        <f t="shared" si="12"/>
        <v>6</v>
      </c>
      <c r="E19" s="549">
        <f t="shared" ref="E19:H19" si="35">X19</f>
        <v>6</v>
      </c>
      <c r="F19" s="549">
        <f t="shared" si="35"/>
        <v>6</v>
      </c>
      <c r="G19" s="549">
        <f t="shared" si="35"/>
        <v>6</v>
      </c>
      <c r="H19" s="550">
        <f t="shared" si="35"/>
        <v>6</v>
      </c>
      <c r="I19" s="551"/>
      <c r="J19" s="537"/>
      <c r="K19" s="537"/>
      <c r="L19" s="537"/>
      <c r="M19" s="538"/>
      <c r="N19" s="552"/>
      <c r="O19" s="537"/>
      <c r="P19" s="537"/>
      <c r="Q19" s="537"/>
      <c r="R19" s="538"/>
      <c r="S19" s="552"/>
      <c r="T19" s="537"/>
      <c r="U19" s="537"/>
      <c r="V19" s="537"/>
      <c r="W19" s="538"/>
      <c r="X19" s="553">
        <f t="shared" ref="X19:AB19" si="36">D19-N19+S19+I19</f>
        <v>6</v>
      </c>
      <c r="Y19" s="549">
        <f t="shared" si="36"/>
        <v>6</v>
      </c>
      <c r="Z19" s="549">
        <f t="shared" si="36"/>
        <v>6</v>
      </c>
      <c r="AA19" s="549">
        <f t="shared" si="36"/>
        <v>6</v>
      </c>
      <c r="AB19" s="549">
        <f t="shared" si="36"/>
        <v>6</v>
      </c>
      <c r="AC19" s="539">
        <f t="shared" si="3"/>
        <v>6</v>
      </c>
      <c r="AD19" s="539"/>
      <c r="AE19" s="559"/>
      <c r="AF19" s="558"/>
      <c r="AG19" s="497"/>
    </row>
    <row r="20" spans="1:33" ht="15" customHeight="1" x14ac:dyDescent="0.3">
      <c r="A20" s="403">
        <v>18</v>
      </c>
      <c r="B20" s="405" t="s">
        <v>1817</v>
      </c>
      <c r="C20" s="539">
        <v>2</v>
      </c>
      <c r="D20" s="548">
        <f t="shared" si="12"/>
        <v>2</v>
      </c>
      <c r="E20" s="549">
        <f t="shared" ref="E20:H20" si="37">X20</f>
        <v>2</v>
      </c>
      <c r="F20" s="549">
        <f t="shared" si="37"/>
        <v>2</v>
      </c>
      <c r="G20" s="549">
        <f t="shared" si="37"/>
        <v>2</v>
      </c>
      <c r="H20" s="550">
        <f t="shared" si="37"/>
        <v>2</v>
      </c>
      <c r="I20" s="551"/>
      <c r="J20" s="537"/>
      <c r="K20" s="537"/>
      <c r="L20" s="537"/>
      <c r="M20" s="538"/>
      <c r="N20" s="552"/>
      <c r="O20" s="537"/>
      <c r="P20" s="537"/>
      <c r="Q20" s="537"/>
      <c r="R20" s="538"/>
      <c r="S20" s="552"/>
      <c r="T20" s="537"/>
      <c r="U20" s="537"/>
      <c r="V20" s="537"/>
      <c r="W20" s="538"/>
      <c r="X20" s="553">
        <f t="shared" ref="X20:AB20" si="38">D20-N20+S20+I20</f>
        <v>2</v>
      </c>
      <c r="Y20" s="549">
        <f t="shared" si="38"/>
        <v>2</v>
      </c>
      <c r="Z20" s="549">
        <f t="shared" si="38"/>
        <v>2</v>
      </c>
      <c r="AA20" s="549">
        <f t="shared" si="38"/>
        <v>2</v>
      </c>
      <c r="AB20" s="549">
        <f t="shared" si="38"/>
        <v>2</v>
      </c>
      <c r="AC20" s="539">
        <f t="shared" si="3"/>
        <v>2</v>
      </c>
      <c r="AD20" s="539"/>
      <c r="AE20" s="554"/>
      <c r="AF20" s="558"/>
      <c r="AG20" s="497"/>
    </row>
    <row r="21" spans="1:33" ht="15.75" customHeight="1" x14ac:dyDescent="0.3">
      <c r="A21" s="403">
        <v>19</v>
      </c>
      <c r="B21" s="405" t="s">
        <v>1818</v>
      </c>
      <c r="C21" s="539">
        <v>3</v>
      </c>
      <c r="D21" s="548">
        <f t="shared" si="12"/>
        <v>3</v>
      </c>
      <c r="E21" s="549">
        <f t="shared" ref="E21:H21" si="39">X21</f>
        <v>3</v>
      </c>
      <c r="F21" s="549">
        <f t="shared" si="39"/>
        <v>3</v>
      </c>
      <c r="G21" s="549">
        <f t="shared" si="39"/>
        <v>3</v>
      </c>
      <c r="H21" s="550">
        <f t="shared" si="39"/>
        <v>3</v>
      </c>
      <c r="I21" s="551"/>
      <c r="J21" s="537"/>
      <c r="K21" s="537"/>
      <c r="L21" s="537"/>
      <c r="M21" s="538"/>
      <c r="N21" s="552"/>
      <c r="O21" s="537"/>
      <c r="P21" s="537"/>
      <c r="Q21" s="537"/>
      <c r="R21" s="538"/>
      <c r="S21" s="552"/>
      <c r="T21" s="537"/>
      <c r="U21" s="537"/>
      <c r="V21" s="537"/>
      <c r="W21" s="538"/>
      <c r="X21" s="553">
        <f t="shared" ref="X21:AB21" si="40">D21-N21+S21+I21</f>
        <v>3</v>
      </c>
      <c r="Y21" s="549">
        <f t="shared" si="40"/>
        <v>3</v>
      </c>
      <c r="Z21" s="549">
        <f t="shared" si="40"/>
        <v>3</v>
      </c>
      <c r="AA21" s="549">
        <f t="shared" si="40"/>
        <v>3</v>
      </c>
      <c r="AB21" s="549">
        <f t="shared" si="40"/>
        <v>3</v>
      </c>
      <c r="AC21" s="539">
        <f t="shared" si="3"/>
        <v>3</v>
      </c>
      <c r="AD21" s="539"/>
      <c r="AE21" s="559"/>
      <c r="AF21" s="558"/>
      <c r="AG21" s="497"/>
    </row>
    <row r="22" spans="1:33" ht="15.75" customHeight="1" x14ac:dyDescent="0.3">
      <c r="A22" s="403">
        <v>20</v>
      </c>
      <c r="B22" s="405" t="s">
        <v>1819</v>
      </c>
      <c r="C22" s="539">
        <v>100</v>
      </c>
      <c r="D22" s="548">
        <f t="shared" si="12"/>
        <v>100</v>
      </c>
      <c r="E22" s="549">
        <f t="shared" ref="E22:H22" si="41">X22</f>
        <v>100</v>
      </c>
      <c r="F22" s="549">
        <f t="shared" si="41"/>
        <v>100</v>
      </c>
      <c r="G22" s="549">
        <f t="shared" si="41"/>
        <v>100</v>
      </c>
      <c r="H22" s="550">
        <f t="shared" si="41"/>
        <v>100</v>
      </c>
      <c r="I22" s="551"/>
      <c r="J22" s="537"/>
      <c r="K22" s="537"/>
      <c r="L22" s="537"/>
      <c r="M22" s="538"/>
      <c r="N22" s="552"/>
      <c r="O22" s="537"/>
      <c r="P22" s="537"/>
      <c r="Q22" s="537"/>
      <c r="R22" s="538"/>
      <c r="S22" s="552"/>
      <c r="T22" s="537"/>
      <c r="U22" s="537"/>
      <c r="V22" s="537"/>
      <c r="W22" s="538"/>
      <c r="X22" s="553">
        <f t="shared" ref="X22:AB22" si="42">D22-N22+S22+I22</f>
        <v>100</v>
      </c>
      <c r="Y22" s="549">
        <f t="shared" si="42"/>
        <v>100</v>
      </c>
      <c r="Z22" s="549">
        <f t="shared" si="42"/>
        <v>100</v>
      </c>
      <c r="AA22" s="549">
        <f t="shared" si="42"/>
        <v>100</v>
      </c>
      <c r="AB22" s="549">
        <f t="shared" si="42"/>
        <v>100</v>
      </c>
      <c r="AC22" s="539">
        <f t="shared" si="3"/>
        <v>100</v>
      </c>
      <c r="AD22" s="539"/>
      <c r="AE22" s="559"/>
      <c r="AF22" s="558"/>
      <c r="AG22" s="497"/>
    </row>
    <row r="23" spans="1:33" ht="15.75" customHeight="1" x14ac:dyDescent="0.3">
      <c r="A23" s="403">
        <v>21</v>
      </c>
      <c r="B23" s="405" t="s">
        <v>1825</v>
      </c>
      <c r="C23" s="539">
        <v>15</v>
      </c>
      <c r="D23" s="548">
        <f t="shared" si="12"/>
        <v>15</v>
      </c>
      <c r="E23" s="549">
        <f t="shared" ref="E23:H23" si="43">X23</f>
        <v>15</v>
      </c>
      <c r="F23" s="549">
        <f t="shared" si="43"/>
        <v>15</v>
      </c>
      <c r="G23" s="549">
        <f t="shared" si="43"/>
        <v>15</v>
      </c>
      <c r="H23" s="550">
        <f t="shared" si="43"/>
        <v>15</v>
      </c>
      <c r="I23" s="551"/>
      <c r="J23" s="537"/>
      <c r="K23" s="537"/>
      <c r="L23" s="537"/>
      <c r="M23" s="538"/>
      <c r="N23" s="552"/>
      <c r="O23" s="537"/>
      <c r="P23" s="537"/>
      <c r="Q23" s="537"/>
      <c r="R23" s="538"/>
      <c r="S23" s="552"/>
      <c r="T23" s="537"/>
      <c r="U23" s="537"/>
      <c r="V23" s="537"/>
      <c r="W23" s="538"/>
      <c r="X23" s="553">
        <f t="shared" ref="X23:AB23" si="44">D23-N23+S23+I23</f>
        <v>15</v>
      </c>
      <c r="Y23" s="549">
        <f t="shared" si="44"/>
        <v>15</v>
      </c>
      <c r="Z23" s="549">
        <f t="shared" si="44"/>
        <v>15</v>
      </c>
      <c r="AA23" s="549">
        <f t="shared" si="44"/>
        <v>15</v>
      </c>
      <c r="AB23" s="549">
        <f t="shared" si="44"/>
        <v>15</v>
      </c>
      <c r="AC23" s="539">
        <f t="shared" si="3"/>
        <v>15</v>
      </c>
      <c r="AD23" s="539"/>
      <c r="AE23" s="559"/>
      <c r="AF23" s="558"/>
      <c r="AG23" s="497"/>
    </row>
    <row r="24" spans="1:33" ht="15.75" customHeight="1" x14ac:dyDescent="0.3">
      <c r="A24" s="403">
        <v>22</v>
      </c>
      <c r="B24" s="405" t="s">
        <v>1835</v>
      </c>
      <c r="C24" s="539">
        <v>15</v>
      </c>
      <c r="D24" s="548">
        <f t="shared" si="12"/>
        <v>15</v>
      </c>
      <c r="E24" s="549">
        <f t="shared" ref="E24:H24" si="45">X24</f>
        <v>15</v>
      </c>
      <c r="F24" s="549">
        <f t="shared" si="45"/>
        <v>15</v>
      </c>
      <c r="G24" s="549">
        <f t="shared" si="45"/>
        <v>15</v>
      </c>
      <c r="H24" s="550">
        <f t="shared" si="45"/>
        <v>15</v>
      </c>
      <c r="I24" s="551"/>
      <c r="J24" s="537"/>
      <c r="K24" s="537"/>
      <c r="L24" s="537"/>
      <c r="M24" s="538"/>
      <c r="N24" s="552"/>
      <c r="O24" s="537"/>
      <c r="P24" s="537"/>
      <c r="Q24" s="537"/>
      <c r="R24" s="538"/>
      <c r="S24" s="552"/>
      <c r="T24" s="537"/>
      <c r="U24" s="537"/>
      <c r="V24" s="537"/>
      <c r="W24" s="538"/>
      <c r="X24" s="553">
        <f t="shared" ref="X24:AB24" si="46">D24-N24+S24+I24</f>
        <v>15</v>
      </c>
      <c r="Y24" s="549">
        <f t="shared" si="46"/>
        <v>15</v>
      </c>
      <c r="Z24" s="549">
        <f t="shared" si="46"/>
        <v>15</v>
      </c>
      <c r="AA24" s="549">
        <f t="shared" si="46"/>
        <v>15</v>
      </c>
      <c r="AB24" s="549">
        <f t="shared" si="46"/>
        <v>15</v>
      </c>
      <c r="AC24" s="539">
        <f t="shared" si="3"/>
        <v>15</v>
      </c>
      <c r="AD24" s="539"/>
      <c r="AE24" s="559"/>
      <c r="AF24" s="558"/>
      <c r="AG24" s="497"/>
    </row>
    <row r="25" spans="1:33" ht="15.75" customHeight="1" x14ac:dyDescent="0.3">
      <c r="A25" s="403">
        <v>23</v>
      </c>
      <c r="B25" s="405" t="s">
        <v>1845</v>
      </c>
      <c r="C25" s="539">
        <v>25</v>
      </c>
      <c r="D25" s="548">
        <f t="shared" si="12"/>
        <v>25</v>
      </c>
      <c r="E25" s="549">
        <f t="shared" ref="E25:H25" si="47">X25</f>
        <v>25</v>
      </c>
      <c r="F25" s="549">
        <f t="shared" si="47"/>
        <v>25</v>
      </c>
      <c r="G25" s="549">
        <f t="shared" si="47"/>
        <v>25</v>
      </c>
      <c r="H25" s="550">
        <f t="shared" si="47"/>
        <v>25</v>
      </c>
      <c r="I25" s="551"/>
      <c r="J25" s="537"/>
      <c r="K25" s="537"/>
      <c r="L25" s="537"/>
      <c r="M25" s="538"/>
      <c r="N25" s="552"/>
      <c r="O25" s="537"/>
      <c r="P25" s="537"/>
      <c r="Q25" s="537"/>
      <c r="R25" s="538"/>
      <c r="S25" s="552"/>
      <c r="T25" s="537"/>
      <c r="U25" s="537"/>
      <c r="V25" s="537"/>
      <c r="W25" s="538"/>
      <c r="X25" s="553">
        <f t="shared" ref="X25:AB25" si="48">D25-N25+S25+I25</f>
        <v>25</v>
      </c>
      <c r="Y25" s="549">
        <f t="shared" si="48"/>
        <v>25</v>
      </c>
      <c r="Z25" s="549">
        <f t="shared" si="48"/>
        <v>25</v>
      </c>
      <c r="AA25" s="549">
        <f t="shared" si="48"/>
        <v>25</v>
      </c>
      <c r="AB25" s="549">
        <f t="shared" si="48"/>
        <v>25</v>
      </c>
      <c r="AC25" s="539">
        <f t="shared" si="3"/>
        <v>25</v>
      </c>
      <c r="AD25" s="539"/>
      <c r="AE25" s="559"/>
      <c r="AF25" s="558"/>
      <c r="AG25" s="497"/>
    </row>
    <row r="26" spans="1:33" ht="15.75" customHeight="1" x14ac:dyDescent="0.3">
      <c r="A26" s="403">
        <v>24</v>
      </c>
      <c r="B26" s="405" t="s">
        <v>1846</v>
      </c>
      <c r="C26" s="539">
        <v>20</v>
      </c>
      <c r="D26" s="548">
        <f t="shared" si="12"/>
        <v>20</v>
      </c>
      <c r="E26" s="549">
        <f t="shared" ref="E26:H26" si="49">X26</f>
        <v>20</v>
      </c>
      <c r="F26" s="549">
        <f t="shared" si="49"/>
        <v>20</v>
      </c>
      <c r="G26" s="549">
        <f t="shared" si="49"/>
        <v>20</v>
      </c>
      <c r="H26" s="550">
        <f t="shared" si="49"/>
        <v>20</v>
      </c>
      <c r="I26" s="551"/>
      <c r="J26" s="537"/>
      <c r="K26" s="537"/>
      <c r="L26" s="537"/>
      <c r="M26" s="538"/>
      <c r="N26" s="552"/>
      <c r="O26" s="537"/>
      <c r="P26" s="537"/>
      <c r="Q26" s="537"/>
      <c r="R26" s="538"/>
      <c r="S26" s="552"/>
      <c r="T26" s="537"/>
      <c r="U26" s="537"/>
      <c r="V26" s="537"/>
      <c r="W26" s="538"/>
      <c r="X26" s="553">
        <f t="shared" ref="X26:AB26" si="50">D26-N26+S26+I26</f>
        <v>20</v>
      </c>
      <c r="Y26" s="549">
        <f t="shared" si="50"/>
        <v>20</v>
      </c>
      <c r="Z26" s="549">
        <f t="shared" si="50"/>
        <v>20</v>
      </c>
      <c r="AA26" s="549">
        <f t="shared" si="50"/>
        <v>20</v>
      </c>
      <c r="AB26" s="549">
        <f t="shared" si="50"/>
        <v>20</v>
      </c>
      <c r="AC26" s="539">
        <f t="shared" si="3"/>
        <v>20</v>
      </c>
      <c r="AD26" s="539"/>
      <c r="AE26" s="559"/>
      <c r="AF26" s="558"/>
      <c r="AG26" s="497"/>
    </row>
    <row r="27" spans="1:33" ht="15.75" customHeight="1" x14ac:dyDescent="0.3">
      <c r="A27" s="403">
        <v>25</v>
      </c>
      <c r="B27" s="405" t="s">
        <v>1847</v>
      </c>
      <c r="C27" s="539">
        <v>0</v>
      </c>
      <c r="D27" s="548">
        <f t="shared" si="12"/>
        <v>0</v>
      </c>
      <c r="E27" s="549">
        <f t="shared" ref="E27:H27" si="51">X27</f>
        <v>0</v>
      </c>
      <c r="F27" s="549">
        <f t="shared" si="51"/>
        <v>0</v>
      </c>
      <c r="G27" s="549">
        <f t="shared" si="51"/>
        <v>0</v>
      </c>
      <c r="H27" s="550">
        <f t="shared" si="51"/>
        <v>0</v>
      </c>
      <c r="I27" s="551"/>
      <c r="J27" s="537"/>
      <c r="K27" s="537"/>
      <c r="L27" s="537"/>
      <c r="M27" s="538"/>
      <c r="N27" s="552"/>
      <c r="O27" s="537"/>
      <c r="P27" s="537"/>
      <c r="Q27" s="537"/>
      <c r="R27" s="538"/>
      <c r="S27" s="552"/>
      <c r="T27" s="537"/>
      <c r="U27" s="537"/>
      <c r="V27" s="537"/>
      <c r="W27" s="538"/>
      <c r="X27" s="553">
        <f t="shared" ref="X27:AB27" si="52">D27-N27+S27+I27</f>
        <v>0</v>
      </c>
      <c r="Y27" s="549">
        <f t="shared" si="52"/>
        <v>0</v>
      </c>
      <c r="Z27" s="549">
        <f t="shared" si="52"/>
        <v>0</v>
      </c>
      <c r="AA27" s="549">
        <f t="shared" si="52"/>
        <v>0</v>
      </c>
      <c r="AB27" s="549">
        <f t="shared" si="52"/>
        <v>0</v>
      </c>
      <c r="AC27" s="539">
        <f t="shared" si="3"/>
        <v>0</v>
      </c>
      <c r="AD27" s="539"/>
      <c r="AE27" s="559"/>
      <c r="AF27" s="558"/>
      <c r="AG27" s="497"/>
    </row>
    <row r="28" spans="1:33" ht="15.75" customHeight="1" x14ac:dyDescent="0.3">
      <c r="A28" s="403">
        <v>26</v>
      </c>
      <c r="B28" s="405" t="s">
        <v>1851</v>
      </c>
      <c r="C28" s="539">
        <v>30</v>
      </c>
      <c r="D28" s="548">
        <f t="shared" si="12"/>
        <v>30</v>
      </c>
      <c r="E28" s="549">
        <f t="shared" ref="E28:H28" si="53">X28</f>
        <v>30</v>
      </c>
      <c r="F28" s="549">
        <f t="shared" si="53"/>
        <v>30</v>
      </c>
      <c r="G28" s="549">
        <f t="shared" si="53"/>
        <v>30</v>
      </c>
      <c r="H28" s="550">
        <f t="shared" si="53"/>
        <v>30</v>
      </c>
      <c r="I28" s="551"/>
      <c r="J28" s="537"/>
      <c r="K28" s="537"/>
      <c r="L28" s="537"/>
      <c r="M28" s="538"/>
      <c r="N28" s="552"/>
      <c r="O28" s="537"/>
      <c r="P28" s="537"/>
      <c r="Q28" s="537"/>
      <c r="R28" s="538"/>
      <c r="S28" s="552"/>
      <c r="T28" s="537"/>
      <c r="U28" s="537"/>
      <c r="V28" s="537"/>
      <c r="W28" s="538"/>
      <c r="X28" s="553">
        <f t="shared" ref="X28:AB28" si="54">D28-N28+S28+I28</f>
        <v>30</v>
      </c>
      <c r="Y28" s="549">
        <f t="shared" si="54"/>
        <v>30</v>
      </c>
      <c r="Z28" s="549">
        <f t="shared" si="54"/>
        <v>30</v>
      </c>
      <c r="AA28" s="549">
        <f t="shared" si="54"/>
        <v>30</v>
      </c>
      <c r="AB28" s="549">
        <f t="shared" si="54"/>
        <v>30</v>
      </c>
      <c r="AC28" s="539">
        <f t="shared" si="3"/>
        <v>30</v>
      </c>
      <c r="AD28" s="539"/>
      <c r="AE28" s="559"/>
      <c r="AF28" s="558"/>
      <c r="AG28" s="497"/>
    </row>
    <row r="29" spans="1:33" ht="15.75" customHeight="1" x14ac:dyDescent="0.3">
      <c r="A29" s="403">
        <v>27</v>
      </c>
      <c r="B29" s="405" t="s">
        <v>1852</v>
      </c>
      <c r="C29" s="539">
        <v>5</v>
      </c>
      <c r="D29" s="548">
        <f t="shared" si="12"/>
        <v>5</v>
      </c>
      <c r="E29" s="549">
        <f t="shared" ref="E29:H29" si="55">X29</f>
        <v>5</v>
      </c>
      <c r="F29" s="549">
        <f t="shared" si="55"/>
        <v>5</v>
      </c>
      <c r="G29" s="549">
        <f t="shared" si="55"/>
        <v>5</v>
      </c>
      <c r="H29" s="550">
        <f t="shared" si="55"/>
        <v>5</v>
      </c>
      <c r="I29" s="551"/>
      <c r="J29" s="537"/>
      <c r="K29" s="537"/>
      <c r="L29" s="537"/>
      <c r="M29" s="538"/>
      <c r="N29" s="552"/>
      <c r="O29" s="537"/>
      <c r="P29" s="537"/>
      <c r="Q29" s="537"/>
      <c r="R29" s="538"/>
      <c r="S29" s="552"/>
      <c r="T29" s="537"/>
      <c r="U29" s="537"/>
      <c r="V29" s="537"/>
      <c r="W29" s="538"/>
      <c r="X29" s="553">
        <f t="shared" ref="X29:AB29" si="56">D29-N29+S29+I29</f>
        <v>5</v>
      </c>
      <c r="Y29" s="549">
        <f t="shared" si="56"/>
        <v>5</v>
      </c>
      <c r="Z29" s="549">
        <f t="shared" si="56"/>
        <v>5</v>
      </c>
      <c r="AA29" s="549">
        <f t="shared" si="56"/>
        <v>5</v>
      </c>
      <c r="AB29" s="549">
        <f t="shared" si="56"/>
        <v>5</v>
      </c>
      <c r="AC29" s="539">
        <f t="shared" si="3"/>
        <v>5</v>
      </c>
      <c r="AD29" s="539"/>
      <c r="AE29" s="559"/>
      <c r="AF29" s="558"/>
      <c r="AG29" s="497"/>
    </row>
    <row r="30" spans="1:33" ht="15.75" customHeight="1" x14ac:dyDescent="0.3">
      <c r="A30" s="403">
        <v>28</v>
      </c>
      <c r="B30" s="405" t="s">
        <v>1853</v>
      </c>
      <c r="C30" s="539">
        <v>1</v>
      </c>
      <c r="D30" s="548">
        <f t="shared" si="12"/>
        <v>1</v>
      </c>
      <c r="E30" s="549">
        <f t="shared" ref="E30:H30" si="57">X30</f>
        <v>1</v>
      </c>
      <c r="F30" s="549">
        <f t="shared" si="57"/>
        <v>1</v>
      </c>
      <c r="G30" s="549">
        <f t="shared" si="57"/>
        <v>1</v>
      </c>
      <c r="H30" s="550">
        <f t="shared" si="57"/>
        <v>1</v>
      </c>
      <c r="I30" s="551"/>
      <c r="J30" s="537"/>
      <c r="K30" s="537"/>
      <c r="L30" s="537"/>
      <c r="M30" s="538"/>
      <c r="N30" s="552"/>
      <c r="O30" s="537"/>
      <c r="P30" s="537"/>
      <c r="Q30" s="537"/>
      <c r="R30" s="538"/>
      <c r="S30" s="552"/>
      <c r="T30" s="537"/>
      <c r="U30" s="537"/>
      <c r="V30" s="537"/>
      <c r="W30" s="538"/>
      <c r="X30" s="553">
        <f t="shared" ref="X30:AB30" si="58">D30-N30+S30+I30</f>
        <v>1</v>
      </c>
      <c r="Y30" s="549">
        <f t="shared" si="58"/>
        <v>1</v>
      </c>
      <c r="Z30" s="549">
        <f t="shared" si="58"/>
        <v>1</v>
      </c>
      <c r="AA30" s="549">
        <f t="shared" si="58"/>
        <v>1</v>
      </c>
      <c r="AB30" s="549">
        <f t="shared" si="58"/>
        <v>1</v>
      </c>
      <c r="AC30" s="539">
        <f t="shared" si="3"/>
        <v>1</v>
      </c>
      <c r="AD30" s="539"/>
      <c r="AE30" s="559"/>
      <c r="AF30" s="558"/>
      <c r="AG30" s="497"/>
    </row>
    <row r="31" spans="1:33" ht="15.75" customHeight="1" x14ac:dyDescent="0.3">
      <c r="A31" s="403">
        <v>29</v>
      </c>
      <c r="B31" s="405" t="s">
        <v>1855</v>
      </c>
      <c r="C31" s="572">
        <v>1</v>
      </c>
      <c r="D31" s="548">
        <f t="shared" si="12"/>
        <v>1</v>
      </c>
      <c r="E31" s="549">
        <f t="shared" ref="E31:H31" si="59">X31</f>
        <v>1</v>
      </c>
      <c r="F31" s="549">
        <f t="shared" si="59"/>
        <v>1</v>
      </c>
      <c r="G31" s="549">
        <f t="shared" si="59"/>
        <v>1</v>
      </c>
      <c r="H31" s="550">
        <f t="shared" si="59"/>
        <v>1</v>
      </c>
      <c r="I31" s="551"/>
      <c r="J31" s="537"/>
      <c r="K31" s="537"/>
      <c r="L31" s="537"/>
      <c r="M31" s="538"/>
      <c r="N31" s="552"/>
      <c r="O31" s="537"/>
      <c r="P31" s="537"/>
      <c r="Q31" s="537"/>
      <c r="R31" s="538"/>
      <c r="S31" s="552"/>
      <c r="T31" s="537"/>
      <c r="U31" s="537"/>
      <c r="V31" s="537"/>
      <c r="W31" s="538"/>
      <c r="X31" s="553">
        <f t="shared" ref="X31:AB31" si="60">D31-N31+S31+I31</f>
        <v>1</v>
      </c>
      <c r="Y31" s="549">
        <f t="shared" si="60"/>
        <v>1</v>
      </c>
      <c r="Z31" s="549">
        <f t="shared" si="60"/>
        <v>1</v>
      </c>
      <c r="AA31" s="549">
        <f t="shared" si="60"/>
        <v>1</v>
      </c>
      <c r="AB31" s="549">
        <f t="shared" si="60"/>
        <v>1</v>
      </c>
      <c r="AC31" s="539">
        <f t="shared" si="3"/>
        <v>1</v>
      </c>
      <c r="AD31" s="539"/>
      <c r="AE31" s="559"/>
      <c r="AF31" s="558"/>
      <c r="AG31" s="497"/>
    </row>
    <row r="32" spans="1:33" ht="15.75" customHeight="1" x14ac:dyDescent="0.3">
      <c r="A32" s="403">
        <v>30</v>
      </c>
      <c r="B32" s="405" t="s">
        <v>1856</v>
      </c>
      <c r="C32" s="539">
        <v>6</v>
      </c>
      <c r="D32" s="548">
        <f t="shared" si="12"/>
        <v>6</v>
      </c>
      <c r="E32" s="549">
        <f t="shared" ref="E32:H32" si="61">X32</f>
        <v>6</v>
      </c>
      <c r="F32" s="549">
        <f t="shared" si="61"/>
        <v>6</v>
      </c>
      <c r="G32" s="549">
        <f t="shared" si="61"/>
        <v>4</v>
      </c>
      <c r="H32" s="550">
        <f t="shared" si="61"/>
        <v>4</v>
      </c>
      <c r="I32" s="551"/>
      <c r="J32" s="537"/>
      <c r="K32" s="537"/>
      <c r="L32" s="537"/>
      <c r="M32" s="538"/>
      <c r="N32" s="552"/>
      <c r="O32" s="537"/>
      <c r="P32" s="537">
        <v>2</v>
      </c>
      <c r="Q32" s="537"/>
      <c r="R32" s="538"/>
      <c r="S32" s="552"/>
      <c r="T32" s="537"/>
      <c r="U32" s="537"/>
      <c r="V32" s="537"/>
      <c r="W32" s="538"/>
      <c r="X32" s="553">
        <f t="shared" ref="X32:AB32" si="62">D32-N32+S32+I32</f>
        <v>6</v>
      </c>
      <c r="Y32" s="549">
        <f t="shared" si="62"/>
        <v>6</v>
      </c>
      <c r="Z32" s="549">
        <f t="shared" si="62"/>
        <v>4</v>
      </c>
      <c r="AA32" s="549">
        <f t="shared" si="62"/>
        <v>4</v>
      </c>
      <c r="AB32" s="549">
        <f t="shared" si="62"/>
        <v>4</v>
      </c>
      <c r="AC32" s="539">
        <f t="shared" si="3"/>
        <v>4</v>
      </c>
      <c r="AD32" s="539"/>
      <c r="AE32" s="554" t="s">
        <v>1859</v>
      </c>
      <c r="AF32" s="555">
        <v>285</v>
      </c>
      <c r="AG32" s="497"/>
    </row>
    <row r="33" spans="1:33" ht="15.75" customHeight="1" x14ac:dyDescent="0.3">
      <c r="A33" s="403">
        <v>31</v>
      </c>
      <c r="B33" s="405" t="s">
        <v>1860</v>
      </c>
      <c r="C33" s="539">
        <v>3</v>
      </c>
      <c r="D33" s="548">
        <f t="shared" si="12"/>
        <v>3</v>
      </c>
      <c r="E33" s="549">
        <f t="shared" ref="E33:H33" si="63">X33</f>
        <v>3</v>
      </c>
      <c r="F33" s="549">
        <f t="shared" si="63"/>
        <v>3</v>
      </c>
      <c r="G33" s="549">
        <f t="shared" si="63"/>
        <v>3</v>
      </c>
      <c r="H33" s="550">
        <f t="shared" si="63"/>
        <v>3</v>
      </c>
      <c r="I33" s="551"/>
      <c r="J33" s="537"/>
      <c r="K33" s="537"/>
      <c r="L33" s="537"/>
      <c r="M33" s="538"/>
      <c r="N33" s="552"/>
      <c r="O33" s="537"/>
      <c r="P33" s="537"/>
      <c r="Q33" s="537"/>
      <c r="R33" s="538"/>
      <c r="S33" s="552"/>
      <c r="T33" s="537"/>
      <c r="U33" s="537"/>
      <c r="V33" s="537"/>
      <c r="W33" s="538"/>
      <c r="X33" s="553">
        <f t="shared" ref="X33:AB33" si="64">D33-N33+S33+I33</f>
        <v>3</v>
      </c>
      <c r="Y33" s="549">
        <f t="shared" si="64"/>
        <v>3</v>
      </c>
      <c r="Z33" s="549">
        <f t="shared" si="64"/>
        <v>3</v>
      </c>
      <c r="AA33" s="549">
        <f t="shared" si="64"/>
        <v>3</v>
      </c>
      <c r="AB33" s="549">
        <f t="shared" si="64"/>
        <v>3</v>
      </c>
      <c r="AC33" s="539">
        <f t="shared" si="3"/>
        <v>3</v>
      </c>
      <c r="AD33" s="539"/>
      <c r="AE33" s="559"/>
      <c r="AF33" s="558"/>
      <c r="AG33" s="497"/>
    </row>
    <row r="34" spans="1:33" ht="15.75" customHeight="1" x14ac:dyDescent="0.3">
      <c r="A34" s="403">
        <v>32</v>
      </c>
      <c r="B34" s="405" t="s">
        <v>1864</v>
      </c>
      <c r="C34" s="539">
        <v>0</v>
      </c>
      <c r="D34" s="548">
        <f t="shared" si="12"/>
        <v>0</v>
      </c>
      <c r="E34" s="549">
        <f t="shared" ref="E34:H34" si="65">X34</f>
        <v>0</v>
      </c>
      <c r="F34" s="549">
        <f t="shared" si="65"/>
        <v>0</v>
      </c>
      <c r="G34" s="549">
        <f t="shared" si="65"/>
        <v>0</v>
      </c>
      <c r="H34" s="550">
        <f t="shared" si="65"/>
        <v>0</v>
      </c>
      <c r="I34" s="551"/>
      <c r="J34" s="537"/>
      <c r="K34" s="537"/>
      <c r="L34" s="537"/>
      <c r="M34" s="538"/>
      <c r="N34" s="552"/>
      <c r="O34" s="537"/>
      <c r="P34" s="537"/>
      <c r="Q34" s="537"/>
      <c r="R34" s="538"/>
      <c r="S34" s="552"/>
      <c r="T34" s="537"/>
      <c r="U34" s="537"/>
      <c r="V34" s="537"/>
      <c r="W34" s="538"/>
      <c r="X34" s="553">
        <f t="shared" ref="X34:AB34" si="66">D34-N34+S34+I34</f>
        <v>0</v>
      </c>
      <c r="Y34" s="549">
        <f t="shared" si="66"/>
        <v>0</v>
      </c>
      <c r="Z34" s="549">
        <f t="shared" si="66"/>
        <v>0</v>
      </c>
      <c r="AA34" s="549">
        <f t="shared" si="66"/>
        <v>0</v>
      </c>
      <c r="AB34" s="549">
        <f t="shared" si="66"/>
        <v>0</v>
      </c>
      <c r="AC34" s="539">
        <f t="shared" si="3"/>
        <v>0</v>
      </c>
      <c r="AD34" s="539"/>
      <c r="AE34" s="559"/>
      <c r="AF34" s="558"/>
      <c r="AG34" s="497"/>
    </row>
    <row r="35" spans="1:33" ht="15.75" customHeight="1" x14ac:dyDescent="0.3">
      <c r="A35" s="403">
        <v>33</v>
      </c>
      <c r="B35" s="405" t="s">
        <v>1868</v>
      </c>
      <c r="C35" s="539">
        <v>0</v>
      </c>
      <c r="D35" s="548">
        <f t="shared" si="12"/>
        <v>0</v>
      </c>
      <c r="E35" s="549">
        <f t="shared" ref="E35:H35" si="67">X35</f>
        <v>0</v>
      </c>
      <c r="F35" s="549">
        <f t="shared" si="67"/>
        <v>0</v>
      </c>
      <c r="G35" s="549">
        <f t="shared" si="67"/>
        <v>0</v>
      </c>
      <c r="H35" s="550">
        <f t="shared" si="67"/>
        <v>0</v>
      </c>
      <c r="I35" s="551"/>
      <c r="J35" s="537"/>
      <c r="K35" s="537"/>
      <c r="L35" s="537"/>
      <c r="M35" s="538"/>
      <c r="N35" s="552"/>
      <c r="O35" s="537"/>
      <c r="P35" s="537"/>
      <c r="Q35" s="537"/>
      <c r="R35" s="538"/>
      <c r="S35" s="552"/>
      <c r="T35" s="537"/>
      <c r="U35" s="537"/>
      <c r="V35" s="537"/>
      <c r="W35" s="538"/>
      <c r="X35" s="553">
        <f t="shared" ref="X35:AB35" si="68">D35-N35+S35+I35</f>
        <v>0</v>
      </c>
      <c r="Y35" s="549">
        <f t="shared" si="68"/>
        <v>0</v>
      </c>
      <c r="Z35" s="549">
        <f t="shared" si="68"/>
        <v>0</v>
      </c>
      <c r="AA35" s="549">
        <f t="shared" si="68"/>
        <v>0</v>
      </c>
      <c r="AB35" s="549">
        <f t="shared" si="68"/>
        <v>0</v>
      </c>
      <c r="AC35" s="539">
        <f t="shared" si="3"/>
        <v>0</v>
      </c>
      <c r="AD35" s="539"/>
      <c r="AE35" s="559"/>
      <c r="AF35" s="558"/>
      <c r="AG35" s="497"/>
    </row>
    <row r="36" spans="1:33" ht="15.75" customHeight="1" x14ac:dyDescent="0.3">
      <c r="A36" s="403">
        <v>34</v>
      </c>
      <c r="B36" s="405" t="s">
        <v>1869</v>
      </c>
      <c r="C36" s="539">
        <v>73</v>
      </c>
      <c r="D36" s="548">
        <f t="shared" si="12"/>
        <v>73</v>
      </c>
      <c r="E36" s="549">
        <f t="shared" ref="E36:H36" si="69">X36</f>
        <v>73</v>
      </c>
      <c r="F36" s="549">
        <f t="shared" si="69"/>
        <v>73</v>
      </c>
      <c r="G36" s="549">
        <f t="shared" si="69"/>
        <v>73</v>
      </c>
      <c r="H36" s="550">
        <f t="shared" si="69"/>
        <v>73</v>
      </c>
      <c r="I36" s="551"/>
      <c r="J36" s="537"/>
      <c r="K36" s="537"/>
      <c r="L36" s="537"/>
      <c r="M36" s="538"/>
      <c r="N36" s="552"/>
      <c r="O36" s="537"/>
      <c r="P36" s="537"/>
      <c r="Q36" s="537"/>
      <c r="R36" s="538"/>
      <c r="S36" s="552"/>
      <c r="T36" s="537"/>
      <c r="U36" s="537"/>
      <c r="V36" s="537"/>
      <c r="W36" s="538"/>
      <c r="X36" s="553">
        <f t="shared" ref="X36:AB36" si="70">D36-N36+S36+I36</f>
        <v>73</v>
      </c>
      <c r="Y36" s="549">
        <f t="shared" si="70"/>
        <v>73</v>
      </c>
      <c r="Z36" s="549">
        <f t="shared" si="70"/>
        <v>73</v>
      </c>
      <c r="AA36" s="549">
        <f t="shared" si="70"/>
        <v>73</v>
      </c>
      <c r="AB36" s="549">
        <f t="shared" si="70"/>
        <v>73</v>
      </c>
      <c r="AC36" s="539">
        <f t="shared" si="3"/>
        <v>73</v>
      </c>
      <c r="AD36" s="539"/>
      <c r="AE36" s="554"/>
      <c r="AF36" s="558"/>
      <c r="AG36" s="497"/>
    </row>
    <row r="37" spans="1:33" ht="15.75" customHeight="1" x14ac:dyDescent="0.3">
      <c r="A37" s="403">
        <v>35</v>
      </c>
      <c r="B37" s="405" t="s">
        <v>1870</v>
      </c>
      <c r="C37" s="539">
        <v>1</v>
      </c>
      <c r="D37" s="548">
        <f t="shared" si="12"/>
        <v>1</v>
      </c>
      <c r="E37" s="549">
        <f t="shared" ref="E37:H37" si="71">X37</f>
        <v>1</v>
      </c>
      <c r="F37" s="549">
        <f t="shared" si="71"/>
        <v>1</v>
      </c>
      <c r="G37" s="549">
        <f t="shared" si="71"/>
        <v>1</v>
      </c>
      <c r="H37" s="550">
        <f t="shared" si="71"/>
        <v>1</v>
      </c>
      <c r="I37" s="551"/>
      <c r="J37" s="537"/>
      <c r="K37" s="537"/>
      <c r="L37" s="537"/>
      <c r="M37" s="538"/>
      <c r="N37" s="552"/>
      <c r="O37" s="537"/>
      <c r="P37" s="537"/>
      <c r="Q37" s="537"/>
      <c r="R37" s="538"/>
      <c r="S37" s="552"/>
      <c r="T37" s="537"/>
      <c r="U37" s="537"/>
      <c r="V37" s="537"/>
      <c r="W37" s="538"/>
      <c r="X37" s="553">
        <f t="shared" ref="X37:AB37" si="72">D37-N37+S37+I37</f>
        <v>1</v>
      </c>
      <c r="Y37" s="549">
        <f t="shared" si="72"/>
        <v>1</v>
      </c>
      <c r="Z37" s="549">
        <f t="shared" si="72"/>
        <v>1</v>
      </c>
      <c r="AA37" s="549">
        <f t="shared" si="72"/>
        <v>1</v>
      </c>
      <c r="AB37" s="549">
        <f t="shared" si="72"/>
        <v>1</v>
      </c>
      <c r="AC37" s="539">
        <f t="shared" si="3"/>
        <v>1</v>
      </c>
      <c r="AD37" s="539"/>
      <c r="AE37" s="559"/>
      <c r="AF37" s="558"/>
      <c r="AG37" s="497"/>
    </row>
    <row r="38" spans="1:33" ht="15.75" customHeight="1" x14ac:dyDescent="0.3">
      <c r="A38" s="403">
        <v>36</v>
      </c>
      <c r="B38" s="405" t="s">
        <v>1872</v>
      </c>
      <c r="C38" s="539">
        <v>3</v>
      </c>
      <c r="D38" s="548">
        <f t="shared" si="12"/>
        <v>3</v>
      </c>
      <c r="E38" s="549">
        <f t="shared" ref="E38:H38" si="73">X38</f>
        <v>3</v>
      </c>
      <c r="F38" s="549">
        <f t="shared" si="73"/>
        <v>3</v>
      </c>
      <c r="G38" s="549">
        <f t="shared" si="73"/>
        <v>3</v>
      </c>
      <c r="H38" s="550">
        <f t="shared" si="73"/>
        <v>3</v>
      </c>
      <c r="I38" s="551"/>
      <c r="J38" s="537"/>
      <c r="K38" s="537"/>
      <c r="L38" s="537"/>
      <c r="M38" s="538"/>
      <c r="N38" s="552"/>
      <c r="O38" s="537"/>
      <c r="P38" s="537"/>
      <c r="Q38" s="537"/>
      <c r="R38" s="538"/>
      <c r="S38" s="552"/>
      <c r="T38" s="537"/>
      <c r="U38" s="537"/>
      <c r="V38" s="537"/>
      <c r="W38" s="538"/>
      <c r="X38" s="553">
        <f t="shared" ref="X38:AB38" si="74">D38-N38+S38+I38</f>
        <v>3</v>
      </c>
      <c r="Y38" s="549">
        <f t="shared" si="74"/>
        <v>3</v>
      </c>
      <c r="Z38" s="549">
        <f t="shared" si="74"/>
        <v>3</v>
      </c>
      <c r="AA38" s="549">
        <f t="shared" si="74"/>
        <v>3</v>
      </c>
      <c r="AB38" s="549">
        <f t="shared" si="74"/>
        <v>3</v>
      </c>
      <c r="AC38" s="539">
        <f t="shared" si="3"/>
        <v>3</v>
      </c>
      <c r="AD38" s="539"/>
      <c r="AE38" s="559"/>
      <c r="AF38" s="558"/>
      <c r="AG38" s="497"/>
    </row>
    <row r="39" spans="1:33" ht="15.75" customHeight="1" x14ac:dyDescent="0.3">
      <c r="A39" s="403">
        <v>37</v>
      </c>
      <c r="B39" s="405" t="s">
        <v>1873</v>
      </c>
      <c r="C39" s="539">
        <v>2</v>
      </c>
      <c r="D39" s="548">
        <f t="shared" si="12"/>
        <v>2</v>
      </c>
      <c r="E39" s="549">
        <f t="shared" ref="E39:H39" si="75">X39</f>
        <v>2</v>
      </c>
      <c r="F39" s="549">
        <f t="shared" si="75"/>
        <v>2</v>
      </c>
      <c r="G39" s="549">
        <f t="shared" si="75"/>
        <v>2</v>
      </c>
      <c r="H39" s="550">
        <f t="shared" si="75"/>
        <v>2</v>
      </c>
      <c r="I39" s="551"/>
      <c r="J39" s="537"/>
      <c r="K39" s="537"/>
      <c r="L39" s="537"/>
      <c r="M39" s="538"/>
      <c r="N39" s="552"/>
      <c r="O39" s="537"/>
      <c r="P39" s="537"/>
      <c r="Q39" s="537"/>
      <c r="R39" s="538"/>
      <c r="S39" s="552"/>
      <c r="T39" s="537"/>
      <c r="U39" s="537"/>
      <c r="V39" s="537"/>
      <c r="W39" s="538"/>
      <c r="X39" s="553">
        <f t="shared" ref="X39:AB39" si="76">D39-N39+S39+I39</f>
        <v>2</v>
      </c>
      <c r="Y39" s="549">
        <f t="shared" si="76"/>
        <v>2</v>
      </c>
      <c r="Z39" s="549">
        <f t="shared" si="76"/>
        <v>2</v>
      </c>
      <c r="AA39" s="549">
        <f t="shared" si="76"/>
        <v>2</v>
      </c>
      <c r="AB39" s="549">
        <f t="shared" si="76"/>
        <v>2</v>
      </c>
      <c r="AC39" s="539">
        <f t="shared" si="3"/>
        <v>2</v>
      </c>
      <c r="AD39" s="539"/>
      <c r="AE39" s="559"/>
      <c r="AF39" s="558"/>
      <c r="AG39" s="497"/>
    </row>
    <row r="40" spans="1:33" ht="15.75" customHeight="1" x14ac:dyDescent="0.3">
      <c r="A40" s="403">
        <v>38</v>
      </c>
      <c r="B40" s="405" t="s">
        <v>1874</v>
      </c>
      <c r="C40" s="572">
        <v>0</v>
      </c>
      <c r="D40" s="589">
        <f t="shared" si="12"/>
        <v>0</v>
      </c>
      <c r="E40" s="572">
        <f t="shared" ref="E40:H40" si="77">X40</f>
        <v>0</v>
      </c>
      <c r="F40" s="572">
        <f t="shared" si="77"/>
        <v>0</v>
      </c>
      <c r="G40" s="572">
        <f t="shared" si="77"/>
        <v>0</v>
      </c>
      <c r="H40" s="590">
        <f t="shared" si="77"/>
        <v>0</v>
      </c>
      <c r="X40" s="591">
        <f t="shared" ref="X40:AB40" si="78">D40-N40+S40+I40</f>
        <v>0</v>
      </c>
      <c r="Y40" s="572">
        <f t="shared" si="78"/>
        <v>0</v>
      </c>
      <c r="Z40" s="572">
        <f t="shared" si="78"/>
        <v>0</v>
      </c>
      <c r="AA40" s="572">
        <f t="shared" si="78"/>
        <v>0</v>
      </c>
      <c r="AB40" s="572">
        <f t="shared" si="78"/>
        <v>0</v>
      </c>
      <c r="AC40" s="572">
        <f t="shared" si="3"/>
        <v>0</v>
      </c>
      <c r="AE40" s="405"/>
      <c r="AF40" s="405"/>
    </row>
    <row r="41" spans="1:33" ht="15.75" customHeight="1" x14ac:dyDescent="0.3"/>
    <row r="42" spans="1:33" ht="15.75" customHeight="1" x14ac:dyDescent="0.3"/>
    <row r="43" spans="1:33" ht="15.75" customHeight="1" x14ac:dyDescent="0.3"/>
    <row r="44" spans="1:33" ht="15.75" customHeight="1" x14ac:dyDescent="0.3"/>
    <row r="45" spans="1:33" ht="15.75" customHeight="1" x14ac:dyDescent="0.3"/>
    <row r="46" spans="1:33" ht="15.75" customHeight="1" x14ac:dyDescent="0.3"/>
    <row r="47" spans="1:33" ht="15.75" customHeight="1" x14ac:dyDescent="0.3"/>
    <row r="48" spans="1:3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1">
    <mergeCell ref="X1:AB1"/>
    <mergeCell ref="AC1:AC2"/>
    <mergeCell ref="AF1:AF2"/>
    <mergeCell ref="AG1:AG2"/>
    <mergeCell ref="A1:A2"/>
    <mergeCell ref="B1:B2"/>
    <mergeCell ref="C1:C2"/>
    <mergeCell ref="D1:H1"/>
    <mergeCell ref="I1:M1"/>
    <mergeCell ref="N1:R1"/>
    <mergeCell ref="S1:W1"/>
  </mergeCells>
  <conditionalFormatting sqref="X1:AB1">
    <cfRule type="cellIs" dxfId="10" priority="1" operator="equal">
      <formula>3</formula>
    </cfRule>
  </conditionalFormatting>
  <conditionalFormatting sqref="X3:AB40">
    <cfRule type="cellIs" dxfId="9" priority="2" operator="equal">
      <formula>3</formula>
    </cfRule>
    <cfRule type="cellIs" dxfId="8" priority="3" operator="greaterThan">
      <formula>3</formula>
    </cfRule>
    <cfRule type="cellIs" dxfId="7" priority="4" operator="equal">
      <formula>0</formula>
    </cfRule>
    <cfRule type="cellIs" dxfId="6" priority="5" operator="between">
      <formula>1</formula>
      <formula>2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workbookViewId="0"/>
  </sheetViews>
  <sheetFormatPr baseColWidth="10" defaultColWidth="14.44140625" defaultRowHeight="15" customHeight="1" x14ac:dyDescent="0.3"/>
  <cols>
    <col min="1" max="1" width="15.33203125" customWidth="1"/>
    <col min="2" max="2" width="15.88671875" customWidth="1"/>
    <col min="3" max="3" width="13.5546875" customWidth="1"/>
    <col min="4" max="4" width="13.88671875" customWidth="1"/>
    <col min="5" max="5" width="15.6640625" customWidth="1"/>
    <col min="6" max="26" width="10.6640625" customWidth="1"/>
  </cols>
  <sheetData>
    <row r="1" spans="1:5" ht="14.25" customHeight="1" x14ac:dyDescent="0.3">
      <c r="A1" s="560" t="s">
        <v>13</v>
      </c>
      <c r="B1" s="561" t="s">
        <v>1820</v>
      </c>
      <c r="C1" s="561" t="s">
        <v>1821</v>
      </c>
      <c r="D1" s="561" t="s">
        <v>1788</v>
      </c>
      <c r="E1" s="562" t="s">
        <v>1822</v>
      </c>
    </row>
    <row r="2" spans="1:5" ht="14.25" customHeight="1" x14ac:dyDescent="0.3">
      <c r="A2" s="405" t="s">
        <v>840</v>
      </c>
      <c r="B2" s="405" t="s">
        <v>1823</v>
      </c>
      <c r="C2" s="405">
        <v>224113</v>
      </c>
      <c r="E2" s="405" t="s">
        <v>1824</v>
      </c>
    </row>
    <row r="3" spans="1:5" ht="14.25" customHeight="1" x14ac:dyDescent="0.3">
      <c r="A3" s="405" t="s">
        <v>840</v>
      </c>
      <c r="B3" s="405" t="s">
        <v>1823</v>
      </c>
      <c r="C3" s="405">
        <v>224114</v>
      </c>
      <c r="E3" s="405" t="s">
        <v>1824</v>
      </c>
    </row>
    <row r="4" spans="1:5" ht="14.25" customHeight="1" x14ac:dyDescent="0.3">
      <c r="A4" s="405" t="s">
        <v>837</v>
      </c>
      <c r="B4" s="405" t="s">
        <v>1823</v>
      </c>
      <c r="C4" s="405">
        <v>224112</v>
      </c>
      <c r="E4" s="405" t="s">
        <v>1824</v>
      </c>
    </row>
    <row r="5" spans="1:5" ht="14.25" customHeight="1" x14ac:dyDescent="0.3">
      <c r="A5" s="405" t="s">
        <v>1826</v>
      </c>
      <c r="B5" s="405" t="s">
        <v>1823</v>
      </c>
      <c r="C5" s="414">
        <v>224115</v>
      </c>
      <c r="D5" s="414" t="s">
        <v>411</v>
      </c>
      <c r="E5" s="405" t="s">
        <v>1824</v>
      </c>
    </row>
    <row r="6" spans="1:5" ht="14.25" customHeight="1" x14ac:dyDescent="0.3">
      <c r="A6" s="405" t="s">
        <v>1827</v>
      </c>
      <c r="B6" s="405" t="s">
        <v>1823</v>
      </c>
      <c r="C6" s="405">
        <v>809</v>
      </c>
      <c r="E6" s="405" t="s">
        <v>1828</v>
      </c>
    </row>
    <row r="7" spans="1:5" ht="14.25" customHeight="1" x14ac:dyDescent="0.3">
      <c r="A7" s="405" t="s">
        <v>1829</v>
      </c>
      <c r="B7" s="405" t="s">
        <v>1823</v>
      </c>
      <c r="C7" s="405">
        <v>808</v>
      </c>
      <c r="E7" s="405" t="s">
        <v>1828</v>
      </c>
    </row>
    <row r="8" spans="1:5" ht="14.25" customHeight="1" x14ac:dyDescent="0.3">
      <c r="A8" s="405" t="s">
        <v>806</v>
      </c>
      <c r="B8" s="405" t="s">
        <v>1823</v>
      </c>
      <c r="C8" s="405">
        <v>807</v>
      </c>
      <c r="E8" s="405" t="s">
        <v>1828</v>
      </c>
    </row>
    <row r="9" spans="1:5" ht="14.25" customHeight="1" x14ac:dyDescent="0.3">
      <c r="A9" s="405" t="s">
        <v>1826</v>
      </c>
      <c r="B9" s="405" t="s">
        <v>1823</v>
      </c>
      <c r="C9" s="405">
        <v>224111</v>
      </c>
      <c r="E9" s="405" t="s">
        <v>1830</v>
      </c>
    </row>
    <row r="10" spans="1:5" ht="14.25" customHeight="1" x14ac:dyDescent="0.3">
      <c r="A10" s="405" t="s">
        <v>685</v>
      </c>
      <c r="B10" s="405" t="s">
        <v>1823</v>
      </c>
      <c r="C10" s="405">
        <v>233</v>
      </c>
      <c r="E10" s="405" t="s">
        <v>1828</v>
      </c>
    </row>
    <row r="11" spans="1:5" ht="14.25" customHeight="1" x14ac:dyDescent="0.3">
      <c r="A11" s="405" t="s">
        <v>1831</v>
      </c>
      <c r="B11" s="405" t="s">
        <v>1823</v>
      </c>
      <c r="C11" s="405">
        <v>65657</v>
      </c>
      <c r="E11" s="405" t="s">
        <v>1832</v>
      </c>
    </row>
    <row r="12" spans="1:5" ht="14.25" customHeight="1" x14ac:dyDescent="0.3">
      <c r="A12" s="405" t="s">
        <v>1833</v>
      </c>
      <c r="B12" s="405" t="s">
        <v>1823</v>
      </c>
      <c r="C12" s="405">
        <v>66039</v>
      </c>
      <c r="E12" s="405" t="s">
        <v>1832</v>
      </c>
    </row>
    <row r="13" spans="1:5" ht="14.25" customHeight="1" x14ac:dyDescent="0.3">
      <c r="A13" s="405" t="s">
        <v>848</v>
      </c>
      <c r="B13" s="405" t="s">
        <v>1823</v>
      </c>
      <c r="C13" s="414">
        <v>99140</v>
      </c>
      <c r="D13" s="414" t="s">
        <v>411</v>
      </c>
      <c r="E13" s="405" t="s">
        <v>1824</v>
      </c>
    </row>
    <row r="14" spans="1:5" ht="14.25" customHeight="1" x14ac:dyDescent="0.3">
      <c r="A14" s="405" t="s">
        <v>685</v>
      </c>
      <c r="B14" s="405" t="s">
        <v>1823</v>
      </c>
      <c r="C14" s="405">
        <v>81060</v>
      </c>
      <c r="E14" s="405" t="s">
        <v>1830</v>
      </c>
    </row>
    <row r="15" spans="1:5" ht="14.25" customHeight="1" x14ac:dyDescent="0.3">
      <c r="A15" s="405" t="s">
        <v>685</v>
      </c>
      <c r="B15" s="405" t="s">
        <v>1823</v>
      </c>
      <c r="C15" s="405">
        <v>81061</v>
      </c>
      <c r="E15" s="405" t="s">
        <v>1832</v>
      </c>
    </row>
    <row r="16" spans="1:5" ht="14.25" customHeight="1" x14ac:dyDescent="0.3">
      <c r="A16" s="405" t="s">
        <v>799</v>
      </c>
      <c r="B16" s="405" t="s">
        <v>1834</v>
      </c>
      <c r="C16" s="405">
        <v>99132</v>
      </c>
      <c r="D16" s="405" t="s">
        <v>370</v>
      </c>
      <c r="E16" s="405" t="s">
        <v>1824</v>
      </c>
    </row>
    <row r="17" spans="1:5" ht="14.25" customHeight="1" x14ac:dyDescent="0.3">
      <c r="A17" s="405" t="s">
        <v>799</v>
      </c>
      <c r="B17" s="405" t="s">
        <v>1823</v>
      </c>
      <c r="C17" s="405">
        <v>21239</v>
      </c>
      <c r="E17" s="405" t="s">
        <v>1824</v>
      </c>
    </row>
    <row r="18" spans="1:5" ht="14.25" customHeight="1" x14ac:dyDescent="0.3">
      <c r="A18" s="405" t="s">
        <v>799</v>
      </c>
      <c r="B18" s="405" t="s">
        <v>1823</v>
      </c>
      <c r="C18" s="405">
        <v>21240</v>
      </c>
      <c r="E18" s="405" t="s">
        <v>1824</v>
      </c>
    </row>
    <row r="19" spans="1:5" ht="14.25" customHeight="1" x14ac:dyDescent="0.3">
      <c r="A19" s="405" t="s">
        <v>1831</v>
      </c>
      <c r="B19" s="405" t="s">
        <v>1823</v>
      </c>
      <c r="C19" s="405" t="s">
        <v>1283</v>
      </c>
      <c r="E19" s="405" t="s">
        <v>1832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>
      <c r="A24" s="563" t="s">
        <v>1837</v>
      </c>
    </row>
    <row r="25" spans="1:5" ht="14.25" customHeight="1" x14ac:dyDescent="0.3">
      <c r="A25" s="563" t="s">
        <v>1838</v>
      </c>
    </row>
    <row r="26" spans="1:5" ht="14.25" customHeight="1" x14ac:dyDescent="0.3">
      <c r="A26" s="427" t="s">
        <v>1839</v>
      </c>
      <c r="B26" s="427"/>
      <c r="C26" s="427" t="s">
        <v>1840</v>
      </c>
      <c r="D26" s="427" t="s">
        <v>1841</v>
      </c>
    </row>
    <row r="27" spans="1:5" ht="14.25" customHeight="1" x14ac:dyDescent="0.3">
      <c r="A27" s="564" t="s">
        <v>869</v>
      </c>
      <c r="B27" s="405"/>
      <c r="C27" s="405">
        <v>220883081</v>
      </c>
      <c r="D27" s="405" t="s">
        <v>870</v>
      </c>
    </row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spans="1:4" ht="14.25" customHeight="1" x14ac:dyDescent="0.3">
      <c r="A33" s="405" t="s">
        <v>1842</v>
      </c>
    </row>
    <row r="34" spans="1:4" ht="14.25" customHeight="1" x14ac:dyDescent="0.3">
      <c r="A34" s="427" t="s">
        <v>1839</v>
      </c>
      <c r="B34" s="427"/>
      <c r="C34" s="427" t="s">
        <v>1840</v>
      </c>
      <c r="D34" s="427" t="s">
        <v>1841</v>
      </c>
    </row>
    <row r="35" spans="1:4" ht="14.25" customHeight="1" x14ac:dyDescent="0.3">
      <c r="A35" s="453" t="s">
        <v>393</v>
      </c>
      <c r="C35" s="405">
        <v>20915003</v>
      </c>
      <c r="D35" s="405" t="s">
        <v>394</v>
      </c>
    </row>
    <row r="36" spans="1:4" ht="14.25" customHeight="1" x14ac:dyDescent="0.3">
      <c r="A36" s="453" t="s">
        <v>399</v>
      </c>
      <c r="C36" s="405">
        <v>1119046</v>
      </c>
      <c r="D36" s="405" t="s">
        <v>1844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0"/>
  <sheetViews>
    <sheetView workbookViewId="0"/>
  </sheetViews>
  <sheetFormatPr baseColWidth="10" defaultColWidth="14.44140625" defaultRowHeight="15" customHeight="1" x14ac:dyDescent="0.3"/>
  <cols>
    <col min="1" max="1" width="17.6640625" customWidth="1"/>
    <col min="2" max="2" width="21.88671875" customWidth="1"/>
    <col min="3" max="3" width="21.5546875" customWidth="1"/>
    <col min="4" max="4" width="23.88671875" customWidth="1"/>
    <col min="5" max="26" width="10.6640625" customWidth="1"/>
  </cols>
  <sheetData>
    <row r="1" spans="1:4" ht="14.25" customHeight="1" x14ac:dyDescent="0.3">
      <c r="A1" s="528" t="s">
        <v>1760</v>
      </c>
      <c r="B1" s="528" t="s">
        <v>1788</v>
      </c>
      <c r="C1" s="528" t="s">
        <v>1848</v>
      </c>
      <c r="D1" s="528" t="s">
        <v>1849</v>
      </c>
    </row>
    <row r="2" spans="1:4" ht="14.25" customHeight="1" x14ac:dyDescent="0.3">
      <c r="A2" s="405">
        <v>230423007</v>
      </c>
      <c r="B2" s="405" t="s">
        <v>1348</v>
      </c>
      <c r="C2" s="405" t="s">
        <v>1850</v>
      </c>
    </row>
    <row r="3" spans="1:4" ht="14.25" customHeight="1" x14ac:dyDescent="0.3"/>
    <row r="4" spans="1:4" ht="14.25" customHeight="1" x14ac:dyDescent="0.3"/>
    <row r="5" spans="1:4" ht="14.25" customHeight="1" x14ac:dyDescent="0.3"/>
    <row r="6" spans="1:4" ht="14.25" customHeight="1" x14ac:dyDescent="0.3"/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0"/>
  <sheetViews>
    <sheetView workbookViewId="0"/>
  </sheetViews>
  <sheetFormatPr baseColWidth="10" defaultColWidth="14.44140625" defaultRowHeight="15" customHeight="1" x14ac:dyDescent="0.3"/>
  <cols>
    <col min="1" max="1" width="77.33203125" customWidth="1"/>
    <col min="2" max="2" width="10.6640625" customWidth="1"/>
    <col min="3" max="3" width="21.33203125" customWidth="1"/>
    <col min="4" max="4" width="14.109375" customWidth="1"/>
    <col min="5" max="5" width="15.33203125" customWidth="1"/>
    <col min="6" max="6" width="10.6640625" customWidth="1"/>
    <col min="7" max="7" width="15.109375" customWidth="1"/>
    <col min="8" max="8" width="22.5546875" customWidth="1"/>
    <col min="9" max="26" width="10.6640625" customWidth="1"/>
  </cols>
  <sheetData>
    <row r="1" spans="1:9" ht="14.25" customHeight="1" x14ac:dyDescent="0.4">
      <c r="A1" s="565" t="s">
        <v>1854</v>
      </c>
      <c r="B1" s="566"/>
      <c r="C1" s="566"/>
      <c r="D1" s="566"/>
      <c r="E1" s="566"/>
      <c r="F1" s="566"/>
      <c r="G1" s="566"/>
    </row>
    <row r="2" spans="1:9" ht="14.25" customHeight="1" x14ac:dyDescent="0.35">
      <c r="A2" s="567" t="s">
        <v>181</v>
      </c>
      <c r="B2" s="568" t="s">
        <v>91</v>
      </c>
      <c r="C2" s="569" t="s">
        <v>58</v>
      </c>
      <c r="D2" s="570" t="s">
        <v>182</v>
      </c>
      <c r="E2" s="570" t="s">
        <v>183</v>
      </c>
      <c r="F2" s="571"/>
      <c r="G2" s="573">
        <v>7500</v>
      </c>
      <c r="H2" s="191" t="s">
        <v>184</v>
      </c>
      <c r="I2" s="537" t="s">
        <v>72</v>
      </c>
    </row>
    <row r="3" spans="1:9" ht="14.25" customHeight="1" x14ac:dyDescent="0.3">
      <c r="A3" s="574" t="s">
        <v>1840</v>
      </c>
      <c r="B3" s="575"/>
      <c r="C3" s="576">
        <v>240424002</v>
      </c>
      <c r="D3" s="575"/>
      <c r="E3" s="575"/>
      <c r="F3" s="577"/>
    </row>
    <row r="4" spans="1:9" ht="14.25" customHeight="1" x14ac:dyDescent="0.3">
      <c r="A4" s="405"/>
      <c r="B4" s="405"/>
      <c r="C4" s="405"/>
      <c r="D4" s="405"/>
      <c r="E4" s="405"/>
    </row>
    <row r="5" spans="1:9" ht="14.25" customHeight="1" x14ac:dyDescent="0.35">
      <c r="A5" s="578" t="s">
        <v>940</v>
      </c>
      <c r="B5" s="579" t="s">
        <v>410</v>
      </c>
      <c r="C5" s="580" t="s">
        <v>218</v>
      </c>
      <c r="D5" s="581" t="s">
        <v>218</v>
      </c>
      <c r="E5" s="54"/>
      <c r="F5" s="578"/>
      <c r="G5" s="54"/>
      <c r="H5" s="54" t="s">
        <v>941</v>
      </c>
      <c r="I5" s="582" t="s">
        <v>218</v>
      </c>
    </row>
    <row r="6" spans="1:9" ht="14.25" customHeight="1" x14ac:dyDescent="0.3">
      <c r="A6" s="575" t="s">
        <v>1840</v>
      </c>
      <c r="B6" s="575"/>
      <c r="C6" s="576" t="s">
        <v>1857</v>
      </c>
      <c r="D6" s="575"/>
      <c r="E6" s="575"/>
      <c r="F6" s="575"/>
    </row>
    <row r="7" spans="1:9" ht="14.25" customHeight="1" x14ac:dyDescent="0.3">
      <c r="A7" s="405"/>
      <c r="B7" s="405"/>
      <c r="C7" s="405"/>
      <c r="D7" s="405"/>
      <c r="E7" s="405"/>
    </row>
    <row r="8" spans="1:9" ht="14.25" customHeight="1" x14ac:dyDescent="0.3">
      <c r="A8" s="405"/>
      <c r="B8" s="405"/>
      <c r="C8" s="405"/>
      <c r="D8" s="405"/>
      <c r="E8" s="405"/>
    </row>
    <row r="9" spans="1:9" ht="27.75" customHeight="1" x14ac:dyDescent="0.35">
      <c r="A9" s="583" t="s">
        <v>946</v>
      </c>
      <c r="B9" s="54"/>
      <c r="C9" s="580" t="s">
        <v>58</v>
      </c>
      <c r="D9" s="54" t="s">
        <v>182</v>
      </c>
      <c r="E9" s="54" t="s">
        <v>452</v>
      </c>
      <c r="F9" s="583"/>
      <c r="G9" s="54"/>
      <c r="H9" s="54" t="s">
        <v>949</v>
      </c>
      <c r="I9" s="54" t="s">
        <v>72</v>
      </c>
    </row>
    <row r="10" spans="1:9" ht="14.25" customHeight="1" x14ac:dyDescent="0.3">
      <c r="A10" s="575" t="s">
        <v>1274</v>
      </c>
      <c r="B10" s="575"/>
      <c r="C10" s="575" t="s">
        <v>1858</v>
      </c>
      <c r="D10" s="575"/>
      <c r="E10" s="575"/>
      <c r="F10" s="575"/>
    </row>
    <row r="11" spans="1:9" ht="14.25" customHeight="1" x14ac:dyDescent="0.3">
      <c r="A11" s="405"/>
      <c r="B11" s="405"/>
      <c r="C11" s="405"/>
      <c r="D11" s="405"/>
      <c r="E11" s="405"/>
    </row>
    <row r="12" spans="1:9" ht="14.25" customHeight="1" x14ac:dyDescent="0.3">
      <c r="A12" s="405"/>
      <c r="B12" s="405"/>
      <c r="C12" s="405"/>
      <c r="D12" s="405"/>
      <c r="E12" s="405"/>
    </row>
    <row r="13" spans="1:9" ht="14.25" customHeight="1" x14ac:dyDescent="0.3">
      <c r="A13" s="405"/>
      <c r="B13" s="566"/>
      <c r="C13" s="566"/>
      <c r="D13" s="566"/>
      <c r="E13" s="566"/>
      <c r="F13" s="566"/>
    </row>
    <row r="14" spans="1:9" ht="14.25" customHeight="1" x14ac:dyDescent="0.35">
      <c r="A14" s="583" t="s">
        <v>198</v>
      </c>
      <c r="B14" s="584" t="s">
        <v>91</v>
      </c>
      <c r="C14" s="585" t="s">
        <v>58</v>
      </c>
      <c r="D14" s="185" t="s">
        <v>194</v>
      </c>
      <c r="E14" s="54" t="s">
        <v>199</v>
      </c>
      <c r="F14" s="586"/>
    </row>
    <row r="15" spans="1:9" ht="14.25" customHeight="1" x14ac:dyDescent="0.3">
      <c r="A15" s="575" t="s">
        <v>1840</v>
      </c>
      <c r="B15" s="575"/>
      <c r="C15" s="587" t="s">
        <v>1593</v>
      </c>
      <c r="D15" s="575"/>
      <c r="E15" s="575"/>
      <c r="F15" s="575"/>
    </row>
    <row r="16" spans="1:9" ht="14.25" customHeight="1" x14ac:dyDescent="0.3"/>
    <row r="17" spans="1:6" ht="14.25" customHeight="1" x14ac:dyDescent="0.3">
      <c r="B17" s="566"/>
      <c r="C17" s="566"/>
      <c r="D17" s="566"/>
      <c r="E17" s="566"/>
      <c r="F17" s="566"/>
    </row>
    <row r="18" spans="1:6" ht="14.25" customHeight="1" x14ac:dyDescent="0.35">
      <c r="A18" s="583" t="s">
        <v>193</v>
      </c>
      <c r="B18" s="584" t="s">
        <v>91</v>
      </c>
      <c r="C18" s="585" t="s">
        <v>58</v>
      </c>
      <c r="D18" s="185" t="s">
        <v>194</v>
      </c>
      <c r="E18" s="185" t="s">
        <v>149</v>
      </c>
      <c r="F18" s="588"/>
    </row>
    <row r="19" spans="1:6" ht="14.25" customHeight="1" x14ac:dyDescent="0.3">
      <c r="A19" s="575" t="s">
        <v>1274</v>
      </c>
      <c r="B19" s="575"/>
      <c r="C19" s="587" t="s">
        <v>1576</v>
      </c>
      <c r="D19" s="575"/>
      <c r="E19" s="575"/>
      <c r="F19" s="575"/>
    </row>
    <row r="20" spans="1:6" ht="14.25" customHeight="1" x14ac:dyDescent="0.3"/>
    <row r="21" spans="1:6" ht="14.25" customHeight="1" x14ac:dyDescent="0.3">
      <c r="B21" s="566"/>
      <c r="C21" s="566"/>
      <c r="D21" s="566"/>
      <c r="E21" s="566"/>
      <c r="F21" s="566"/>
    </row>
    <row r="22" spans="1:6" ht="14.25" customHeight="1" x14ac:dyDescent="0.35">
      <c r="A22" s="583" t="s">
        <v>1861</v>
      </c>
      <c r="B22" s="584" t="s">
        <v>91</v>
      </c>
      <c r="C22" s="185" t="s">
        <v>58</v>
      </c>
      <c r="D22" s="185" t="s">
        <v>1862</v>
      </c>
      <c r="E22" s="185" t="s">
        <v>204</v>
      </c>
      <c r="F22" s="588"/>
    </row>
    <row r="23" spans="1:6" ht="14.25" customHeight="1" x14ac:dyDescent="0.3">
      <c r="A23" s="575" t="s">
        <v>1274</v>
      </c>
      <c r="B23" s="575"/>
      <c r="C23" s="575" t="s">
        <v>1863</v>
      </c>
      <c r="D23" s="575"/>
      <c r="E23" s="575"/>
      <c r="F23" s="575"/>
    </row>
    <row r="24" spans="1:6" ht="14.25" customHeight="1" x14ac:dyDescent="0.3"/>
    <row r="25" spans="1:6" ht="14.25" customHeight="1" x14ac:dyDescent="0.3"/>
    <row r="26" spans="1:6" ht="14.25" customHeight="1" x14ac:dyDescent="0.35">
      <c r="A26" s="583" t="s">
        <v>1865</v>
      </c>
      <c r="B26" s="584" t="s">
        <v>91</v>
      </c>
      <c r="C26" s="185" t="s">
        <v>58</v>
      </c>
      <c r="D26" s="185" t="s">
        <v>1866</v>
      </c>
      <c r="E26" s="185" t="s">
        <v>204</v>
      </c>
      <c r="F26" s="588"/>
    </row>
    <row r="27" spans="1:6" ht="14.25" customHeight="1" x14ac:dyDescent="0.3">
      <c r="A27" s="575" t="s">
        <v>1274</v>
      </c>
      <c r="B27" s="575"/>
      <c r="C27" s="575" t="s">
        <v>1867</v>
      </c>
      <c r="D27" s="575"/>
      <c r="E27" s="575"/>
      <c r="F27" s="575"/>
    </row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V1000"/>
  <sheetViews>
    <sheetView workbookViewId="0"/>
  </sheetViews>
  <sheetFormatPr baseColWidth="10" defaultColWidth="14.44140625" defaultRowHeight="15" customHeight="1" x14ac:dyDescent="0.3"/>
  <cols>
    <col min="1" max="1" width="7.33203125" customWidth="1"/>
    <col min="2" max="2" width="69.88671875" customWidth="1"/>
    <col min="3" max="3" width="9.5546875" customWidth="1"/>
    <col min="4" max="4" width="15.6640625" customWidth="1"/>
    <col min="5" max="6" width="10.6640625" customWidth="1"/>
    <col min="7" max="7" width="0.5546875" customWidth="1"/>
    <col min="8" max="8" width="0.109375" hidden="1" customWidth="1"/>
    <col min="9" max="9" width="1.44140625" hidden="1" customWidth="1"/>
    <col min="10" max="10" width="11.44140625" hidden="1" customWidth="1"/>
    <col min="11" max="11" width="13" hidden="1" customWidth="1"/>
    <col min="12" max="14" width="0.109375" hidden="1" customWidth="1"/>
    <col min="15" max="15" width="10.6640625" customWidth="1"/>
    <col min="16" max="16" width="6.5546875" customWidth="1"/>
    <col min="17" max="17" width="7" customWidth="1"/>
    <col min="18" max="18" width="5.6640625" customWidth="1"/>
    <col min="19" max="19" width="6.88671875" customWidth="1"/>
    <col min="20" max="20" width="6.33203125" customWidth="1"/>
    <col min="21" max="35" width="0.109375" hidden="1" customWidth="1"/>
    <col min="36" max="36" width="7.88671875" customWidth="1"/>
    <col min="37" max="37" width="6.33203125" customWidth="1"/>
    <col min="38" max="38" width="5.5546875" customWidth="1"/>
    <col min="39" max="39" width="5.88671875" customWidth="1"/>
    <col min="40" max="40" width="6.33203125" customWidth="1"/>
    <col min="41" max="41" width="6.88671875" customWidth="1"/>
    <col min="42" max="43" width="10.6640625" customWidth="1"/>
    <col min="44" max="44" width="0.109375" hidden="1" customWidth="1"/>
    <col min="45" max="48" width="10.6640625" customWidth="1"/>
  </cols>
  <sheetData>
    <row r="1" spans="1:48" ht="59.25" customHeight="1" x14ac:dyDescent="0.3">
      <c r="A1" s="694" t="s">
        <v>7</v>
      </c>
      <c r="B1" s="726" t="s">
        <v>8</v>
      </c>
      <c r="C1" s="723" t="s">
        <v>10</v>
      </c>
      <c r="D1" s="726" t="s">
        <v>11</v>
      </c>
      <c r="E1" s="727" t="s">
        <v>12</v>
      </c>
      <c r="F1" s="725" t="s">
        <v>13</v>
      </c>
      <c r="G1" s="726" t="s">
        <v>14</v>
      </c>
      <c r="H1" s="726" t="s">
        <v>15</v>
      </c>
      <c r="I1" s="694" t="s">
        <v>16</v>
      </c>
      <c r="J1" s="694" t="s">
        <v>17</v>
      </c>
      <c r="K1" s="694" t="s">
        <v>18</v>
      </c>
      <c r="L1" s="724" t="s">
        <v>19</v>
      </c>
      <c r="M1" s="724" t="s">
        <v>20</v>
      </c>
      <c r="N1" s="694" t="s">
        <v>21</v>
      </c>
      <c r="O1" s="694" t="s">
        <v>22</v>
      </c>
      <c r="P1" s="720" t="s">
        <v>23</v>
      </c>
      <c r="Q1" s="691"/>
      <c r="R1" s="691"/>
      <c r="S1" s="691"/>
      <c r="T1" s="696"/>
      <c r="U1" s="721" t="s">
        <v>24</v>
      </c>
      <c r="V1" s="691"/>
      <c r="W1" s="691"/>
      <c r="X1" s="691"/>
      <c r="Y1" s="698"/>
      <c r="Z1" s="721" t="s">
        <v>25</v>
      </c>
      <c r="AA1" s="691"/>
      <c r="AB1" s="691"/>
      <c r="AC1" s="691"/>
      <c r="AD1" s="698"/>
      <c r="AE1" s="721" t="s">
        <v>26</v>
      </c>
      <c r="AF1" s="691"/>
      <c r="AG1" s="691"/>
      <c r="AH1" s="691"/>
      <c r="AI1" s="698"/>
      <c r="AJ1" s="722" t="s">
        <v>28</v>
      </c>
      <c r="AK1" s="691"/>
      <c r="AL1" s="691"/>
      <c r="AM1" s="691"/>
      <c r="AN1" s="701"/>
      <c r="AO1" s="592" t="s">
        <v>1875</v>
      </c>
      <c r="AP1" s="723" t="s">
        <v>30</v>
      </c>
      <c r="AQ1" s="593" t="s">
        <v>30</v>
      </c>
      <c r="AR1" s="24"/>
      <c r="AS1" s="694" t="s">
        <v>31</v>
      </c>
      <c r="AT1" s="694" t="s">
        <v>1876</v>
      </c>
      <c r="AU1" s="694" t="s">
        <v>34</v>
      </c>
      <c r="AV1" s="694" t="s">
        <v>35</v>
      </c>
    </row>
    <row r="2" spans="1:48" ht="34.5" hidden="1" customHeight="1" x14ac:dyDescent="0.35">
      <c r="A2" s="666"/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594">
        <v>1</v>
      </c>
      <c r="Q2" s="594">
        <v>2</v>
      </c>
      <c r="R2" s="594">
        <v>3</v>
      </c>
      <c r="S2" s="594">
        <v>4</v>
      </c>
      <c r="T2" s="595">
        <v>5</v>
      </c>
      <c r="U2" s="596">
        <v>1</v>
      </c>
      <c r="V2" s="597">
        <v>2</v>
      </c>
      <c r="W2" s="597">
        <v>3</v>
      </c>
      <c r="X2" s="597">
        <v>4</v>
      </c>
      <c r="Y2" s="598">
        <v>5</v>
      </c>
      <c r="Z2" s="596">
        <v>1</v>
      </c>
      <c r="AA2" s="597">
        <v>2</v>
      </c>
      <c r="AB2" s="597">
        <v>3</v>
      </c>
      <c r="AC2" s="597">
        <v>4</v>
      </c>
      <c r="AD2" s="598">
        <v>5</v>
      </c>
      <c r="AE2" s="596">
        <v>1</v>
      </c>
      <c r="AF2" s="597">
        <v>2</v>
      </c>
      <c r="AG2" s="597">
        <v>3</v>
      </c>
      <c r="AH2" s="597">
        <v>4</v>
      </c>
      <c r="AI2" s="598">
        <v>5</v>
      </c>
      <c r="AJ2" s="599">
        <v>1</v>
      </c>
      <c r="AK2" s="594">
        <v>2</v>
      </c>
      <c r="AL2" s="594">
        <v>3</v>
      </c>
      <c r="AM2" s="594">
        <v>4</v>
      </c>
      <c r="AN2" s="594">
        <v>5</v>
      </c>
      <c r="AO2" s="600"/>
      <c r="AP2" s="666"/>
      <c r="AQ2" s="601"/>
      <c r="AR2" s="601"/>
      <c r="AS2" s="666"/>
      <c r="AT2" s="666"/>
      <c r="AU2" s="666"/>
      <c r="AV2" s="666"/>
    </row>
    <row r="3" spans="1:48" ht="24.75" customHeight="1" x14ac:dyDescent="0.3">
      <c r="A3" s="602">
        <v>1</v>
      </c>
      <c r="B3" s="453" t="s">
        <v>1877</v>
      </c>
      <c r="C3" s="452" t="s">
        <v>38</v>
      </c>
      <c r="D3" s="603" t="s">
        <v>334</v>
      </c>
      <c r="E3" s="496" t="s">
        <v>1878</v>
      </c>
      <c r="F3" s="604"/>
      <c r="G3" s="605"/>
      <c r="H3" s="604"/>
      <c r="I3" s="452" t="s">
        <v>1879</v>
      </c>
      <c r="J3" s="606"/>
      <c r="K3" s="607">
        <v>44592</v>
      </c>
      <c r="L3" s="608"/>
      <c r="M3" s="608"/>
      <c r="N3" s="427"/>
      <c r="O3" s="609">
        <v>6</v>
      </c>
      <c r="P3" s="610">
        <f t="shared" ref="P3:P6" si="0">O3</f>
        <v>6</v>
      </c>
      <c r="Q3" s="611">
        <f t="shared" ref="Q3:T3" si="1">AJ3</f>
        <v>6</v>
      </c>
      <c r="R3" s="611">
        <f t="shared" si="1"/>
        <v>6</v>
      </c>
      <c r="S3" s="611">
        <f t="shared" si="1"/>
        <v>6</v>
      </c>
      <c r="T3" s="612">
        <f t="shared" si="1"/>
        <v>6</v>
      </c>
      <c r="U3" s="613"/>
      <c r="V3" s="604"/>
      <c r="W3" s="604"/>
      <c r="X3" s="604"/>
      <c r="Y3" s="614"/>
      <c r="Z3" s="615"/>
      <c r="AA3" s="604"/>
      <c r="AB3" s="604"/>
      <c r="AC3" s="604"/>
      <c r="AD3" s="614"/>
      <c r="AE3" s="615"/>
      <c r="AF3" s="604"/>
      <c r="AG3" s="604"/>
      <c r="AH3" s="604"/>
      <c r="AI3" s="614"/>
      <c r="AJ3" s="616">
        <f t="shared" ref="AJ3:AN3" si="2">P3-Z3+AE3+U3</f>
        <v>6</v>
      </c>
      <c r="AK3" s="611">
        <f t="shared" si="2"/>
        <v>6</v>
      </c>
      <c r="AL3" s="611">
        <f t="shared" si="2"/>
        <v>6</v>
      </c>
      <c r="AM3" s="611">
        <f t="shared" si="2"/>
        <v>6</v>
      </c>
      <c r="AN3" s="611">
        <f t="shared" si="2"/>
        <v>6</v>
      </c>
      <c r="AO3" s="604"/>
      <c r="AP3" s="609">
        <f t="shared" ref="AP3:AP6" si="3">AN3</f>
        <v>6</v>
      </c>
      <c r="AQ3" s="609">
        <v>6</v>
      </c>
      <c r="AR3" s="609">
        <f t="shared" ref="AR3:AR6" si="4">AP3-AQ3</f>
        <v>0</v>
      </c>
      <c r="AS3" s="452"/>
      <c r="AT3" s="452"/>
      <c r="AU3" s="452"/>
      <c r="AV3" s="452"/>
    </row>
    <row r="4" spans="1:48" ht="26.25" customHeight="1" x14ac:dyDescent="0.3">
      <c r="A4" s="617">
        <v>2</v>
      </c>
      <c r="B4" s="618" t="s">
        <v>1880</v>
      </c>
      <c r="C4" s="191" t="s">
        <v>38</v>
      </c>
      <c r="D4" s="619" t="s">
        <v>58</v>
      </c>
      <c r="E4" s="620" t="s">
        <v>1881</v>
      </c>
      <c r="F4" s="191"/>
      <c r="G4" s="618"/>
      <c r="H4" s="191"/>
      <c r="I4" s="191" t="s">
        <v>1882</v>
      </c>
      <c r="J4" s="621" t="s">
        <v>58</v>
      </c>
      <c r="K4" s="622">
        <v>44592</v>
      </c>
      <c r="L4" s="539"/>
      <c r="M4" s="539"/>
      <c r="N4" s="191"/>
      <c r="O4" s="539">
        <v>3</v>
      </c>
      <c r="P4" s="548">
        <f t="shared" si="0"/>
        <v>3</v>
      </c>
      <c r="Q4" s="549">
        <f t="shared" ref="Q4:T4" si="5">AJ4</f>
        <v>3</v>
      </c>
      <c r="R4" s="549">
        <f t="shared" si="5"/>
        <v>3</v>
      </c>
      <c r="S4" s="549">
        <f t="shared" si="5"/>
        <v>3</v>
      </c>
      <c r="T4" s="550">
        <f t="shared" si="5"/>
        <v>3</v>
      </c>
      <c r="U4" s="551"/>
      <c r="V4" s="537"/>
      <c r="W4" s="537"/>
      <c r="X4" s="537"/>
      <c r="Y4" s="538"/>
      <c r="Z4" s="623"/>
      <c r="AA4" s="536"/>
      <c r="AB4" s="537"/>
      <c r="AC4" s="537"/>
      <c r="AD4" s="538"/>
      <c r="AE4" s="552"/>
      <c r="AF4" s="537"/>
      <c r="AG4" s="537"/>
      <c r="AH4" s="537"/>
      <c r="AI4" s="538"/>
      <c r="AJ4" s="553">
        <f t="shared" ref="AJ4:AN4" si="6">P4-Z4+AE4+U4</f>
        <v>3</v>
      </c>
      <c r="AK4" s="549">
        <f t="shared" si="6"/>
        <v>3</v>
      </c>
      <c r="AL4" s="549">
        <f t="shared" si="6"/>
        <v>3</v>
      </c>
      <c r="AM4" s="549">
        <f t="shared" si="6"/>
        <v>3</v>
      </c>
      <c r="AN4" s="549">
        <f t="shared" si="6"/>
        <v>3</v>
      </c>
      <c r="AO4" s="537"/>
      <c r="AP4" s="539">
        <f t="shared" si="3"/>
        <v>3</v>
      </c>
      <c r="AQ4" s="624">
        <v>3</v>
      </c>
      <c r="AR4" s="539">
        <f t="shared" si="4"/>
        <v>0</v>
      </c>
      <c r="AS4" s="191"/>
      <c r="AT4" s="191"/>
      <c r="AU4" s="191"/>
      <c r="AV4" s="191"/>
    </row>
    <row r="5" spans="1:48" ht="27.75" customHeight="1" x14ac:dyDescent="0.3">
      <c r="A5" s="625">
        <v>3</v>
      </c>
      <c r="B5" s="626" t="s">
        <v>1883</v>
      </c>
      <c r="C5" s="191" t="s">
        <v>38</v>
      </c>
      <c r="D5" s="537"/>
      <c r="E5" s="191" t="s">
        <v>406</v>
      </c>
      <c r="F5" s="191"/>
      <c r="G5" s="626"/>
      <c r="H5" s="191"/>
      <c r="I5" s="191" t="s">
        <v>1884</v>
      </c>
      <c r="J5" s="191" t="s">
        <v>72</v>
      </c>
      <c r="K5" s="627">
        <v>44943</v>
      </c>
      <c r="L5" s="628">
        <v>2015</v>
      </c>
      <c r="M5" s="628">
        <v>451</v>
      </c>
      <c r="N5" s="629"/>
      <c r="O5" s="539">
        <v>14</v>
      </c>
      <c r="P5" s="548">
        <f t="shared" si="0"/>
        <v>14</v>
      </c>
      <c r="Q5" s="549">
        <f t="shared" ref="Q5:T5" si="7">AJ5</f>
        <v>14</v>
      </c>
      <c r="R5" s="549">
        <f t="shared" si="7"/>
        <v>14</v>
      </c>
      <c r="S5" s="549">
        <f t="shared" si="7"/>
        <v>14</v>
      </c>
      <c r="T5" s="550">
        <f t="shared" si="7"/>
        <v>14</v>
      </c>
      <c r="U5" s="551"/>
      <c r="V5" s="537"/>
      <c r="W5" s="537"/>
      <c r="X5" s="537"/>
      <c r="Y5" s="538"/>
      <c r="Z5" s="623"/>
      <c r="AA5" s="536"/>
      <c r="AB5" s="537"/>
      <c r="AC5" s="537"/>
      <c r="AD5" s="538"/>
      <c r="AE5" s="552"/>
      <c r="AF5" s="537"/>
      <c r="AG5" s="537"/>
      <c r="AH5" s="537"/>
      <c r="AI5" s="538"/>
      <c r="AJ5" s="553">
        <f t="shared" ref="AJ5:AN5" si="8">P5-Z5+AE5+U5</f>
        <v>14</v>
      </c>
      <c r="AK5" s="549">
        <f t="shared" si="8"/>
        <v>14</v>
      </c>
      <c r="AL5" s="549">
        <f t="shared" si="8"/>
        <v>14</v>
      </c>
      <c r="AM5" s="549">
        <f t="shared" si="8"/>
        <v>14</v>
      </c>
      <c r="AN5" s="549">
        <f t="shared" si="8"/>
        <v>14</v>
      </c>
      <c r="AO5" s="537"/>
      <c r="AP5" s="539">
        <f t="shared" si="3"/>
        <v>14</v>
      </c>
      <c r="AQ5" s="539">
        <v>14</v>
      </c>
      <c r="AR5" s="539">
        <f t="shared" si="4"/>
        <v>0</v>
      </c>
      <c r="AS5" s="191"/>
      <c r="AT5" s="191"/>
      <c r="AU5" s="191"/>
      <c r="AV5" s="191"/>
    </row>
    <row r="6" spans="1:48" ht="30" customHeight="1" x14ac:dyDescent="0.3">
      <c r="A6" s="630">
        <v>4</v>
      </c>
      <c r="B6" s="626" t="s">
        <v>1886</v>
      </c>
      <c r="C6" s="191" t="s">
        <v>38</v>
      </c>
      <c r="D6" s="632" t="s">
        <v>334</v>
      </c>
      <c r="E6" s="531"/>
      <c r="F6" s="191"/>
      <c r="G6" s="626"/>
      <c r="H6" s="191"/>
      <c r="I6" s="633" t="s">
        <v>1889</v>
      </c>
      <c r="J6" s="629"/>
      <c r="K6" s="627">
        <v>44592</v>
      </c>
      <c r="L6" s="628"/>
      <c r="M6" s="628"/>
      <c r="N6" s="629"/>
      <c r="O6" s="539">
        <v>1</v>
      </c>
      <c r="P6" s="548">
        <f t="shared" si="0"/>
        <v>1</v>
      </c>
      <c r="Q6" s="549">
        <f t="shared" ref="Q6:T6" si="9">AJ6</f>
        <v>1</v>
      </c>
      <c r="R6" s="549">
        <f t="shared" si="9"/>
        <v>1</v>
      </c>
      <c r="S6" s="549">
        <f t="shared" si="9"/>
        <v>1</v>
      </c>
      <c r="T6" s="550">
        <f t="shared" si="9"/>
        <v>1</v>
      </c>
      <c r="U6" s="551"/>
      <c r="V6" s="537"/>
      <c r="W6" s="537"/>
      <c r="X6" s="537"/>
      <c r="Y6" s="538"/>
      <c r="Z6" s="623"/>
      <c r="AA6" s="536"/>
      <c r="AB6" s="537"/>
      <c r="AC6" s="537"/>
      <c r="AD6" s="538"/>
      <c r="AE6" s="552"/>
      <c r="AF6" s="537"/>
      <c r="AG6" s="537"/>
      <c r="AH6" s="537"/>
      <c r="AI6" s="538"/>
      <c r="AJ6" s="553">
        <f t="shared" ref="AJ6:AN6" si="10">P6-Z6+AE6+U6</f>
        <v>1</v>
      </c>
      <c r="AK6" s="549">
        <f t="shared" si="10"/>
        <v>1</v>
      </c>
      <c r="AL6" s="549">
        <f t="shared" si="10"/>
        <v>1</v>
      </c>
      <c r="AM6" s="549">
        <f t="shared" si="10"/>
        <v>1</v>
      </c>
      <c r="AN6" s="549">
        <f t="shared" si="10"/>
        <v>1</v>
      </c>
      <c r="AO6" s="537"/>
      <c r="AP6" s="539">
        <f t="shared" si="3"/>
        <v>1</v>
      </c>
      <c r="AQ6" s="539">
        <v>1</v>
      </c>
      <c r="AR6" s="539">
        <f t="shared" si="4"/>
        <v>0</v>
      </c>
      <c r="AS6" s="191"/>
      <c r="AT6" s="191"/>
      <c r="AU6" s="191"/>
      <c r="AV6" s="191"/>
    </row>
    <row r="7" spans="1:48" ht="14.25" customHeight="1" x14ac:dyDescent="0.3"/>
    <row r="8" spans="1:48" ht="26.25" customHeight="1" x14ac:dyDescent="0.3">
      <c r="A8" s="636">
        <v>6</v>
      </c>
      <c r="B8" s="637" t="s">
        <v>1903</v>
      </c>
      <c r="C8" s="638" t="s">
        <v>38</v>
      </c>
      <c r="D8" s="531"/>
      <c r="E8" s="531"/>
      <c r="F8" s="638"/>
      <c r="G8" s="637"/>
      <c r="H8" s="638"/>
      <c r="I8" s="191" t="s">
        <v>1906</v>
      </c>
      <c r="J8" s="629"/>
      <c r="K8" s="627">
        <v>44592</v>
      </c>
      <c r="L8" s="628"/>
      <c r="M8" s="628"/>
      <c r="N8" s="629"/>
      <c r="O8" s="539">
        <v>1</v>
      </c>
      <c r="P8" s="548">
        <f t="shared" ref="P8:P27" si="11">O8</f>
        <v>1</v>
      </c>
      <c r="Q8" s="549">
        <f t="shared" ref="Q8:T8" si="12">AJ8</f>
        <v>1</v>
      </c>
      <c r="R8" s="549">
        <f t="shared" si="12"/>
        <v>1</v>
      </c>
      <c r="S8" s="549">
        <f t="shared" si="12"/>
        <v>1</v>
      </c>
      <c r="T8" s="550">
        <f t="shared" si="12"/>
        <v>1</v>
      </c>
      <c r="U8" s="551"/>
      <c r="V8" s="537"/>
      <c r="W8" s="537"/>
      <c r="X8" s="537"/>
      <c r="Y8" s="538"/>
      <c r="Z8" s="623"/>
      <c r="AA8" s="536"/>
      <c r="AB8" s="537"/>
      <c r="AC8" s="537"/>
      <c r="AD8" s="538"/>
      <c r="AE8" s="552"/>
      <c r="AF8" s="537"/>
      <c r="AG8" s="537"/>
      <c r="AH8" s="537"/>
      <c r="AI8" s="538"/>
      <c r="AJ8" s="553">
        <f t="shared" ref="AJ8:AN8" si="13">P8-Z8+AE8+U8</f>
        <v>1</v>
      </c>
      <c r="AK8" s="549">
        <f t="shared" si="13"/>
        <v>1</v>
      </c>
      <c r="AL8" s="549">
        <f t="shared" si="13"/>
        <v>1</v>
      </c>
      <c r="AM8" s="549">
        <f t="shared" si="13"/>
        <v>1</v>
      </c>
      <c r="AN8" s="549">
        <f t="shared" si="13"/>
        <v>1</v>
      </c>
      <c r="AO8" s="537"/>
      <c r="AP8" s="539">
        <f t="shared" ref="AP8:AP27" si="14">AN8</f>
        <v>1</v>
      </c>
      <c r="AQ8" s="539">
        <v>1</v>
      </c>
      <c r="AR8" s="539">
        <f t="shared" ref="AR8:AR27" si="15">AP8-AQ8</f>
        <v>0</v>
      </c>
      <c r="AS8" s="191"/>
      <c r="AT8" s="191"/>
      <c r="AU8" s="191"/>
      <c r="AV8" s="191"/>
    </row>
    <row r="9" spans="1:48" ht="24" customHeight="1" x14ac:dyDescent="0.3">
      <c r="A9" s="640">
        <v>7</v>
      </c>
      <c r="B9" s="626" t="s">
        <v>1915</v>
      </c>
      <c r="C9" s="638" t="s">
        <v>38</v>
      </c>
      <c r="D9" s="531" t="s">
        <v>98</v>
      </c>
      <c r="E9" s="531" t="s">
        <v>1916</v>
      </c>
      <c r="F9" s="191"/>
      <c r="G9" s="626"/>
      <c r="H9" s="191"/>
      <c r="I9" s="191" t="s">
        <v>1920</v>
      </c>
      <c r="J9" s="191" t="s">
        <v>72</v>
      </c>
      <c r="K9" s="627">
        <v>45253</v>
      </c>
      <c r="L9" s="628">
        <v>4848</v>
      </c>
      <c r="M9" s="628">
        <v>470</v>
      </c>
      <c r="N9" s="629"/>
      <c r="O9" s="539">
        <v>1</v>
      </c>
      <c r="P9" s="548">
        <f t="shared" si="11"/>
        <v>1</v>
      </c>
      <c r="Q9" s="549">
        <f t="shared" ref="Q9:T9" si="16">AJ9</f>
        <v>1</v>
      </c>
      <c r="R9" s="549">
        <f t="shared" si="16"/>
        <v>1</v>
      </c>
      <c r="S9" s="549">
        <f t="shared" si="16"/>
        <v>1</v>
      </c>
      <c r="T9" s="550">
        <f t="shared" si="16"/>
        <v>1</v>
      </c>
      <c r="U9" s="551"/>
      <c r="V9" s="537"/>
      <c r="W9" s="537"/>
      <c r="X9" s="537"/>
      <c r="Y9" s="538"/>
      <c r="Z9" s="623"/>
      <c r="AA9" s="536"/>
      <c r="AB9" s="537"/>
      <c r="AC9" s="537"/>
      <c r="AD9" s="538"/>
      <c r="AE9" s="552"/>
      <c r="AF9" s="537"/>
      <c r="AG9" s="537"/>
      <c r="AH9" s="537"/>
      <c r="AI9" s="538"/>
      <c r="AJ9" s="553">
        <f t="shared" ref="AJ9:AN9" si="17">P9-Z9+AE9+U9</f>
        <v>1</v>
      </c>
      <c r="AK9" s="549">
        <f t="shared" si="17"/>
        <v>1</v>
      </c>
      <c r="AL9" s="549">
        <f t="shared" si="17"/>
        <v>1</v>
      </c>
      <c r="AM9" s="549">
        <f t="shared" si="17"/>
        <v>1</v>
      </c>
      <c r="AN9" s="549">
        <f t="shared" si="17"/>
        <v>1</v>
      </c>
      <c r="AO9" s="537"/>
      <c r="AP9" s="539">
        <f t="shared" si="14"/>
        <v>1</v>
      </c>
      <c r="AQ9" s="539">
        <v>1</v>
      </c>
      <c r="AR9" s="539">
        <f t="shared" si="15"/>
        <v>0</v>
      </c>
      <c r="AS9" s="191"/>
      <c r="AT9" s="191"/>
      <c r="AU9" s="191"/>
      <c r="AV9" s="191"/>
    </row>
    <row r="10" spans="1:48" ht="24" customHeight="1" x14ac:dyDescent="0.3">
      <c r="A10" s="640">
        <v>8</v>
      </c>
      <c r="B10" s="626" t="s">
        <v>1926</v>
      </c>
      <c r="C10" s="638" t="s">
        <v>38</v>
      </c>
      <c r="D10" s="531" t="s">
        <v>1927</v>
      </c>
      <c r="E10" s="531" t="s">
        <v>59</v>
      </c>
      <c r="F10" s="191"/>
      <c r="G10" s="626"/>
      <c r="H10" s="191"/>
      <c r="I10" s="191" t="s">
        <v>1928</v>
      </c>
      <c r="J10" s="191" t="s">
        <v>72</v>
      </c>
      <c r="K10" s="627">
        <v>44592</v>
      </c>
      <c r="L10" s="628"/>
      <c r="M10" s="628"/>
      <c r="N10" s="629"/>
      <c r="O10" s="539">
        <v>5</v>
      </c>
      <c r="P10" s="548">
        <f t="shared" si="11"/>
        <v>5</v>
      </c>
      <c r="Q10" s="549">
        <f t="shared" ref="Q10:T10" si="18">AJ10</f>
        <v>5</v>
      </c>
      <c r="R10" s="549">
        <f t="shared" si="18"/>
        <v>5</v>
      </c>
      <c r="S10" s="549">
        <f t="shared" si="18"/>
        <v>5</v>
      </c>
      <c r="T10" s="550">
        <f t="shared" si="18"/>
        <v>5</v>
      </c>
      <c r="U10" s="551"/>
      <c r="V10" s="537"/>
      <c r="W10" s="537"/>
      <c r="X10" s="537"/>
      <c r="Y10" s="538"/>
      <c r="Z10" s="623"/>
      <c r="AA10" s="536"/>
      <c r="AB10" s="537"/>
      <c r="AC10" s="537"/>
      <c r="AD10" s="538"/>
      <c r="AE10" s="552"/>
      <c r="AF10" s="537"/>
      <c r="AG10" s="537"/>
      <c r="AH10" s="537"/>
      <c r="AI10" s="538"/>
      <c r="AJ10" s="553">
        <f t="shared" ref="AJ10:AN10" si="19">P10-Z10+AE10+U10</f>
        <v>5</v>
      </c>
      <c r="AK10" s="549">
        <f t="shared" si="19"/>
        <v>5</v>
      </c>
      <c r="AL10" s="549">
        <f t="shared" si="19"/>
        <v>5</v>
      </c>
      <c r="AM10" s="549">
        <f t="shared" si="19"/>
        <v>5</v>
      </c>
      <c r="AN10" s="549">
        <f t="shared" si="19"/>
        <v>5</v>
      </c>
      <c r="AO10" s="537"/>
      <c r="AP10" s="539">
        <f t="shared" si="14"/>
        <v>5</v>
      </c>
      <c r="AQ10" s="539">
        <v>5</v>
      </c>
      <c r="AR10" s="539">
        <f t="shared" si="15"/>
        <v>0</v>
      </c>
      <c r="AS10" s="191"/>
      <c r="AT10" s="191"/>
      <c r="AU10" s="191"/>
      <c r="AV10" s="191"/>
    </row>
    <row r="11" spans="1:48" ht="21" customHeight="1" x14ac:dyDescent="0.3">
      <c r="A11" s="640">
        <v>9</v>
      </c>
      <c r="B11" s="626" t="s">
        <v>1935</v>
      </c>
      <c r="C11" s="638" t="s">
        <v>38</v>
      </c>
      <c r="D11" s="531" t="s">
        <v>59</v>
      </c>
      <c r="E11" s="531" t="s">
        <v>1937</v>
      </c>
      <c r="F11" s="191"/>
      <c r="G11" s="626"/>
      <c r="H11" s="191"/>
      <c r="I11" s="191" t="s">
        <v>1938</v>
      </c>
      <c r="J11" s="191" t="s">
        <v>72</v>
      </c>
      <c r="K11" s="627">
        <v>44592</v>
      </c>
      <c r="L11" s="628"/>
      <c r="M11" s="628"/>
      <c r="N11" s="629"/>
      <c r="O11" s="539">
        <v>15</v>
      </c>
      <c r="P11" s="548">
        <f t="shared" si="11"/>
        <v>15</v>
      </c>
      <c r="Q11" s="549">
        <f t="shared" ref="Q11:T11" si="20">AJ11</f>
        <v>15</v>
      </c>
      <c r="R11" s="549">
        <f t="shared" si="20"/>
        <v>15</v>
      </c>
      <c r="S11" s="549">
        <f t="shared" si="20"/>
        <v>15</v>
      </c>
      <c r="T11" s="550">
        <f t="shared" si="20"/>
        <v>15</v>
      </c>
      <c r="U11" s="551"/>
      <c r="V11" s="537"/>
      <c r="W11" s="537"/>
      <c r="X11" s="537"/>
      <c r="Y11" s="538"/>
      <c r="Z11" s="623"/>
      <c r="AA11" s="536"/>
      <c r="AB11" s="537"/>
      <c r="AC11" s="537"/>
      <c r="AD11" s="538"/>
      <c r="AE11" s="552"/>
      <c r="AF11" s="537"/>
      <c r="AG11" s="537"/>
      <c r="AH11" s="537"/>
      <c r="AI11" s="538"/>
      <c r="AJ11" s="553">
        <f t="shared" ref="AJ11:AN11" si="21">P11-Z11+AE11+U11</f>
        <v>15</v>
      </c>
      <c r="AK11" s="549">
        <f t="shared" si="21"/>
        <v>15</v>
      </c>
      <c r="AL11" s="549">
        <f t="shared" si="21"/>
        <v>15</v>
      </c>
      <c r="AM11" s="549">
        <f t="shared" si="21"/>
        <v>15</v>
      </c>
      <c r="AN11" s="549">
        <f t="shared" si="21"/>
        <v>15</v>
      </c>
      <c r="AO11" s="537"/>
      <c r="AP11" s="539">
        <f t="shared" si="14"/>
        <v>15</v>
      </c>
      <c r="AQ11" s="539">
        <v>15</v>
      </c>
      <c r="AR11" s="539">
        <f t="shared" si="15"/>
        <v>0</v>
      </c>
      <c r="AS11" s="191"/>
      <c r="AT11" s="191"/>
      <c r="AU11" s="191"/>
      <c r="AV11" s="191"/>
    </row>
    <row r="12" spans="1:48" ht="20.25" customHeight="1" x14ac:dyDescent="0.3">
      <c r="A12" s="640">
        <v>10</v>
      </c>
      <c r="B12" s="626" t="s">
        <v>1940</v>
      </c>
      <c r="C12" s="638" t="s">
        <v>38</v>
      </c>
      <c r="D12" s="531" t="s">
        <v>59</v>
      </c>
      <c r="E12" s="531" t="s">
        <v>708</v>
      </c>
      <c r="F12" s="191"/>
      <c r="G12" s="626"/>
      <c r="H12" s="191"/>
      <c r="I12" s="191" t="s">
        <v>1941</v>
      </c>
      <c r="J12" s="191" t="s">
        <v>72</v>
      </c>
      <c r="K12" s="627">
        <v>44592</v>
      </c>
      <c r="L12" s="628"/>
      <c r="M12" s="628"/>
      <c r="N12" s="629"/>
      <c r="O12" s="539">
        <v>15</v>
      </c>
      <c r="P12" s="548">
        <f t="shared" si="11"/>
        <v>15</v>
      </c>
      <c r="Q12" s="549">
        <f t="shared" ref="Q12:T12" si="22">AJ12</f>
        <v>15</v>
      </c>
      <c r="R12" s="549">
        <f t="shared" si="22"/>
        <v>15</v>
      </c>
      <c r="S12" s="549">
        <f t="shared" si="22"/>
        <v>15</v>
      </c>
      <c r="T12" s="550">
        <f t="shared" si="22"/>
        <v>15</v>
      </c>
      <c r="U12" s="551"/>
      <c r="V12" s="537"/>
      <c r="W12" s="537"/>
      <c r="X12" s="537"/>
      <c r="Y12" s="538"/>
      <c r="Z12" s="623"/>
      <c r="AA12" s="536"/>
      <c r="AB12" s="537"/>
      <c r="AC12" s="537"/>
      <c r="AD12" s="538"/>
      <c r="AE12" s="552"/>
      <c r="AF12" s="537"/>
      <c r="AG12" s="537"/>
      <c r="AH12" s="537"/>
      <c r="AI12" s="538"/>
      <c r="AJ12" s="553">
        <f t="shared" ref="AJ12:AN12" si="23">P12-Z12+AE12+U12</f>
        <v>15</v>
      </c>
      <c r="AK12" s="549">
        <f t="shared" si="23"/>
        <v>15</v>
      </c>
      <c r="AL12" s="549">
        <f t="shared" si="23"/>
        <v>15</v>
      </c>
      <c r="AM12" s="549">
        <f t="shared" si="23"/>
        <v>15</v>
      </c>
      <c r="AN12" s="549">
        <f t="shared" si="23"/>
        <v>15</v>
      </c>
      <c r="AO12" s="537"/>
      <c r="AP12" s="539">
        <f t="shared" si="14"/>
        <v>15</v>
      </c>
      <c r="AQ12" s="539">
        <v>15</v>
      </c>
      <c r="AR12" s="539">
        <f t="shared" si="15"/>
        <v>0</v>
      </c>
      <c r="AS12" s="191"/>
      <c r="AT12" s="191"/>
      <c r="AU12" s="191"/>
      <c r="AV12" s="191"/>
    </row>
    <row r="13" spans="1:48" ht="20.25" customHeight="1" x14ac:dyDescent="0.3">
      <c r="A13" s="640">
        <v>11</v>
      </c>
      <c r="B13" s="626" t="s">
        <v>1942</v>
      </c>
      <c r="C13" s="638" t="s">
        <v>38</v>
      </c>
      <c r="D13" s="531" t="s">
        <v>59</v>
      </c>
      <c r="E13" s="531" t="s">
        <v>1943</v>
      </c>
      <c r="F13" s="191"/>
      <c r="G13" s="626"/>
      <c r="H13" s="191"/>
      <c r="I13" s="191" t="s">
        <v>1944</v>
      </c>
      <c r="J13" s="191" t="s">
        <v>72</v>
      </c>
      <c r="K13" s="627">
        <v>44592</v>
      </c>
      <c r="L13" s="628"/>
      <c r="M13" s="628"/>
      <c r="N13" s="629"/>
      <c r="O13" s="539">
        <v>3</v>
      </c>
      <c r="P13" s="548">
        <f t="shared" si="11"/>
        <v>3</v>
      </c>
      <c r="Q13" s="549">
        <f t="shared" ref="Q13:T13" si="24">AJ13</f>
        <v>3</v>
      </c>
      <c r="R13" s="549">
        <f t="shared" si="24"/>
        <v>3</v>
      </c>
      <c r="S13" s="549">
        <f t="shared" si="24"/>
        <v>3</v>
      </c>
      <c r="T13" s="550">
        <f t="shared" si="24"/>
        <v>3</v>
      </c>
      <c r="U13" s="551"/>
      <c r="V13" s="537"/>
      <c r="W13" s="537"/>
      <c r="X13" s="537"/>
      <c r="Y13" s="538"/>
      <c r="Z13" s="623"/>
      <c r="AA13" s="536"/>
      <c r="AB13" s="537"/>
      <c r="AC13" s="537"/>
      <c r="AD13" s="538"/>
      <c r="AE13" s="552"/>
      <c r="AF13" s="537"/>
      <c r="AG13" s="537"/>
      <c r="AH13" s="537"/>
      <c r="AI13" s="538"/>
      <c r="AJ13" s="553">
        <f t="shared" ref="AJ13:AN13" si="25">P13-Z13+AE13+U13</f>
        <v>3</v>
      </c>
      <c r="AK13" s="549">
        <f t="shared" si="25"/>
        <v>3</v>
      </c>
      <c r="AL13" s="549">
        <f t="shared" si="25"/>
        <v>3</v>
      </c>
      <c r="AM13" s="549">
        <f t="shared" si="25"/>
        <v>3</v>
      </c>
      <c r="AN13" s="549">
        <f t="shared" si="25"/>
        <v>3</v>
      </c>
      <c r="AO13" s="537"/>
      <c r="AP13" s="539">
        <f t="shared" si="14"/>
        <v>3</v>
      </c>
      <c r="AQ13" s="539">
        <v>3</v>
      </c>
      <c r="AR13" s="539">
        <f t="shared" si="15"/>
        <v>0</v>
      </c>
      <c r="AS13" s="191"/>
      <c r="AT13" s="191"/>
      <c r="AU13" s="191"/>
      <c r="AV13" s="191"/>
    </row>
    <row r="14" spans="1:48" ht="21" customHeight="1" x14ac:dyDescent="0.3">
      <c r="A14" s="640">
        <v>12</v>
      </c>
      <c r="B14" s="626" t="s">
        <v>1945</v>
      </c>
      <c r="C14" s="638" t="s">
        <v>38</v>
      </c>
      <c r="D14" s="531" t="s">
        <v>59</v>
      </c>
      <c r="E14" s="531" t="s">
        <v>975</v>
      </c>
      <c r="F14" s="191"/>
      <c r="G14" s="626"/>
      <c r="H14" s="191"/>
      <c r="I14" s="191" t="s">
        <v>1946</v>
      </c>
      <c r="J14" s="191" t="s">
        <v>72</v>
      </c>
      <c r="K14" s="627">
        <v>44592</v>
      </c>
      <c r="L14" s="628"/>
      <c r="M14" s="628"/>
      <c r="N14" s="629"/>
      <c r="O14" s="539">
        <v>0</v>
      </c>
      <c r="P14" s="548">
        <f t="shared" si="11"/>
        <v>0</v>
      </c>
      <c r="Q14" s="549">
        <f t="shared" ref="Q14:T14" si="26">AJ14</f>
        <v>0</v>
      </c>
      <c r="R14" s="549">
        <f t="shared" si="26"/>
        <v>0</v>
      </c>
      <c r="S14" s="549">
        <f t="shared" si="26"/>
        <v>0</v>
      </c>
      <c r="T14" s="550">
        <f t="shared" si="26"/>
        <v>0</v>
      </c>
      <c r="U14" s="551"/>
      <c r="V14" s="537"/>
      <c r="W14" s="537"/>
      <c r="X14" s="537"/>
      <c r="Y14" s="538"/>
      <c r="Z14" s="623"/>
      <c r="AA14" s="536"/>
      <c r="AB14" s="537"/>
      <c r="AC14" s="537"/>
      <c r="AD14" s="538"/>
      <c r="AE14" s="552"/>
      <c r="AF14" s="537"/>
      <c r="AG14" s="537"/>
      <c r="AH14" s="537"/>
      <c r="AI14" s="538"/>
      <c r="AJ14" s="553">
        <f t="shared" ref="AJ14:AN14" si="27">P14-Z14+AE14+U14</f>
        <v>0</v>
      </c>
      <c r="AK14" s="549">
        <f t="shared" si="27"/>
        <v>0</v>
      </c>
      <c r="AL14" s="549">
        <f t="shared" si="27"/>
        <v>0</v>
      </c>
      <c r="AM14" s="549">
        <f t="shared" si="27"/>
        <v>0</v>
      </c>
      <c r="AN14" s="549">
        <f t="shared" si="27"/>
        <v>0</v>
      </c>
      <c r="AO14" s="537"/>
      <c r="AP14" s="539">
        <f t="shared" si="14"/>
        <v>0</v>
      </c>
      <c r="AQ14" s="539"/>
      <c r="AR14" s="539">
        <f t="shared" si="15"/>
        <v>0</v>
      </c>
      <c r="AS14" s="191"/>
      <c r="AT14" s="191"/>
      <c r="AU14" s="191"/>
      <c r="AV14" s="191"/>
    </row>
    <row r="15" spans="1:48" ht="20.25" customHeight="1" x14ac:dyDescent="0.3">
      <c r="A15" s="640">
        <v>13</v>
      </c>
      <c r="B15" s="626" t="s">
        <v>1947</v>
      </c>
      <c r="C15" s="638" t="s">
        <v>38</v>
      </c>
      <c r="D15" s="531" t="s">
        <v>59</v>
      </c>
      <c r="E15" s="531" t="s">
        <v>1149</v>
      </c>
      <c r="F15" s="191"/>
      <c r="G15" s="626"/>
      <c r="H15" s="191"/>
      <c r="I15" s="191" t="s">
        <v>1948</v>
      </c>
      <c r="J15" s="191" t="s">
        <v>72</v>
      </c>
      <c r="K15" s="627">
        <v>44592</v>
      </c>
      <c r="L15" s="628"/>
      <c r="M15" s="628"/>
      <c r="N15" s="629"/>
      <c r="O15" s="539">
        <v>0</v>
      </c>
      <c r="P15" s="548">
        <f t="shared" si="11"/>
        <v>0</v>
      </c>
      <c r="Q15" s="549">
        <f t="shared" ref="Q15:T15" si="28">AJ15</f>
        <v>0</v>
      </c>
      <c r="R15" s="549">
        <f t="shared" si="28"/>
        <v>0</v>
      </c>
      <c r="S15" s="549">
        <f t="shared" si="28"/>
        <v>0</v>
      </c>
      <c r="T15" s="550">
        <f t="shared" si="28"/>
        <v>0</v>
      </c>
      <c r="U15" s="551"/>
      <c r="V15" s="537"/>
      <c r="W15" s="537"/>
      <c r="X15" s="537"/>
      <c r="Y15" s="538"/>
      <c r="Z15" s="623"/>
      <c r="AA15" s="536"/>
      <c r="AB15" s="537"/>
      <c r="AC15" s="537"/>
      <c r="AD15" s="538"/>
      <c r="AE15" s="552"/>
      <c r="AF15" s="537"/>
      <c r="AG15" s="537"/>
      <c r="AH15" s="537"/>
      <c r="AI15" s="538"/>
      <c r="AJ15" s="553">
        <f t="shared" ref="AJ15:AN15" si="29">P15-Z15+AE15+U15</f>
        <v>0</v>
      </c>
      <c r="AK15" s="549">
        <f t="shared" si="29"/>
        <v>0</v>
      </c>
      <c r="AL15" s="549">
        <f t="shared" si="29"/>
        <v>0</v>
      </c>
      <c r="AM15" s="549">
        <f t="shared" si="29"/>
        <v>0</v>
      </c>
      <c r="AN15" s="549">
        <f t="shared" si="29"/>
        <v>0</v>
      </c>
      <c r="AO15" s="537"/>
      <c r="AP15" s="539">
        <f t="shared" si="14"/>
        <v>0</v>
      </c>
      <c r="AQ15" s="539"/>
      <c r="AR15" s="539">
        <f t="shared" si="15"/>
        <v>0</v>
      </c>
      <c r="AS15" s="191"/>
      <c r="AT15" s="191"/>
      <c r="AU15" s="191"/>
      <c r="AV15" s="191"/>
    </row>
    <row r="16" spans="1:48" ht="28.5" customHeight="1" x14ac:dyDescent="0.3">
      <c r="A16" s="640">
        <v>14</v>
      </c>
      <c r="B16" s="626" t="s">
        <v>1949</v>
      </c>
      <c r="C16" s="638" t="s">
        <v>38</v>
      </c>
      <c r="D16" s="531" t="s">
        <v>59</v>
      </c>
      <c r="E16" s="531" t="s">
        <v>1950</v>
      </c>
      <c r="F16" s="191"/>
      <c r="G16" s="626"/>
      <c r="H16" s="191"/>
      <c r="I16" s="191" t="s">
        <v>1951</v>
      </c>
      <c r="J16" s="191" t="s">
        <v>72</v>
      </c>
      <c r="K16" s="627">
        <v>44592</v>
      </c>
      <c r="L16" s="628"/>
      <c r="M16" s="628"/>
      <c r="N16" s="629"/>
      <c r="O16" s="539">
        <v>6</v>
      </c>
      <c r="P16" s="548">
        <f t="shared" si="11"/>
        <v>6</v>
      </c>
      <c r="Q16" s="549">
        <f t="shared" ref="Q16:T16" si="30">AJ16</f>
        <v>6</v>
      </c>
      <c r="R16" s="549">
        <f t="shared" si="30"/>
        <v>6</v>
      </c>
      <c r="S16" s="549">
        <f t="shared" si="30"/>
        <v>6</v>
      </c>
      <c r="T16" s="550">
        <f t="shared" si="30"/>
        <v>6</v>
      </c>
      <c r="U16" s="551"/>
      <c r="V16" s="537"/>
      <c r="W16" s="537"/>
      <c r="X16" s="537"/>
      <c r="Y16" s="538"/>
      <c r="Z16" s="623"/>
      <c r="AA16" s="536"/>
      <c r="AB16" s="537"/>
      <c r="AC16" s="537"/>
      <c r="AD16" s="538"/>
      <c r="AE16" s="552"/>
      <c r="AF16" s="537"/>
      <c r="AG16" s="537"/>
      <c r="AH16" s="537"/>
      <c r="AI16" s="538"/>
      <c r="AJ16" s="553">
        <f t="shared" ref="AJ16:AN16" si="31">P16-Z16+AE16+U16</f>
        <v>6</v>
      </c>
      <c r="AK16" s="549">
        <f t="shared" si="31"/>
        <v>6</v>
      </c>
      <c r="AL16" s="549">
        <f t="shared" si="31"/>
        <v>6</v>
      </c>
      <c r="AM16" s="549">
        <f t="shared" si="31"/>
        <v>6</v>
      </c>
      <c r="AN16" s="549">
        <f t="shared" si="31"/>
        <v>6</v>
      </c>
      <c r="AO16" s="537"/>
      <c r="AP16" s="539">
        <f t="shared" si="14"/>
        <v>6</v>
      </c>
      <c r="AQ16" s="539">
        <v>6</v>
      </c>
      <c r="AR16" s="539">
        <f t="shared" si="15"/>
        <v>0</v>
      </c>
      <c r="AS16" s="191"/>
      <c r="AT16" s="191"/>
      <c r="AU16" s="191"/>
      <c r="AV16" s="191"/>
    </row>
    <row r="17" spans="1:48" ht="22.5" customHeight="1" x14ac:dyDescent="0.3">
      <c r="A17" s="643">
        <v>15</v>
      </c>
      <c r="B17" s="626" t="s">
        <v>1952</v>
      </c>
      <c r="C17" s="191" t="s">
        <v>97</v>
      </c>
      <c r="D17" s="191" t="s">
        <v>411</v>
      </c>
      <c r="E17" s="191" t="s">
        <v>1953</v>
      </c>
      <c r="F17" s="191" t="s">
        <v>1954</v>
      </c>
      <c r="G17" s="626"/>
      <c r="H17" s="191" t="s">
        <v>1955</v>
      </c>
      <c r="I17" s="191" t="s">
        <v>1956</v>
      </c>
      <c r="J17" s="191" t="s">
        <v>72</v>
      </c>
      <c r="K17" s="622">
        <v>44592</v>
      </c>
      <c r="L17" s="539"/>
      <c r="M17" s="539"/>
      <c r="N17" s="191"/>
      <c r="O17" s="539">
        <v>0</v>
      </c>
      <c r="P17" s="548">
        <f t="shared" si="11"/>
        <v>0</v>
      </c>
      <c r="Q17" s="549">
        <f t="shared" ref="Q17:T17" si="32">AJ17</f>
        <v>0</v>
      </c>
      <c r="R17" s="549">
        <f t="shared" si="32"/>
        <v>0</v>
      </c>
      <c r="S17" s="549">
        <f t="shared" si="32"/>
        <v>0</v>
      </c>
      <c r="T17" s="550">
        <f t="shared" si="32"/>
        <v>0</v>
      </c>
      <c r="U17" s="551"/>
      <c r="V17" s="537"/>
      <c r="W17" s="537"/>
      <c r="X17" s="537"/>
      <c r="Y17" s="538"/>
      <c r="Z17" s="623"/>
      <c r="AA17" s="536"/>
      <c r="AB17" s="537"/>
      <c r="AC17" s="537"/>
      <c r="AD17" s="538"/>
      <c r="AE17" s="552"/>
      <c r="AF17" s="537"/>
      <c r="AG17" s="537"/>
      <c r="AH17" s="537"/>
      <c r="AI17" s="538"/>
      <c r="AJ17" s="553">
        <f t="shared" ref="AJ17:AN17" si="33">P17-Z17+AE17+U17</f>
        <v>0</v>
      </c>
      <c r="AK17" s="549">
        <f t="shared" si="33"/>
        <v>0</v>
      </c>
      <c r="AL17" s="549">
        <f t="shared" si="33"/>
        <v>0</v>
      </c>
      <c r="AM17" s="549">
        <f t="shared" si="33"/>
        <v>0</v>
      </c>
      <c r="AN17" s="549">
        <f t="shared" si="33"/>
        <v>0</v>
      </c>
      <c r="AO17" s="537"/>
      <c r="AP17" s="539">
        <f t="shared" si="14"/>
        <v>0</v>
      </c>
      <c r="AQ17" s="539"/>
      <c r="AR17" s="539">
        <f t="shared" si="15"/>
        <v>0</v>
      </c>
      <c r="AS17" s="191"/>
      <c r="AT17" s="191"/>
      <c r="AU17" s="191"/>
      <c r="AV17" s="191"/>
    </row>
    <row r="18" spans="1:48" ht="26.25" customHeight="1" x14ac:dyDescent="0.3">
      <c r="A18" s="617">
        <v>16</v>
      </c>
      <c r="B18" s="644" t="s">
        <v>1957</v>
      </c>
      <c r="C18" s="645" t="s">
        <v>38</v>
      </c>
      <c r="D18" s="619" t="s">
        <v>58</v>
      </c>
      <c r="E18" s="620" t="s">
        <v>465</v>
      </c>
      <c r="F18" s="645"/>
      <c r="G18" s="644"/>
      <c r="H18" s="645"/>
      <c r="I18" s="624" t="s">
        <v>1958</v>
      </c>
      <c r="J18" s="621" t="s">
        <v>58</v>
      </c>
      <c r="K18" s="622">
        <v>44592</v>
      </c>
      <c r="L18" s="539"/>
      <c r="M18" s="539"/>
      <c r="N18" s="191"/>
      <c r="O18" s="539">
        <v>4</v>
      </c>
      <c r="P18" s="548">
        <f t="shared" si="11"/>
        <v>4</v>
      </c>
      <c r="Q18" s="549">
        <f t="shared" ref="Q18:T18" si="34">AJ18</f>
        <v>4</v>
      </c>
      <c r="R18" s="549">
        <f t="shared" si="34"/>
        <v>4</v>
      </c>
      <c r="S18" s="549">
        <f t="shared" si="34"/>
        <v>4</v>
      </c>
      <c r="T18" s="550">
        <f t="shared" si="34"/>
        <v>4</v>
      </c>
      <c r="U18" s="551"/>
      <c r="V18" s="537"/>
      <c r="W18" s="537"/>
      <c r="X18" s="537"/>
      <c r="Y18" s="538"/>
      <c r="Z18" s="623"/>
      <c r="AA18" s="536"/>
      <c r="AB18" s="537"/>
      <c r="AC18" s="537"/>
      <c r="AD18" s="538"/>
      <c r="AE18" s="552"/>
      <c r="AF18" s="537"/>
      <c r="AG18" s="537"/>
      <c r="AH18" s="537"/>
      <c r="AI18" s="538"/>
      <c r="AJ18" s="553">
        <f t="shared" ref="AJ18:AN18" si="35">P18-Z18+AE18+U18</f>
        <v>4</v>
      </c>
      <c r="AK18" s="549">
        <f t="shared" si="35"/>
        <v>4</v>
      </c>
      <c r="AL18" s="549">
        <f t="shared" si="35"/>
        <v>4</v>
      </c>
      <c r="AM18" s="549">
        <f t="shared" si="35"/>
        <v>4</v>
      </c>
      <c r="AN18" s="549">
        <f t="shared" si="35"/>
        <v>4</v>
      </c>
      <c r="AO18" s="537"/>
      <c r="AP18" s="539">
        <f t="shared" si="14"/>
        <v>4</v>
      </c>
      <c r="AQ18" s="624">
        <v>4</v>
      </c>
      <c r="AR18" s="539">
        <f t="shared" si="15"/>
        <v>0</v>
      </c>
      <c r="AS18" s="191"/>
      <c r="AT18" s="191"/>
      <c r="AU18" s="191"/>
      <c r="AV18" s="191"/>
    </row>
    <row r="19" spans="1:48" ht="22.5" customHeight="1" x14ac:dyDescent="0.3">
      <c r="A19" s="625">
        <v>17</v>
      </c>
      <c r="B19" s="626" t="s">
        <v>1959</v>
      </c>
      <c r="C19" s="645" t="s">
        <v>410</v>
      </c>
      <c r="D19" s="191" t="s">
        <v>59</v>
      </c>
      <c r="E19" s="191" t="s">
        <v>59</v>
      </c>
      <c r="F19" s="191"/>
      <c r="G19" s="626"/>
      <c r="H19" s="191"/>
      <c r="I19" s="191" t="s">
        <v>1960</v>
      </c>
      <c r="J19" s="191" t="s">
        <v>72</v>
      </c>
      <c r="K19" s="627">
        <v>44592</v>
      </c>
      <c r="L19" s="628"/>
      <c r="M19" s="628"/>
      <c r="N19" s="629"/>
      <c r="O19" s="539">
        <v>2</v>
      </c>
      <c r="P19" s="548">
        <f t="shared" si="11"/>
        <v>2</v>
      </c>
      <c r="Q19" s="549">
        <f t="shared" ref="Q19:T19" si="36">AJ19</f>
        <v>2</v>
      </c>
      <c r="R19" s="549">
        <f t="shared" si="36"/>
        <v>2</v>
      </c>
      <c r="S19" s="549">
        <f t="shared" si="36"/>
        <v>2</v>
      </c>
      <c r="T19" s="550">
        <f t="shared" si="36"/>
        <v>2</v>
      </c>
      <c r="U19" s="551"/>
      <c r="V19" s="537"/>
      <c r="W19" s="537"/>
      <c r="X19" s="537"/>
      <c r="Y19" s="538"/>
      <c r="Z19" s="623"/>
      <c r="AA19" s="536"/>
      <c r="AB19" s="537"/>
      <c r="AC19" s="537"/>
      <c r="AD19" s="538"/>
      <c r="AE19" s="552"/>
      <c r="AF19" s="537"/>
      <c r="AG19" s="537"/>
      <c r="AH19" s="537"/>
      <c r="AI19" s="538"/>
      <c r="AJ19" s="553">
        <f t="shared" ref="AJ19:AN19" si="37">P19-Z19+AE19+U19</f>
        <v>2</v>
      </c>
      <c r="AK19" s="549">
        <f t="shared" si="37"/>
        <v>2</v>
      </c>
      <c r="AL19" s="549">
        <f t="shared" si="37"/>
        <v>2</v>
      </c>
      <c r="AM19" s="549">
        <f t="shared" si="37"/>
        <v>2</v>
      </c>
      <c r="AN19" s="549">
        <f t="shared" si="37"/>
        <v>2</v>
      </c>
      <c r="AO19" s="537"/>
      <c r="AP19" s="539">
        <f t="shared" si="14"/>
        <v>2</v>
      </c>
      <c r="AQ19" s="539">
        <v>2</v>
      </c>
      <c r="AR19" s="539">
        <f t="shared" si="15"/>
        <v>0</v>
      </c>
      <c r="AS19" s="191"/>
      <c r="AT19" s="191"/>
      <c r="AU19" s="191"/>
      <c r="AV19" s="191"/>
    </row>
    <row r="20" spans="1:48" ht="25.5" customHeight="1" x14ac:dyDescent="0.3">
      <c r="A20" s="630">
        <v>18</v>
      </c>
      <c r="B20" s="626" t="s">
        <v>1961</v>
      </c>
      <c r="C20" s="191" t="s">
        <v>52</v>
      </c>
      <c r="D20" s="646" t="s">
        <v>334</v>
      </c>
      <c r="E20" s="531" t="s">
        <v>1962</v>
      </c>
      <c r="F20" s="191"/>
      <c r="G20" s="626"/>
      <c r="H20" s="191"/>
      <c r="I20" s="638" t="s">
        <v>1963</v>
      </c>
      <c r="J20" s="629"/>
      <c r="K20" s="627">
        <v>44592</v>
      </c>
      <c r="L20" s="628"/>
      <c r="M20" s="628"/>
      <c r="N20" s="629"/>
      <c r="O20" s="539">
        <v>24</v>
      </c>
      <c r="P20" s="548">
        <f t="shared" si="11"/>
        <v>24</v>
      </c>
      <c r="Q20" s="549">
        <f t="shared" ref="Q20:T20" si="38">AJ20</f>
        <v>24</v>
      </c>
      <c r="R20" s="549">
        <f t="shared" si="38"/>
        <v>24</v>
      </c>
      <c r="S20" s="549">
        <f t="shared" si="38"/>
        <v>24</v>
      </c>
      <c r="T20" s="550">
        <f t="shared" si="38"/>
        <v>24</v>
      </c>
      <c r="U20" s="551"/>
      <c r="V20" s="537"/>
      <c r="W20" s="537"/>
      <c r="X20" s="537"/>
      <c r="Y20" s="538"/>
      <c r="Z20" s="623"/>
      <c r="AA20" s="536"/>
      <c r="AB20" s="537"/>
      <c r="AC20" s="537"/>
      <c r="AD20" s="538"/>
      <c r="AE20" s="552"/>
      <c r="AF20" s="537"/>
      <c r="AG20" s="537"/>
      <c r="AH20" s="537"/>
      <c r="AI20" s="538"/>
      <c r="AJ20" s="553">
        <f t="shared" ref="AJ20:AN20" si="39">P20-Z20+AE20+U20</f>
        <v>24</v>
      </c>
      <c r="AK20" s="549">
        <f t="shared" si="39"/>
        <v>24</v>
      </c>
      <c r="AL20" s="549">
        <f t="shared" si="39"/>
        <v>24</v>
      </c>
      <c r="AM20" s="549">
        <f t="shared" si="39"/>
        <v>24</v>
      </c>
      <c r="AN20" s="549">
        <f t="shared" si="39"/>
        <v>24</v>
      </c>
      <c r="AO20" s="537"/>
      <c r="AP20" s="539">
        <f t="shared" si="14"/>
        <v>24</v>
      </c>
      <c r="AQ20" s="539">
        <v>24</v>
      </c>
      <c r="AR20" s="539">
        <f t="shared" si="15"/>
        <v>0</v>
      </c>
      <c r="AS20" s="191"/>
      <c r="AT20" s="191"/>
      <c r="AU20" s="191"/>
      <c r="AV20" s="191"/>
    </row>
    <row r="21" spans="1:48" ht="24" customHeight="1" x14ac:dyDescent="0.3">
      <c r="A21" s="630">
        <v>19</v>
      </c>
      <c r="B21" s="626" t="s">
        <v>1964</v>
      </c>
      <c r="C21" s="191" t="s">
        <v>52</v>
      </c>
      <c r="D21" s="646" t="s">
        <v>334</v>
      </c>
      <c r="E21" s="531" t="s">
        <v>1965</v>
      </c>
      <c r="F21" s="191"/>
      <c r="G21" s="626"/>
      <c r="H21" s="191"/>
      <c r="I21" s="638" t="s">
        <v>1966</v>
      </c>
      <c r="J21" s="629"/>
      <c r="K21" s="627">
        <v>44592</v>
      </c>
      <c r="L21" s="628"/>
      <c r="M21" s="628"/>
      <c r="N21" s="629"/>
      <c r="O21" s="539">
        <v>3</v>
      </c>
      <c r="P21" s="548">
        <f t="shared" si="11"/>
        <v>3</v>
      </c>
      <c r="Q21" s="549">
        <f t="shared" ref="Q21:T21" si="40">AJ21</f>
        <v>3</v>
      </c>
      <c r="R21" s="549">
        <f t="shared" si="40"/>
        <v>3</v>
      </c>
      <c r="S21" s="549">
        <f t="shared" si="40"/>
        <v>3</v>
      </c>
      <c r="T21" s="550">
        <f t="shared" si="40"/>
        <v>3</v>
      </c>
      <c r="U21" s="551"/>
      <c r="V21" s="537"/>
      <c r="W21" s="537"/>
      <c r="X21" s="537"/>
      <c r="Y21" s="538"/>
      <c r="Z21" s="623"/>
      <c r="AA21" s="536"/>
      <c r="AB21" s="537"/>
      <c r="AC21" s="537"/>
      <c r="AD21" s="538"/>
      <c r="AE21" s="552"/>
      <c r="AF21" s="537"/>
      <c r="AG21" s="537"/>
      <c r="AH21" s="537"/>
      <c r="AI21" s="538"/>
      <c r="AJ21" s="553">
        <f t="shared" ref="AJ21:AN21" si="41">P21-Z21+AE21+U21</f>
        <v>3</v>
      </c>
      <c r="AK21" s="549">
        <f t="shared" si="41"/>
        <v>3</v>
      </c>
      <c r="AL21" s="549">
        <f t="shared" si="41"/>
        <v>3</v>
      </c>
      <c r="AM21" s="549">
        <f t="shared" si="41"/>
        <v>3</v>
      </c>
      <c r="AN21" s="549">
        <f t="shared" si="41"/>
        <v>3</v>
      </c>
      <c r="AO21" s="537"/>
      <c r="AP21" s="539">
        <f t="shared" si="14"/>
        <v>3</v>
      </c>
      <c r="AQ21" s="539">
        <v>3</v>
      </c>
      <c r="AR21" s="539">
        <f t="shared" si="15"/>
        <v>0</v>
      </c>
      <c r="AS21" s="191"/>
      <c r="AT21" s="191"/>
      <c r="AU21" s="191"/>
      <c r="AV21" s="191"/>
    </row>
    <row r="22" spans="1:48" ht="28.5" customHeight="1" x14ac:dyDescent="0.3">
      <c r="A22" s="617">
        <f t="shared" ref="A22:A24" si="42">A21+1</f>
        <v>20</v>
      </c>
      <c r="B22" s="644" t="s">
        <v>1967</v>
      </c>
      <c r="C22" s="191" t="s">
        <v>52</v>
      </c>
      <c r="D22" s="619" t="s">
        <v>218</v>
      </c>
      <c r="E22" s="620" t="s">
        <v>1968</v>
      </c>
      <c r="F22" s="645"/>
      <c r="G22" s="644"/>
      <c r="H22" s="645"/>
      <c r="I22" s="624" t="s">
        <v>1969</v>
      </c>
      <c r="J22" s="621" t="s">
        <v>218</v>
      </c>
      <c r="K22" s="622">
        <v>44592</v>
      </c>
      <c r="L22" s="539"/>
      <c r="M22" s="539"/>
      <c r="N22" s="626"/>
      <c r="O22" s="539">
        <v>1</v>
      </c>
      <c r="P22" s="548">
        <f t="shared" si="11"/>
        <v>1</v>
      </c>
      <c r="Q22" s="549">
        <f t="shared" ref="Q22:T22" si="43">AJ22</f>
        <v>1</v>
      </c>
      <c r="R22" s="549">
        <f t="shared" si="43"/>
        <v>1</v>
      </c>
      <c r="S22" s="549">
        <f t="shared" si="43"/>
        <v>1</v>
      </c>
      <c r="T22" s="550">
        <f t="shared" si="43"/>
        <v>1</v>
      </c>
      <c r="U22" s="551"/>
      <c r="V22" s="537"/>
      <c r="W22" s="537"/>
      <c r="X22" s="537"/>
      <c r="Y22" s="538"/>
      <c r="Z22" s="623"/>
      <c r="AA22" s="536"/>
      <c r="AB22" s="537"/>
      <c r="AC22" s="537"/>
      <c r="AD22" s="538"/>
      <c r="AE22" s="552"/>
      <c r="AF22" s="537"/>
      <c r="AG22" s="537"/>
      <c r="AH22" s="537"/>
      <c r="AI22" s="538"/>
      <c r="AJ22" s="553">
        <f t="shared" ref="AJ22:AN22" si="44">P22-Z22+AE22+U22</f>
        <v>1</v>
      </c>
      <c r="AK22" s="549">
        <f t="shared" si="44"/>
        <v>1</v>
      </c>
      <c r="AL22" s="549">
        <f t="shared" si="44"/>
        <v>1</v>
      </c>
      <c r="AM22" s="549">
        <f t="shared" si="44"/>
        <v>1</v>
      </c>
      <c r="AN22" s="549">
        <f t="shared" si="44"/>
        <v>1</v>
      </c>
      <c r="AO22" s="537"/>
      <c r="AP22" s="539">
        <f t="shared" si="14"/>
        <v>1</v>
      </c>
      <c r="AQ22" s="624">
        <v>1</v>
      </c>
      <c r="AR22" s="539">
        <f t="shared" si="15"/>
        <v>0</v>
      </c>
      <c r="AS22" s="191"/>
      <c r="AT22" s="191"/>
      <c r="AU22" s="191"/>
      <c r="AV22" s="191"/>
    </row>
    <row r="23" spans="1:48" ht="25.5" customHeight="1" x14ac:dyDescent="0.3">
      <c r="A23" s="617">
        <f t="shared" si="42"/>
        <v>21</v>
      </c>
      <c r="B23" s="644" t="s">
        <v>1970</v>
      </c>
      <c r="C23" s="191" t="s">
        <v>52</v>
      </c>
      <c r="D23" s="619" t="s">
        <v>218</v>
      </c>
      <c r="E23" s="620" t="s">
        <v>218</v>
      </c>
      <c r="F23" s="645"/>
      <c r="G23" s="644"/>
      <c r="H23" s="645"/>
      <c r="I23" s="624" t="s">
        <v>1971</v>
      </c>
      <c r="J23" s="621" t="s">
        <v>218</v>
      </c>
      <c r="K23" s="622">
        <v>44592</v>
      </c>
      <c r="L23" s="539"/>
      <c r="M23" s="539"/>
      <c r="N23" s="191"/>
      <c r="O23" s="539">
        <v>1</v>
      </c>
      <c r="P23" s="548">
        <f t="shared" si="11"/>
        <v>1</v>
      </c>
      <c r="Q23" s="549">
        <f t="shared" ref="Q23:T23" si="45">AJ23</f>
        <v>1</v>
      </c>
      <c r="R23" s="549">
        <f t="shared" si="45"/>
        <v>1</v>
      </c>
      <c r="S23" s="549">
        <f t="shared" si="45"/>
        <v>1</v>
      </c>
      <c r="T23" s="550">
        <f t="shared" si="45"/>
        <v>1</v>
      </c>
      <c r="U23" s="551"/>
      <c r="V23" s="537"/>
      <c r="W23" s="537"/>
      <c r="X23" s="537"/>
      <c r="Y23" s="538"/>
      <c r="Z23" s="623"/>
      <c r="AA23" s="536"/>
      <c r="AB23" s="537"/>
      <c r="AC23" s="537"/>
      <c r="AD23" s="538"/>
      <c r="AE23" s="552"/>
      <c r="AF23" s="537"/>
      <c r="AG23" s="537"/>
      <c r="AH23" s="537"/>
      <c r="AI23" s="538"/>
      <c r="AJ23" s="553">
        <f t="shared" ref="AJ23:AN23" si="46">P23-Z23+AE23+U23</f>
        <v>1</v>
      </c>
      <c r="AK23" s="549">
        <f t="shared" si="46"/>
        <v>1</v>
      </c>
      <c r="AL23" s="549">
        <f t="shared" si="46"/>
        <v>1</v>
      </c>
      <c r="AM23" s="549">
        <f t="shared" si="46"/>
        <v>1</v>
      </c>
      <c r="AN23" s="549">
        <f t="shared" si="46"/>
        <v>1</v>
      </c>
      <c r="AO23" s="537"/>
      <c r="AP23" s="539">
        <f t="shared" si="14"/>
        <v>1</v>
      </c>
      <c r="AQ23" s="624">
        <v>1</v>
      </c>
      <c r="AR23" s="539">
        <f t="shared" si="15"/>
        <v>0</v>
      </c>
      <c r="AS23" s="191"/>
      <c r="AT23" s="191"/>
      <c r="AU23" s="191"/>
      <c r="AV23" s="191"/>
    </row>
    <row r="24" spans="1:48" ht="28.5" customHeight="1" x14ac:dyDescent="0.3">
      <c r="A24" s="617">
        <f t="shared" si="42"/>
        <v>22</v>
      </c>
      <c r="B24" s="644" t="s">
        <v>1972</v>
      </c>
      <c r="C24" s="191" t="s">
        <v>52</v>
      </c>
      <c r="D24" s="619" t="s">
        <v>218</v>
      </c>
      <c r="E24" s="620" t="s">
        <v>218</v>
      </c>
      <c r="F24" s="645"/>
      <c r="G24" s="644"/>
      <c r="H24" s="645"/>
      <c r="I24" s="624" t="s">
        <v>1973</v>
      </c>
      <c r="J24" s="621" t="s">
        <v>218</v>
      </c>
      <c r="K24" s="622">
        <v>44592</v>
      </c>
      <c r="L24" s="539"/>
      <c r="M24" s="539"/>
      <c r="N24" s="626"/>
      <c r="O24" s="539">
        <v>2</v>
      </c>
      <c r="P24" s="548">
        <f t="shared" si="11"/>
        <v>2</v>
      </c>
      <c r="Q24" s="549">
        <f t="shared" ref="Q24:T24" si="47">AJ24</f>
        <v>2</v>
      </c>
      <c r="R24" s="549">
        <f t="shared" si="47"/>
        <v>2</v>
      </c>
      <c r="S24" s="549">
        <f t="shared" si="47"/>
        <v>2</v>
      </c>
      <c r="T24" s="550">
        <f t="shared" si="47"/>
        <v>2</v>
      </c>
      <c r="U24" s="551"/>
      <c r="V24" s="537"/>
      <c r="W24" s="537"/>
      <c r="X24" s="537"/>
      <c r="Y24" s="538"/>
      <c r="Z24" s="623"/>
      <c r="AA24" s="536"/>
      <c r="AB24" s="537"/>
      <c r="AC24" s="537"/>
      <c r="AD24" s="538"/>
      <c r="AE24" s="552"/>
      <c r="AF24" s="537"/>
      <c r="AG24" s="537"/>
      <c r="AH24" s="537"/>
      <c r="AI24" s="538"/>
      <c r="AJ24" s="553">
        <f t="shared" ref="AJ24:AN24" si="48">P24-Z24+AE24+U24</f>
        <v>2</v>
      </c>
      <c r="AK24" s="549">
        <f t="shared" si="48"/>
        <v>2</v>
      </c>
      <c r="AL24" s="549">
        <f t="shared" si="48"/>
        <v>2</v>
      </c>
      <c r="AM24" s="549">
        <f t="shared" si="48"/>
        <v>2</v>
      </c>
      <c r="AN24" s="549">
        <f t="shared" si="48"/>
        <v>2</v>
      </c>
      <c r="AO24" s="537"/>
      <c r="AP24" s="539">
        <f t="shared" si="14"/>
        <v>2</v>
      </c>
      <c r="AQ24" s="624">
        <v>2</v>
      </c>
      <c r="AR24" s="539">
        <f t="shared" si="15"/>
        <v>0</v>
      </c>
      <c r="AS24" s="191"/>
      <c r="AT24" s="191"/>
      <c r="AU24" s="191"/>
      <c r="AV24" s="191"/>
    </row>
    <row r="25" spans="1:48" ht="24" customHeight="1" x14ac:dyDescent="0.3">
      <c r="A25" s="636">
        <v>23</v>
      </c>
      <c r="B25" s="637" t="s">
        <v>1974</v>
      </c>
      <c r="C25" s="191" t="s">
        <v>52</v>
      </c>
      <c r="D25" s="531"/>
      <c r="E25" s="531"/>
      <c r="F25" s="638"/>
      <c r="G25" s="637"/>
      <c r="H25" s="638"/>
      <c r="I25" s="191" t="s">
        <v>1976</v>
      </c>
      <c r="J25" s="629"/>
      <c r="K25" s="627">
        <v>44592</v>
      </c>
      <c r="L25" s="628"/>
      <c r="M25" s="628"/>
      <c r="N25" s="629"/>
      <c r="O25" s="539">
        <v>1</v>
      </c>
      <c r="P25" s="548">
        <f t="shared" si="11"/>
        <v>1</v>
      </c>
      <c r="Q25" s="549">
        <f t="shared" ref="Q25:T25" si="49">AJ25</f>
        <v>1</v>
      </c>
      <c r="R25" s="549">
        <f t="shared" si="49"/>
        <v>1</v>
      </c>
      <c r="S25" s="549">
        <f t="shared" si="49"/>
        <v>1</v>
      </c>
      <c r="T25" s="550">
        <f t="shared" si="49"/>
        <v>1</v>
      </c>
      <c r="U25" s="551"/>
      <c r="V25" s="537"/>
      <c r="W25" s="537"/>
      <c r="X25" s="537"/>
      <c r="Y25" s="538"/>
      <c r="Z25" s="623"/>
      <c r="AA25" s="536"/>
      <c r="AB25" s="537"/>
      <c r="AC25" s="537"/>
      <c r="AD25" s="538"/>
      <c r="AE25" s="552"/>
      <c r="AF25" s="537"/>
      <c r="AG25" s="537"/>
      <c r="AH25" s="537"/>
      <c r="AI25" s="538"/>
      <c r="AJ25" s="553">
        <f t="shared" ref="AJ25:AN25" si="50">P25-Z25+AE25+U25</f>
        <v>1</v>
      </c>
      <c r="AK25" s="549">
        <f t="shared" si="50"/>
        <v>1</v>
      </c>
      <c r="AL25" s="549">
        <f t="shared" si="50"/>
        <v>1</v>
      </c>
      <c r="AM25" s="549">
        <f t="shared" si="50"/>
        <v>1</v>
      </c>
      <c r="AN25" s="549">
        <f t="shared" si="50"/>
        <v>1</v>
      </c>
      <c r="AO25" s="537"/>
      <c r="AP25" s="539">
        <f t="shared" si="14"/>
        <v>1</v>
      </c>
      <c r="AQ25" s="539">
        <v>1</v>
      </c>
      <c r="AR25" s="539">
        <f t="shared" si="15"/>
        <v>0</v>
      </c>
      <c r="AS25" s="191"/>
      <c r="AT25" s="191"/>
      <c r="AU25" s="191"/>
      <c r="AV25" s="191"/>
    </row>
    <row r="26" spans="1:48" ht="30" customHeight="1" x14ac:dyDescent="0.3">
      <c r="A26" s="617">
        <v>24</v>
      </c>
      <c r="B26" s="644" t="s">
        <v>1977</v>
      </c>
      <c r="C26" s="191" t="s">
        <v>52</v>
      </c>
      <c r="D26" s="619" t="s">
        <v>218</v>
      </c>
      <c r="E26" s="620" t="s">
        <v>1978</v>
      </c>
      <c r="F26" s="645"/>
      <c r="G26" s="644"/>
      <c r="H26" s="645"/>
      <c r="I26" s="624" t="s">
        <v>1979</v>
      </c>
      <c r="J26" s="621" t="s">
        <v>218</v>
      </c>
      <c r="K26" s="622">
        <v>44592</v>
      </c>
      <c r="L26" s="539"/>
      <c r="M26" s="539"/>
      <c r="N26" s="191"/>
      <c r="O26" s="539">
        <v>1</v>
      </c>
      <c r="P26" s="548">
        <f t="shared" si="11"/>
        <v>1</v>
      </c>
      <c r="Q26" s="549">
        <f t="shared" ref="Q26:T26" si="51">AJ26</f>
        <v>1</v>
      </c>
      <c r="R26" s="549">
        <f t="shared" si="51"/>
        <v>1</v>
      </c>
      <c r="S26" s="549">
        <f t="shared" si="51"/>
        <v>1</v>
      </c>
      <c r="T26" s="550">
        <f t="shared" si="51"/>
        <v>1</v>
      </c>
      <c r="U26" s="551"/>
      <c r="V26" s="537"/>
      <c r="W26" s="537"/>
      <c r="X26" s="537"/>
      <c r="Y26" s="538"/>
      <c r="Z26" s="623"/>
      <c r="AA26" s="536"/>
      <c r="AB26" s="537"/>
      <c r="AC26" s="537"/>
      <c r="AD26" s="538"/>
      <c r="AE26" s="552"/>
      <c r="AF26" s="537"/>
      <c r="AG26" s="537"/>
      <c r="AH26" s="537"/>
      <c r="AI26" s="538"/>
      <c r="AJ26" s="553">
        <f t="shared" ref="AJ26:AN26" si="52">P26-Z26+AE26+U26</f>
        <v>1</v>
      </c>
      <c r="AK26" s="549">
        <f t="shared" si="52"/>
        <v>1</v>
      </c>
      <c r="AL26" s="549">
        <f t="shared" si="52"/>
        <v>1</v>
      </c>
      <c r="AM26" s="549">
        <f t="shared" si="52"/>
        <v>1</v>
      </c>
      <c r="AN26" s="549">
        <f t="shared" si="52"/>
        <v>1</v>
      </c>
      <c r="AO26" s="537"/>
      <c r="AP26" s="539">
        <f t="shared" si="14"/>
        <v>1</v>
      </c>
      <c r="AQ26" s="624">
        <v>1</v>
      </c>
      <c r="AR26" s="539">
        <f t="shared" si="15"/>
        <v>0</v>
      </c>
      <c r="AS26" s="191"/>
      <c r="AT26" s="191"/>
      <c r="AU26" s="191"/>
      <c r="AV26" s="191"/>
    </row>
    <row r="27" spans="1:48" ht="23.25" customHeight="1" x14ac:dyDescent="0.3">
      <c r="A27" s="617">
        <v>25</v>
      </c>
      <c r="B27" s="644" t="s">
        <v>1980</v>
      </c>
      <c r="C27" s="191" t="s">
        <v>52</v>
      </c>
      <c r="D27" s="619" t="s">
        <v>218</v>
      </c>
      <c r="E27" s="620" t="s">
        <v>218</v>
      </c>
      <c r="F27" s="645"/>
      <c r="G27" s="644"/>
      <c r="H27" s="645"/>
      <c r="I27" s="624" t="s">
        <v>1981</v>
      </c>
      <c r="J27" s="621" t="s">
        <v>218</v>
      </c>
      <c r="K27" s="622">
        <v>44592</v>
      </c>
      <c r="L27" s="539"/>
      <c r="M27" s="539"/>
      <c r="N27" s="191"/>
      <c r="O27" s="539">
        <v>1</v>
      </c>
      <c r="P27" s="548">
        <f t="shared" si="11"/>
        <v>1</v>
      </c>
      <c r="Q27" s="549">
        <f t="shared" ref="Q27:T27" si="53">AJ27</f>
        <v>1</v>
      </c>
      <c r="R27" s="549">
        <f t="shared" si="53"/>
        <v>1</v>
      </c>
      <c r="S27" s="549">
        <f t="shared" si="53"/>
        <v>1</v>
      </c>
      <c r="T27" s="550">
        <f t="shared" si="53"/>
        <v>1</v>
      </c>
      <c r="U27" s="551"/>
      <c r="V27" s="537"/>
      <c r="W27" s="537"/>
      <c r="X27" s="537"/>
      <c r="Y27" s="538"/>
      <c r="Z27" s="623"/>
      <c r="AA27" s="536"/>
      <c r="AB27" s="537"/>
      <c r="AC27" s="537"/>
      <c r="AD27" s="538"/>
      <c r="AE27" s="552"/>
      <c r="AF27" s="537"/>
      <c r="AG27" s="537"/>
      <c r="AH27" s="537"/>
      <c r="AI27" s="538"/>
      <c r="AJ27" s="553">
        <f t="shared" ref="AJ27:AN27" si="54">P27-Z27+AE27+U27</f>
        <v>1</v>
      </c>
      <c r="AK27" s="549">
        <f t="shared" si="54"/>
        <v>1</v>
      </c>
      <c r="AL27" s="549">
        <f t="shared" si="54"/>
        <v>1</v>
      </c>
      <c r="AM27" s="549">
        <f t="shared" si="54"/>
        <v>1</v>
      </c>
      <c r="AN27" s="549">
        <f t="shared" si="54"/>
        <v>1</v>
      </c>
      <c r="AO27" s="537"/>
      <c r="AP27" s="539">
        <f t="shared" si="14"/>
        <v>1</v>
      </c>
      <c r="AQ27" s="624">
        <v>1</v>
      </c>
      <c r="AR27" s="539">
        <f t="shared" si="15"/>
        <v>0</v>
      </c>
      <c r="AS27" s="191"/>
      <c r="AT27" s="191"/>
      <c r="AU27" s="191"/>
      <c r="AV27" s="191"/>
    </row>
    <row r="28" spans="1:48" ht="14.25" customHeight="1" x14ac:dyDescent="0.3"/>
    <row r="29" spans="1:48" ht="24" customHeight="1" x14ac:dyDescent="0.3">
      <c r="A29" s="630">
        <v>27</v>
      </c>
      <c r="B29" s="626" t="s">
        <v>1983</v>
      </c>
      <c r="C29" s="191" t="s">
        <v>52</v>
      </c>
      <c r="D29" s="646" t="s">
        <v>334</v>
      </c>
      <c r="E29" s="531" t="s">
        <v>1065</v>
      </c>
      <c r="F29" s="191"/>
      <c r="G29" s="626"/>
      <c r="H29" s="191"/>
      <c r="I29" s="191" t="s">
        <v>1984</v>
      </c>
      <c r="J29" s="629"/>
      <c r="K29" s="627">
        <v>44592</v>
      </c>
      <c r="L29" s="628"/>
      <c r="M29" s="628"/>
      <c r="N29" s="629"/>
      <c r="O29" s="539">
        <v>2</v>
      </c>
      <c r="P29" s="548">
        <f t="shared" ref="P29:P35" si="55">O29</f>
        <v>2</v>
      </c>
      <c r="Q29" s="549">
        <f t="shared" ref="Q29:T29" si="56">AJ29</f>
        <v>2</v>
      </c>
      <c r="R29" s="549">
        <f t="shared" si="56"/>
        <v>2</v>
      </c>
      <c r="S29" s="549">
        <f t="shared" si="56"/>
        <v>2</v>
      </c>
      <c r="T29" s="550">
        <f t="shared" si="56"/>
        <v>2</v>
      </c>
      <c r="U29" s="551"/>
      <c r="V29" s="537"/>
      <c r="W29" s="537"/>
      <c r="X29" s="537"/>
      <c r="Y29" s="538"/>
      <c r="Z29" s="623"/>
      <c r="AA29" s="536"/>
      <c r="AB29" s="537"/>
      <c r="AC29" s="537"/>
      <c r="AD29" s="538"/>
      <c r="AE29" s="552"/>
      <c r="AF29" s="537"/>
      <c r="AG29" s="537"/>
      <c r="AH29" s="537"/>
      <c r="AI29" s="538"/>
      <c r="AJ29" s="553">
        <f t="shared" ref="AJ29:AN29" si="57">P29-Z29+AE29+U29</f>
        <v>2</v>
      </c>
      <c r="AK29" s="549">
        <f t="shared" si="57"/>
        <v>2</v>
      </c>
      <c r="AL29" s="549">
        <f t="shared" si="57"/>
        <v>2</v>
      </c>
      <c r="AM29" s="549">
        <f t="shared" si="57"/>
        <v>2</v>
      </c>
      <c r="AN29" s="549">
        <f t="shared" si="57"/>
        <v>2</v>
      </c>
      <c r="AO29" s="537"/>
      <c r="AP29" s="539">
        <f t="shared" ref="AP29:AP35" si="58">AN29</f>
        <v>2</v>
      </c>
      <c r="AQ29" s="539">
        <v>2</v>
      </c>
      <c r="AR29" s="539">
        <f t="shared" ref="AR29:AR35" si="59">AP29-AQ29</f>
        <v>0</v>
      </c>
      <c r="AS29" s="191"/>
      <c r="AT29" s="191"/>
      <c r="AU29" s="191"/>
      <c r="AV29" s="191"/>
    </row>
    <row r="30" spans="1:48" ht="26.25" customHeight="1" x14ac:dyDescent="0.3">
      <c r="A30" s="630">
        <v>28</v>
      </c>
      <c r="B30" s="626" t="s">
        <v>1985</v>
      </c>
      <c r="C30" s="191" t="s">
        <v>52</v>
      </c>
      <c r="D30" s="646" t="s">
        <v>334</v>
      </c>
      <c r="E30" s="531" t="s">
        <v>1986</v>
      </c>
      <c r="F30" s="191"/>
      <c r="G30" s="626"/>
      <c r="H30" s="191"/>
      <c r="I30" s="191" t="s">
        <v>1987</v>
      </c>
      <c r="J30" s="629"/>
      <c r="K30" s="627">
        <v>44592</v>
      </c>
      <c r="L30" s="628"/>
      <c r="M30" s="628"/>
      <c r="N30" s="629"/>
      <c r="O30" s="539">
        <v>1</v>
      </c>
      <c r="P30" s="548">
        <f t="shared" si="55"/>
        <v>1</v>
      </c>
      <c r="Q30" s="549">
        <f t="shared" ref="Q30:T30" si="60">AJ30</f>
        <v>1</v>
      </c>
      <c r="R30" s="549">
        <f t="shared" si="60"/>
        <v>1</v>
      </c>
      <c r="S30" s="549">
        <f t="shared" si="60"/>
        <v>1</v>
      </c>
      <c r="T30" s="550">
        <f t="shared" si="60"/>
        <v>1</v>
      </c>
      <c r="U30" s="551"/>
      <c r="V30" s="537"/>
      <c r="W30" s="537"/>
      <c r="X30" s="537"/>
      <c r="Y30" s="538"/>
      <c r="Z30" s="623"/>
      <c r="AA30" s="536"/>
      <c r="AB30" s="537"/>
      <c r="AC30" s="537"/>
      <c r="AD30" s="538"/>
      <c r="AE30" s="552"/>
      <c r="AF30" s="537"/>
      <c r="AG30" s="537"/>
      <c r="AH30" s="537"/>
      <c r="AI30" s="538"/>
      <c r="AJ30" s="553">
        <f t="shared" ref="AJ30:AN30" si="61">P30-Z30+AE30+U30</f>
        <v>1</v>
      </c>
      <c r="AK30" s="549">
        <f t="shared" si="61"/>
        <v>1</v>
      </c>
      <c r="AL30" s="549">
        <f t="shared" si="61"/>
        <v>1</v>
      </c>
      <c r="AM30" s="549">
        <f t="shared" si="61"/>
        <v>1</v>
      </c>
      <c r="AN30" s="549">
        <f t="shared" si="61"/>
        <v>1</v>
      </c>
      <c r="AO30" s="537"/>
      <c r="AP30" s="539">
        <f t="shared" si="58"/>
        <v>1</v>
      </c>
      <c r="AQ30" s="539">
        <v>1</v>
      </c>
      <c r="AR30" s="539">
        <f t="shared" si="59"/>
        <v>0</v>
      </c>
      <c r="AS30" s="191"/>
      <c r="AT30" s="191"/>
      <c r="AU30" s="191"/>
      <c r="AV30" s="191"/>
    </row>
    <row r="31" spans="1:48" ht="27.75" customHeight="1" x14ac:dyDescent="0.3">
      <c r="A31" s="617">
        <f t="shared" ref="A31:A33" si="62">A30+1</f>
        <v>29</v>
      </c>
      <c r="B31" s="644" t="s">
        <v>1988</v>
      </c>
      <c r="C31" s="191" t="s">
        <v>52</v>
      </c>
      <c r="D31" s="619" t="s">
        <v>1989</v>
      </c>
      <c r="E31" s="620" t="s">
        <v>1989</v>
      </c>
      <c r="F31" s="645"/>
      <c r="G31" s="644"/>
      <c r="H31" s="645"/>
      <c r="I31" s="624" t="s">
        <v>1990</v>
      </c>
      <c r="J31" s="621" t="s">
        <v>218</v>
      </c>
      <c r="K31" s="622">
        <v>44592</v>
      </c>
      <c r="L31" s="539"/>
      <c r="M31" s="539"/>
      <c r="N31" s="191"/>
      <c r="O31" s="539">
        <v>1</v>
      </c>
      <c r="P31" s="548">
        <f t="shared" si="55"/>
        <v>1</v>
      </c>
      <c r="Q31" s="549">
        <f t="shared" ref="Q31:T31" si="63">AJ31</f>
        <v>1</v>
      </c>
      <c r="R31" s="549">
        <f t="shared" si="63"/>
        <v>1</v>
      </c>
      <c r="S31" s="549">
        <f t="shared" si="63"/>
        <v>1</v>
      </c>
      <c r="T31" s="550">
        <f t="shared" si="63"/>
        <v>1</v>
      </c>
      <c r="U31" s="551"/>
      <c r="V31" s="537"/>
      <c r="W31" s="537"/>
      <c r="X31" s="537"/>
      <c r="Y31" s="538"/>
      <c r="Z31" s="623"/>
      <c r="AA31" s="536"/>
      <c r="AB31" s="537"/>
      <c r="AC31" s="537"/>
      <c r="AD31" s="538"/>
      <c r="AE31" s="552"/>
      <c r="AF31" s="537"/>
      <c r="AG31" s="537"/>
      <c r="AH31" s="537"/>
      <c r="AI31" s="538"/>
      <c r="AJ31" s="553">
        <f t="shared" ref="AJ31:AN31" si="64">P31-Z31+AE31+U31</f>
        <v>1</v>
      </c>
      <c r="AK31" s="549">
        <f t="shared" si="64"/>
        <v>1</v>
      </c>
      <c r="AL31" s="549">
        <f t="shared" si="64"/>
        <v>1</v>
      </c>
      <c r="AM31" s="549">
        <f t="shared" si="64"/>
        <v>1</v>
      </c>
      <c r="AN31" s="549">
        <f t="shared" si="64"/>
        <v>1</v>
      </c>
      <c r="AO31" s="537"/>
      <c r="AP31" s="539">
        <f t="shared" si="58"/>
        <v>1</v>
      </c>
      <c r="AQ31" s="624">
        <v>1</v>
      </c>
      <c r="AR31" s="539">
        <f t="shared" si="59"/>
        <v>0</v>
      </c>
      <c r="AS31" s="191"/>
      <c r="AT31" s="191"/>
      <c r="AU31" s="191"/>
      <c r="AV31" s="191"/>
    </row>
    <row r="32" spans="1:48" ht="33.75" customHeight="1" x14ac:dyDescent="0.3">
      <c r="A32" s="617">
        <f t="shared" si="62"/>
        <v>30</v>
      </c>
      <c r="B32" s="644" t="s">
        <v>1991</v>
      </c>
      <c r="C32" s="191" t="s">
        <v>52</v>
      </c>
      <c r="D32" s="619" t="s">
        <v>218</v>
      </c>
      <c r="E32" s="620" t="s">
        <v>218</v>
      </c>
      <c r="F32" s="645"/>
      <c r="G32" s="644"/>
      <c r="H32" s="645"/>
      <c r="I32" s="624" t="s">
        <v>1992</v>
      </c>
      <c r="J32" s="621" t="s">
        <v>58</v>
      </c>
      <c r="K32" s="622">
        <v>44592</v>
      </c>
      <c r="L32" s="539"/>
      <c r="M32" s="539"/>
      <c r="N32" s="191"/>
      <c r="O32" s="539">
        <v>1</v>
      </c>
      <c r="P32" s="548">
        <f t="shared" si="55"/>
        <v>1</v>
      </c>
      <c r="Q32" s="549">
        <f t="shared" ref="Q32:T32" si="65">AJ32</f>
        <v>1</v>
      </c>
      <c r="R32" s="549">
        <f t="shared" si="65"/>
        <v>1</v>
      </c>
      <c r="S32" s="549">
        <f t="shared" si="65"/>
        <v>1</v>
      </c>
      <c r="T32" s="550">
        <f t="shared" si="65"/>
        <v>1</v>
      </c>
      <c r="U32" s="551"/>
      <c r="V32" s="537"/>
      <c r="W32" s="537"/>
      <c r="X32" s="537"/>
      <c r="Y32" s="538"/>
      <c r="Z32" s="623"/>
      <c r="AA32" s="536"/>
      <c r="AB32" s="537"/>
      <c r="AC32" s="537"/>
      <c r="AD32" s="538"/>
      <c r="AE32" s="552"/>
      <c r="AF32" s="537"/>
      <c r="AG32" s="537"/>
      <c r="AH32" s="537"/>
      <c r="AI32" s="538"/>
      <c r="AJ32" s="553">
        <f t="shared" ref="AJ32:AN32" si="66">P32-Z32+AE32+U32</f>
        <v>1</v>
      </c>
      <c r="AK32" s="549">
        <f t="shared" si="66"/>
        <v>1</v>
      </c>
      <c r="AL32" s="549">
        <f t="shared" si="66"/>
        <v>1</v>
      </c>
      <c r="AM32" s="549">
        <f t="shared" si="66"/>
        <v>1</v>
      </c>
      <c r="AN32" s="549">
        <f t="shared" si="66"/>
        <v>1</v>
      </c>
      <c r="AO32" s="537"/>
      <c r="AP32" s="539">
        <f t="shared" si="58"/>
        <v>1</v>
      </c>
      <c r="AQ32" s="624">
        <v>1</v>
      </c>
      <c r="AR32" s="539">
        <f t="shared" si="59"/>
        <v>0</v>
      </c>
      <c r="AS32" s="191"/>
      <c r="AT32" s="191"/>
      <c r="AU32" s="191"/>
      <c r="AV32" s="191"/>
    </row>
    <row r="33" spans="1:48" ht="26.25" customHeight="1" x14ac:dyDescent="0.3">
      <c r="A33" s="617">
        <f t="shared" si="62"/>
        <v>31</v>
      </c>
      <c r="B33" s="644" t="s">
        <v>1993</v>
      </c>
      <c r="C33" s="191" t="s">
        <v>52</v>
      </c>
      <c r="D33" s="619" t="s">
        <v>1881</v>
      </c>
      <c r="E33" s="620" t="s">
        <v>1881</v>
      </c>
      <c r="F33" s="645"/>
      <c r="G33" s="644"/>
      <c r="H33" s="645"/>
      <c r="I33" s="624" t="s">
        <v>1994</v>
      </c>
      <c r="J33" s="621" t="s">
        <v>58</v>
      </c>
      <c r="K33" s="622">
        <v>44592</v>
      </c>
      <c r="L33" s="539"/>
      <c r="M33" s="539"/>
      <c r="N33" s="191"/>
      <c r="O33" s="539">
        <v>1</v>
      </c>
      <c r="P33" s="548">
        <f t="shared" si="55"/>
        <v>1</v>
      </c>
      <c r="Q33" s="549">
        <f t="shared" ref="Q33:T33" si="67">AJ33</f>
        <v>1</v>
      </c>
      <c r="R33" s="549">
        <f t="shared" si="67"/>
        <v>1</v>
      </c>
      <c r="S33" s="549">
        <f t="shared" si="67"/>
        <v>1</v>
      </c>
      <c r="T33" s="550">
        <f t="shared" si="67"/>
        <v>1</v>
      </c>
      <c r="U33" s="551"/>
      <c r="V33" s="537"/>
      <c r="W33" s="537"/>
      <c r="X33" s="537"/>
      <c r="Y33" s="538"/>
      <c r="Z33" s="623"/>
      <c r="AA33" s="536"/>
      <c r="AB33" s="537"/>
      <c r="AC33" s="537"/>
      <c r="AD33" s="538"/>
      <c r="AE33" s="552"/>
      <c r="AF33" s="537"/>
      <c r="AG33" s="537"/>
      <c r="AH33" s="537"/>
      <c r="AI33" s="538"/>
      <c r="AJ33" s="553">
        <f t="shared" ref="AJ33:AN33" si="68">P33-Z33+AE33+U33</f>
        <v>1</v>
      </c>
      <c r="AK33" s="549">
        <f t="shared" si="68"/>
        <v>1</v>
      </c>
      <c r="AL33" s="549">
        <f t="shared" si="68"/>
        <v>1</v>
      </c>
      <c r="AM33" s="549">
        <f t="shared" si="68"/>
        <v>1</v>
      </c>
      <c r="AN33" s="549">
        <f t="shared" si="68"/>
        <v>1</v>
      </c>
      <c r="AO33" s="537"/>
      <c r="AP33" s="539">
        <f t="shared" si="58"/>
        <v>1</v>
      </c>
      <c r="AQ33" s="624">
        <v>1</v>
      </c>
      <c r="AR33" s="539">
        <f t="shared" si="59"/>
        <v>0</v>
      </c>
      <c r="AS33" s="191"/>
      <c r="AT33" s="191"/>
      <c r="AU33" s="191"/>
      <c r="AV33" s="191"/>
    </row>
    <row r="34" spans="1:48" ht="33" customHeight="1" x14ac:dyDescent="0.3">
      <c r="A34" s="630">
        <v>32</v>
      </c>
      <c r="B34" s="626" t="s">
        <v>1996</v>
      </c>
      <c r="C34" s="191" t="s">
        <v>52</v>
      </c>
      <c r="D34" s="646" t="s">
        <v>334</v>
      </c>
      <c r="E34" s="531" t="s">
        <v>335</v>
      </c>
      <c r="F34" s="191"/>
      <c r="G34" s="626"/>
      <c r="H34" s="191"/>
      <c r="I34" s="191" t="s">
        <v>1058</v>
      </c>
      <c r="J34" s="629"/>
      <c r="K34" s="627">
        <v>44592</v>
      </c>
      <c r="L34" s="628"/>
      <c r="M34" s="628"/>
      <c r="N34" s="629"/>
      <c r="O34" s="539">
        <v>0</v>
      </c>
      <c r="P34" s="548">
        <f t="shared" si="55"/>
        <v>0</v>
      </c>
      <c r="Q34" s="549">
        <f t="shared" ref="Q34:T34" si="69">AJ34</f>
        <v>0</v>
      </c>
      <c r="R34" s="549">
        <f t="shared" si="69"/>
        <v>0</v>
      </c>
      <c r="S34" s="549">
        <f t="shared" si="69"/>
        <v>0</v>
      </c>
      <c r="T34" s="550">
        <f t="shared" si="69"/>
        <v>0</v>
      </c>
      <c r="U34" s="551"/>
      <c r="V34" s="537"/>
      <c r="W34" s="537"/>
      <c r="X34" s="537"/>
      <c r="Y34" s="538"/>
      <c r="Z34" s="623"/>
      <c r="AA34" s="536"/>
      <c r="AB34" s="537"/>
      <c r="AC34" s="537"/>
      <c r="AD34" s="538"/>
      <c r="AE34" s="552"/>
      <c r="AF34" s="537"/>
      <c r="AG34" s="537"/>
      <c r="AH34" s="537"/>
      <c r="AI34" s="538"/>
      <c r="AJ34" s="553">
        <f t="shared" ref="AJ34:AN34" si="70">P34-Z34+AE34+U34</f>
        <v>0</v>
      </c>
      <c r="AK34" s="549">
        <f t="shared" si="70"/>
        <v>0</v>
      </c>
      <c r="AL34" s="549">
        <f t="shared" si="70"/>
        <v>0</v>
      </c>
      <c r="AM34" s="549">
        <f t="shared" si="70"/>
        <v>0</v>
      </c>
      <c r="AN34" s="549">
        <f t="shared" si="70"/>
        <v>0</v>
      </c>
      <c r="AO34" s="537"/>
      <c r="AP34" s="539">
        <f t="shared" si="58"/>
        <v>0</v>
      </c>
      <c r="AQ34" s="539"/>
      <c r="AR34" s="539">
        <f t="shared" si="59"/>
        <v>0</v>
      </c>
      <c r="AS34" s="191"/>
      <c r="AT34" s="191"/>
      <c r="AU34" s="191"/>
      <c r="AV34" s="191"/>
    </row>
    <row r="35" spans="1:48" ht="21.75" customHeight="1" x14ac:dyDescent="0.3">
      <c r="A35" s="625">
        <v>33</v>
      </c>
      <c r="B35" s="626" t="s">
        <v>1997</v>
      </c>
      <c r="C35" s="191" t="s">
        <v>52</v>
      </c>
      <c r="D35" s="191" t="s">
        <v>59</v>
      </c>
      <c r="E35" s="191" t="s">
        <v>59</v>
      </c>
      <c r="F35" s="191" t="s">
        <v>87</v>
      </c>
      <c r="G35" s="626"/>
      <c r="H35" s="191"/>
      <c r="I35" s="191" t="s">
        <v>1998</v>
      </c>
      <c r="J35" s="191" t="s">
        <v>1999</v>
      </c>
      <c r="K35" s="627">
        <v>44946</v>
      </c>
      <c r="L35" s="628">
        <v>411812</v>
      </c>
      <c r="M35" s="628">
        <v>266</v>
      </c>
      <c r="N35" s="629"/>
      <c r="O35" s="539">
        <v>0</v>
      </c>
      <c r="P35" s="548">
        <f t="shared" si="55"/>
        <v>0</v>
      </c>
      <c r="Q35" s="549">
        <f t="shared" ref="Q35:T35" si="71">AJ35</f>
        <v>0</v>
      </c>
      <c r="R35" s="549">
        <f t="shared" si="71"/>
        <v>0</v>
      </c>
      <c r="S35" s="549">
        <f t="shared" si="71"/>
        <v>0</v>
      </c>
      <c r="T35" s="550">
        <f t="shared" si="71"/>
        <v>0</v>
      </c>
      <c r="U35" s="551"/>
      <c r="V35" s="537"/>
      <c r="W35" s="537"/>
      <c r="X35" s="537"/>
      <c r="Y35" s="538"/>
      <c r="Z35" s="623"/>
      <c r="AA35" s="536"/>
      <c r="AB35" s="537"/>
      <c r="AC35" s="537"/>
      <c r="AD35" s="538"/>
      <c r="AE35" s="552"/>
      <c r="AF35" s="537"/>
      <c r="AG35" s="537"/>
      <c r="AH35" s="537"/>
      <c r="AI35" s="538"/>
      <c r="AJ35" s="553">
        <f t="shared" ref="AJ35:AN35" si="72">P35-Z35+AE35+U35</f>
        <v>0</v>
      </c>
      <c r="AK35" s="549">
        <f t="shared" si="72"/>
        <v>0</v>
      </c>
      <c r="AL35" s="549">
        <f t="shared" si="72"/>
        <v>0</v>
      </c>
      <c r="AM35" s="549">
        <f t="shared" si="72"/>
        <v>0</v>
      </c>
      <c r="AN35" s="549">
        <f t="shared" si="72"/>
        <v>0</v>
      </c>
      <c r="AO35" s="537"/>
      <c r="AP35" s="539">
        <f t="shared" si="58"/>
        <v>0</v>
      </c>
      <c r="AQ35" s="539"/>
      <c r="AR35" s="539">
        <f t="shared" si="59"/>
        <v>0</v>
      </c>
      <c r="AS35" s="191"/>
      <c r="AT35" s="191"/>
      <c r="AU35" s="191"/>
      <c r="AV35" s="191"/>
    </row>
    <row r="36" spans="1:48" ht="14.25" customHeight="1" x14ac:dyDescent="0.3"/>
    <row r="37" spans="1:48" ht="14.25" customHeight="1" x14ac:dyDescent="0.3"/>
    <row r="38" spans="1:48" ht="14.25" customHeight="1" x14ac:dyDescent="0.3"/>
    <row r="39" spans="1:48" ht="14.25" customHeight="1" x14ac:dyDescent="0.3"/>
    <row r="40" spans="1:48" ht="14.25" customHeight="1" x14ac:dyDescent="0.3"/>
    <row r="41" spans="1:48" ht="14.25" customHeight="1" x14ac:dyDescent="0.3"/>
    <row r="42" spans="1:48" ht="14.25" customHeight="1" x14ac:dyDescent="0.3"/>
    <row r="43" spans="1:48" ht="14.25" customHeight="1" x14ac:dyDescent="0.3"/>
    <row r="44" spans="1:48" ht="14.25" customHeight="1" x14ac:dyDescent="0.3"/>
    <row r="45" spans="1:48" ht="14.25" customHeight="1" x14ac:dyDescent="0.3"/>
    <row r="46" spans="1:48" ht="14.25" customHeight="1" x14ac:dyDescent="0.3"/>
    <row r="47" spans="1:48" ht="14.25" customHeight="1" x14ac:dyDescent="0.3"/>
    <row r="48" spans="1: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S1:AS2"/>
    <mergeCell ref="AT1:AT2"/>
    <mergeCell ref="AU1:AU2"/>
    <mergeCell ref="AV1:AV2"/>
    <mergeCell ref="O1:O2"/>
    <mergeCell ref="P1:T1"/>
    <mergeCell ref="U1:Y1"/>
    <mergeCell ref="Z1:AD1"/>
    <mergeCell ref="AE1:AI1"/>
    <mergeCell ref="AJ1:AN1"/>
    <mergeCell ref="AP1:AP2"/>
  </mergeCells>
  <conditionalFormatting sqref="O3 AP3:AR3">
    <cfRule type="cellIs" dxfId="5" priority="1" operator="lessThan">
      <formula>2</formula>
    </cfRule>
  </conditionalFormatting>
  <conditionalFormatting sqref="AJ1:AO1">
    <cfRule type="cellIs" dxfId="4" priority="2" operator="equal">
      <formula>3</formula>
    </cfRule>
  </conditionalFormatting>
  <conditionalFormatting sqref="AJ3:AO6 AJ8:AO27 AJ29:AO35">
    <cfRule type="cellIs" dxfId="3" priority="3" operator="equal">
      <formula>3</formula>
    </cfRule>
    <cfRule type="cellIs" dxfId="2" priority="4" operator="greaterThan">
      <formula>3</formula>
    </cfRule>
    <cfRule type="cellIs" dxfId="1" priority="5" operator="equal">
      <formula>0</formula>
    </cfRule>
    <cfRule type="cellIs" dxfId="0" priority="6" operator="between">
      <formula>1</formula>
      <formula>2</formula>
    </cfRule>
  </conditionalFormatting>
  <pageMargins left="0.25" right="0.25" top="0.75" bottom="0.75" header="0" footer="0"/>
  <pageSetup fitToHeight="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38.109375" customWidth="1"/>
    <col min="2" max="4" width="10.6640625" customWidth="1"/>
    <col min="5" max="5" width="16.33203125" customWidth="1"/>
    <col min="6" max="7" width="10.6640625" customWidth="1"/>
    <col min="8" max="8" width="49.109375" customWidth="1"/>
    <col min="9" max="26" width="10.6640625" customWidth="1"/>
  </cols>
  <sheetData>
    <row r="1" spans="1:8" ht="14.25" customHeight="1" x14ac:dyDescent="0.35">
      <c r="A1" s="728" t="s">
        <v>1885</v>
      </c>
      <c r="B1" s="679"/>
      <c r="C1" s="679"/>
      <c r="D1" s="679"/>
      <c r="E1" s="679"/>
      <c r="F1" s="679"/>
      <c r="G1" s="679"/>
      <c r="H1" s="679"/>
    </row>
    <row r="2" spans="1:8" ht="14.25" customHeight="1" x14ac:dyDescent="0.3">
      <c r="A2" s="631" t="s">
        <v>1760</v>
      </c>
      <c r="B2" s="631" t="s">
        <v>1887</v>
      </c>
      <c r="C2" s="631" t="s">
        <v>1888</v>
      </c>
      <c r="D2" s="631" t="s">
        <v>1761</v>
      </c>
      <c r="E2" s="631" t="s">
        <v>1890</v>
      </c>
      <c r="F2" s="631" t="s">
        <v>1891</v>
      </c>
      <c r="G2" s="634" t="s">
        <v>1892</v>
      </c>
      <c r="H2" s="634" t="s">
        <v>1893</v>
      </c>
    </row>
    <row r="3" spans="1:8" ht="14.25" customHeight="1" x14ac:dyDescent="0.3">
      <c r="A3" s="427" t="s">
        <v>1894</v>
      </c>
      <c r="B3" s="427" t="s">
        <v>1895</v>
      </c>
      <c r="C3" s="427" t="s">
        <v>1896</v>
      </c>
      <c r="D3" s="427">
        <v>1</v>
      </c>
      <c r="E3" s="427"/>
      <c r="F3" s="427">
        <v>2</v>
      </c>
      <c r="G3" s="635"/>
      <c r="H3" s="427"/>
    </row>
    <row r="4" spans="1:8" ht="14.25" customHeight="1" x14ac:dyDescent="0.3">
      <c r="A4" s="427" t="s">
        <v>1894</v>
      </c>
      <c r="B4" s="427" t="s">
        <v>1895</v>
      </c>
      <c r="C4" s="427" t="s">
        <v>1897</v>
      </c>
      <c r="D4" s="427">
        <v>1</v>
      </c>
      <c r="E4" s="427"/>
      <c r="F4" s="427">
        <v>2</v>
      </c>
      <c r="G4" s="635"/>
      <c r="H4" s="427"/>
    </row>
    <row r="5" spans="1:8" ht="14.25" customHeight="1" x14ac:dyDescent="0.3">
      <c r="A5" s="427" t="s">
        <v>1894</v>
      </c>
      <c r="B5" s="427" t="s">
        <v>1898</v>
      </c>
      <c r="C5" s="427" t="s">
        <v>1896</v>
      </c>
      <c r="D5" s="427">
        <v>2</v>
      </c>
      <c r="E5" s="427"/>
      <c r="F5" s="427">
        <v>4</v>
      </c>
      <c r="G5" s="635"/>
      <c r="H5" s="427"/>
    </row>
    <row r="6" spans="1:8" ht="14.25" customHeight="1" x14ac:dyDescent="0.3">
      <c r="A6" s="427" t="s">
        <v>1899</v>
      </c>
      <c r="B6" s="427" t="s">
        <v>1898</v>
      </c>
      <c r="C6" s="427" t="s">
        <v>1897</v>
      </c>
      <c r="D6" s="427">
        <v>1</v>
      </c>
      <c r="E6" s="427"/>
      <c r="F6" s="528">
        <v>4</v>
      </c>
      <c r="G6" s="635"/>
      <c r="H6" s="427"/>
    </row>
    <row r="7" spans="1:8" ht="14.25" customHeight="1" x14ac:dyDescent="0.3">
      <c r="A7" s="427" t="s">
        <v>1900</v>
      </c>
      <c r="B7" s="427" t="s">
        <v>1901</v>
      </c>
      <c r="C7" s="427" t="s">
        <v>1897</v>
      </c>
      <c r="D7" s="427">
        <v>1</v>
      </c>
      <c r="E7" s="427"/>
      <c r="F7" s="427">
        <v>3</v>
      </c>
      <c r="G7" s="635"/>
      <c r="H7" s="427"/>
    </row>
    <row r="8" spans="1:8" ht="14.25" customHeight="1" x14ac:dyDescent="0.3">
      <c r="A8" s="427" t="s">
        <v>1900</v>
      </c>
      <c r="B8" s="427" t="s">
        <v>1895</v>
      </c>
      <c r="C8" s="427" t="s">
        <v>1897</v>
      </c>
      <c r="D8" s="427">
        <v>0</v>
      </c>
      <c r="E8" s="427"/>
      <c r="F8" s="427">
        <v>6</v>
      </c>
      <c r="G8" s="635">
        <v>45293</v>
      </c>
      <c r="H8" s="427" t="s">
        <v>1904</v>
      </c>
    </row>
    <row r="9" spans="1:8" ht="14.25" customHeight="1" x14ac:dyDescent="0.3">
      <c r="A9" s="427" t="s">
        <v>1900</v>
      </c>
      <c r="B9" s="427" t="s">
        <v>1898</v>
      </c>
      <c r="C9" s="427" t="s">
        <v>1897</v>
      </c>
      <c r="D9" s="427">
        <v>3</v>
      </c>
      <c r="E9" s="427"/>
      <c r="F9" s="427">
        <v>6</v>
      </c>
      <c r="G9" s="635">
        <v>45682</v>
      </c>
      <c r="H9" s="427" t="s">
        <v>1905</v>
      </c>
    </row>
    <row r="10" spans="1:8" ht="14.25" customHeight="1" x14ac:dyDescent="0.3">
      <c r="A10" s="427" t="s">
        <v>1900</v>
      </c>
      <c r="B10" s="427" t="s">
        <v>1907</v>
      </c>
      <c r="C10" s="427" t="s">
        <v>1897</v>
      </c>
      <c r="D10" s="427">
        <v>11</v>
      </c>
      <c r="E10" s="427"/>
      <c r="F10" s="427">
        <v>15</v>
      </c>
      <c r="G10" s="635"/>
      <c r="H10" s="427"/>
    </row>
    <row r="11" spans="1:8" ht="14.25" customHeight="1" x14ac:dyDescent="0.3">
      <c r="A11" s="427" t="s">
        <v>1908</v>
      </c>
      <c r="B11" s="427" t="s">
        <v>1895</v>
      </c>
      <c r="C11" s="427" t="s">
        <v>1909</v>
      </c>
      <c r="D11" s="427">
        <v>1</v>
      </c>
      <c r="E11" s="427"/>
      <c r="F11" s="427"/>
      <c r="G11" s="427"/>
      <c r="H11" s="427"/>
    </row>
    <row r="12" spans="1:8" ht="14.25" customHeight="1" x14ac:dyDescent="0.3">
      <c r="A12" s="427" t="s">
        <v>1910</v>
      </c>
      <c r="B12" s="427" t="s">
        <v>1895</v>
      </c>
      <c r="C12" s="427" t="s">
        <v>1897</v>
      </c>
      <c r="D12" s="427">
        <v>3</v>
      </c>
      <c r="E12" s="427"/>
      <c r="F12" s="427">
        <v>4</v>
      </c>
      <c r="G12" s="635"/>
      <c r="H12" s="427"/>
    </row>
    <row r="13" spans="1:8" ht="14.25" customHeight="1" x14ac:dyDescent="0.3">
      <c r="A13" s="427" t="s">
        <v>1910</v>
      </c>
      <c r="B13" s="427" t="s">
        <v>1898</v>
      </c>
      <c r="C13" s="427" t="s">
        <v>1897</v>
      </c>
      <c r="D13" s="427">
        <v>4</v>
      </c>
      <c r="E13" s="427"/>
      <c r="F13" s="427">
        <v>6</v>
      </c>
      <c r="G13" s="635"/>
      <c r="H13" s="427"/>
    </row>
    <row r="14" spans="1:8" ht="14.25" customHeight="1" x14ac:dyDescent="0.3">
      <c r="A14" s="427" t="s">
        <v>1911</v>
      </c>
      <c r="B14" s="427" t="s">
        <v>1895</v>
      </c>
      <c r="C14" s="427" t="s">
        <v>1897</v>
      </c>
      <c r="D14" s="427">
        <v>3</v>
      </c>
      <c r="E14" s="496" t="s">
        <v>1912</v>
      </c>
      <c r="F14" s="427"/>
      <c r="G14" s="427"/>
      <c r="H14" s="427"/>
    </row>
    <row r="15" spans="1:8" ht="14.25" customHeight="1" x14ac:dyDescent="0.3">
      <c r="A15" s="427" t="s">
        <v>1913</v>
      </c>
      <c r="B15" s="427" t="s">
        <v>1895</v>
      </c>
      <c r="C15" s="427" t="s">
        <v>1897</v>
      </c>
      <c r="D15" s="639">
        <v>0</v>
      </c>
      <c r="E15" s="496"/>
      <c r="F15" s="427"/>
      <c r="G15" s="427"/>
      <c r="H15" s="427"/>
    </row>
    <row r="16" spans="1:8" ht="14.25" customHeight="1" x14ac:dyDescent="0.3">
      <c r="A16" s="427" t="s">
        <v>1914</v>
      </c>
      <c r="B16" s="427"/>
      <c r="C16" s="427" t="s">
        <v>1897</v>
      </c>
      <c r="D16" s="427">
        <v>2</v>
      </c>
      <c r="E16" s="496"/>
      <c r="F16" s="427">
        <v>0</v>
      </c>
      <c r="G16" s="635">
        <v>45659</v>
      </c>
      <c r="H16" s="427" t="s">
        <v>1904</v>
      </c>
    </row>
    <row r="17" spans="1:9" ht="14.25" customHeight="1" x14ac:dyDescent="0.3">
      <c r="A17" s="427" t="s">
        <v>1917</v>
      </c>
      <c r="B17" s="427" t="s">
        <v>1918</v>
      </c>
      <c r="C17" s="427" t="s">
        <v>1919</v>
      </c>
      <c r="D17" s="427">
        <v>5</v>
      </c>
      <c r="E17" s="496"/>
      <c r="F17" s="427">
        <v>5</v>
      </c>
      <c r="G17" s="427"/>
      <c r="H17" s="427"/>
    </row>
    <row r="18" spans="1:9" ht="14.25" customHeight="1" x14ac:dyDescent="0.3">
      <c r="A18" s="427" t="s">
        <v>1917</v>
      </c>
      <c r="B18" s="427" t="s">
        <v>1898</v>
      </c>
      <c r="C18" s="427" t="s">
        <v>1919</v>
      </c>
      <c r="D18" s="427">
        <v>2</v>
      </c>
      <c r="E18" s="496"/>
      <c r="F18" s="427">
        <v>10</v>
      </c>
      <c r="G18" s="635">
        <v>45682</v>
      </c>
      <c r="H18" s="427" t="s">
        <v>1921</v>
      </c>
    </row>
    <row r="19" spans="1:9" ht="14.25" customHeight="1" x14ac:dyDescent="0.3">
      <c r="A19" s="427" t="s">
        <v>1917</v>
      </c>
      <c r="B19" s="427" t="s">
        <v>1907</v>
      </c>
      <c r="C19" s="427" t="s">
        <v>1919</v>
      </c>
      <c r="D19" s="427">
        <v>30</v>
      </c>
      <c r="E19" s="496"/>
      <c r="F19" s="427">
        <v>25</v>
      </c>
      <c r="G19" s="635">
        <v>45682</v>
      </c>
      <c r="H19" s="427" t="s">
        <v>1922</v>
      </c>
    </row>
    <row r="20" spans="1:9" ht="14.25" customHeight="1" x14ac:dyDescent="0.3">
      <c r="A20" s="427" t="s">
        <v>1917</v>
      </c>
      <c r="B20" s="427" t="s">
        <v>1907</v>
      </c>
      <c r="C20" s="427" t="s">
        <v>1919</v>
      </c>
      <c r="D20" s="427">
        <v>2</v>
      </c>
      <c r="E20" s="496" t="s">
        <v>1923</v>
      </c>
      <c r="F20" s="427"/>
      <c r="G20" s="427"/>
      <c r="H20" s="427"/>
    </row>
    <row r="21" spans="1:9" ht="14.25" customHeight="1" x14ac:dyDescent="0.3">
      <c r="A21" s="427" t="s">
        <v>1917</v>
      </c>
      <c r="B21" s="427" t="s">
        <v>1895</v>
      </c>
      <c r="C21" s="427" t="s">
        <v>1919</v>
      </c>
      <c r="D21" s="427">
        <v>14</v>
      </c>
      <c r="E21" s="496"/>
      <c r="F21" s="427">
        <v>25</v>
      </c>
      <c r="G21" s="635">
        <v>45674</v>
      </c>
      <c r="H21" s="427" t="s">
        <v>1924</v>
      </c>
    </row>
    <row r="22" spans="1:9" ht="14.25" customHeight="1" x14ac:dyDescent="0.3">
      <c r="A22" s="427" t="s">
        <v>1925</v>
      </c>
      <c r="B22" s="427" t="s">
        <v>1907</v>
      </c>
      <c r="C22" s="427" t="s">
        <v>1919</v>
      </c>
      <c r="D22" s="641">
        <v>4</v>
      </c>
      <c r="E22" s="496" t="s">
        <v>1923</v>
      </c>
      <c r="F22" s="427"/>
      <c r="G22" s="635"/>
      <c r="H22" s="427"/>
    </row>
    <row r="23" spans="1:9" ht="14.25" customHeight="1" x14ac:dyDescent="0.3">
      <c r="A23" s="427" t="s">
        <v>1925</v>
      </c>
      <c r="B23" s="427" t="s">
        <v>1898</v>
      </c>
      <c r="C23" s="427" t="s">
        <v>1919</v>
      </c>
      <c r="D23" s="427">
        <v>9</v>
      </c>
      <c r="E23" s="496"/>
      <c r="F23" s="427"/>
      <c r="G23" s="635"/>
      <c r="H23" s="427"/>
    </row>
    <row r="24" spans="1:9" ht="14.25" customHeight="1" x14ac:dyDescent="0.3">
      <c r="A24" s="427" t="s">
        <v>1925</v>
      </c>
      <c r="B24" s="427" t="s">
        <v>1898</v>
      </c>
      <c r="C24" s="427" t="s">
        <v>1919</v>
      </c>
      <c r="D24" s="575">
        <v>8</v>
      </c>
      <c r="E24" s="496" t="s">
        <v>1923</v>
      </c>
      <c r="F24" s="575"/>
      <c r="G24" s="642">
        <v>45682</v>
      </c>
      <c r="H24" s="575" t="s">
        <v>1929</v>
      </c>
    </row>
    <row r="25" spans="1:9" ht="14.25" customHeight="1" x14ac:dyDescent="0.3">
      <c r="A25" s="521" t="s">
        <v>1930</v>
      </c>
      <c r="B25" s="574"/>
      <c r="C25" s="575"/>
      <c r="D25" s="575"/>
      <c r="E25" s="576"/>
      <c r="F25" s="575"/>
      <c r="G25" s="575"/>
      <c r="H25" s="575"/>
      <c r="I25" s="405"/>
    </row>
    <row r="26" spans="1:9" ht="14.25" customHeight="1" x14ac:dyDescent="0.3">
      <c r="A26" s="427" t="s">
        <v>1931</v>
      </c>
      <c r="B26" s="427" t="s">
        <v>1907</v>
      </c>
      <c r="C26" s="427" t="s">
        <v>1932</v>
      </c>
      <c r="D26" s="427">
        <v>1</v>
      </c>
      <c r="E26" s="496" t="s">
        <v>1923</v>
      </c>
      <c r="F26" s="427"/>
      <c r="G26" s="427"/>
      <c r="H26" s="427"/>
    </row>
    <row r="27" spans="1:9" ht="14.25" customHeight="1" x14ac:dyDescent="0.3">
      <c r="A27" s="427" t="s">
        <v>1931</v>
      </c>
      <c r="B27" s="427" t="s">
        <v>1918</v>
      </c>
      <c r="C27" s="427" t="s">
        <v>1932</v>
      </c>
      <c r="D27" s="427">
        <v>1</v>
      </c>
      <c r="E27" s="496"/>
      <c r="F27" s="427"/>
      <c r="G27" s="427"/>
      <c r="H27" s="427"/>
    </row>
    <row r="28" spans="1:9" ht="14.25" customHeight="1" x14ac:dyDescent="0.3">
      <c r="A28" s="427" t="s">
        <v>1911</v>
      </c>
      <c r="B28" s="427" t="s">
        <v>1907</v>
      </c>
      <c r="C28" s="427" t="s">
        <v>1897</v>
      </c>
      <c r="D28" s="427">
        <v>1</v>
      </c>
      <c r="E28" s="496" t="s">
        <v>1923</v>
      </c>
      <c r="F28" s="427"/>
      <c r="G28" s="427"/>
      <c r="H28" s="427"/>
    </row>
    <row r="29" spans="1:9" ht="14.25" customHeight="1" x14ac:dyDescent="0.3">
      <c r="A29" s="427" t="s">
        <v>1933</v>
      </c>
      <c r="B29" s="427" t="s">
        <v>1898</v>
      </c>
      <c r="C29" s="427" t="s">
        <v>1934</v>
      </c>
      <c r="D29" s="427">
        <v>1</v>
      </c>
      <c r="E29" s="496" t="s">
        <v>1923</v>
      </c>
      <c r="F29" s="427"/>
      <c r="G29" s="427"/>
      <c r="H29" s="427"/>
    </row>
    <row r="30" spans="1:9" ht="14.25" customHeight="1" x14ac:dyDescent="0.3">
      <c r="A30" s="427" t="s">
        <v>1936</v>
      </c>
      <c r="B30" s="427" t="s">
        <v>1898</v>
      </c>
      <c r="C30" s="427" t="s">
        <v>1897</v>
      </c>
      <c r="D30" s="427">
        <v>1</v>
      </c>
      <c r="E30" s="496"/>
      <c r="F30" s="427"/>
      <c r="G30" s="427"/>
      <c r="H30" s="427"/>
    </row>
    <row r="31" spans="1:9" ht="14.25" customHeight="1" x14ac:dyDescent="0.3">
      <c r="A31" s="524" t="s">
        <v>1939</v>
      </c>
    </row>
    <row r="32" spans="1:9" ht="14.25" customHeight="1" x14ac:dyDescent="0.3">
      <c r="A32" s="427"/>
      <c r="B32" s="427"/>
      <c r="C32" s="427"/>
      <c r="D32" s="427"/>
      <c r="E32" s="427"/>
      <c r="F32" s="427"/>
      <c r="G32" s="427"/>
      <c r="H32" s="427"/>
    </row>
    <row r="33" spans="1:8" ht="14.25" customHeight="1" x14ac:dyDescent="0.3">
      <c r="A33" s="427"/>
      <c r="B33" s="427"/>
      <c r="C33" s="427"/>
      <c r="D33" s="427"/>
      <c r="E33" s="427"/>
      <c r="F33" s="427"/>
      <c r="G33" s="427"/>
      <c r="H33" s="427"/>
    </row>
    <row r="34" spans="1:8" ht="14.25" customHeight="1" x14ac:dyDescent="0.3">
      <c r="A34" s="427"/>
      <c r="B34" s="427"/>
      <c r="C34" s="427"/>
      <c r="D34" s="427"/>
      <c r="E34" s="427"/>
      <c r="F34" s="427"/>
      <c r="G34" s="427"/>
      <c r="H34" s="427"/>
    </row>
    <row r="35" spans="1:8" ht="14.25" customHeight="1" x14ac:dyDescent="0.3"/>
    <row r="36" spans="1:8" ht="14.25" customHeight="1" x14ac:dyDescent="0.3"/>
    <row r="37" spans="1:8" ht="14.25" customHeight="1" x14ac:dyDescent="0.3"/>
    <row r="38" spans="1:8" ht="14.25" customHeight="1" x14ac:dyDescent="0.3"/>
    <row r="39" spans="1:8" ht="14.25" customHeight="1" x14ac:dyDescent="0.3"/>
    <row r="40" spans="1:8" ht="14.25" customHeight="1" x14ac:dyDescent="0.3"/>
    <row r="41" spans="1:8" ht="14.25" customHeight="1" x14ac:dyDescent="0.3"/>
    <row r="42" spans="1:8" ht="14.25" customHeight="1" x14ac:dyDescent="0.3"/>
    <row r="43" spans="1:8" ht="14.25" customHeight="1" x14ac:dyDescent="0.3"/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EQUIPO ENERO 2025</vt:lpstr>
      <vt:lpstr>EQUIPO FEBRERO 2025  1</vt:lpstr>
      <vt:lpstr>EQUIPO MARZO 2025  1</vt:lpstr>
      <vt:lpstr>EQUIPO ABRIL 2025  1</vt:lpstr>
      <vt:lpstr>EQUIPO MAYO 2025  1</vt:lpstr>
      <vt:lpstr>EQUIPO JUNIO 2025  1</vt:lpstr>
      <vt:lpstr>EQUIPO JULIO 2025  1</vt:lpstr>
      <vt:lpstr>EQUIPO AGOSTO 2025  1</vt:lpstr>
      <vt:lpstr>Hoja 1</vt:lpstr>
      <vt:lpstr>SERIES EQUIPO</vt:lpstr>
      <vt:lpstr>EQUIPO MARZO 2025</vt:lpstr>
      <vt:lpstr>EQUIPO ABRIL 2025</vt:lpstr>
      <vt:lpstr>EQUIPO MAYO 2025</vt:lpstr>
      <vt:lpstr>EQUIPO JUNIO 2025</vt:lpstr>
      <vt:lpstr>EQUIPO JULIO 2025</vt:lpstr>
      <vt:lpstr>EQUIPO JUNIO ALDO 2025 1</vt:lpstr>
      <vt:lpstr>REPUESTOS</vt:lpstr>
      <vt:lpstr>CONSUMIBLES</vt:lpstr>
      <vt:lpstr>SERIES MASAS</vt:lpstr>
      <vt:lpstr>KITS DESARMADOS</vt:lpstr>
      <vt:lpstr>EQUIPO EN DEMO</vt:lpstr>
      <vt:lpstr>INVENTARIO MUERTO</vt:lpstr>
      <vt:lpstr>INVENTARIO UNIFORMES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eugenia Rosales obregon</dc:creator>
  <cp:lastModifiedBy>Proyectos Soluciones Exactas S.A.</cp:lastModifiedBy>
  <dcterms:created xsi:type="dcterms:W3CDTF">2023-07-05T17:12:12Z</dcterms:created>
  <dcterms:modified xsi:type="dcterms:W3CDTF">2026-08-27T21:56:27Z</dcterms:modified>
</cp:coreProperties>
</file>